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xr:revisionPtr revIDLastSave="0" documentId="13_ncr:1_{54067EB6-BA5C-4049-9150-E38D2BE0A97F}" xr6:coauthVersionLast="47" xr6:coauthVersionMax="47" xr10:uidLastSave="{00000000-0000-0000-0000-000000000000}"/>
  <workbookProtection workbookAlgorithmName="SHA-512" workbookHashValue="OiQ2rublb2ntUXamP7QNO42W+AyP7Scz7Em2iXo/odFcwUOo+WplO8DtI5hx7OC70YENNyrk12kQVVHXzUAp1Q==" workbookSaltValue="6wT7VN1WJyLV1a3wW8T3C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View'!$A$1:$BC$59</definedName>
    <definedName name="_xlnm.Print_Area" localSheetId="6">Help!$A$1:$O$31</definedName>
    <definedName name="_xlnm.Print_Area" localSheetId="1">'Rolling-28 Day View'!$A$1:$BC$59</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13" i="28" l="1"/>
  <c r="BM13" i="28"/>
  <c r="BL13" i="28"/>
  <c r="BK13" i="28"/>
  <c r="BJ13" i="28"/>
  <c r="BI13" i="28"/>
  <c r="BH13" i="28"/>
  <c r="BG13" i="28"/>
  <c r="BF13" i="28"/>
  <c r="BE13" i="28"/>
  <c r="BN12" i="28"/>
  <c r="BM12" i="28"/>
  <c r="BL12" i="28"/>
  <c r="BK12" i="28"/>
  <c r="BJ12" i="28"/>
  <c r="BI12" i="28"/>
  <c r="BH12" i="28"/>
  <c r="BG12" i="28"/>
  <c r="BF12" i="28"/>
  <c r="BE12" i="28"/>
  <c r="BN11" i="28"/>
  <c r="BM11" i="28"/>
  <c r="BL11" i="28"/>
  <c r="BK11" i="28"/>
  <c r="BJ11" i="28"/>
  <c r="BI11" i="28"/>
  <c r="BH11" i="28"/>
  <c r="BG11" i="28"/>
  <c r="BF11" i="28"/>
  <c r="BE11" i="28"/>
  <c r="BN10" i="28"/>
  <c r="BM10" i="28"/>
  <c r="BL10" i="28"/>
  <c r="BK10" i="28"/>
  <c r="BJ10" i="28"/>
  <c r="BI10" i="28"/>
  <c r="BH10" i="28"/>
  <c r="BG10" i="28"/>
  <c r="BF10" i="28"/>
  <c r="BE10" i="28"/>
  <c r="BN9" i="28"/>
  <c r="BM9" i="28"/>
  <c r="BL9" i="28"/>
  <c r="BK9" i="28"/>
  <c r="BJ9" i="28"/>
  <c r="BI9" i="28"/>
  <c r="BH9" i="28"/>
  <c r="BG9" i="28"/>
  <c r="BF9" i="28"/>
  <c r="BE9" i="28"/>
  <c r="BN56" i="28"/>
  <c r="BM56" i="28"/>
  <c r="BL56" i="28"/>
  <c r="BK56" i="28"/>
  <c r="BJ56" i="28"/>
  <c r="BI56" i="28"/>
  <c r="BH56" i="28"/>
  <c r="BG56" i="28"/>
  <c r="BF56" i="28"/>
  <c r="BE56" i="28"/>
  <c r="BN55" i="28"/>
  <c r="BM55" i="28"/>
  <c r="BL55" i="28"/>
  <c r="BK55" i="28"/>
  <c r="BJ55" i="28"/>
  <c r="BI55" i="28"/>
  <c r="BH55" i="28"/>
  <c r="BG55" i="28"/>
  <c r="BF55" i="28"/>
  <c r="BE55" i="28"/>
  <c r="BN54" i="28"/>
  <c r="BM54" i="28"/>
  <c r="BL54" i="28"/>
  <c r="BK54" i="28"/>
  <c r="BJ54" i="28"/>
  <c r="BI54" i="28"/>
  <c r="BH54" i="28"/>
  <c r="BG54" i="28"/>
  <c r="BF54" i="28"/>
  <c r="BE54" i="28"/>
  <c r="BN53" i="28"/>
  <c r="BM53" i="28"/>
  <c r="BL53" i="28"/>
  <c r="BK53" i="28"/>
  <c r="BJ53" i="28"/>
  <c r="BI53" i="28"/>
  <c r="BH53" i="28"/>
  <c r="BG53" i="28"/>
  <c r="BF53" i="28"/>
  <c r="BE53" i="28"/>
  <c r="BN52" i="28"/>
  <c r="BM52" i="28"/>
  <c r="BL52" i="28"/>
  <c r="BK52" i="28"/>
  <c r="BJ52" i="28"/>
  <c r="BI52" i="28"/>
  <c r="BH52" i="28"/>
  <c r="BG52" i="28"/>
  <c r="BF52" i="28"/>
  <c r="BE52" i="28"/>
  <c r="BN51" i="28"/>
  <c r="BM51" i="28"/>
  <c r="BL51" i="28"/>
  <c r="BK51" i="28"/>
  <c r="BJ51" i="28"/>
  <c r="BI51" i="28"/>
  <c r="BH51" i="28"/>
  <c r="BG51" i="28"/>
  <c r="BF51" i="28"/>
  <c r="BE51" i="28"/>
  <c r="BN50" i="28"/>
  <c r="BM50" i="28"/>
  <c r="BL50" i="28"/>
  <c r="BK50" i="28"/>
  <c r="BJ50" i="28"/>
  <c r="BI50" i="28"/>
  <c r="BH50" i="28"/>
  <c r="BG50" i="28"/>
  <c r="BF50" i="28"/>
  <c r="BE50" i="28"/>
  <c r="BN49" i="28"/>
  <c r="BM49" i="28"/>
  <c r="BL49" i="28"/>
  <c r="BK49" i="28"/>
  <c r="BJ49" i="28"/>
  <c r="BI49" i="28"/>
  <c r="BH49" i="28"/>
  <c r="BG49" i="28"/>
  <c r="BF49" i="28"/>
  <c r="BE49" i="28"/>
  <c r="BN48" i="28"/>
  <c r="BM48" i="28"/>
  <c r="BL48" i="28"/>
  <c r="BK48" i="28"/>
  <c r="BJ48" i="28"/>
  <c r="BI48" i="28"/>
  <c r="BH48" i="28"/>
  <c r="BG48" i="28"/>
  <c r="BF48" i="28"/>
  <c r="BE48" i="28"/>
  <c r="BN47" i="28"/>
  <c r="BM47" i="28"/>
  <c r="BL47" i="28"/>
  <c r="BK47" i="28"/>
  <c r="BJ47" i="28"/>
  <c r="BI47" i="28"/>
  <c r="BH47" i="28"/>
  <c r="BG47" i="28"/>
  <c r="BF47" i="28"/>
  <c r="BE47" i="28"/>
  <c r="BN44" i="28"/>
  <c r="BM44" i="28"/>
  <c r="BL44" i="28"/>
  <c r="BK44" i="28"/>
  <c r="BJ44" i="28"/>
  <c r="BI44" i="28"/>
  <c r="BH44" i="28"/>
  <c r="BG44" i="28"/>
  <c r="BF44" i="28"/>
  <c r="BE44" i="28"/>
  <c r="BN43" i="28"/>
  <c r="BM43" i="28"/>
  <c r="BL43" i="28"/>
  <c r="BK43" i="28"/>
  <c r="BJ43" i="28"/>
  <c r="BI43" i="28"/>
  <c r="BH43" i="28"/>
  <c r="BG43" i="28"/>
  <c r="BF43" i="28"/>
  <c r="BE43" i="28"/>
  <c r="BN42" i="28"/>
  <c r="BM42" i="28"/>
  <c r="BL42" i="28"/>
  <c r="BK42" i="28"/>
  <c r="BJ42" i="28"/>
  <c r="BI42" i="28"/>
  <c r="BH42" i="28"/>
  <c r="BG42" i="28"/>
  <c r="BF42" i="28"/>
  <c r="BE42" i="28"/>
  <c r="BN41" i="28"/>
  <c r="BM41" i="28"/>
  <c r="BL41" i="28"/>
  <c r="BK41" i="28"/>
  <c r="BJ41" i="28"/>
  <c r="BI41" i="28"/>
  <c r="BH41" i="28"/>
  <c r="BG41" i="28"/>
  <c r="BF41" i="28"/>
  <c r="BE41" i="28"/>
  <c r="BN40" i="28"/>
  <c r="BM40" i="28"/>
  <c r="BL40" i="28"/>
  <c r="BK40" i="28"/>
  <c r="BJ40" i="28"/>
  <c r="BI40" i="28"/>
  <c r="BH40" i="28"/>
  <c r="BG40" i="28"/>
  <c r="BF40" i="28"/>
  <c r="BE40" i="28"/>
  <c r="BN38" i="28"/>
  <c r="BM38" i="28"/>
  <c r="BL38" i="28"/>
  <c r="BK38" i="28"/>
  <c r="BJ38" i="28"/>
  <c r="BI38" i="28"/>
  <c r="BH38" i="28"/>
  <c r="BG38" i="28"/>
  <c r="BF38" i="28"/>
  <c r="BE38" i="28"/>
  <c r="BN36" i="28"/>
  <c r="BM36" i="28"/>
  <c r="BL36" i="28"/>
  <c r="BK36" i="28"/>
  <c r="BJ36" i="28"/>
  <c r="BI36" i="28"/>
  <c r="BH36" i="28"/>
  <c r="BG36" i="28"/>
  <c r="BF36" i="28"/>
  <c r="BE36" i="28"/>
  <c r="BN35" i="28"/>
  <c r="BM35" i="28"/>
  <c r="BL35" i="28"/>
  <c r="BK35" i="28"/>
  <c r="BJ35" i="28"/>
  <c r="BI35" i="28"/>
  <c r="BH35" i="28"/>
  <c r="BG35" i="28"/>
  <c r="BF35" i="28"/>
  <c r="BE35" i="28"/>
  <c r="BN34" i="28"/>
  <c r="BM34" i="28"/>
  <c r="BL34" i="28"/>
  <c r="BK34" i="28"/>
  <c r="BJ34" i="28"/>
  <c r="BI34" i="28"/>
  <c r="BH34" i="28"/>
  <c r="BG34" i="28"/>
  <c r="BF34" i="28"/>
  <c r="BE34" i="28"/>
  <c r="BN33" i="28"/>
  <c r="BM33" i="28"/>
  <c r="BL33" i="28"/>
  <c r="BK33" i="28"/>
  <c r="BJ33" i="28"/>
  <c r="BI33" i="28"/>
  <c r="BH33" i="28"/>
  <c r="BG33" i="28"/>
  <c r="BF33" i="28"/>
  <c r="BE33" i="28"/>
  <c r="BN32" i="28"/>
  <c r="BM32" i="28"/>
  <c r="BL32" i="28"/>
  <c r="BK32" i="28"/>
  <c r="BJ32" i="28"/>
  <c r="BI32" i="28"/>
  <c r="BH32" i="28"/>
  <c r="BG32" i="28"/>
  <c r="BF32" i="28"/>
  <c r="BE32" i="28"/>
  <c r="BN31" i="28"/>
  <c r="BM31" i="28"/>
  <c r="BL31" i="28"/>
  <c r="BK31" i="28"/>
  <c r="BJ31" i="28"/>
  <c r="BI31" i="28"/>
  <c r="BH31" i="28"/>
  <c r="BG31" i="28"/>
  <c r="BF31" i="28"/>
  <c r="BE31" i="28"/>
  <c r="BN30" i="28"/>
  <c r="BM30" i="28"/>
  <c r="BL30" i="28"/>
  <c r="BK30" i="28"/>
  <c r="BJ30" i="28"/>
  <c r="BI30" i="28"/>
  <c r="BH30" i="28"/>
  <c r="BG30" i="28"/>
  <c r="BF30" i="28"/>
  <c r="BE30" i="28"/>
  <c r="BN28" i="28"/>
  <c r="BM28" i="28"/>
  <c r="BL28" i="28"/>
  <c r="BK28" i="28"/>
  <c r="BJ28" i="28"/>
  <c r="BI28" i="28"/>
  <c r="BH28" i="28"/>
  <c r="BG28" i="28"/>
  <c r="BF28" i="28"/>
  <c r="BE28" i="28"/>
  <c r="BN27" i="28"/>
  <c r="BM27" i="28"/>
  <c r="BL27" i="28"/>
  <c r="BK27" i="28"/>
  <c r="BJ27" i="28"/>
  <c r="BI27" i="28"/>
  <c r="BH27" i="28"/>
  <c r="BG27" i="28"/>
  <c r="BF27" i="28"/>
  <c r="BE27" i="28"/>
  <c r="BN26" i="28"/>
  <c r="BM26" i="28"/>
  <c r="BL26" i="28"/>
  <c r="BK26" i="28"/>
  <c r="BJ26" i="28"/>
  <c r="BI26" i="28"/>
  <c r="BH26" i="28"/>
  <c r="BG26" i="28"/>
  <c r="BF26" i="28"/>
  <c r="BE26" i="28"/>
  <c r="BN25" i="28"/>
  <c r="BM25" i="28"/>
  <c r="BL25" i="28"/>
  <c r="BK25" i="28"/>
  <c r="BJ25" i="28"/>
  <c r="BI25" i="28"/>
  <c r="BH25" i="28"/>
  <c r="BG25" i="28"/>
  <c r="BF25" i="28"/>
  <c r="BE25" i="28"/>
  <c r="BN24" i="28"/>
  <c r="BM24" i="28"/>
  <c r="BL24" i="28"/>
  <c r="BK24" i="28"/>
  <c r="BJ24" i="28"/>
  <c r="BI24" i="28"/>
  <c r="BH24" i="28"/>
  <c r="BG24" i="28"/>
  <c r="BF24" i="28"/>
  <c r="BE24" i="28"/>
  <c r="BN23" i="28"/>
  <c r="BM23" i="28"/>
  <c r="BL23" i="28"/>
  <c r="BK23" i="28"/>
  <c r="BJ23" i="28"/>
  <c r="BI23" i="28"/>
  <c r="BH23" i="28"/>
  <c r="BG23" i="28"/>
  <c r="BF23" i="28"/>
  <c r="BE23" i="28"/>
  <c r="BN21" i="28"/>
  <c r="BM21" i="28"/>
  <c r="BL21" i="28"/>
  <c r="BK21" i="28"/>
  <c r="BJ21" i="28"/>
  <c r="BI21" i="28"/>
  <c r="BH21" i="28"/>
  <c r="BG21" i="28"/>
  <c r="BF21" i="28"/>
  <c r="BE21" i="28"/>
  <c r="BN20" i="28"/>
  <c r="BM20" i="28"/>
  <c r="BL20" i="28"/>
  <c r="BK20" i="28"/>
  <c r="BJ20" i="28"/>
  <c r="BI20" i="28"/>
  <c r="BH20" i="28"/>
  <c r="BG20" i="28"/>
  <c r="BF20" i="28"/>
  <c r="BE20" i="28"/>
  <c r="BN19" i="28"/>
  <c r="BM19" i="28"/>
  <c r="BL19" i="28"/>
  <c r="BK19" i="28"/>
  <c r="BJ19" i="28"/>
  <c r="BI19" i="28"/>
  <c r="BH19" i="28"/>
  <c r="BG19" i="28"/>
  <c r="BF19" i="28"/>
  <c r="BE19" i="28"/>
  <c r="BN18" i="28"/>
  <c r="BM18" i="28"/>
  <c r="BL18" i="28"/>
  <c r="BK18" i="28"/>
  <c r="BJ18" i="28"/>
  <c r="BI18" i="28"/>
  <c r="BH18" i="28"/>
  <c r="BG18" i="28"/>
  <c r="BF18" i="28"/>
  <c r="BE18" i="28"/>
  <c r="BN17" i="28"/>
  <c r="BM17" i="28"/>
  <c r="BL17" i="28"/>
  <c r="BK17" i="28"/>
  <c r="BJ17" i="28"/>
  <c r="BI17" i="28"/>
  <c r="BH17" i="28"/>
  <c r="BG17" i="28"/>
  <c r="BF17" i="28"/>
  <c r="BE17" i="28"/>
  <c r="BN16" i="28"/>
  <c r="BM16" i="28"/>
  <c r="BL16" i="28"/>
  <c r="BK16" i="28"/>
  <c r="BJ16" i="28"/>
  <c r="BI16" i="28"/>
  <c r="BH16" i="28"/>
  <c r="BG16" i="28"/>
  <c r="BF16" i="28"/>
  <c r="BE16" i="28"/>
  <c r="BN15" i="28"/>
  <c r="BM15" i="28"/>
  <c r="BL15" i="28"/>
  <c r="BK15" i="28"/>
  <c r="BJ15" i="28"/>
  <c r="BI15" i="28"/>
  <c r="BH15" i="28"/>
  <c r="BG15" i="28"/>
  <c r="BF15" i="28"/>
  <c r="BE15" i="28"/>
  <c r="BN5" i="28"/>
  <c r="BM5" i="28"/>
  <c r="BL5" i="28"/>
  <c r="BK5" i="28"/>
  <c r="BJ5" i="28"/>
  <c r="BI5" i="28"/>
  <c r="BH5" i="28"/>
  <c r="BG5" i="28"/>
  <c r="BF5" i="28"/>
  <c r="BE5" i="28"/>
  <c r="BN8" i="28"/>
  <c r="BM8" i="28"/>
  <c r="BL8" i="28"/>
  <c r="BK8" i="28"/>
  <c r="BJ8" i="28"/>
  <c r="BI8" i="28"/>
  <c r="BH8" i="28"/>
  <c r="BG8" i="28"/>
  <c r="BF8" i="28"/>
  <c r="BE8" i="28"/>
  <c r="BN4" i="28"/>
  <c r="BM4" i="28"/>
  <c r="BL4" i="28"/>
  <c r="BK4" i="28"/>
  <c r="BJ4" i="28"/>
  <c r="BI4" i="28"/>
  <c r="BH4" i="28"/>
  <c r="BG4" i="28"/>
  <c r="BF4" i="28"/>
  <c r="BE4" i="28"/>
  <c r="AR13" i="28"/>
  <c r="AQ13" i="28"/>
  <c r="AP13" i="28"/>
  <c r="AO13" i="28"/>
  <c r="AN13" i="28"/>
  <c r="AM13" i="28"/>
  <c r="AL13" i="28"/>
  <c r="AK13" i="28"/>
  <c r="AJ13" i="28"/>
  <c r="AI13" i="28"/>
  <c r="AR12" i="28"/>
  <c r="AQ12" i="28"/>
  <c r="AP12" i="28"/>
  <c r="AO12" i="28"/>
  <c r="AN12" i="28"/>
  <c r="AM12" i="28"/>
  <c r="AL12" i="28"/>
  <c r="AK12" i="28"/>
  <c r="AJ12" i="28"/>
  <c r="AI12" i="28"/>
  <c r="AR11" i="28"/>
  <c r="AQ11" i="28"/>
  <c r="AP11" i="28"/>
  <c r="AO11" i="28"/>
  <c r="AN11" i="28"/>
  <c r="AM11" i="28"/>
  <c r="AL11" i="28"/>
  <c r="AK11" i="28"/>
  <c r="AJ11" i="28"/>
  <c r="AI11" i="28"/>
  <c r="AR10" i="28"/>
  <c r="AQ10" i="28"/>
  <c r="AP10" i="28"/>
  <c r="AO10" i="28"/>
  <c r="AN10" i="28"/>
  <c r="AM10" i="28"/>
  <c r="AL10" i="28"/>
  <c r="AK10" i="28"/>
  <c r="AJ10" i="28"/>
  <c r="AI10" i="28"/>
  <c r="AR9" i="28"/>
  <c r="AQ9" i="28"/>
  <c r="AP9" i="28"/>
  <c r="AO9" i="28"/>
  <c r="AN9" i="28"/>
  <c r="AM9" i="28"/>
  <c r="AL9" i="28"/>
  <c r="AK9" i="28"/>
  <c r="AJ9" i="28"/>
  <c r="AI9" i="28"/>
  <c r="AR8" i="28"/>
  <c r="AQ8" i="28"/>
  <c r="AP8" i="28"/>
  <c r="AO8" i="28"/>
  <c r="AN8" i="28"/>
  <c r="AJ8" i="28"/>
  <c r="AK8" i="28"/>
  <c r="AL8" i="28"/>
  <c r="AM8" i="28"/>
  <c r="AI8" i="28"/>
  <c r="AR56" i="28"/>
  <c r="AQ56" i="28"/>
  <c r="AP56" i="28"/>
  <c r="AO56" i="28"/>
  <c r="AN56" i="28"/>
  <c r="AM56" i="28"/>
  <c r="AL56" i="28"/>
  <c r="AK56" i="28"/>
  <c r="AJ56" i="28"/>
  <c r="AI56" i="28"/>
  <c r="AR55" i="28"/>
  <c r="AQ55" i="28"/>
  <c r="AP55" i="28"/>
  <c r="AO55" i="28"/>
  <c r="AN55" i="28"/>
  <c r="AM55" i="28"/>
  <c r="AL55" i="28"/>
  <c r="AK55" i="28"/>
  <c r="AJ55" i="28"/>
  <c r="AI55" i="28"/>
  <c r="AR54" i="28"/>
  <c r="AQ54" i="28"/>
  <c r="AP54" i="28"/>
  <c r="AO54" i="28"/>
  <c r="AN54" i="28"/>
  <c r="AM54" i="28"/>
  <c r="AL54" i="28"/>
  <c r="AK54" i="28"/>
  <c r="AJ54" i="28"/>
  <c r="AI54" i="28"/>
  <c r="AR53" i="28"/>
  <c r="AQ53" i="28"/>
  <c r="AP53" i="28"/>
  <c r="AO53" i="28"/>
  <c r="AN53" i="28"/>
  <c r="AM53" i="28"/>
  <c r="AL53" i="28"/>
  <c r="AK53" i="28"/>
  <c r="AJ53" i="28"/>
  <c r="AI53" i="28"/>
  <c r="AR52" i="28"/>
  <c r="AQ52" i="28"/>
  <c r="AP52" i="28"/>
  <c r="AO52" i="28"/>
  <c r="AN52" i="28"/>
  <c r="AM52" i="28"/>
  <c r="AL52" i="28"/>
  <c r="AK52" i="28"/>
  <c r="AJ52" i="28"/>
  <c r="AI52" i="28"/>
  <c r="AR51" i="28"/>
  <c r="AQ51" i="28"/>
  <c r="AP51" i="28"/>
  <c r="AO51" i="28"/>
  <c r="AN51" i="28"/>
  <c r="AM51" i="28"/>
  <c r="AL51" i="28"/>
  <c r="AK51" i="28"/>
  <c r="AJ51" i="28"/>
  <c r="AI51" i="28"/>
  <c r="AR50" i="28"/>
  <c r="AQ50" i="28"/>
  <c r="AP50" i="28"/>
  <c r="AO50" i="28"/>
  <c r="AN50" i="28"/>
  <c r="AM50" i="28"/>
  <c r="AL50" i="28"/>
  <c r="AK50" i="28"/>
  <c r="AJ50" i="28"/>
  <c r="AI50" i="28"/>
  <c r="AR49" i="28"/>
  <c r="AQ49" i="28"/>
  <c r="AP49" i="28"/>
  <c r="AO49" i="28"/>
  <c r="AN49" i="28"/>
  <c r="AM49" i="28"/>
  <c r="AL49" i="28"/>
  <c r="AK49" i="28"/>
  <c r="AJ49" i="28"/>
  <c r="AI49" i="28"/>
  <c r="AR48" i="28"/>
  <c r="AQ48" i="28"/>
  <c r="AP48" i="28"/>
  <c r="AO48" i="28"/>
  <c r="AN48" i="28"/>
  <c r="AM48" i="28"/>
  <c r="AL48" i="28"/>
  <c r="AK48" i="28"/>
  <c r="AJ48" i="28"/>
  <c r="AI48" i="28"/>
  <c r="AR47" i="28"/>
  <c r="AQ47" i="28"/>
  <c r="AP47" i="28"/>
  <c r="AO47" i="28"/>
  <c r="AN47" i="28"/>
  <c r="AM47" i="28"/>
  <c r="AL47" i="28"/>
  <c r="AK47" i="28"/>
  <c r="AJ47" i="28"/>
  <c r="AI47" i="28"/>
  <c r="AR44" i="28"/>
  <c r="AQ44" i="28"/>
  <c r="AP44" i="28"/>
  <c r="AO44" i="28"/>
  <c r="AN44" i="28"/>
  <c r="AM44" i="28"/>
  <c r="AL44" i="28"/>
  <c r="AK44" i="28"/>
  <c r="AJ44" i="28"/>
  <c r="AI44" i="28"/>
  <c r="AR43" i="28"/>
  <c r="AQ43" i="28"/>
  <c r="AP43" i="28"/>
  <c r="AO43" i="28"/>
  <c r="AN43" i="28"/>
  <c r="AM43" i="28"/>
  <c r="AL43" i="28"/>
  <c r="AK43" i="28"/>
  <c r="AJ43" i="28"/>
  <c r="AI43" i="28"/>
  <c r="AR42" i="28"/>
  <c r="AQ42" i="28"/>
  <c r="AP42" i="28"/>
  <c r="AO42" i="28"/>
  <c r="AN42" i="28"/>
  <c r="AM42" i="28"/>
  <c r="AL42" i="28"/>
  <c r="AK42" i="28"/>
  <c r="AJ42" i="28"/>
  <c r="AI42" i="28"/>
  <c r="AR41" i="28"/>
  <c r="AQ41" i="28"/>
  <c r="AP41" i="28"/>
  <c r="AO41" i="28"/>
  <c r="AN41" i="28"/>
  <c r="AM41" i="28"/>
  <c r="AL41" i="28"/>
  <c r="AK41" i="28"/>
  <c r="AJ41" i="28"/>
  <c r="AI41" i="28"/>
  <c r="AR40" i="28"/>
  <c r="AQ40" i="28"/>
  <c r="AP40" i="28"/>
  <c r="AO40" i="28"/>
  <c r="AN40" i="28"/>
  <c r="AM40" i="28"/>
  <c r="AL40" i="28"/>
  <c r="AK40" i="28"/>
  <c r="AJ40" i="28"/>
  <c r="AI40" i="28"/>
  <c r="AR38" i="28"/>
  <c r="AQ38" i="28"/>
  <c r="AP38" i="28"/>
  <c r="AO38" i="28"/>
  <c r="AN38" i="28"/>
  <c r="AM38" i="28"/>
  <c r="AL38" i="28"/>
  <c r="AK38" i="28"/>
  <c r="AJ38" i="28"/>
  <c r="AI38" i="28"/>
  <c r="AR36" i="28"/>
  <c r="AQ36" i="28"/>
  <c r="AP36" i="28"/>
  <c r="AO36" i="28"/>
  <c r="AN36" i="28"/>
  <c r="AM36" i="28"/>
  <c r="AL36" i="28"/>
  <c r="AK36" i="28"/>
  <c r="AJ36" i="28"/>
  <c r="AI36" i="28"/>
  <c r="AR35" i="28"/>
  <c r="AQ35" i="28"/>
  <c r="AP35" i="28"/>
  <c r="AO35" i="28"/>
  <c r="AN35" i="28"/>
  <c r="AM35" i="28"/>
  <c r="AL35" i="28"/>
  <c r="AK35" i="28"/>
  <c r="AJ35" i="28"/>
  <c r="AI35" i="28"/>
  <c r="AR34" i="28"/>
  <c r="AQ34" i="28"/>
  <c r="AP34" i="28"/>
  <c r="AO34" i="28"/>
  <c r="AN34" i="28"/>
  <c r="AM34" i="28"/>
  <c r="AL34" i="28"/>
  <c r="AK34" i="28"/>
  <c r="AJ34" i="28"/>
  <c r="AI34" i="28"/>
  <c r="AR33" i="28"/>
  <c r="AQ33" i="28"/>
  <c r="AP33" i="28"/>
  <c r="AO33" i="28"/>
  <c r="AN33" i="28"/>
  <c r="AM33" i="28"/>
  <c r="AL33" i="28"/>
  <c r="AK33" i="28"/>
  <c r="AJ33" i="28"/>
  <c r="AI33" i="28"/>
  <c r="AR32" i="28"/>
  <c r="AQ32" i="28"/>
  <c r="AP32" i="28"/>
  <c r="AO32" i="28"/>
  <c r="AN32" i="28"/>
  <c r="AM32" i="28"/>
  <c r="AL32" i="28"/>
  <c r="AK32" i="28"/>
  <c r="AJ32" i="28"/>
  <c r="AI32" i="28"/>
  <c r="AR31" i="28"/>
  <c r="AQ31" i="28"/>
  <c r="AP31" i="28"/>
  <c r="AO31" i="28"/>
  <c r="AN31" i="28"/>
  <c r="AM31" i="28"/>
  <c r="AL31" i="28"/>
  <c r="AK31" i="28"/>
  <c r="AJ31" i="28"/>
  <c r="AI31" i="28"/>
  <c r="AR30" i="28"/>
  <c r="AQ30" i="28"/>
  <c r="AP30" i="28"/>
  <c r="AO30" i="28"/>
  <c r="AN30" i="28"/>
  <c r="AM30" i="28"/>
  <c r="AL30" i="28"/>
  <c r="AK30" i="28"/>
  <c r="AJ30" i="28"/>
  <c r="AI30" i="28"/>
  <c r="AR28" i="28"/>
  <c r="AQ28" i="28"/>
  <c r="AP28" i="28"/>
  <c r="AO28" i="28"/>
  <c r="AN28" i="28"/>
  <c r="AM28" i="28"/>
  <c r="AL28" i="28"/>
  <c r="AK28" i="28"/>
  <c r="AJ28" i="28"/>
  <c r="AI28" i="28"/>
  <c r="AR27" i="28"/>
  <c r="AQ27" i="28"/>
  <c r="AP27" i="28"/>
  <c r="AO27" i="28"/>
  <c r="AN27" i="28"/>
  <c r="AM27" i="28"/>
  <c r="AL27" i="28"/>
  <c r="AK27" i="28"/>
  <c r="AJ27" i="28"/>
  <c r="AI27" i="28"/>
  <c r="AR26" i="28"/>
  <c r="AQ26" i="28"/>
  <c r="AP26" i="28"/>
  <c r="AO26" i="28"/>
  <c r="AN26" i="28"/>
  <c r="AM26" i="28"/>
  <c r="AL26" i="28"/>
  <c r="AK26" i="28"/>
  <c r="AJ26" i="28"/>
  <c r="AI26" i="28"/>
  <c r="AR25" i="28"/>
  <c r="AQ25" i="28"/>
  <c r="AP25" i="28"/>
  <c r="AO25" i="28"/>
  <c r="AN25" i="28"/>
  <c r="AM25" i="28"/>
  <c r="AL25" i="28"/>
  <c r="AK25" i="28"/>
  <c r="AJ25" i="28"/>
  <c r="AI25" i="28"/>
  <c r="AR24" i="28"/>
  <c r="AQ24" i="28"/>
  <c r="AP24" i="28"/>
  <c r="AO24" i="28"/>
  <c r="AN24" i="28"/>
  <c r="AM24" i="28"/>
  <c r="AL24" i="28"/>
  <c r="AK24" i="28"/>
  <c r="AJ24" i="28"/>
  <c r="AI24" i="28"/>
  <c r="AR23" i="28"/>
  <c r="AQ23" i="28"/>
  <c r="AP23" i="28"/>
  <c r="AO23" i="28"/>
  <c r="AN23" i="28"/>
  <c r="AM23" i="28"/>
  <c r="AL23" i="28"/>
  <c r="AK23" i="28"/>
  <c r="AJ23" i="28"/>
  <c r="AI23" i="28"/>
  <c r="AR21" i="28"/>
  <c r="AQ21" i="28"/>
  <c r="AP21" i="28"/>
  <c r="AO21" i="28"/>
  <c r="AN21" i="28"/>
  <c r="AM21" i="28"/>
  <c r="AL21" i="28"/>
  <c r="AK21" i="28"/>
  <c r="AJ21" i="28"/>
  <c r="AI21" i="28"/>
  <c r="AR20" i="28"/>
  <c r="AQ20" i="28"/>
  <c r="AP20" i="28"/>
  <c r="AO20" i="28"/>
  <c r="AN20" i="28"/>
  <c r="AM20" i="28"/>
  <c r="AL20" i="28"/>
  <c r="AK20" i="28"/>
  <c r="AJ20" i="28"/>
  <c r="AI20" i="28"/>
  <c r="AR19" i="28"/>
  <c r="AQ19" i="28"/>
  <c r="AP19" i="28"/>
  <c r="AO19" i="28"/>
  <c r="AN19" i="28"/>
  <c r="AM19" i="28"/>
  <c r="AL19" i="28"/>
  <c r="AK19" i="28"/>
  <c r="AJ19" i="28"/>
  <c r="AI19" i="28"/>
  <c r="AR18" i="28"/>
  <c r="AQ18" i="28"/>
  <c r="AP18" i="28"/>
  <c r="AO18" i="28"/>
  <c r="AN18" i="28"/>
  <c r="AM18" i="28"/>
  <c r="AL18" i="28"/>
  <c r="AK18" i="28"/>
  <c r="AJ18" i="28"/>
  <c r="AI18" i="28"/>
  <c r="AR17" i="28"/>
  <c r="AQ17" i="28"/>
  <c r="AP17" i="28"/>
  <c r="AO17" i="28"/>
  <c r="AN17" i="28"/>
  <c r="AM17" i="28"/>
  <c r="AL17" i="28"/>
  <c r="AK17" i="28"/>
  <c r="AJ17" i="28"/>
  <c r="AI17" i="28"/>
  <c r="AR16" i="28"/>
  <c r="AQ16" i="28"/>
  <c r="AP16" i="28"/>
  <c r="AO16" i="28"/>
  <c r="AN16" i="28"/>
  <c r="AM16" i="28"/>
  <c r="AL16" i="28"/>
  <c r="AK16" i="28"/>
  <c r="AJ16" i="28"/>
  <c r="AI16" i="28"/>
  <c r="AR15" i="28"/>
  <c r="AQ15" i="28"/>
  <c r="AP15" i="28"/>
  <c r="AO15" i="28"/>
  <c r="AN15" i="28"/>
  <c r="AM15" i="28"/>
  <c r="AL15" i="28"/>
  <c r="AK15" i="28"/>
  <c r="AJ15" i="28"/>
  <c r="AI15" i="28"/>
  <c r="AR5" i="28"/>
  <c r="AQ5" i="28"/>
  <c r="AP5" i="28"/>
  <c r="AO5" i="28"/>
  <c r="AN5" i="28"/>
  <c r="AM5" i="28"/>
  <c r="AL5" i="28"/>
  <c r="AK5" i="28"/>
  <c r="AJ5" i="28"/>
  <c r="AI5" i="28"/>
  <c r="AM4" i="28"/>
  <c r="AL4" i="28"/>
  <c r="AK4" i="28"/>
  <c r="AJ4" i="28"/>
  <c r="AR4" i="28"/>
  <c r="AQ4" i="28"/>
  <c r="AP4" i="28"/>
  <c r="AO4" i="28"/>
  <c r="AN4" i="28"/>
  <c r="AI4" i="28"/>
  <c r="V40" i="28"/>
  <c r="U40" i="28"/>
  <c r="T40" i="28"/>
  <c r="S40" i="28"/>
  <c r="R40" i="28"/>
  <c r="Q40" i="28"/>
  <c r="P40" i="28"/>
  <c r="O40" i="28"/>
  <c r="N40" i="28"/>
  <c r="M40" i="28"/>
  <c r="V30" i="28"/>
  <c r="U30" i="28"/>
  <c r="T30" i="28"/>
  <c r="S30" i="28"/>
  <c r="R30" i="28"/>
  <c r="Q30" i="28"/>
  <c r="P30" i="28"/>
  <c r="O30" i="28"/>
  <c r="N30" i="28"/>
  <c r="M30" i="28"/>
  <c r="V23" i="28"/>
  <c r="U23" i="28"/>
  <c r="T23" i="28"/>
  <c r="S23" i="28"/>
  <c r="R23" i="28"/>
  <c r="Q23" i="28"/>
  <c r="P23" i="28"/>
  <c r="O23" i="28"/>
  <c r="N23" i="28"/>
  <c r="M23" i="28"/>
  <c r="V15" i="28"/>
  <c r="U15" i="28"/>
  <c r="T15" i="28"/>
  <c r="S15" i="28"/>
  <c r="R15" i="28"/>
  <c r="Q15" i="28"/>
  <c r="P15" i="28"/>
  <c r="O15" i="28"/>
  <c r="N15" i="28"/>
  <c r="M15" i="28"/>
  <c r="V5" i="28"/>
  <c r="U5" i="28"/>
  <c r="T5" i="28"/>
  <c r="S5" i="28"/>
  <c r="R5" i="28"/>
  <c r="Q5" i="28"/>
  <c r="P5" i="28"/>
  <c r="O5" i="28"/>
  <c r="N5" i="28"/>
  <c r="M5" i="28"/>
  <c r="V4" i="28"/>
  <c r="U4" i="28"/>
  <c r="T4" i="28"/>
  <c r="S4" i="28"/>
  <c r="R4" i="28"/>
  <c r="N4" i="28"/>
  <c r="O4" i="28"/>
  <c r="P4" i="28"/>
  <c r="Q4" i="28"/>
  <c r="M4" i="28"/>
  <c r="K40" i="28"/>
  <c r="J40" i="28"/>
  <c r="I40" i="28"/>
  <c r="H40" i="28"/>
  <c r="G40" i="28"/>
  <c r="F40" i="28"/>
  <c r="E40" i="28"/>
  <c r="D40" i="28"/>
  <c r="C40" i="28"/>
  <c r="B40" i="28"/>
  <c r="K30" i="28"/>
  <c r="J30" i="28"/>
  <c r="I30" i="28"/>
  <c r="H30" i="28"/>
  <c r="G30" i="28"/>
  <c r="F30" i="28"/>
  <c r="E30" i="28"/>
  <c r="D30" i="28"/>
  <c r="C30" i="28"/>
  <c r="B30" i="28"/>
  <c r="K23" i="28"/>
  <c r="J23" i="28"/>
  <c r="I23" i="28"/>
  <c r="H23" i="28"/>
  <c r="G23" i="28"/>
  <c r="F23" i="28"/>
  <c r="E23" i="28"/>
  <c r="D23" i="28"/>
  <c r="C23" i="28"/>
  <c r="B23" i="28"/>
  <c r="K15" i="28"/>
  <c r="J15" i="28"/>
  <c r="I15" i="28"/>
  <c r="H15" i="28"/>
  <c r="G15" i="28"/>
  <c r="F15" i="28"/>
  <c r="E15" i="28"/>
  <c r="D15" i="28"/>
  <c r="C15" i="28"/>
  <c r="B15" i="28"/>
  <c r="K5" i="28"/>
  <c r="J5" i="28"/>
  <c r="I5" i="28"/>
  <c r="H5" i="28"/>
  <c r="G5" i="28"/>
  <c r="F5" i="28"/>
  <c r="E5" i="28"/>
  <c r="D5" i="28"/>
  <c r="C5" i="28"/>
  <c r="B5" i="28"/>
  <c r="I4" i="28"/>
  <c r="H4" i="28"/>
  <c r="F4" i="28"/>
  <c r="E4" i="28"/>
  <c r="D4" i="28"/>
  <c r="C4" i="28"/>
  <c r="K4" i="28"/>
  <c r="J4" i="28"/>
  <c r="G4" i="28"/>
  <c r="B4" i="28"/>
  <c r="BN13" i="22"/>
  <c r="BM13" i="22"/>
  <c r="BN12" i="22"/>
  <c r="BM12" i="22"/>
  <c r="BN11" i="22"/>
  <c r="BM11" i="22"/>
  <c r="BN10" i="22"/>
  <c r="BM10" i="22"/>
  <c r="BN9" i="22"/>
  <c r="BM9" i="22"/>
  <c r="BN8" i="22"/>
  <c r="BM8" i="22"/>
  <c r="BL13" i="22"/>
  <c r="BK13" i="22"/>
  <c r="BL12" i="22"/>
  <c r="BK12" i="22"/>
  <c r="BL11" i="22"/>
  <c r="BK11" i="22"/>
  <c r="BL10" i="22"/>
  <c r="BK10" i="22"/>
  <c r="BL9" i="22"/>
  <c r="BK9" i="22"/>
  <c r="BL8" i="22"/>
  <c r="BK8" i="22"/>
  <c r="BJ13" i="22"/>
  <c r="BJ12" i="22"/>
  <c r="BJ11" i="22"/>
  <c r="BJ10" i="22"/>
  <c r="BJ9" i="22"/>
  <c r="BJ8" i="22"/>
  <c r="BI13" i="22"/>
  <c r="BH13" i="22"/>
  <c r="BG13" i="22"/>
  <c r="BF13" i="22"/>
  <c r="BE13" i="22"/>
  <c r="BI12" i="22"/>
  <c r="BH12" i="22"/>
  <c r="BG12" i="22"/>
  <c r="BF12" i="22"/>
  <c r="BE12" i="22"/>
  <c r="BI11" i="22"/>
  <c r="BH11" i="22"/>
  <c r="BG11" i="22"/>
  <c r="BF11" i="22"/>
  <c r="BE11" i="22"/>
  <c r="BI10" i="22"/>
  <c r="BH10" i="22"/>
  <c r="BG10" i="22"/>
  <c r="BF10" i="22"/>
  <c r="BE10" i="22"/>
  <c r="BI9" i="22"/>
  <c r="BH9" i="22"/>
  <c r="BG9" i="22"/>
  <c r="BF9" i="22"/>
  <c r="BE9" i="22"/>
  <c r="BI8" i="22"/>
  <c r="BH8" i="22"/>
  <c r="BG8" i="22"/>
  <c r="BF8" i="22"/>
  <c r="BE8" i="22"/>
  <c r="BN56" i="22"/>
  <c r="BM56" i="22"/>
  <c r="BL56" i="22"/>
  <c r="BK56" i="22"/>
  <c r="BJ56" i="22"/>
  <c r="BI56" i="22"/>
  <c r="BH56" i="22"/>
  <c r="BG56" i="22"/>
  <c r="BF56" i="22"/>
  <c r="BE56" i="22"/>
  <c r="BN55" i="22"/>
  <c r="BM55" i="22"/>
  <c r="BL55" i="22"/>
  <c r="BK55" i="22"/>
  <c r="BJ55" i="22"/>
  <c r="BI55" i="22"/>
  <c r="BH55" i="22"/>
  <c r="BG55" i="22"/>
  <c r="BF55" i="22"/>
  <c r="BE55" i="22"/>
  <c r="BN54" i="22"/>
  <c r="BM54" i="22"/>
  <c r="BL54" i="22"/>
  <c r="BK54" i="22"/>
  <c r="BJ54" i="22"/>
  <c r="BI54" i="22"/>
  <c r="BH54" i="22"/>
  <c r="BG54" i="22"/>
  <c r="BF54" i="22"/>
  <c r="BE54" i="22"/>
  <c r="BN53" i="22"/>
  <c r="BM53" i="22"/>
  <c r="BL53" i="22"/>
  <c r="BK53" i="22"/>
  <c r="BJ53" i="22"/>
  <c r="BI53" i="22"/>
  <c r="BH53" i="22"/>
  <c r="BG53" i="22"/>
  <c r="BF53" i="22"/>
  <c r="BE53" i="22"/>
  <c r="BN52" i="22"/>
  <c r="BM52" i="22"/>
  <c r="BL52" i="22"/>
  <c r="BK52" i="22"/>
  <c r="BJ52" i="22"/>
  <c r="BI52" i="22"/>
  <c r="BH52" i="22"/>
  <c r="BG52" i="22"/>
  <c r="BF52" i="22"/>
  <c r="BE52" i="22"/>
  <c r="BN51" i="22"/>
  <c r="BM51" i="22"/>
  <c r="BL51" i="22"/>
  <c r="BK51" i="22"/>
  <c r="BJ51" i="22"/>
  <c r="BI51" i="22"/>
  <c r="BH51" i="22"/>
  <c r="BG51" i="22"/>
  <c r="BF51" i="22"/>
  <c r="BE51" i="22"/>
  <c r="BN50" i="22"/>
  <c r="BM50" i="22"/>
  <c r="BL50" i="22"/>
  <c r="BK50" i="22"/>
  <c r="BJ50" i="22"/>
  <c r="BI50" i="22"/>
  <c r="BH50" i="22"/>
  <c r="BG50" i="22"/>
  <c r="BF50" i="22"/>
  <c r="BE50" i="22"/>
  <c r="BN49" i="22"/>
  <c r="BM49" i="22"/>
  <c r="BL49" i="22"/>
  <c r="BK49" i="22"/>
  <c r="BJ49" i="22"/>
  <c r="BI49" i="22"/>
  <c r="BH49" i="22"/>
  <c r="BG49" i="22"/>
  <c r="BF49" i="22"/>
  <c r="BE49" i="22"/>
  <c r="BN48" i="22"/>
  <c r="BM48" i="22"/>
  <c r="BL48" i="22"/>
  <c r="BK48" i="22"/>
  <c r="BJ48" i="22"/>
  <c r="BI48" i="22"/>
  <c r="BH48" i="22"/>
  <c r="BG48" i="22"/>
  <c r="BF48" i="22"/>
  <c r="BE48" i="22"/>
  <c r="BN47" i="22"/>
  <c r="BM47" i="22"/>
  <c r="BL47" i="22"/>
  <c r="BK47" i="22"/>
  <c r="BJ47" i="22"/>
  <c r="BI47" i="22"/>
  <c r="BH47" i="22"/>
  <c r="BG47" i="22"/>
  <c r="BF47" i="22"/>
  <c r="BE47" i="22"/>
  <c r="BN44" i="22"/>
  <c r="BM44" i="22"/>
  <c r="BL44" i="22"/>
  <c r="BK44" i="22"/>
  <c r="BJ44" i="22"/>
  <c r="BI44" i="22"/>
  <c r="BH44" i="22"/>
  <c r="BG44" i="22"/>
  <c r="BF44" i="22"/>
  <c r="BE44" i="22"/>
  <c r="BN43" i="22"/>
  <c r="BM43" i="22"/>
  <c r="BL43" i="22"/>
  <c r="BK43" i="22"/>
  <c r="BJ43" i="22"/>
  <c r="BI43" i="22"/>
  <c r="BH43" i="22"/>
  <c r="BG43" i="22"/>
  <c r="BF43" i="22"/>
  <c r="BE43" i="22"/>
  <c r="BN42" i="22"/>
  <c r="BM42" i="22"/>
  <c r="BL42" i="22"/>
  <c r="BK42" i="22"/>
  <c r="BJ42" i="22"/>
  <c r="BI42" i="22"/>
  <c r="BH42" i="22"/>
  <c r="BG42" i="22"/>
  <c r="BF42" i="22"/>
  <c r="BE42" i="22"/>
  <c r="BN41" i="22"/>
  <c r="BM41" i="22"/>
  <c r="BL41" i="22"/>
  <c r="BK41" i="22"/>
  <c r="BJ41" i="22"/>
  <c r="BI41" i="22"/>
  <c r="BH41" i="22"/>
  <c r="BG41" i="22"/>
  <c r="BF41" i="22"/>
  <c r="BE41" i="22"/>
  <c r="BN40" i="22"/>
  <c r="BM40" i="22"/>
  <c r="BL40" i="22"/>
  <c r="BK40" i="22"/>
  <c r="BJ40" i="22"/>
  <c r="BI40" i="22"/>
  <c r="BH40" i="22"/>
  <c r="BG40" i="22"/>
  <c r="BF40" i="22"/>
  <c r="BE40" i="22"/>
  <c r="BN38" i="22"/>
  <c r="BM38" i="22"/>
  <c r="BL38" i="22"/>
  <c r="BK38" i="22"/>
  <c r="BJ38" i="22"/>
  <c r="BI38" i="22"/>
  <c r="BH38" i="22"/>
  <c r="BG38" i="22"/>
  <c r="BF38" i="22"/>
  <c r="BE38" i="22"/>
  <c r="BN36" i="22"/>
  <c r="BM36" i="22"/>
  <c r="BL36" i="22"/>
  <c r="BK36" i="22"/>
  <c r="BJ36" i="22"/>
  <c r="BI36" i="22"/>
  <c r="BH36" i="22"/>
  <c r="BG36" i="22"/>
  <c r="BF36" i="22"/>
  <c r="BE36" i="22"/>
  <c r="BN35" i="22"/>
  <c r="BM35" i="22"/>
  <c r="BL35" i="22"/>
  <c r="BK35" i="22"/>
  <c r="BJ35" i="22"/>
  <c r="BI35" i="22"/>
  <c r="BH35" i="22"/>
  <c r="BG35" i="22"/>
  <c r="BF35" i="22"/>
  <c r="BE35" i="22"/>
  <c r="BN34" i="22"/>
  <c r="BM34" i="22"/>
  <c r="BL34" i="22"/>
  <c r="BK34" i="22"/>
  <c r="BJ34" i="22"/>
  <c r="BI34" i="22"/>
  <c r="BH34" i="22"/>
  <c r="BG34" i="22"/>
  <c r="BF34" i="22"/>
  <c r="BE34" i="22"/>
  <c r="BN33" i="22"/>
  <c r="BM33" i="22"/>
  <c r="BL33" i="22"/>
  <c r="BK33" i="22"/>
  <c r="BJ33" i="22"/>
  <c r="BI33" i="22"/>
  <c r="BH33" i="22"/>
  <c r="BG33" i="22"/>
  <c r="BF33" i="22"/>
  <c r="BE33" i="22"/>
  <c r="BN32" i="22"/>
  <c r="BM32" i="22"/>
  <c r="BL32" i="22"/>
  <c r="BK32" i="22"/>
  <c r="BJ32" i="22"/>
  <c r="BI32" i="22"/>
  <c r="BH32" i="22"/>
  <c r="BG32" i="22"/>
  <c r="BF32" i="22"/>
  <c r="BE32" i="22"/>
  <c r="BN31" i="22"/>
  <c r="BM31" i="22"/>
  <c r="BL31" i="22"/>
  <c r="BK31" i="22"/>
  <c r="BJ31" i="22"/>
  <c r="BI31" i="22"/>
  <c r="BH31" i="22"/>
  <c r="BG31" i="22"/>
  <c r="BF31" i="22"/>
  <c r="BE31" i="22"/>
  <c r="BN30" i="22"/>
  <c r="BM30" i="22"/>
  <c r="BL30" i="22"/>
  <c r="BK30" i="22"/>
  <c r="BJ30" i="22"/>
  <c r="BI30" i="22"/>
  <c r="BH30" i="22"/>
  <c r="BG30" i="22"/>
  <c r="BF30" i="22"/>
  <c r="BE30" i="22"/>
  <c r="BN28" i="22"/>
  <c r="BM28" i="22"/>
  <c r="BL28" i="22"/>
  <c r="BK28" i="22"/>
  <c r="BJ28" i="22"/>
  <c r="BI28" i="22"/>
  <c r="BH28" i="22"/>
  <c r="BG28" i="22"/>
  <c r="BF28" i="22"/>
  <c r="BE28" i="22"/>
  <c r="BN27" i="22"/>
  <c r="BM27" i="22"/>
  <c r="BL27" i="22"/>
  <c r="BK27" i="22"/>
  <c r="BJ27" i="22"/>
  <c r="BI27" i="22"/>
  <c r="BH27" i="22"/>
  <c r="BG27" i="22"/>
  <c r="BF27" i="22"/>
  <c r="BE27" i="22"/>
  <c r="BN26" i="22"/>
  <c r="BM26" i="22"/>
  <c r="BL26" i="22"/>
  <c r="BK26" i="22"/>
  <c r="BJ26" i="22"/>
  <c r="BI26" i="22"/>
  <c r="BH26" i="22"/>
  <c r="BG26" i="22"/>
  <c r="BF26" i="22"/>
  <c r="BE26" i="22"/>
  <c r="BN25" i="22"/>
  <c r="BM25" i="22"/>
  <c r="BL25" i="22"/>
  <c r="BK25" i="22"/>
  <c r="BJ25" i="22"/>
  <c r="BI25" i="22"/>
  <c r="BH25" i="22"/>
  <c r="BG25" i="22"/>
  <c r="BF25" i="22"/>
  <c r="BE25" i="22"/>
  <c r="BN24" i="22"/>
  <c r="BM24" i="22"/>
  <c r="BL24" i="22"/>
  <c r="BK24" i="22"/>
  <c r="BJ24" i="22"/>
  <c r="BI24" i="22"/>
  <c r="BH24" i="22"/>
  <c r="BG24" i="22"/>
  <c r="BF24" i="22"/>
  <c r="BE24" i="22"/>
  <c r="BN23" i="22"/>
  <c r="BM23" i="22"/>
  <c r="BL23" i="22"/>
  <c r="BK23" i="22"/>
  <c r="BJ23" i="22"/>
  <c r="BI23" i="22"/>
  <c r="BH23" i="22"/>
  <c r="BG23" i="22"/>
  <c r="BF23" i="22"/>
  <c r="BE23" i="22"/>
  <c r="BN21" i="22"/>
  <c r="BM21" i="22"/>
  <c r="BL21" i="22"/>
  <c r="BK21" i="22"/>
  <c r="BJ21" i="22"/>
  <c r="BI21" i="22"/>
  <c r="BH21" i="22"/>
  <c r="BG21" i="22"/>
  <c r="BF21" i="22"/>
  <c r="BE21" i="22"/>
  <c r="BN20" i="22"/>
  <c r="BM20" i="22"/>
  <c r="BL20" i="22"/>
  <c r="BK20" i="22"/>
  <c r="BJ20" i="22"/>
  <c r="BI20" i="22"/>
  <c r="BH20" i="22"/>
  <c r="BG20" i="22"/>
  <c r="BF20" i="22"/>
  <c r="BE20" i="22"/>
  <c r="BN19" i="22"/>
  <c r="BM19" i="22"/>
  <c r="BL19" i="22"/>
  <c r="BK19" i="22"/>
  <c r="BJ19" i="22"/>
  <c r="BI19" i="22"/>
  <c r="BH19" i="22"/>
  <c r="BG19" i="22"/>
  <c r="BF19" i="22"/>
  <c r="BE19" i="22"/>
  <c r="BN18" i="22"/>
  <c r="BM18" i="22"/>
  <c r="BL18" i="22"/>
  <c r="BK18" i="22"/>
  <c r="BJ18" i="22"/>
  <c r="BI18" i="22"/>
  <c r="BH18" i="22"/>
  <c r="BG18" i="22"/>
  <c r="BF18" i="22"/>
  <c r="BE18" i="22"/>
  <c r="BN17" i="22"/>
  <c r="BM17" i="22"/>
  <c r="BL17" i="22"/>
  <c r="BK17" i="22"/>
  <c r="BJ17" i="22"/>
  <c r="BI17" i="22"/>
  <c r="BH17" i="22"/>
  <c r="BG17" i="22"/>
  <c r="BF17" i="22"/>
  <c r="BE17" i="22"/>
  <c r="BN16" i="22"/>
  <c r="BM16" i="22"/>
  <c r="BL16" i="22"/>
  <c r="BK16" i="22"/>
  <c r="BJ16" i="22"/>
  <c r="BI16" i="22"/>
  <c r="BH16" i="22"/>
  <c r="BG16" i="22"/>
  <c r="BF16" i="22"/>
  <c r="BE16" i="22"/>
  <c r="BN15" i="22"/>
  <c r="BM15" i="22"/>
  <c r="BL15" i="22"/>
  <c r="BK15" i="22"/>
  <c r="BJ15" i="22"/>
  <c r="BI15" i="22"/>
  <c r="BH15" i="22"/>
  <c r="BG15" i="22"/>
  <c r="BF15" i="22"/>
  <c r="BE15" i="22"/>
  <c r="BN5" i="22"/>
  <c r="BM5" i="22"/>
  <c r="BL5" i="22"/>
  <c r="BK5" i="22"/>
  <c r="BJ5" i="22"/>
  <c r="BI5" i="22"/>
  <c r="BH5" i="22"/>
  <c r="BG5" i="22"/>
  <c r="BF5" i="22"/>
  <c r="BE5" i="22"/>
  <c r="BN4" i="22"/>
  <c r="BM4" i="22"/>
  <c r="BL4" i="22"/>
  <c r="BK4" i="22"/>
  <c r="BJ4" i="22"/>
  <c r="BI4" i="22"/>
  <c r="BH4" i="22"/>
  <c r="BG4" i="22"/>
  <c r="BF4" i="22"/>
  <c r="BE4" i="22"/>
  <c r="AR13" i="22"/>
  <c r="AQ13" i="22"/>
  <c r="AP13" i="22"/>
  <c r="AO13" i="22"/>
  <c r="AN13" i="22"/>
  <c r="AM13" i="22"/>
  <c r="AL13" i="22"/>
  <c r="AK13" i="22"/>
  <c r="AJ13" i="22"/>
  <c r="AI13" i="22"/>
  <c r="AR12" i="22"/>
  <c r="AQ12" i="22"/>
  <c r="AP12" i="22"/>
  <c r="AO12" i="22"/>
  <c r="AN12" i="22"/>
  <c r="AM12" i="22"/>
  <c r="AL12" i="22"/>
  <c r="AK12" i="22"/>
  <c r="AJ12" i="22"/>
  <c r="AI12" i="22"/>
  <c r="AR11" i="22"/>
  <c r="AQ11" i="22"/>
  <c r="AP11" i="22"/>
  <c r="AO11" i="22"/>
  <c r="AN11" i="22"/>
  <c r="AM11" i="22"/>
  <c r="AL11" i="22"/>
  <c r="AK11" i="22"/>
  <c r="AJ11" i="22"/>
  <c r="AI11" i="22"/>
  <c r="AR10" i="22"/>
  <c r="AQ10" i="22"/>
  <c r="AP10" i="22"/>
  <c r="AO10" i="22"/>
  <c r="AN10" i="22"/>
  <c r="AM10" i="22"/>
  <c r="AL10" i="22"/>
  <c r="AK10" i="22"/>
  <c r="AJ10" i="22"/>
  <c r="AI10" i="22"/>
  <c r="AR9" i="22"/>
  <c r="AQ9" i="22"/>
  <c r="AP9" i="22"/>
  <c r="AO9" i="22"/>
  <c r="AN9" i="22"/>
  <c r="AM9" i="22"/>
  <c r="AL9" i="22"/>
  <c r="AK9" i="22"/>
  <c r="AJ9" i="22"/>
  <c r="AI9" i="22"/>
  <c r="AR8" i="22"/>
  <c r="AQ8" i="22"/>
  <c r="AP8" i="22"/>
  <c r="AO8" i="22"/>
  <c r="AN8" i="22"/>
  <c r="AM8" i="22"/>
  <c r="AL8" i="22"/>
  <c r="AK8" i="22"/>
  <c r="AJ8" i="22"/>
  <c r="AI8" i="22"/>
  <c r="AR56" i="22"/>
  <c r="AQ56" i="22"/>
  <c r="AP56" i="22"/>
  <c r="AO56" i="22"/>
  <c r="AN56" i="22"/>
  <c r="AM56" i="22"/>
  <c r="AL56" i="22"/>
  <c r="AK56" i="22"/>
  <c r="AJ56" i="22"/>
  <c r="AI56" i="22"/>
  <c r="AR55" i="22"/>
  <c r="AQ55" i="22"/>
  <c r="AP55" i="22"/>
  <c r="AO55" i="22"/>
  <c r="AN55" i="22"/>
  <c r="AM55" i="22"/>
  <c r="AL55" i="22"/>
  <c r="AK55" i="22"/>
  <c r="AJ55" i="22"/>
  <c r="AI55" i="22"/>
  <c r="AR54" i="22"/>
  <c r="AQ54" i="22"/>
  <c r="AP54" i="22"/>
  <c r="AO54" i="22"/>
  <c r="AN54" i="22"/>
  <c r="AM54" i="22"/>
  <c r="AL54" i="22"/>
  <c r="AK54" i="22"/>
  <c r="AJ54" i="22"/>
  <c r="AI54" i="22"/>
  <c r="AR53" i="22"/>
  <c r="AQ53" i="22"/>
  <c r="AP53" i="22"/>
  <c r="AO53" i="22"/>
  <c r="AN53" i="22"/>
  <c r="AM53" i="22"/>
  <c r="AL53" i="22"/>
  <c r="AK53" i="22"/>
  <c r="AJ53" i="22"/>
  <c r="AI53" i="22"/>
  <c r="AR52" i="22"/>
  <c r="AQ52" i="22"/>
  <c r="AP52" i="22"/>
  <c r="AO52" i="22"/>
  <c r="AN52" i="22"/>
  <c r="AM52" i="22"/>
  <c r="AL52" i="22"/>
  <c r="AK52" i="22"/>
  <c r="AJ52" i="22"/>
  <c r="AI52" i="22"/>
  <c r="AR51" i="22"/>
  <c r="AQ51" i="22"/>
  <c r="AP51" i="22"/>
  <c r="AO51" i="22"/>
  <c r="AN51" i="22"/>
  <c r="AM51" i="22"/>
  <c r="AL51" i="22"/>
  <c r="AK51" i="22"/>
  <c r="AJ51" i="22"/>
  <c r="AI51" i="22"/>
  <c r="AR50" i="22"/>
  <c r="AQ50" i="22"/>
  <c r="AP50" i="22"/>
  <c r="AO50" i="22"/>
  <c r="AN50" i="22"/>
  <c r="AM50" i="22"/>
  <c r="AL50" i="22"/>
  <c r="AK50" i="22"/>
  <c r="AJ50" i="22"/>
  <c r="AI50" i="22"/>
  <c r="AR49" i="22"/>
  <c r="AQ49" i="22"/>
  <c r="AP49" i="22"/>
  <c r="AO49" i="22"/>
  <c r="AN49" i="22"/>
  <c r="AM49" i="22"/>
  <c r="AL49" i="22"/>
  <c r="AK49" i="22"/>
  <c r="AJ49" i="22"/>
  <c r="AI49" i="22"/>
  <c r="AR48" i="22"/>
  <c r="AQ48" i="22"/>
  <c r="AP48" i="22"/>
  <c r="AO48" i="22"/>
  <c r="AN48" i="22"/>
  <c r="AM48" i="22"/>
  <c r="AL48" i="22"/>
  <c r="AK48" i="22"/>
  <c r="AJ48" i="22"/>
  <c r="AI48" i="22"/>
  <c r="AR47" i="22"/>
  <c r="AQ47" i="22"/>
  <c r="AP47" i="22"/>
  <c r="AO47" i="22"/>
  <c r="AN47" i="22"/>
  <c r="AM47" i="22"/>
  <c r="AL47" i="22"/>
  <c r="AK47" i="22"/>
  <c r="AJ47" i="22"/>
  <c r="AI47" i="22"/>
  <c r="AR44" i="22"/>
  <c r="AQ44" i="22"/>
  <c r="AP44" i="22"/>
  <c r="AO44" i="22"/>
  <c r="AN44" i="22"/>
  <c r="AM44" i="22"/>
  <c r="AL44" i="22"/>
  <c r="AK44" i="22"/>
  <c r="AJ44" i="22"/>
  <c r="AI44" i="22"/>
  <c r="AR43" i="22"/>
  <c r="AQ43" i="22"/>
  <c r="AP43" i="22"/>
  <c r="AO43" i="22"/>
  <c r="AN43" i="22"/>
  <c r="AM43" i="22"/>
  <c r="AL43" i="22"/>
  <c r="AK43" i="22"/>
  <c r="AJ43" i="22"/>
  <c r="AI43" i="22"/>
  <c r="AR42" i="22"/>
  <c r="AQ42" i="22"/>
  <c r="AP42" i="22"/>
  <c r="AO42" i="22"/>
  <c r="AN42" i="22"/>
  <c r="AM42" i="22"/>
  <c r="AL42" i="22"/>
  <c r="AK42" i="22"/>
  <c r="AJ42" i="22"/>
  <c r="AI42" i="22"/>
  <c r="AR41" i="22"/>
  <c r="AQ41" i="22"/>
  <c r="AP41" i="22"/>
  <c r="AO41" i="22"/>
  <c r="AN41" i="22"/>
  <c r="AM41" i="22"/>
  <c r="AL41" i="22"/>
  <c r="AK41" i="22"/>
  <c r="AJ41" i="22"/>
  <c r="AI41" i="22"/>
  <c r="AR40" i="22"/>
  <c r="AQ40" i="22"/>
  <c r="AP40" i="22"/>
  <c r="AO40" i="22"/>
  <c r="AN40" i="22"/>
  <c r="AM40" i="22"/>
  <c r="AL40" i="22"/>
  <c r="AK40" i="22"/>
  <c r="AJ40" i="22"/>
  <c r="AI40" i="22"/>
  <c r="AR38" i="22"/>
  <c r="AQ38" i="22"/>
  <c r="AP38" i="22"/>
  <c r="AO38" i="22"/>
  <c r="AN38" i="22"/>
  <c r="AM38" i="22"/>
  <c r="AL38" i="22"/>
  <c r="AK38" i="22"/>
  <c r="AJ38" i="22"/>
  <c r="AI38" i="22"/>
  <c r="AR36" i="22"/>
  <c r="AQ36" i="22"/>
  <c r="AP36" i="22"/>
  <c r="AO36" i="22"/>
  <c r="AN36" i="22"/>
  <c r="AM36" i="22"/>
  <c r="AL36" i="22"/>
  <c r="AK36" i="22"/>
  <c r="AJ36" i="22"/>
  <c r="AI36" i="22"/>
  <c r="AR35" i="22"/>
  <c r="AQ35" i="22"/>
  <c r="AP35" i="22"/>
  <c r="AO35" i="22"/>
  <c r="AN35" i="22"/>
  <c r="AM35" i="22"/>
  <c r="AL35" i="22"/>
  <c r="AK35" i="22"/>
  <c r="AJ35" i="22"/>
  <c r="AI35" i="22"/>
  <c r="AR34" i="22"/>
  <c r="AQ34" i="22"/>
  <c r="AP34" i="22"/>
  <c r="AO34" i="22"/>
  <c r="AN34" i="22"/>
  <c r="AM34" i="22"/>
  <c r="AL34" i="22"/>
  <c r="AK34" i="22"/>
  <c r="AJ34" i="22"/>
  <c r="AI34" i="22"/>
  <c r="AR33" i="22"/>
  <c r="AQ33" i="22"/>
  <c r="AP33" i="22"/>
  <c r="AO33" i="22"/>
  <c r="AN33" i="22"/>
  <c r="AM33" i="22"/>
  <c r="AL33" i="22"/>
  <c r="AK33" i="22"/>
  <c r="AJ33" i="22"/>
  <c r="AI33" i="22"/>
  <c r="AR32" i="22"/>
  <c r="AQ32" i="22"/>
  <c r="AP32" i="22"/>
  <c r="AO32" i="22"/>
  <c r="AN32" i="22"/>
  <c r="AM32" i="22"/>
  <c r="AL32" i="22"/>
  <c r="AK32" i="22"/>
  <c r="AJ32" i="22"/>
  <c r="AI32" i="22"/>
  <c r="AR31" i="22"/>
  <c r="AQ31" i="22"/>
  <c r="AP31" i="22"/>
  <c r="AO31" i="22"/>
  <c r="AN31" i="22"/>
  <c r="AM31" i="22"/>
  <c r="AL31" i="22"/>
  <c r="AK31" i="22"/>
  <c r="AJ31" i="22"/>
  <c r="AI31" i="22"/>
  <c r="AR30" i="22"/>
  <c r="AQ30" i="22"/>
  <c r="AP30" i="22"/>
  <c r="AO30" i="22"/>
  <c r="AN30" i="22"/>
  <c r="AM30" i="22"/>
  <c r="AL30" i="22"/>
  <c r="AK30" i="22"/>
  <c r="AJ30" i="22"/>
  <c r="AI30" i="22"/>
  <c r="AR28" i="22"/>
  <c r="AQ28" i="22"/>
  <c r="AP28" i="22"/>
  <c r="AO28" i="22"/>
  <c r="AN28" i="22"/>
  <c r="AM28" i="22"/>
  <c r="AL28" i="22"/>
  <c r="AK28" i="22"/>
  <c r="AJ28" i="22"/>
  <c r="AI28" i="22"/>
  <c r="AR27" i="22"/>
  <c r="AQ27" i="22"/>
  <c r="AP27" i="22"/>
  <c r="AO27" i="22"/>
  <c r="AN27" i="22"/>
  <c r="AM27" i="22"/>
  <c r="AL27" i="22"/>
  <c r="AK27" i="22"/>
  <c r="AJ27" i="22"/>
  <c r="AI27" i="22"/>
  <c r="AR26" i="22"/>
  <c r="AQ26" i="22"/>
  <c r="AP26" i="22"/>
  <c r="AO26" i="22"/>
  <c r="AN26" i="22"/>
  <c r="AM26" i="22"/>
  <c r="AL26" i="22"/>
  <c r="AK26" i="22"/>
  <c r="AJ26" i="22"/>
  <c r="AI26" i="22"/>
  <c r="AR25" i="22"/>
  <c r="AQ25" i="22"/>
  <c r="AP25" i="22"/>
  <c r="AO25" i="22"/>
  <c r="AN25" i="22"/>
  <c r="AM25" i="22"/>
  <c r="AL25" i="22"/>
  <c r="AK25" i="22"/>
  <c r="AJ25" i="22"/>
  <c r="AI25" i="22"/>
  <c r="AR24" i="22"/>
  <c r="AQ24" i="22"/>
  <c r="AP24" i="22"/>
  <c r="AO24" i="22"/>
  <c r="AN24" i="22"/>
  <c r="AM24" i="22"/>
  <c r="AL24" i="22"/>
  <c r="AK24" i="22"/>
  <c r="AJ24" i="22"/>
  <c r="AI24" i="22"/>
  <c r="AR23" i="22"/>
  <c r="AQ23" i="22"/>
  <c r="AP23" i="22"/>
  <c r="AO23" i="22"/>
  <c r="AN23" i="22"/>
  <c r="AM23" i="22"/>
  <c r="AL23" i="22"/>
  <c r="AK23" i="22"/>
  <c r="AJ23" i="22"/>
  <c r="AI23" i="22"/>
  <c r="AR21" i="22"/>
  <c r="AQ21" i="22"/>
  <c r="AP21" i="22"/>
  <c r="AO21" i="22"/>
  <c r="AN21" i="22"/>
  <c r="AM21" i="22"/>
  <c r="AL21" i="22"/>
  <c r="AK21" i="22"/>
  <c r="AJ21" i="22"/>
  <c r="AI21" i="22"/>
  <c r="AR20" i="22"/>
  <c r="AQ20" i="22"/>
  <c r="AP20" i="22"/>
  <c r="AO20" i="22"/>
  <c r="AN20" i="22"/>
  <c r="AM20" i="22"/>
  <c r="AL20" i="22"/>
  <c r="AK20" i="22"/>
  <c r="AJ20" i="22"/>
  <c r="AI20" i="22"/>
  <c r="AR19" i="22"/>
  <c r="AQ19" i="22"/>
  <c r="AP19" i="22"/>
  <c r="AO19" i="22"/>
  <c r="AN19" i="22"/>
  <c r="AM19" i="22"/>
  <c r="AL19" i="22"/>
  <c r="AK19" i="22"/>
  <c r="AJ19" i="22"/>
  <c r="AI19" i="22"/>
  <c r="AR18" i="22"/>
  <c r="AQ18" i="22"/>
  <c r="AP18" i="22"/>
  <c r="AO18" i="22"/>
  <c r="AN18" i="22"/>
  <c r="AM18" i="22"/>
  <c r="AL18" i="22"/>
  <c r="AK18" i="22"/>
  <c r="AJ18" i="22"/>
  <c r="AI18" i="22"/>
  <c r="AR17" i="22"/>
  <c r="AQ17" i="22"/>
  <c r="AP17" i="22"/>
  <c r="AO17" i="22"/>
  <c r="AN17" i="22"/>
  <c r="AM17" i="22"/>
  <c r="AL17" i="22"/>
  <c r="AK17" i="22"/>
  <c r="AJ17" i="22"/>
  <c r="AI17" i="22"/>
  <c r="AR16" i="22"/>
  <c r="AQ16" i="22"/>
  <c r="AP16" i="22"/>
  <c r="AO16" i="22"/>
  <c r="AN16" i="22"/>
  <c r="AM16" i="22"/>
  <c r="AL16" i="22"/>
  <c r="AK16" i="22"/>
  <c r="AJ16" i="22"/>
  <c r="AI16" i="22"/>
  <c r="AR15" i="22"/>
  <c r="AQ15" i="22"/>
  <c r="AP15" i="22"/>
  <c r="AO15" i="22"/>
  <c r="AN15" i="22"/>
  <c r="AM15" i="22"/>
  <c r="AL15" i="22"/>
  <c r="AK15" i="22"/>
  <c r="AJ15" i="22"/>
  <c r="AI15" i="22"/>
  <c r="AR5" i="22"/>
  <c r="AQ5" i="22"/>
  <c r="AP5" i="22"/>
  <c r="AO5" i="22"/>
  <c r="AN5" i="22"/>
  <c r="AM5" i="22"/>
  <c r="AL5" i="22"/>
  <c r="AK5" i="22"/>
  <c r="AJ5" i="22"/>
  <c r="AI5" i="22"/>
  <c r="AR4" i="22"/>
  <c r="AQ4" i="22"/>
  <c r="AP4" i="22"/>
  <c r="AO4" i="22"/>
  <c r="AN4" i="22"/>
  <c r="AJ4" i="22"/>
  <c r="AK4" i="22"/>
  <c r="AL4" i="22"/>
  <c r="AM4" i="22"/>
  <c r="AI4" i="22"/>
  <c r="V40" i="22"/>
  <c r="U40" i="22"/>
  <c r="T40" i="22"/>
  <c r="S40" i="22"/>
  <c r="R40" i="22"/>
  <c r="Q40" i="22"/>
  <c r="P40" i="22"/>
  <c r="O40" i="22"/>
  <c r="N40" i="22"/>
  <c r="M40" i="22"/>
  <c r="V30" i="22"/>
  <c r="U30" i="22"/>
  <c r="T30" i="22"/>
  <c r="S30" i="22"/>
  <c r="R30" i="22"/>
  <c r="Q30" i="22"/>
  <c r="P30" i="22"/>
  <c r="O30" i="22"/>
  <c r="N30" i="22"/>
  <c r="M30" i="22"/>
  <c r="V23" i="22"/>
  <c r="U23" i="22"/>
  <c r="T23" i="22"/>
  <c r="S23" i="22"/>
  <c r="R23" i="22"/>
  <c r="Q23" i="22"/>
  <c r="P23" i="22"/>
  <c r="O23" i="22"/>
  <c r="N23" i="22"/>
  <c r="M23" i="22"/>
  <c r="V15" i="22"/>
  <c r="U15" i="22"/>
  <c r="T15" i="22"/>
  <c r="S15" i="22"/>
  <c r="R15" i="22"/>
  <c r="Q15" i="22"/>
  <c r="P15" i="22"/>
  <c r="O15" i="22"/>
  <c r="N15" i="22"/>
  <c r="M15" i="22"/>
  <c r="V5" i="22"/>
  <c r="U5" i="22"/>
  <c r="T5" i="22"/>
  <c r="S5" i="22"/>
  <c r="R5" i="22"/>
  <c r="Q5" i="22"/>
  <c r="P5" i="22"/>
  <c r="O5" i="22"/>
  <c r="N5" i="22"/>
  <c r="M5" i="22"/>
  <c r="V4" i="22"/>
  <c r="U4" i="22"/>
  <c r="T4" i="22"/>
  <c r="S4" i="22"/>
  <c r="R4" i="22"/>
  <c r="N4" i="22"/>
  <c r="O4" i="22"/>
  <c r="P4" i="22"/>
  <c r="Q4" i="22"/>
  <c r="M4" i="22"/>
  <c r="K40" i="22"/>
  <c r="J40" i="22"/>
  <c r="I40" i="22"/>
  <c r="H40" i="22"/>
  <c r="G40" i="22"/>
  <c r="F40" i="22"/>
  <c r="E40" i="22"/>
  <c r="D40" i="22"/>
  <c r="C40" i="22"/>
  <c r="B40" i="22"/>
  <c r="K30" i="22"/>
  <c r="J30" i="22"/>
  <c r="I30" i="22"/>
  <c r="H30" i="22"/>
  <c r="G30" i="22"/>
  <c r="F30" i="22"/>
  <c r="E30" i="22"/>
  <c r="D30" i="22"/>
  <c r="C30" i="22"/>
  <c r="B30" i="22"/>
  <c r="K23" i="22"/>
  <c r="J23" i="22"/>
  <c r="I23" i="22"/>
  <c r="H23" i="22"/>
  <c r="G23" i="22"/>
  <c r="F23" i="22"/>
  <c r="E23" i="22"/>
  <c r="D23" i="22"/>
  <c r="C23" i="22"/>
  <c r="B23" i="22"/>
  <c r="K15" i="22"/>
  <c r="J15" i="22"/>
  <c r="I15" i="22"/>
  <c r="H15" i="22"/>
  <c r="G15" i="22"/>
  <c r="F15" i="22"/>
  <c r="E15" i="22"/>
  <c r="D15" i="22"/>
  <c r="C15" i="22"/>
  <c r="B15" i="22"/>
  <c r="K5" i="22"/>
  <c r="J5" i="22"/>
  <c r="I5" i="22"/>
  <c r="H5" i="22"/>
  <c r="G5" i="22"/>
  <c r="F5" i="22"/>
  <c r="E5" i="22"/>
  <c r="D5" i="22"/>
  <c r="C5" i="22"/>
  <c r="B5" i="22"/>
  <c r="K4" i="22"/>
  <c r="J4" i="22"/>
  <c r="I4" i="22"/>
  <c r="H4" i="22"/>
  <c r="D4" i="22"/>
  <c r="E4" i="22"/>
  <c r="F4" i="22"/>
  <c r="G4" i="22"/>
  <c r="C4" i="22"/>
  <c r="B4" i="22"/>
  <c r="AA10" i="22"/>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AY8" i="22"/>
  <c r="AX12" i="22"/>
  <c r="AX10" i="22"/>
  <c r="BB13" i="22"/>
  <c r="BA8" i="22"/>
  <c r="AY8" i="28"/>
  <c r="AZ13" i="28"/>
  <c r="AX12" i="28"/>
  <c r="AV11" i="28"/>
  <c r="AT10" i="28"/>
  <c r="AX8" i="22"/>
  <c r="AW12" i="22"/>
  <c r="AW10" i="22"/>
  <c r="BB12" i="22"/>
  <c r="BA13" i="22"/>
  <c r="AX8" i="28"/>
  <c r="AY13" i="28"/>
  <c r="AW12" i="28"/>
  <c r="AU11" i="28"/>
  <c r="BC9" i="28"/>
  <c r="AW8" i="22"/>
  <c r="AV12" i="22"/>
  <c r="AV10" i="22"/>
  <c r="BB11" i="22"/>
  <c r="AZ13" i="22"/>
  <c r="AW8" i="28"/>
  <c r="AX13" i="28"/>
  <c r="AV12" i="28"/>
  <c r="AT11" i="28"/>
  <c r="BB9" i="28"/>
  <c r="AV8" i="22"/>
  <c r="AU12" i="22"/>
  <c r="AU10" i="22"/>
  <c r="BB10" i="22"/>
  <c r="BA12" i="22"/>
  <c r="AV8" i="28"/>
  <c r="AW13" i="28"/>
  <c r="AU12" i="28"/>
  <c r="BC10" i="28"/>
  <c r="BA9" i="28"/>
  <c r="AU8" i="22"/>
  <c r="AT12" i="22"/>
  <c r="AT10" i="22"/>
  <c r="BB9" i="22"/>
  <c r="AZ12" i="22"/>
  <c r="AU8" i="28"/>
  <c r="AV13" i="28"/>
  <c r="AT12" i="28"/>
  <c r="BB10" i="28"/>
  <c r="AZ9" i="28"/>
  <c r="AY13" i="22"/>
  <c r="AY11" i="22"/>
  <c r="AY9" i="22"/>
  <c r="BC8" i="22"/>
  <c r="BA11" i="22"/>
  <c r="AZ8" i="28"/>
  <c r="AU13" i="28"/>
  <c r="BC11" i="28"/>
  <c r="BA10" i="28"/>
  <c r="AY9" i="28"/>
  <c r="AX13" i="22"/>
  <c r="AX11" i="22"/>
  <c r="AX9" i="22"/>
  <c r="BC13" i="22"/>
  <c r="AZ11" i="22"/>
  <c r="BA8" i="28"/>
  <c r="AT13" i="28"/>
  <c r="BB11" i="28"/>
  <c r="AZ10" i="28"/>
  <c r="AX9" i="28"/>
  <c r="AW13" i="22"/>
  <c r="AW11" i="22"/>
  <c r="AW9" i="22"/>
  <c r="BC12" i="22"/>
  <c r="BA10" i="22"/>
  <c r="BB8" i="28"/>
  <c r="BC12" i="28"/>
  <c r="BA11" i="28"/>
  <c r="AY10" i="28"/>
  <c r="AW9" i="28"/>
  <c r="AV13" i="22"/>
  <c r="AV11" i="22"/>
  <c r="AV9" i="22"/>
  <c r="BC11" i="22"/>
  <c r="AZ10" i="22"/>
  <c r="BC8" i="28"/>
  <c r="BB12" i="28"/>
  <c r="AZ11" i="28"/>
  <c r="AX10" i="28"/>
  <c r="AV9" i="28"/>
  <c r="AU13" i="22"/>
  <c r="AU11" i="22"/>
  <c r="AU9" i="22"/>
  <c r="BC10" i="22"/>
  <c r="BA9" i="22"/>
  <c r="BC13" i="28"/>
  <c r="BA12" i="28"/>
  <c r="AY11" i="28"/>
  <c r="AW10" i="28"/>
  <c r="AU9" i="28"/>
  <c r="AT13" i="22"/>
  <c r="AT11" i="22"/>
  <c r="AT9" i="22"/>
  <c r="BC9" i="22"/>
  <c r="AZ9" i="22"/>
  <c r="BB13" i="28"/>
  <c r="AZ12" i="28"/>
  <c r="AX11" i="28"/>
  <c r="AV10" i="28"/>
  <c r="AT9" i="28"/>
  <c r="AT8" i="22"/>
  <c r="AY12" i="22"/>
  <c r="AY10" i="22"/>
  <c r="BB8" i="22"/>
  <c r="AZ8" i="22"/>
  <c r="AT8" i="28"/>
  <c r="BA13" i="28"/>
  <c r="AY12" i="28"/>
  <c r="AW11" i="28"/>
  <c r="AU10" i="28"/>
  <c r="B8" i="25"/>
  <c r="B9" i="25"/>
  <c r="B10" i="25"/>
  <c r="B12" i="25"/>
  <c r="B14" i="25"/>
  <c r="B15" i="25"/>
  <c r="B16" i="25"/>
  <c r="B17" i="25"/>
  <c r="B18" i="25"/>
  <c r="B19" i="25"/>
  <c r="B20" i="25"/>
  <c r="B21" i="25"/>
  <c r="B22" i="25"/>
  <c r="B23" i="25"/>
  <c r="B24" i="25"/>
  <c r="A1" i="22"/>
  <c r="A1" i="28"/>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AG55" i="22"/>
  <c r="AC53" i="22"/>
  <c r="AG49" i="22"/>
  <c r="AA44" i="22"/>
  <c r="AC31" i="22"/>
  <c r="AG50" i="28"/>
  <c r="X4"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E4" i="22"/>
  <c r="AF4" i="22"/>
  <c r="AE54" i="22"/>
  <c r="AA52" i="22"/>
  <c r="AE48" i="22"/>
  <c r="AC47" i="22"/>
  <c r="AF41" i="22"/>
  <c r="AG26" i="22"/>
  <c r="Y5"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E15" i="28"/>
  <c r="AA40" i="22"/>
  <c r="X35" i="22"/>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D15" i="28"/>
  <c r="Z40" i="22"/>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C15" i="28"/>
  <c r="Y40" i="22"/>
  <c r="AG15" i="22"/>
  <c r="AF40" i="28"/>
  <c r="AB15" i="28"/>
  <c r="X40" i="22"/>
  <c r="AF15" i="22"/>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E40" i="28"/>
  <c r="AA15" i="28"/>
  <c r="AE15" i="22"/>
  <c r="AD40" i="28"/>
  <c r="Z15" i="28"/>
  <c r="AD15" i="22"/>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C40" i="28"/>
  <c r="Y15" i="28"/>
  <c r="AG40" i="22"/>
  <c r="AC15" i="22"/>
  <c r="AB40" i="28"/>
  <c r="X15" i="28"/>
  <c r="AF40" i="22"/>
  <c r="AB15" i="22"/>
  <c r="AA40" i="28"/>
  <c r="AE40" i="22"/>
  <c r="AA15" i="22"/>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Z40" i="28"/>
  <c r="AD40" i="22"/>
  <c r="Z15" i="22"/>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Y40" i="28"/>
  <c r="AG15" i="28"/>
  <c r="AC40" i="22"/>
  <c r="Y15" i="22"/>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X40" i="28"/>
  <c r="AF15" i="28"/>
  <c r="AB40" i="22"/>
  <c r="X15" i="22"/>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C4"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B4"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A4"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Z4"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Y4"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D4" i="22"/>
  <c r="AG4" i="22"/>
  <c r="Y51" i="22"/>
  <c r="Y43" i="22"/>
  <c r="Z35" i="22"/>
  <c r="AA23" i="22"/>
  <c r="AE18" i="22"/>
  <c r="AC54" i="28"/>
  <c r="AA47" i="28"/>
  <c r="AE41" i="28"/>
  <c r="Y35" i="28"/>
  <c r="AC31" i="28"/>
  <c r="AG26" i="28"/>
  <c r="AA23" i="28"/>
  <c r="AE18" i="28"/>
  <c r="Y5" i="28"/>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C4" i="28"/>
  <c r="BB53" i="28"/>
  <c r="AZ50" i="28"/>
  <c r="AX47" i="28"/>
  <c r="BB30" i="28"/>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AX56" i="28"/>
  <c r="AV53" i="28"/>
  <c r="AT50" i="28"/>
  <c r="BB44" i="28"/>
  <c r="AT25"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AV56" i="28"/>
  <c r="AT53" i="28"/>
  <c r="BB49" i="28"/>
  <c r="AZ44" i="28"/>
  <c r="AX23"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AZ55" i="28"/>
  <c r="AX52" i="28"/>
  <c r="AV49" i="28"/>
  <c r="AT44" i="28"/>
  <c r="AZ17"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AX55" i="28"/>
  <c r="AV52" i="28"/>
  <c r="AT49" i="28"/>
  <c r="BB43" i="28"/>
  <c r="AT16" i="28"/>
  <c r="BC40" i="28"/>
  <c r="AU40" i="28"/>
  <c r="AY15" i="28"/>
  <c r="BC40" i="22"/>
  <c r="AU40" i="22"/>
  <c r="AX15" i="22"/>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B40" i="28"/>
  <c r="AT40" i="28"/>
  <c r="AX15" i="28"/>
  <c r="BB40" i="22"/>
  <c r="AT40" i="22"/>
  <c r="AW15" i="22"/>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A40" i="28"/>
  <c r="AW15" i="28"/>
  <c r="BA40" i="22"/>
  <c r="AV15" i="22"/>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AZ40" i="28"/>
  <c r="AV15" i="28"/>
  <c r="AZ40" i="22"/>
  <c r="BC15" i="22"/>
  <c r="AU15" i="22"/>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AY40" i="28"/>
  <c r="BC15" i="28"/>
  <c r="AU15" i="28"/>
  <c r="AY40" i="22"/>
  <c r="BB15" i="22"/>
  <c r="AT15" i="22"/>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AX40" i="28"/>
  <c r="BB15" i="28"/>
  <c r="AT15" i="28"/>
  <c r="AX40" i="22"/>
  <c r="BA15" i="22"/>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AW40" i="28"/>
  <c r="BA15" i="28"/>
  <c r="AW40" i="22"/>
  <c r="AZ15" i="22"/>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AX18" i="28"/>
  <c r="BB25" i="28"/>
  <c r="AV33" i="28"/>
  <c r="AZ42" i="28"/>
  <c r="AU44" i="28"/>
  <c r="BC44" i="28"/>
  <c r="BA47" i="28"/>
  <c r="AY48" i="28"/>
  <c r="AW49" i="28"/>
  <c r="AU50" i="28"/>
  <c r="BC50" i="28"/>
  <c r="BA51" i="28"/>
  <c r="AY52" i="28"/>
  <c r="AW53" i="28"/>
  <c r="AU54" i="28"/>
  <c r="BC54" i="28"/>
  <c r="BA55" i="28"/>
  <c r="AY56" i="28"/>
  <c r="AZ4" i="28"/>
  <c r="AV19" i="28"/>
  <c r="AZ26" i="28"/>
  <c r="AT34" i="28"/>
  <c r="BA42" i="28"/>
  <c r="AV44" i="28"/>
  <c r="AT47" i="28"/>
  <c r="BB47" i="28"/>
  <c r="AZ48" i="28"/>
  <c r="AX49" i="28"/>
  <c r="AV50" i="28"/>
  <c r="AT51" i="28"/>
  <c r="BB51" i="28"/>
  <c r="AZ52" i="28"/>
  <c r="AX53" i="28"/>
  <c r="AV54" i="28"/>
  <c r="AT55" i="28"/>
  <c r="BB55" i="28"/>
  <c r="AZ56" i="28"/>
  <c r="AY4" i="28"/>
  <c r="AU5" i="22"/>
  <c r="BC5" i="22"/>
  <c r="BA16" i="22"/>
  <c r="AY17" i="22"/>
  <c r="AW18" i="22"/>
  <c r="AU19" i="22"/>
  <c r="BC19" i="22"/>
  <c r="BA20" i="22"/>
  <c r="AY21" i="22"/>
  <c r="AW23" i="22"/>
  <c r="AU24" i="22"/>
  <c r="BC24" i="22"/>
  <c r="BA25" i="22"/>
  <c r="AY26" i="22"/>
  <c r="AW27" i="22"/>
  <c r="AU28" i="22"/>
  <c r="BC28" i="22"/>
  <c r="BA30" i="22"/>
  <c r="AZ15" i="28"/>
  <c r="AT20" i="28"/>
  <c r="AX27" i="28"/>
  <c r="BB34" i="28"/>
  <c r="AX43" i="28"/>
  <c r="AW44" i="28"/>
  <c r="AU47" i="28"/>
  <c r="BC47" i="28"/>
  <c r="BA48" i="28"/>
  <c r="AY49" i="28"/>
  <c r="AW50" i="28"/>
  <c r="AU51" i="28"/>
  <c r="BC51" i="28"/>
  <c r="BA52" i="28"/>
  <c r="AY53" i="28"/>
  <c r="AW54" i="28"/>
  <c r="AU55" i="28"/>
  <c r="BC55" i="28"/>
  <c r="BA56" i="28"/>
  <c r="AU4" i="28"/>
  <c r="AV5" i="22"/>
  <c r="AT16" i="22"/>
  <c r="BB16" i="22"/>
  <c r="AZ17" i="22"/>
  <c r="AX18" i="22"/>
  <c r="AV19" i="22"/>
  <c r="AT20" i="22"/>
  <c r="BB20" i="22"/>
  <c r="AZ21" i="22"/>
  <c r="AX23" i="22"/>
  <c r="AV24" i="22"/>
  <c r="AT25" i="22"/>
  <c r="BB25" i="22"/>
  <c r="AZ26" i="22"/>
  <c r="BB20" i="28"/>
  <c r="AV28" i="28"/>
  <c r="AZ35" i="28"/>
  <c r="AY43" i="28"/>
  <c r="AX44" i="28"/>
  <c r="AV47" i="28"/>
  <c r="AT48" i="28"/>
  <c r="BB48" i="28"/>
  <c r="AZ49" i="28"/>
  <c r="AX50" i="28"/>
  <c r="AV51" i="28"/>
  <c r="AT52" i="28"/>
  <c r="BB52" i="28"/>
  <c r="AZ53" i="28"/>
  <c r="AX54" i="28"/>
  <c r="AV55" i="28"/>
  <c r="AT56" i="28"/>
  <c r="BB56" i="28"/>
  <c r="AV4" i="28"/>
  <c r="AV5" i="28"/>
  <c r="AZ21" i="28"/>
  <c r="AT30" i="28"/>
  <c r="AX36" i="28"/>
  <c r="AZ43" i="28"/>
  <c r="AY44" i="28"/>
  <c r="AW47" i="28"/>
  <c r="AU48" i="28"/>
  <c r="BC48" i="28"/>
  <c r="BA49" i="28"/>
  <c r="AY50" i="28"/>
  <c r="AW51" i="28"/>
  <c r="AU52" i="28"/>
  <c r="BC52" i="28"/>
  <c r="BA53" i="28"/>
  <c r="AY54" i="28"/>
  <c r="AW55" i="28"/>
  <c r="AU56" i="28"/>
  <c r="BC56" i="28"/>
  <c r="AW4" i="28"/>
  <c r="AY15" i="22"/>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B54" i="28"/>
  <c r="AZ51" i="28"/>
  <c r="AX48" i="28"/>
  <c r="BB4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AX4" i="28"/>
  <c r="AZ54" i="28"/>
  <c r="AX51" i="28"/>
  <c r="AV48" i="28"/>
  <c r="AV38"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A4" i="28"/>
  <c r="AT54" i="28"/>
  <c r="BB50" i="28"/>
  <c r="AZ47" i="28"/>
  <c r="AX32" i="28"/>
  <c r="N13" i="28"/>
  <c r="V11" i="28"/>
  <c r="T10" i="28"/>
  <c r="R9" i="28"/>
  <c r="P8" i="28"/>
  <c r="N56" i="28"/>
  <c r="V54" i="28"/>
  <c r="T53" i="28"/>
  <c r="R52" i="28"/>
  <c r="P51" i="28"/>
  <c r="N50" i="28"/>
  <c r="V48" i="28"/>
  <c r="T47" i="28"/>
  <c r="R44" i="28"/>
  <c r="P43" i="28"/>
  <c r="N42" i="28"/>
  <c r="T38" i="28"/>
  <c r="R36" i="28"/>
  <c r="P35" i="28"/>
  <c r="N34" i="28"/>
  <c r="V32" i="28"/>
  <c r="T31" i="28"/>
  <c r="P28" i="28"/>
  <c r="N27" i="28"/>
  <c r="V25" i="28"/>
  <c r="T24" i="28"/>
  <c r="P21" i="28"/>
  <c r="N20" i="28"/>
  <c r="V18" i="28"/>
  <c r="T17" i="28"/>
  <c r="R16" i="28"/>
  <c r="K13" i="28"/>
  <c r="I12" i="28"/>
  <c r="G11" i="28"/>
  <c r="E10" i="28"/>
  <c r="C9" i="28"/>
  <c r="K56" i="28"/>
  <c r="I55" i="28"/>
  <c r="G54" i="28"/>
  <c r="E53" i="28"/>
  <c r="C52" i="28"/>
  <c r="K50" i="28"/>
  <c r="I49" i="28"/>
  <c r="G48" i="28"/>
  <c r="E47" i="28"/>
  <c r="C44" i="28"/>
  <c r="K42" i="28"/>
  <c r="I41" i="28"/>
  <c r="E38" i="28"/>
  <c r="C36" i="28"/>
  <c r="K34" i="28"/>
  <c r="I33" i="28"/>
  <c r="G32" i="28"/>
  <c r="E31" i="28"/>
  <c r="K27" i="28"/>
  <c r="I26" i="28"/>
  <c r="G25" i="28"/>
  <c r="E24" i="28"/>
  <c r="K20" i="28"/>
  <c r="I19" i="28"/>
  <c r="G18" i="28"/>
  <c r="E17" i="28"/>
  <c r="C16" i="28"/>
  <c r="V56" i="22"/>
  <c r="T55" i="22"/>
  <c r="R54" i="22"/>
  <c r="P53" i="22"/>
  <c r="N52" i="22"/>
  <c r="V50" i="22"/>
  <c r="T49" i="22"/>
  <c r="R48" i="22"/>
  <c r="P47" i="22"/>
  <c r="N44" i="22"/>
  <c r="V42" i="22"/>
  <c r="T41" i="22"/>
  <c r="P38" i="22"/>
  <c r="N36" i="22"/>
  <c r="V34" i="22"/>
  <c r="T33" i="22"/>
  <c r="R32" i="22"/>
  <c r="P31" i="22"/>
  <c r="V27" i="22"/>
  <c r="T26" i="22"/>
  <c r="M13" i="28"/>
  <c r="U11" i="28"/>
  <c r="S10" i="28"/>
  <c r="Q9" i="28"/>
  <c r="O8" i="28"/>
  <c r="M56" i="28"/>
  <c r="U54" i="28"/>
  <c r="S53" i="28"/>
  <c r="Q52" i="28"/>
  <c r="O51" i="28"/>
  <c r="M50" i="28"/>
  <c r="U48" i="28"/>
  <c r="S47" i="28"/>
  <c r="Q44" i="28"/>
  <c r="O43" i="28"/>
  <c r="M42" i="28"/>
  <c r="S38" i="28"/>
  <c r="Q36" i="28"/>
  <c r="O35" i="28"/>
  <c r="M34" i="28"/>
  <c r="U32" i="28"/>
  <c r="S31" i="28"/>
  <c r="O28" i="28"/>
  <c r="M27" i="28"/>
  <c r="U25" i="28"/>
  <c r="S24" i="28"/>
  <c r="O21" i="28"/>
  <c r="M20" i="28"/>
  <c r="U18" i="28"/>
  <c r="S17" i="28"/>
  <c r="Q16" i="28"/>
  <c r="J13" i="28"/>
  <c r="H12" i="28"/>
  <c r="F11" i="28"/>
  <c r="D10" i="28"/>
  <c r="B9" i="28"/>
  <c r="J56" i="28"/>
  <c r="H55" i="28"/>
  <c r="F54" i="28"/>
  <c r="D53" i="28"/>
  <c r="B52" i="28"/>
  <c r="J50" i="28"/>
  <c r="H49" i="28"/>
  <c r="F48" i="28"/>
  <c r="D47" i="28"/>
  <c r="B44" i="28"/>
  <c r="J42" i="28"/>
  <c r="H41" i="28"/>
  <c r="D38" i="28"/>
  <c r="B36" i="28"/>
  <c r="J34" i="28"/>
  <c r="H33" i="28"/>
  <c r="F32" i="28"/>
  <c r="D31" i="28"/>
  <c r="J27" i="28"/>
  <c r="H26" i="28"/>
  <c r="F25" i="28"/>
  <c r="D24" i="28"/>
  <c r="J20" i="28"/>
  <c r="H19" i="28"/>
  <c r="F18" i="28"/>
  <c r="D17" i="28"/>
  <c r="B16" i="28"/>
  <c r="V12" i="28"/>
  <c r="T11" i="28"/>
  <c r="R10" i="28"/>
  <c r="P9" i="28"/>
  <c r="N8" i="28"/>
  <c r="V55" i="28"/>
  <c r="T54" i="28"/>
  <c r="R53" i="28"/>
  <c r="P52" i="28"/>
  <c r="N51" i="28"/>
  <c r="V49" i="28"/>
  <c r="T48" i="28"/>
  <c r="R47" i="28"/>
  <c r="P44" i="28"/>
  <c r="N43" i="28"/>
  <c r="V41" i="28"/>
  <c r="R38" i="28"/>
  <c r="P36" i="28"/>
  <c r="N35" i="28"/>
  <c r="V33" i="28"/>
  <c r="T32" i="28"/>
  <c r="R31" i="28"/>
  <c r="N28" i="28"/>
  <c r="V26" i="28"/>
  <c r="T25" i="28"/>
  <c r="R24" i="28"/>
  <c r="N21" i="28"/>
  <c r="V19" i="28"/>
  <c r="T18" i="28"/>
  <c r="R17" i="28"/>
  <c r="P16" i="28"/>
  <c r="I13" i="28"/>
  <c r="G12" i="28"/>
  <c r="E11" i="28"/>
  <c r="C10" i="28"/>
  <c r="F8" i="28"/>
  <c r="I56" i="28"/>
  <c r="G55" i="28"/>
  <c r="E54" i="28"/>
  <c r="C53" i="28"/>
  <c r="K51" i="28"/>
  <c r="I50" i="28"/>
  <c r="G49" i="28"/>
  <c r="E48" i="28"/>
  <c r="C47" i="28"/>
  <c r="K43" i="28"/>
  <c r="I42" i="28"/>
  <c r="G41" i="28"/>
  <c r="C38" i="28"/>
  <c r="K35" i="28"/>
  <c r="I34" i="28"/>
  <c r="G33" i="28"/>
  <c r="E32" i="28"/>
  <c r="C31" i="28"/>
  <c r="K28" i="28"/>
  <c r="I27" i="28"/>
  <c r="G26" i="28"/>
  <c r="E25" i="28"/>
  <c r="C24" i="28"/>
  <c r="K21" i="28"/>
  <c r="I20" i="28"/>
  <c r="G19" i="28"/>
  <c r="E18" i="28"/>
  <c r="C17" i="28"/>
  <c r="T56" i="22"/>
  <c r="R55" i="22"/>
  <c r="P54" i="22"/>
  <c r="N53" i="22"/>
  <c r="V51" i="22"/>
  <c r="T50" i="22"/>
  <c r="R49" i="22"/>
  <c r="P48" i="22"/>
  <c r="N47" i="22"/>
  <c r="V43" i="22"/>
  <c r="T42" i="22"/>
  <c r="R41" i="22"/>
  <c r="N38" i="22"/>
  <c r="V35" i="22"/>
  <c r="T34" i="22"/>
  <c r="R33" i="22"/>
  <c r="P32" i="22"/>
  <c r="N31" i="22"/>
  <c r="V28" i="22"/>
  <c r="T27" i="22"/>
  <c r="R26" i="22"/>
  <c r="U12" i="28"/>
  <c r="S11" i="28"/>
  <c r="Q10" i="28"/>
  <c r="O9" i="28"/>
  <c r="M8" i="28"/>
  <c r="U55" i="28"/>
  <c r="S54" i="28"/>
  <c r="Q53" i="28"/>
  <c r="O52" i="28"/>
  <c r="M51" i="28"/>
  <c r="U49" i="28"/>
  <c r="S48" i="28"/>
  <c r="Q47" i="28"/>
  <c r="O44" i="28"/>
  <c r="M43" i="28"/>
  <c r="U41" i="28"/>
  <c r="Q38" i="28"/>
  <c r="O36" i="28"/>
  <c r="M35" i="28"/>
  <c r="U33" i="28"/>
  <c r="S32" i="28"/>
  <c r="Q31" i="28"/>
  <c r="M28" i="28"/>
  <c r="U26" i="28"/>
  <c r="S25" i="28"/>
  <c r="Q24" i="28"/>
  <c r="M21" i="28"/>
  <c r="U19" i="28"/>
  <c r="S18" i="28"/>
  <c r="Q17" i="28"/>
  <c r="O16" i="28"/>
  <c r="H13" i="28"/>
  <c r="F12" i="28"/>
  <c r="D11" i="28"/>
  <c r="B10" i="28"/>
  <c r="E8" i="28"/>
  <c r="H56" i="28"/>
  <c r="F55" i="28"/>
  <c r="D54" i="28"/>
  <c r="B53" i="28"/>
  <c r="J51" i="28"/>
  <c r="H50" i="28"/>
  <c r="F49" i="28"/>
  <c r="D48" i="28"/>
  <c r="B47" i="28"/>
  <c r="J43" i="28"/>
  <c r="H42" i="28"/>
  <c r="F41" i="28"/>
  <c r="B38" i="28"/>
  <c r="J35" i="28"/>
  <c r="H34" i="28"/>
  <c r="F33" i="28"/>
  <c r="D32" i="28"/>
  <c r="B31" i="28"/>
  <c r="J28" i="28"/>
  <c r="H27" i="28"/>
  <c r="F26" i="28"/>
  <c r="D25" i="28"/>
  <c r="B24" i="28"/>
  <c r="J21" i="28"/>
  <c r="H20" i="28"/>
  <c r="F19" i="28"/>
  <c r="D18" i="28"/>
  <c r="B17" i="28"/>
  <c r="S56" i="22"/>
  <c r="Q55" i="22"/>
  <c r="O54" i="22"/>
  <c r="M53" i="22"/>
  <c r="U51" i="22"/>
  <c r="S50" i="22"/>
  <c r="Q49" i="22"/>
  <c r="O48" i="22"/>
  <c r="M47" i="22"/>
  <c r="U43" i="22"/>
  <c r="S42" i="22"/>
  <c r="Q41" i="22"/>
  <c r="M38" i="22"/>
  <c r="U35" i="22"/>
  <c r="S34" i="22"/>
  <c r="Q33" i="22"/>
  <c r="O32" i="22"/>
  <c r="M31" i="22"/>
  <c r="U28" i="22"/>
  <c r="S27" i="22"/>
  <c r="Q26" i="22"/>
  <c r="V13" i="28"/>
  <c r="U13" i="28"/>
  <c r="S12" i="28"/>
  <c r="Q11" i="28"/>
  <c r="O10" i="28"/>
  <c r="M9" i="28"/>
  <c r="U56" i="28"/>
  <c r="S55" i="28"/>
  <c r="Q54" i="28"/>
  <c r="O53" i="28"/>
  <c r="M52" i="28"/>
  <c r="U50" i="28"/>
  <c r="S49" i="28"/>
  <c r="Q48" i="28"/>
  <c r="O47" i="28"/>
  <c r="M44" i="28"/>
  <c r="U42" i="28"/>
  <c r="S41" i="28"/>
  <c r="O38" i="28"/>
  <c r="M36" i="28"/>
  <c r="U34" i="28"/>
  <c r="S33" i="28"/>
  <c r="Q32" i="28"/>
  <c r="O31" i="28"/>
  <c r="U27" i="28"/>
  <c r="S26" i="28"/>
  <c r="Q25" i="28"/>
  <c r="O24" i="28"/>
  <c r="U20" i="28"/>
  <c r="S19" i="28"/>
  <c r="Q18" i="28"/>
  <c r="O17" i="28"/>
  <c r="M16" i="28"/>
  <c r="F13" i="28"/>
  <c r="D12" i="28"/>
  <c r="B11" i="28"/>
  <c r="J9" i="28"/>
  <c r="K8" i="28"/>
  <c r="F56" i="28"/>
  <c r="D55" i="28"/>
  <c r="B54" i="28"/>
  <c r="J52" i="28"/>
  <c r="H51" i="28"/>
  <c r="F50" i="28"/>
  <c r="D49" i="28"/>
  <c r="B48" i="28"/>
  <c r="J44" i="28"/>
  <c r="H43" i="28"/>
  <c r="F42" i="28"/>
  <c r="D41" i="28"/>
  <c r="J36" i="28"/>
  <c r="H35" i="28"/>
  <c r="F34" i="28"/>
  <c r="D33" i="28"/>
  <c r="B32" i="28"/>
  <c r="H28" i="28"/>
  <c r="F27" i="28"/>
  <c r="D26" i="28"/>
  <c r="B25" i="28"/>
  <c r="H21" i="28"/>
  <c r="F20" i="28"/>
  <c r="D19" i="28"/>
  <c r="B18" i="28"/>
  <c r="J16" i="28"/>
  <c r="Q56" i="22"/>
  <c r="O55" i="22"/>
  <c r="M54" i="22"/>
  <c r="U52" i="22"/>
  <c r="S51" i="22"/>
  <c r="Q50" i="22"/>
  <c r="O49" i="22"/>
  <c r="M48" i="22"/>
  <c r="U44" i="22"/>
  <c r="S43" i="22"/>
  <c r="Q42" i="22"/>
  <c r="O41" i="22"/>
  <c r="U36" i="22"/>
  <c r="S35" i="22"/>
  <c r="Q34" i="22"/>
  <c r="O33" i="22"/>
  <c r="M32" i="22"/>
  <c r="S28" i="22"/>
  <c r="Q27" i="22"/>
  <c r="O26" i="22"/>
  <c r="M25" i="22"/>
  <c r="T13" i="28"/>
  <c r="R12" i="28"/>
  <c r="P11" i="28"/>
  <c r="N10" i="28"/>
  <c r="V8" i="28"/>
  <c r="T56" i="28"/>
  <c r="R55" i="28"/>
  <c r="P54" i="28"/>
  <c r="N53" i="28"/>
  <c r="V51" i="28"/>
  <c r="T50" i="28"/>
  <c r="R49" i="28"/>
  <c r="P48" i="28"/>
  <c r="N47" i="28"/>
  <c r="V43" i="28"/>
  <c r="T42" i="28"/>
  <c r="R41" i="28"/>
  <c r="N38" i="28"/>
  <c r="V35" i="28"/>
  <c r="T34" i="28"/>
  <c r="R33" i="28"/>
  <c r="P32" i="28"/>
  <c r="N31" i="28"/>
  <c r="V28" i="28"/>
  <c r="T27" i="28"/>
  <c r="R26" i="28"/>
  <c r="P25" i="28"/>
  <c r="N24" i="28"/>
  <c r="V21" i="28"/>
  <c r="T20" i="28"/>
  <c r="R19" i="28"/>
  <c r="P18" i="28"/>
  <c r="N17" i="28"/>
  <c r="E13" i="28"/>
  <c r="C12" i="28"/>
  <c r="K10" i="28"/>
  <c r="I9" i="28"/>
  <c r="I8" i="28"/>
  <c r="E56" i="28"/>
  <c r="C55" i="28"/>
  <c r="K53" i="28"/>
  <c r="I52" i="28"/>
  <c r="G51" i="28"/>
  <c r="E50" i="28"/>
  <c r="C49" i="28"/>
  <c r="K47" i="28"/>
  <c r="I44" i="28"/>
  <c r="G43" i="28"/>
  <c r="E42" i="28"/>
  <c r="C41" i="28"/>
  <c r="K38" i="28"/>
  <c r="I36" i="28"/>
  <c r="G35" i="28"/>
  <c r="E34" i="28"/>
  <c r="C33" i="28"/>
  <c r="K31" i="28"/>
  <c r="G28" i="28"/>
  <c r="E27" i="28"/>
  <c r="C26" i="28"/>
  <c r="S13" i="28"/>
  <c r="Q12" i="28"/>
  <c r="O11" i="28"/>
  <c r="M10" i="28"/>
  <c r="U8" i="28"/>
  <c r="S56" i="28"/>
  <c r="Q55" i="28"/>
  <c r="O54" i="28"/>
  <c r="M53" i="28"/>
  <c r="U51" i="28"/>
  <c r="S50" i="28"/>
  <c r="Q49" i="28"/>
  <c r="O48" i="28"/>
  <c r="M47" i="28"/>
  <c r="U43" i="28"/>
  <c r="S42" i="28"/>
  <c r="Q41" i="28"/>
  <c r="M38" i="28"/>
  <c r="U35" i="28"/>
  <c r="S34" i="28"/>
  <c r="Q33" i="28"/>
  <c r="O32" i="28"/>
  <c r="M31" i="28"/>
  <c r="U28" i="28"/>
  <c r="S27" i="28"/>
  <c r="Q26" i="28"/>
  <c r="O25" i="28"/>
  <c r="M24" i="28"/>
  <c r="U21" i="28"/>
  <c r="S20" i="28"/>
  <c r="Q19" i="28"/>
  <c r="O18" i="28"/>
  <c r="M17" i="28"/>
  <c r="D13" i="28"/>
  <c r="B12" i="28"/>
  <c r="J10" i="28"/>
  <c r="H9" i="28"/>
  <c r="J8" i="28"/>
  <c r="D56" i="28"/>
  <c r="B55" i="28"/>
  <c r="J53" i="28"/>
  <c r="H52" i="28"/>
  <c r="F51" i="28"/>
  <c r="D50" i="28"/>
  <c r="B49" i="28"/>
  <c r="J47" i="28"/>
  <c r="H44" i="28"/>
  <c r="F43" i="28"/>
  <c r="D42" i="28"/>
  <c r="B41" i="28"/>
  <c r="J38" i="28"/>
  <c r="H36" i="28"/>
  <c r="F35" i="28"/>
  <c r="D34" i="28"/>
  <c r="B33" i="28"/>
  <c r="J31" i="28"/>
  <c r="F28" i="28"/>
  <c r="D27" i="28"/>
  <c r="B26" i="28"/>
  <c r="J24" i="28"/>
  <c r="F21" i="28"/>
  <c r="D20" i="28"/>
  <c r="B19" i="28"/>
  <c r="J17" i="28"/>
  <c r="H16" i="28"/>
  <c r="O56" i="22"/>
  <c r="M55" i="22"/>
  <c r="U53" i="22"/>
  <c r="S52" i="22"/>
  <c r="Q51" i="22"/>
  <c r="O50" i="22"/>
  <c r="M49" i="22"/>
  <c r="U47" i="22"/>
  <c r="S44" i="22"/>
  <c r="Q43" i="22"/>
  <c r="O42" i="22"/>
  <c r="M41" i="22"/>
  <c r="U38" i="22"/>
  <c r="S36" i="22"/>
  <c r="Q35" i="22"/>
  <c r="O34" i="22"/>
  <c r="M33" i="22"/>
  <c r="U31" i="22"/>
  <c r="Q28" i="22"/>
  <c r="O27" i="22"/>
  <c r="R13" i="28"/>
  <c r="P12" i="28"/>
  <c r="N11" i="28"/>
  <c r="V9" i="28"/>
  <c r="T8" i="28"/>
  <c r="R56" i="28"/>
  <c r="P55" i="28"/>
  <c r="N54" i="28"/>
  <c r="V52" i="28"/>
  <c r="T51" i="28"/>
  <c r="R50" i="28"/>
  <c r="P49" i="28"/>
  <c r="N48" i="28"/>
  <c r="V44" i="28"/>
  <c r="T43" i="28"/>
  <c r="R42" i="28"/>
  <c r="P41" i="28"/>
  <c r="V36" i="28"/>
  <c r="T35" i="28"/>
  <c r="R34" i="28"/>
  <c r="P33" i="28"/>
  <c r="N32" i="28"/>
  <c r="T28" i="28"/>
  <c r="R27" i="28"/>
  <c r="P26" i="28"/>
  <c r="N25" i="28"/>
  <c r="T21" i="28"/>
  <c r="R20" i="28"/>
  <c r="P19" i="28"/>
  <c r="N18" i="28"/>
  <c r="V16" i="28"/>
  <c r="C13" i="28"/>
  <c r="K11" i="28"/>
  <c r="I10" i="28"/>
  <c r="G9" i="28"/>
  <c r="H8" i="28"/>
  <c r="C56" i="28"/>
  <c r="K54" i="28"/>
  <c r="I53" i="28"/>
  <c r="G52" i="28"/>
  <c r="E51" i="28"/>
  <c r="C50" i="28"/>
  <c r="K48" i="28"/>
  <c r="I47" i="28"/>
  <c r="G44" i="28"/>
  <c r="E43" i="28"/>
  <c r="C42" i="28"/>
  <c r="I38" i="28"/>
  <c r="G36" i="28"/>
  <c r="E35" i="28"/>
  <c r="C34" i="28"/>
  <c r="K32" i="28"/>
  <c r="I31" i="28"/>
  <c r="E28" i="28"/>
  <c r="C27" i="28"/>
  <c r="K25" i="28"/>
  <c r="I24" i="28"/>
  <c r="E21" i="28"/>
  <c r="C20" i="28"/>
  <c r="K18" i="28"/>
  <c r="I17" i="28"/>
  <c r="G16" i="28"/>
  <c r="N56" i="22"/>
  <c r="V54" i="22"/>
  <c r="T53" i="22"/>
  <c r="R52" i="22"/>
  <c r="P51" i="22"/>
  <c r="N50" i="22"/>
  <c r="V48" i="22"/>
  <c r="T47" i="22"/>
  <c r="R44" i="22"/>
  <c r="P43" i="22"/>
  <c r="N42" i="22"/>
  <c r="T38" i="22"/>
  <c r="R36" i="22"/>
  <c r="P35" i="22"/>
  <c r="N34" i="22"/>
  <c r="V32" i="22"/>
  <c r="T31" i="22"/>
  <c r="P28" i="22"/>
  <c r="N27" i="22"/>
  <c r="Q13" i="28"/>
  <c r="O12" i="28"/>
  <c r="M11" i="28"/>
  <c r="U9" i="28"/>
  <c r="S8" i="28"/>
  <c r="Q56" i="28"/>
  <c r="O55" i="28"/>
  <c r="M54" i="28"/>
  <c r="U52" i="28"/>
  <c r="S51" i="28"/>
  <c r="Q50" i="28"/>
  <c r="O49" i="28"/>
  <c r="M48" i="28"/>
  <c r="U44" i="28"/>
  <c r="S43" i="28"/>
  <c r="Q42" i="28"/>
  <c r="O41" i="28"/>
  <c r="U36" i="28"/>
  <c r="S35" i="28"/>
  <c r="Q34" i="28"/>
  <c r="O33" i="28"/>
  <c r="M32" i="28"/>
  <c r="S28" i="28"/>
  <c r="Q27" i="28"/>
  <c r="O26" i="28"/>
  <c r="M25" i="28"/>
  <c r="S21" i="28"/>
  <c r="Q20" i="28"/>
  <c r="O19" i="28"/>
  <c r="M18" i="28"/>
  <c r="U16" i="28"/>
  <c r="B13" i="28"/>
  <c r="J11" i="28"/>
  <c r="H10" i="28"/>
  <c r="F9" i="28"/>
  <c r="G8" i="28"/>
  <c r="B56" i="28"/>
  <c r="J54" i="28"/>
  <c r="H53" i="28"/>
  <c r="F52" i="28"/>
  <c r="D51" i="28"/>
  <c r="B50" i="28"/>
  <c r="J48" i="28"/>
  <c r="H47" i="28"/>
  <c r="F44" i="28"/>
  <c r="D43" i="28"/>
  <c r="B42" i="28"/>
  <c r="H38" i="28"/>
  <c r="F36" i="28"/>
  <c r="D35" i="28"/>
  <c r="B34" i="28"/>
  <c r="J32" i="28"/>
  <c r="H31" i="28"/>
  <c r="D28" i="28"/>
  <c r="B27" i="28"/>
  <c r="J25" i="28"/>
  <c r="H24" i="28"/>
  <c r="D21" i="28"/>
  <c r="B20" i="28"/>
  <c r="J18" i="28"/>
  <c r="H17" i="28"/>
  <c r="F16" i="28"/>
  <c r="M56" i="22"/>
  <c r="U54" i="22"/>
  <c r="S53" i="22"/>
  <c r="Q52" i="22"/>
  <c r="O51" i="22"/>
  <c r="M50" i="22"/>
  <c r="U48" i="22"/>
  <c r="S47" i="22"/>
  <c r="Q44" i="22"/>
  <c r="O43" i="22"/>
  <c r="M42" i="22"/>
  <c r="S38" i="22"/>
  <c r="Q36" i="22"/>
  <c r="O35" i="22"/>
  <c r="M34" i="22"/>
  <c r="U32" i="22"/>
  <c r="S31" i="22"/>
  <c r="O28" i="22"/>
  <c r="M27" i="22"/>
  <c r="P13" i="28"/>
  <c r="N12" i="28"/>
  <c r="V10" i="28"/>
  <c r="T9" i="28"/>
  <c r="R8" i="28"/>
  <c r="P56" i="28"/>
  <c r="N55" i="28"/>
  <c r="V53" i="28"/>
  <c r="T52" i="28"/>
  <c r="R51" i="28"/>
  <c r="P50" i="28"/>
  <c r="N49" i="28"/>
  <c r="V47" i="28"/>
  <c r="T44" i="28"/>
  <c r="R43" i="28"/>
  <c r="P42" i="28"/>
  <c r="N41" i="28"/>
  <c r="V38" i="28"/>
  <c r="T36" i="28"/>
  <c r="R35" i="28"/>
  <c r="P34" i="28"/>
  <c r="N33" i="28"/>
  <c r="V31" i="28"/>
  <c r="R28" i="28"/>
  <c r="P27" i="28"/>
  <c r="N26" i="28"/>
  <c r="V24" i="28"/>
  <c r="R21" i="28"/>
  <c r="P20" i="28"/>
  <c r="N19" i="28"/>
  <c r="V17" i="28"/>
  <c r="T16" i="28"/>
  <c r="K12" i="28"/>
  <c r="I11" i="28"/>
  <c r="G10" i="28"/>
  <c r="E9" i="28"/>
  <c r="C8" i="28"/>
  <c r="K55" i="28"/>
  <c r="I54" i="28"/>
  <c r="G53" i="28"/>
  <c r="E52" i="28"/>
  <c r="C51" i="28"/>
  <c r="K49" i="28"/>
  <c r="I48" i="28"/>
  <c r="G47" i="28"/>
  <c r="E44" i="28"/>
  <c r="C43" i="28"/>
  <c r="K41" i="28"/>
  <c r="G38" i="28"/>
  <c r="E36" i="28"/>
  <c r="C35" i="28"/>
  <c r="K33" i="28"/>
  <c r="I32" i="28"/>
  <c r="G31" i="28"/>
  <c r="C28" i="28"/>
  <c r="K26" i="28"/>
  <c r="I25" i="28"/>
  <c r="G24" i="28"/>
  <c r="C21" i="28"/>
  <c r="K19" i="28"/>
  <c r="I18" i="28"/>
  <c r="G17" i="28"/>
  <c r="E16" i="28"/>
  <c r="V55" i="22"/>
  <c r="T54" i="22"/>
  <c r="R53" i="22"/>
  <c r="P52" i="22"/>
  <c r="N51" i="22"/>
  <c r="V49" i="22"/>
  <c r="T48" i="22"/>
  <c r="R47" i="22"/>
  <c r="P44" i="22"/>
  <c r="N43" i="22"/>
  <c r="V41" i="22"/>
  <c r="R38" i="22"/>
  <c r="P36" i="22"/>
  <c r="N35" i="22"/>
  <c r="V33" i="22"/>
  <c r="T32" i="22"/>
  <c r="R31" i="22"/>
  <c r="N28" i="22"/>
  <c r="V26" i="22"/>
  <c r="T25" i="22"/>
  <c r="O13" i="28"/>
  <c r="M12" i="28"/>
  <c r="U10" i="28"/>
  <c r="S9" i="28"/>
  <c r="Q8" i="28"/>
  <c r="O56" i="28"/>
  <c r="M55" i="28"/>
  <c r="U53" i="28"/>
  <c r="S52" i="28"/>
  <c r="Q51" i="28"/>
  <c r="O50" i="28"/>
  <c r="M49" i="28"/>
  <c r="U47" i="28"/>
  <c r="S44" i="28"/>
  <c r="Q43" i="28"/>
  <c r="O42" i="28"/>
  <c r="M41" i="28"/>
  <c r="U38" i="28"/>
  <c r="S36" i="28"/>
  <c r="Q35" i="28"/>
  <c r="O34" i="28"/>
  <c r="M33" i="28"/>
  <c r="U31" i="28"/>
  <c r="Q28" i="28"/>
  <c r="O27" i="28"/>
  <c r="M26" i="28"/>
  <c r="U24" i="28"/>
  <c r="Q21" i="28"/>
  <c r="O20" i="28"/>
  <c r="M19" i="28"/>
  <c r="U17" i="28"/>
  <c r="S16" i="28"/>
  <c r="J12" i="28"/>
  <c r="H11" i="28"/>
  <c r="F10" i="28"/>
  <c r="D9" i="28"/>
  <c r="B8" i="28"/>
  <c r="J55" i="28"/>
  <c r="H54" i="28"/>
  <c r="F53" i="28"/>
  <c r="D52" i="28"/>
  <c r="B51" i="28"/>
  <c r="J49" i="28"/>
  <c r="H48" i="28"/>
  <c r="F47" i="28"/>
  <c r="D44" i="28"/>
  <c r="B43" i="28"/>
  <c r="J41" i="28"/>
  <c r="F38" i="28"/>
  <c r="D36" i="28"/>
  <c r="B35" i="28"/>
  <c r="J33" i="28"/>
  <c r="H32" i="28"/>
  <c r="F31" i="28"/>
  <c r="B28" i="28"/>
  <c r="J26" i="28"/>
  <c r="H25" i="28"/>
  <c r="F24" i="28"/>
  <c r="B21" i="28"/>
  <c r="J19" i="28"/>
  <c r="H18" i="28"/>
  <c r="F17" i="28"/>
  <c r="D16" i="28"/>
  <c r="U55" i="22"/>
  <c r="S54" i="22"/>
  <c r="Q53" i="22"/>
  <c r="O52" i="22"/>
  <c r="M51" i="22"/>
  <c r="U49" i="22"/>
  <c r="S48" i="22"/>
  <c r="Q47" i="22"/>
  <c r="O44" i="22"/>
  <c r="M43" i="22"/>
  <c r="U41" i="22"/>
  <c r="Q38" i="22"/>
  <c r="O36" i="22"/>
  <c r="M35" i="22"/>
  <c r="U33" i="22"/>
  <c r="S32" i="22"/>
  <c r="Q31" i="22"/>
  <c r="M28" i="22"/>
  <c r="U26" i="22"/>
  <c r="S25" i="22"/>
  <c r="Q24" i="22"/>
  <c r="N52" i="28"/>
  <c r="R25" i="28"/>
  <c r="V20" i="28"/>
  <c r="E12" i="28"/>
  <c r="K44" i="28"/>
  <c r="E19" i="28"/>
  <c r="V53" i="22"/>
  <c r="N49" i="22"/>
  <c r="P42" i="22"/>
  <c r="S33" i="22"/>
  <c r="N26" i="22"/>
  <c r="T18" i="22"/>
  <c r="P16" i="22"/>
  <c r="V12" i="22"/>
  <c r="P9" i="22"/>
  <c r="G12" i="22"/>
  <c r="I56" i="22"/>
  <c r="K51" i="22"/>
  <c r="C47" i="22"/>
  <c r="G33" i="22"/>
  <c r="I27" i="22"/>
  <c r="K21" i="22"/>
  <c r="V50" i="28"/>
  <c r="P24" i="28"/>
  <c r="T19" i="28"/>
  <c r="C11" i="28"/>
  <c r="I43" i="28"/>
  <c r="C19" i="28"/>
  <c r="O53" i="22"/>
  <c r="Q48" i="22"/>
  <c r="S41" i="22"/>
  <c r="P33" i="22"/>
  <c r="M26" i="22"/>
  <c r="R24" i="22"/>
  <c r="M21" i="22"/>
  <c r="U19" i="22"/>
  <c r="S18" i="22"/>
  <c r="Q17" i="22"/>
  <c r="O16" i="22"/>
  <c r="U12" i="22"/>
  <c r="S11" i="22"/>
  <c r="Q10" i="22"/>
  <c r="O9" i="22"/>
  <c r="M8" i="22"/>
  <c r="H13" i="22"/>
  <c r="F12" i="22"/>
  <c r="D11" i="22"/>
  <c r="B10" i="22"/>
  <c r="J8" i="22"/>
  <c r="H56" i="22"/>
  <c r="F55" i="22"/>
  <c r="D54" i="22"/>
  <c r="B53" i="22"/>
  <c r="J51" i="22"/>
  <c r="H50" i="22"/>
  <c r="F49" i="22"/>
  <c r="D48" i="22"/>
  <c r="B47" i="22"/>
  <c r="J43" i="22"/>
  <c r="H42" i="22"/>
  <c r="F41" i="22"/>
  <c r="B38" i="22"/>
  <c r="J35" i="22"/>
  <c r="H34" i="22"/>
  <c r="F33" i="22"/>
  <c r="D32" i="22"/>
  <c r="B31" i="22"/>
  <c r="J28" i="22"/>
  <c r="H27" i="22"/>
  <c r="F26" i="22"/>
  <c r="D25" i="22"/>
  <c r="B24" i="22"/>
  <c r="J21" i="22"/>
  <c r="H20" i="22"/>
  <c r="F19" i="22"/>
  <c r="D18" i="22"/>
  <c r="B17" i="22"/>
  <c r="G43" i="22"/>
  <c r="E34" i="22"/>
  <c r="G28" i="22"/>
  <c r="K24" i="22"/>
  <c r="C19" i="22"/>
  <c r="F21" i="22"/>
  <c r="E21" i="22"/>
  <c r="K49" i="22"/>
  <c r="E36" i="22"/>
  <c r="C28" i="22"/>
  <c r="I18" i="22"/>
  <c r="E18" i="22"/>
  <c r="T49" i="28"/>
  <c r="R18" i="28"/>
  <c r="K9" i="28"/>
  <c r="G42" i="28"/>
  <c r="K36" i="28"/>
  <c r="C18" i="28"/>
  <c r="V52" i="22"/>
  <c r="N48" i="22"/>
  <c r="P41" i="22"/>
  <c r="V38" i="22"/>
  <c r="N33" i="22"/>
  <c r="V25" i="22"/>
  <c r="P24" i="22"/>
  <c r="V20" i="22"/>
  <c r="T19" i="22"/>
  <c r="R18" i="22"/>
  <c r="P17" i="22"/>
  <c r="N16" i="22"/>
  <c r="V13" i="22"/>
  <c r="T12" i="22"/>
  <c r="R11" i="22"/>
  <c r="P10" i="22"/>
  <c r="N9" i="22"/>
  <c r="G13" i="22"/>
  <c r="E12" i="22"/>
  <c r="C11" i="22"/>
  <c r="K9" i="22"/>
  <c r="I8" i="22"/>
  <c r="G56" i="22"/>
  <c r="E55" i="22"/>
  <c r="C54" i="22"/>
  <c r="K52" i="22"/>
  <c r="I51" i="22"/>
  <c r="G50" i="22"/>
  <c r="E49" i="22"/>
  <c r="C48" i="22"/>
  <c r="K44" i="22"/>
  <c r="I43" i="22"/>
  <c r="G42" i="22"/>
  <c r="E41" i="22"/>
  <c r="K36" i="22"/>
  <c r="I35" i="22"/>
  <c r="G34" i="22"/>
  <c r="E33" i="22"/>
  <c r="C32" i="22"/>
  <c r="I28" i="22"/>
  <c r="G27" i="22"/>
  <c r="E26" i="22"/>
  <c r="C25" i="22"/>
  <c r="I21" i="22"/>
  <c r="G20" i="22"/>
  <c r="E19" i="22"/>
  <c r="C18" i="22"/>
  <c r="K16" i="22"/>
  <c r="K38" i="22"/>
  <c r="K31" i="22"/>
  <c r="C26" i="22"/>
  <c r="E20" i="22"/>
  <c r="I16" i="22"/>
  <c r="H16" i="22"/>
  <c r="K25" i="22"/>
  <c r="I17" i="22"/>
  <c r="N12" i="22"/>
  <c r="C8" i="22"/>
  <c r="G47" i="22"/>
  <c r="K33" i="22"/>
  <c r="G19" i="22"/>
  <c r="R48" i="28"/>
  <c r="P17" i="28"/>
  <c r="D8" i="28"/>
  <c r="E41" i="28"/>
  <c r="I35" i="28"/>
  <c r="K17" i="28"/>
  <c r="T52" i="22"/>
  <c r="V47" i="22"/>
  <c r="N41" i="22"/>
  <c r="O38" i="22"/>
  <c r="Q32" i="22"/>
  <c r="U25" i="22"/>
  <c r="O24" i="22"/>
  <c r="U20" i="22"/>
  <c r="S19" i="22"/>
  <c r="Q18" i="22"/>
  <c r="O17" i="22"/>
  <c r="M16" i="22"/>
  <c r="U13" i="22"/>
  <c r="S12" i="22"/>
  <c r="Q11" i="22"/>
  <c r="O10" i="22"/>
  <c r="M9" i="22"/>
  <c r="F13" i="22"/>
  <c r="D12" i="22"/>
  <c r="B11" i="22"/>
  <c r="J9" i="22"/>
  <c r="H8" i="22"/>
  <c r="F56" i="22"/>
  <c r="D55" i="22"/>
  <c r="B54" i="22"/>
  <c r="J52" i="22"/>
  <c r="H51" i="22"/>
  <c r="F50" i="22"/>
  <c r="D49" i="22"/>
  <c r="B48" i="22"/>
  <c r="J44" i="22"/>
  <c r="H43" i="22"/>
  <c r="F42" i="22"/>
  <c r="D41" i="22"/>
  <c r="J36" i="22"/>
  <c r="H35" i="22"/>
  <c r="F34" i="22"/>
  <c r="D33" i="22"/>
  <c r="B32" i="22"/>
  <c r="H28" i="22"/>
  <c r="F27" i="22"/>
  <c r="D26" i="22"/>
  <c r="B25" i="22"/>
  <c r="H21" i="22"/>
  <c r="F20" i="22"/>
  <c r="D19" i="22"/>
  <c r="B18" i="22"/>
  <c r="J16" i="22"/>
  <c r="C41" i="22"/>
  <c r="C33" i="22"/>
  <c r="E27" i="22"/>
  <c r="G21" i="22"/>
  <c r="K17" i="22"/>
  <c r="J17" i="22"/>
  <c r="C27" i="22"/>
  <c r="G16" i="22"/>
  <c r="T9" i="22"/>
  <c r="I54" i="22"/>
  <c r="G24" i="22"/>
  <c r="T12" i="28"/>
  <c r="P47" i="28"/>
  <c r="N16" i="28"/>
  <c r="G56" i="28"/>
  <c r="G34" i="28"/>
  <c r="K16" i="28"/>
  <c r="U56" i="22"/>
  <c r="M52" i="22"/>
  <c r="O47" i="22"/>
  <c r="V36" i="22"/>
  <c r="N32" i="22"/>
  <c r="R25" i="22"/>
  <c r="N24" i="22"/>
  <c r="V21" i="22"/>
  <c r="T20" i="22"/>
  <c r="R19" i="22"/>
  <c r="P18" i="22"/>
  <c r="N17" i="22"/>
  <c r="T13" i="22"/>
  <c r="R12" i="22"/>
  <c r="P11" i="22"/>
  <c r="N10" i="22"/>
  <c r="V8" i="22"/>
  <c r="E13" i="22"/>
  <c r="C12" i="22"/>
  <c r="K10" i="22"/>
  <c r="I9" i="22"/>
  <c r="G8" i="22"/>
  <c r="E56" i="22"/>
  <c r="C55" i="22"/>
  <c r="K53" i="22"/>
  <c r="I52" i="22"/>
  <c r="G51" i="22"/>
  <c r="E50" i="22"/>
  <c r="C49" i="22"/>
  <c r="K47" i="22"/>
  <c r="I44" i="22"/>
  <c r="E42" i="22"/>
  <c r="I36" i="22"/>
  <c r="G35" i="22"/>
  <c r="B19" i="22"/>
  <c r="T16" i="22"/>
  <c r="K55" i="22"/>
  <c r="C43" i="22"/>
  <c r="G31" i="22"/>
  <c r="K19" i="22"/>
  <c r="I20" i="22"/>
  <c r="R11" i="28"/>
  <c r="N44" i="28"/>
  <c r="E55" i="28"/>
  <c r="E33" i="28"/>
  <c r="I28" i="28"/>
  <c r="I16" i="28"/>
  <c r="R56" i="22"/>
  <c r="T51" i="22"/>
  <c r="V44" i="22"/>
  <c r="T36" i="22"/>
  <c r="V31" i="22"/>
  <c r="T28" i="22"/>
  <c r="Q25" i="22"/>
  <c r="M24" i="22"/>
  <c r="U21" i="22"/>
  <c r="S20" i="22"/>
  <c r="Q19" i="22"/>
  <c r="O18" i="22"/>
  <c r="M17" i="22"/>
  <c r="S13" i="22"/>
  <c r="Q12" i="22"/>
  <c r="O11" i="22"/>
  <c r="M10" i="22"/>
  <c r="U8" i="22"/>
  <c r="D13" i="22"/>
  <c r="B12" i="22"/>
  <c r="J10" i="22"/>
  <c r="H9" i="22"/>
  <c r="F8" i="22"/>
  <c r="D56" i="22"/>
  <c r="B55" i="22"/>
  <c r="J53" i="22"/>
  <c r="H52" i="22"/>
  <c r="F51" i="22"/>
  <c r="D50" i="22"/>
  <c r="B49" i="22"/>
  <c r="J47" i="22"/>
  <c r="H44" i="22"/>
  <c r="F43" i="22"/>
  <c r="D42" i="22"/>
  <c r="B41" i="22"/>
  <c r="J38" i="22"/>
  <c r="H36" i="22"/>
  <c r="F35" i="22"/>
  <c r="D34" i="22"/>
  <c r="B33" i="22"/>
  <c r="J31" i="22"/>
  <c r="F28" i="22"/>
  <c r="D27" i="22"/>
  <c r="B26" i="22"/>
  <c r="J24" i="22"/>
  <c r="D20" i="22"/>
  <c r="C20" i="22"/>
  <c r="R8" i="22"/>
  <c r="G53" i="22"/>
  <c r="E44" i="22"/>
  <c r="I32" i="22"/>
  <c r="C21" i="22"/>
  <c r="P10" i="28"/>
  <c r="V42" i="28"/>
  <c r="P38" i="28"/>
  <c r="C54" i="28"/>
  <c r="C32" i="28"/>
  <c r="G27" i="28"/>
  <c r="P56" i="22"/>
  <c r="R51" i="22"/>
  <c r="T44" i="22"/>
  <c r="M36" i="22"/>
  <c r="O31" i="22"/>
  <c r="R28" i="22"/>
  <c r="P25" i="22"/>
  <c r="T21" i="22"/>
  <c r="R20" i="22"/>
  <c r="P19" i="22"/>
  <c r="N18" i="22"/>
  <c r="V16" i="22"/>
  <c r="R13" i="22"/>
  <c r="P12" i="22"/>
  <c r="N11" i="22"/>
  <c r="V9" i="22"/>
  <c r="T8" i="22"/>
  <c r="C13" i="22"/>
  <c r="K11" i="22"/>
  <c r="I10" i="22"/>
  <c r="G9" i="22"/>
  <c r="E8" i="22"/>
  <c r="C56" i="22"/>
  <c r="K54" i="22"/>
  <c r="I53" i="22"/>
  <c r="G52" i="22"/>
  <c r="E51" i="22"/>
  <c r="C50" i="22"/>
  <c r="K48" i="22"/>
  <c r="I47" i="22"/>
  <c r="G44" i="22"/>
  <c r="E43" i="22"/>
  <c r="C42" i="22"/>
  <c r="I38" i="22"/>
  <c r="G36" i="22"/>
  <c r="E35" i="22"/>
  <c r="C34" i="22"/>
  <c r="K32" i="22"/>
  <c r="I31" i="22"/>
  <c r="E28" i="22"/>
  <c r="I24" i="22"/>
  <c r="K18" i="22"/>
  <c r="V10" i="22"/>
  <c r="E52" i="22"/>
  <c r="G38" i="22"/>
  <c r="K26" i="22"/>
  <c r="G17" i="22"/>
  <c r="C17" i="22"/>
  <c r="N9" i="28"/>
  <c r="T41" i="28"/>
  <c r="N36" i="28"/>
  <c r="K52" i="28"/>
  <c r="E26" i="28"/>
  <c r="S55" i="22"/>
  <c r="U50" i="22"/>
  <c r="M44" i="22"/>
  <c r="T35" i="22"/>
  <c r="U27" i="22"/>
  <c r="O25" i="22"/>
  <c r="S21" i="22"/>
  <c r="Q20" i="22"/>
  <c r="O19" i="22"/>
  <c r="M18" i="22"/>
  <c r="U16" i="22"/>
  <c r="Q13" i="22"/>
  <c r="O12" i="22"/>
  <c r="M11" i="22"/>
  <c r="U9" i="22"/>
  <c r="S8" i="22"/>
  <c r="B13" i="22"/>
  <c r="J11" i="22"/>
  <c r="H10" i="22"/>
  <c r="F9" i="22"/>
  <c r="D8" i="22"/>
  <c r="B56" i="22"/>
  <c r="J54" i="22"/>
  <c r="H53" i="22"/>
  <c r="F52" i="22"/>
  <c r="D51" i="22"/>
  <c r="B50" i="22"/>
  <c r="J48" i="22"/>
  <c r="H47" i="22"/>
  <c r="F44" i="22"/>
  <c r="D43" i="22"/>
  <c r="B42" i="22"/>
  <c r="H38" i="22"/>
  <c r="F36" i="22"/>
  <c r="D35" i="22"/>
  <c r="B34" i="22"/>
  <c r="J32" i="22"/>
  <c r="H31" i="22"/>
  <c r="D28" i="22"/>
  <c r="B27" i="22"/>
  <c r="J25" i="22"/>
  <c r="H24" i="22"/>
  <c r="D21" i="22"/>
  <c r="B20" i="22"/>
  <c r="J18" i="22"/>
  <c r="H17" i="22"/>
  <c r="F16" i="22"/>
  <c r="R21" i="22"/>
  <c r="N19" i="22"/>
  <c r="K12" i="22"/>
  <c r="G10" i="22"/>
  <c r="C51" i="22"/>
  <c r="K41" i="22"/>
  <c r="E16" i="22"/>
  <c r="V56" i="28"/>
  <c r="V34" i="28"/>
  <c r="I51" i="28"/>
  <c r="C25" i="28"/>
  <c r="I21" i="28"/>
  <c r="P55" i="22"/>
  <c r="R50" i="22"/>
  <c r="T43" i="22"/>
  <c r="R35" i="22"/>
  <c r="R27" i="22"/>
  <c r="N25" i="22"/>
  <c r="P20" i="22"/>
  <c r="V17" i="22"/>
  <c r="P13" i="22"/>
  <c r="I11" i="22"/>
  <c r="E9" i="22"/>
  <c r="I48" i="22"/>
  <c r="C35" i="22"/>
  <c r="I25" i="22"/>
  <c r="T55" i="28"/>
  <c r="T33" i="28"/>
  <c r="G50" i="28"/>
  <c r="K24" i="28"/>
  <c r="G21" i="28"/>
  <c r="N55" i="22"/>
  <c r="P50" i="22"/>
  <c r="R43" i="22"/>
  <c r="U34" i="22"/>
  <c r="P27" i="22"/>
  <c r="V24" i="22"/>
  <c r="Q21" i="22"/>
  <c r="O20" i="22"/>
  <c r="M19" i="22"/>
  <c r="U17" i="22"/>
  <c r="S16" i="22"/>
  <c r="O13" i="22"/>
  <c r="M12" i="22"/>
  <c r="U10" i="22"/>
  <c r="S9" i="22"/>
  <c r="Q8" i="22"/>
  <c r="J12" i="22"/>
  <c r="H11" i="22"/>
  <c r="F10" i="22"/>
  <c r="D9" i="22"/>
  <c r="B8" i="22"/>
  <c r="J55" i="22"/>
  <c r="H54" i="22"/>
  <c r="F53" i="22"/>
  <c r="D52" i="22"/>
  <c r="B51" i="22"/>
  <c r="J49" i="22"/>
  <c r="H48" i="22"/>
  <c r="F47" i="22"/>
  <c r="D44" i="22"/>
  <c r="B43" i="22"/>
  <c r="J41" i="22"/>
  <c r="F38" i="22"/>
  <c r="D36" i="22"/>
  <c r="B35" i="22"/>
  <c r="J33" i="22"/>
  <c r="H32" i="22"/>
  <c r="F31" i="22"/>
  <c r="B28" i="22"/>
  <c r="J26" i="22"/>
  <c r="H25" i="22"/>
  <c r="F24" i="22"/>
  <c r="B21" i="22"/>
  <c r="J19" i="22"/>
  <c r="H18" i="22"/>
  <c r="F17" i="22"/>
  <c r="D16" i="22"/>
  <c r="I33" i="22"/>
  <c r="E31" i="22"/>
  <c r="K27" i="22"/>
  <c r="G25" i="22"/>
  <c r="K20" i="22"/>
  <c r="G18" i="22"/>
  <c r="C16" i="22"/>
  <c r="V19" i="22"/>
  <c r="R10" i="22"/>
  <c r="I13" i="22"/>
  <c r="K8" i="22"/>
  <c r="E54" i="22"/>
  <c r="E48" i="22"/>
  <c r="G41" i="22"/>
  <c r="I34" i="22"/>
  <c r="K28" i="22"/>
  <c r="C24" i="22"/>
  <c r="R54" i="28"/>
  <c r="R32" i="28"/>
  <c r="V27" i="28"/>
  <c r="E49" i="28"/>
  <c r="G20" i="28"/>
  <c r="Q54" i="22"/>
  <c r="S49" i="22"/>
  <c r="U42" i="22"/>
  <c r="R34" i="22"/>
  <c r="S26" i="22"/>
  <c r="U24" i="22"/>
  <c r="P21" i="22"/>
  <c r="N20" i="22"/>
  <c r="V18" i="22"/>
  <c r="T17" i="22"/>
  <c r="R16" i="22"/>
  <c r="N13" i="22"/>
  <c r="V11" i="22"/>
  <c r="T10" i="22"/>
  <c r="R9" i="22"/>
  <c r="P8" i="22"/>
  <c r="K13" i="22"/>
  <c r="I12" i="22"/>
  <c r="G11" i="22"/>
  <c r="E10" i="22"/>
  <c r="C9" i="22"/>
  <c r="K56" i="22"/>
  <c r="I55" i="22"/>
  <c r="G54" i="22"/>
  <c r="E53" i="22"/>
  <c r="C52" i="22"/>
  <c r="K50" i="22"/>
  <c r="I49" i="22"/>
  <c r="G48" i="22"/>
  <c r="E47" i="22"/>
  <c r="C44" i="22"/>
  <c r="K42" i="22"/>
  <c r="I41" i="22"/>
  <c r="E38" i="22"/>
  <c r="C36" i="22"/>
  <c r="K34" i="22"/>
  <c r="G32" i="22"/>
  <c r="I26" i="22"/>
  <c r="E24" i="22"/>
  <c r="I19" i="22"/>
  <c r="E17" i="22"/>
  <c r="S24" i="22"/>
  <c r="N8" i="22"/>
  <c r="C10" i="22"/>
  <c r="I50" i="22"/>
  <c r="K43" i="22"/>
  <c r="C38" i="22"/>
  <c r="E32" i="22"/>
  <c r="G26" i="22"/>
  <c r="P53" i="28"/>
  <c r="P31" i="28"/>
  <c r="T26" i="28"/>
  <c r="G13" i="28"/>
  <c r="C48" i="28"/>
  <c r="E20" i="28"/>
  <c r="N54" i="22"/>
  <c r="P49" i="22"/>
  <c r="R42" i="22"/>
  <c r="P34" i="22"/>
  <c r="P26" i="22"/>
  <c r="T24" i="22"/>
  <c r="O21" i="22"/>
  <c r="M20" i="22"/>
  <c r="U18" i="22"/>
  <c r="S17" i="22"/>
  <c r="Q16" i="22"/>
  <c r="M13" i="22"/>
  <c r="U11" i="22"/>
  <c r="S10" i="22"/>
  <c r="Q9" i="22"/>
  <c r="O8" i="22"/>
  <c r="J13" i="22"/>
  <c r="H12" i="22"/>
  <c r="F11" i="22"/>
  <c r="D10" i="22"/>
  <c r="B9" i="22"/>
  <c r="J56" i="22"/>
  <c r="H55" i="22"/>
  <c r="F54" i="22"/>
  <c r="D53" i="22"/>
  <c r="B52" i="22"/>
  <c r="J50" i="22"/>
  <c r="H49" i="22"/>
  <c r="F48" i="22"/>
  <c r="D47" i="22"/>
  <c r="B44" i="22"/>
  <c r="J42" i="22"/>
  <c r="H41" i="22"/>
  <c r="D38" i="22"/>
  <c r="B36" i="22"/>
  <c r="J34" i="22"/>
  <c r="H33" i="22"/>
  <c r="F32" i="22"/>
  <c r="D31" i="22"/>
  <c r="J27" i="22"/>
  <c r="H26" i="22"/>
  <c r="F25" i="22"/>
  <c r="D24" i="22"/>
  <c r="J20" i="22"/>
  <c r="H19" i="22"/>
  <c r="F18" i="22"/>
  <c r="D17" i="22"/>
  <c r="B16" i="22"/>
  <c r="N21" i="22"/>
  <c r="R17" i="22"/>
  <c r="T11" i="22"/>
  <c r="E11" i="22"/>
  <c r="G55" i="22"/>
  <c r="C53" i="22"/>
  <c r="G49" i="22"/>
  <c r="I42" i="22"/>
  <c r="K35" i="22"/>
  <c r="C31" i="22"/>
  <c r="E25" i="22"/>
</calcChain>
</file>

<file path=xl/sharedStrings.xml><?xml version="1.0" encoding="utf-8"?>
<sst xmlns="http://schemas.openxmlformats.org/spreadsheetml/2006/main" count="857" uniqueCount="143">
  <si>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</si>
  <si>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</si>
  <si>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</si>
  <si>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</si>
  <si>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</si>
  <si>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</si>
  <si>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</si>
  <si>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</si>
  <si>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</si>
  <si>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</si>
  <si>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</si>
  <si>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</si>
  <si>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</si>
  <si>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</si>
  <si>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</si>
  <si>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</si>
  <si>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</si>
  <si>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</si>
  <si>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</si>
  <si>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</si>
  <si>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</si>
  <si>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</si>
  <si>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</si>
  <si>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</si>
  <si>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</si>
  <si>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</si>
  <si>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</si>
  <si>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</si>
  <si>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</si>
  <si>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</si>
  <si>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</si>
  <si>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</si>
  <si>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</si>
  <si>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</si>
  <si>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</si>
  <si>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</si>
  <si>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</si>
  <si>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</si>
  <si>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</si>
  <si>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</si>
  <si>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</si>
  <si>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</si>
  <si>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</si>
  <si>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</si>
  <si>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</si>
  <si>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</si>
  <si>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</si>
  <si>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</si>
  <si>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</si>
  <si>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</si>
  <si>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</si>
  <si>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</si>
  <si>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</si>
  <si>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</si>
  <si>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</si>
  <si>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</si>
  <si>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</si>
  <si>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</si>
  <si>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</si>
  <si>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</si>
  <si>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</si>
  <si>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</si>
  <si>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</si>
  <si>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</si>
  <si>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</si>
  <si>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</si>
  <si>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</si>
  <si>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</si>
  <si>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</si>
  <si>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</si>
  <si>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</si>
  <si>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</si>
  <si>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</si>
  <si>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</si>
  <si>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</si>
  <si>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</si>
  <si>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</si>
  <si>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</si>
  <si>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</si>
  <si>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</si>
  <si>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</si>
  <si>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</si>
  <si>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</si>
  <si>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</si>
  <si>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</si>
  <si>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</si>
  <si>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</si>
  <si>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</si>
  <si>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</si>
  <si>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</si>
  <si>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</si>
  <si>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</si>
  <si>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</si>
  <si>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</si>
  <si>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</si>
  <si>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</si>
  <si>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</si>
  <si>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</si>
  <si>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</si>
  <si>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</si>
  <si>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</si>
  <si>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</si>
  <si>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</si>
  <si>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</si>
  <si>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</si>
  <si>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</si>
  <si>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</si>
  <si>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</si>
  <si>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</si>
  <si>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</si>
  <si>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</si>
  <si>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</si>
  <si>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</si>
  <si>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</si>
  <si>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</si>
  <si>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</si>
  <si>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</si>
  <si>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</si>
  <si>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</si>
  <si>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</si>
  <si>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</si>
  <si>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</si>
  <si>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</si>
  <si>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</si>
  <si>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Jan</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</si>
  <si>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</si>
  <si>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 xml:space="preserve"> - Martin Luther King Day</t>
  </si>
  <si>
    <t>Jan / Feb</t>
  </si>
  <si>
    <t>Monday, Jan 20th</t>
  </si>
  <si>
    <t>Feb</t>
  </si>
  <si>
    <t>Friday, Feb 14th</t>
  </si>
  <si>
    <t xml:space="preserve"> - Valentine's Day</t>
  </si>
  <si>
    <t>Wednesday, Feb 14th</t>
  </si>
  <si>
    <t>Monday, Feb 17th</t>
  </si>
  <si>
    <t xml:space="preserve"> - Presidents' Day</t>
  </si>
  <si>
    <t>Monday, Feb 19th</t>
  </si>
  <si>
    <t>For the Week of February 09, 2025 to February 15, 2025</t>
  </si>
  <si>
    <t>Feb / Mar</t>
  </si>
  <si>
    <t>Saturday, Mar 1st</t>
  </si>
  <si>
    <t xml:space="preserve"> - First Day of Ramadan</t>
  </si>
  <si>
    <r>
      <t>Note:</t>
    </r>
    <r>
      <rPr>
        <sz val="10"/>
        <rFont val="Arial"/>
      </rPr>
      <t xml:space="preserve"> Weekdays - Sunday through Thursday,  Weekends - Friday and Saturday</t>
    </r>
  </si>
  <si>
    <t>Week of February 09 to February 15, 2025</t>
  </si>
  <si>
    <t>January 19 - February 15,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</si>
</sst>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3"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0" fillId="0" borderId="0" applyFont="0" applyFill="0" applyBorder="0" applyAlignment="0" applyProtection="0"/>
  </cellStyleXfs>
  <cellXfs count="234">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168" fontId="19" fillId="0" borderId="0" xfId="1" applyNumberFormat="1" applyFont="1" applyBorder="1" applyAlignment="1">
      <alignment horizontal="center" vertical="center"/>
    </xf>
    <xf numFmtId="168" fontId="18" fillId="0" borderId="0" xfId="1" applyNumberFormat="1" applyFont="1" applyBorder="1" applyAlignment="1">
      <alignment horizontal="center" vertical="center"/>
    </xf>
    <xf numFmtId="168" fontId="18" fillId="0" borderId="19" xfId="1" applyNumberFormat="1" applyFont="1" applyBorder="1" applyAlignment="1">
      <alignment horizontal="center" vertical="center"/>
    </xf>
    <xf numFmtId="168" fontId="19" fillId="0" borderId="18" xfId="1" applyNumberFormat="1" applyFont="1" applyBorder="1" applyAlignment="1">
      <alignment horizontal="center" vertical="center"/>
    </xf>
    <xf numFmtId="168" fontId="19" fillId="0" borderId="0" xfId="0" applyNumberFormat="1" applyFont="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8" fontId="19" fillId="0" borderId="20" xfId="1" applyNumberFormat="1" applyFont="1" applyBorder="1" applyAlignment="1">
      <alignment horizontal="center" vertical="center"/>
    </xf>
    <xf numFmtId="168" fontId="19" fillId="0" borderId="21" xfId="1" applyNumberFormat="1" applyFont="1" applyBorder="1" applyAlignment="1">
      <alignment horizontal="center" vertical="center"/>
    </xf>
    <xf numFmtId="168" fontId="18" fillId="0" borderId="21" xfId="1" applyNumberFormat="1" applyFont="1" applyBorder="1" applyAlignment="1">
      <alignment horizontal="center" vertical="center"/>
    </xf>
    <xf numFmtId="168" fontId="19" fillId="0" borderId="21" xfId="0" applyNumberFormat="1" applyFont="1" applyBorder="1" applyAlignment="1">
      <alignment horizontal="center" vertical="center"/>
    </xf>
    <xf numFmtId="168" fontId="18" fillId="0" borderId="22" xfId="1" applyNumberFormat="1" applyFont="1" applyBorder="1" applyAlignment="1">
      <alignment horizontal="center" vertical="center"/>
    </xf>
    <xf numFmtId="168" fontId="19" fillId="0" borderId="18" xfId="0" applyNumberFormat="1" applyFont="1" applyBorder="1" applyAlignment="1">
      <alignment horizontal="center" vertical="center"/>
    </xf>
    <xf numFmtId="168" fontId="18" fillId="0" borderId="0" xfId="0" applyNumberFormat="1" applyFont="1" applyAlignment="1">
      <alignment horizontal="center" vertical="center"/>
    </xf>
    <xf numFmtId="168" fontId="18" fillId="0" borderId="19" xfId="0" applyNumberFormat="1" applyFont="1" applyBorder="1" applyAlignment="1">
      <alignment horizontal="center" vertical="center"/>
    </xf>
    <xf numFmtId="10" fontId="19" fillId="6" borderId="18" xfId="0" applyNumberFormat="1" applyFont="1" applyFill="1" applyBorder="1" applyAlignment="1">
      <alignment horizontal="center" vertical="center"/>
    </xf>
    <xf numFmtId="10" fontId="18" fillId="6" borderId="19" xfId="0" applyNumberFormat="1" applyFont="1" applyFill="1" applyBorder="1" applyAlignment="1">
      <alignment horizontal="center" vertical="center"/>
    </xf>
    <xf numFmtId="168" fontId="19" fillId="6" borderId="18" xfId="0" applyNumberFormat="1" applyFont="1" applyFill="1" applyBorder="1" applyAlignment="1">
      <alignment horizontal="center" vertical="center"/>
    </xf>
    <xf numFmtId="168" fontId="18" fillId="6" borderId="19" xfId="0" applyNumberFormat="1" applyFont="1" applyFill="1" applyBorder="1" applyAlignment="1">
      <alignment horizontal="center" vertical="center"/>
    </xf>
    <xf numFmtId="10" fontId="19" fillId="6" borderId="0" xfId="0" applyNumberFormat="1" applyFont="1" applyFill="1" applyAlignment="1">
      <alignment horizontal="center" vertical="center"/>
    </xf>
    <xf numFmtId="10" fontId="18" fillId="6" borderId="0" xfId="0" applyNumberFormat="1" applyFont="1" applyFill="1" applyAlignment="1">
      <alignment horizontal="center" vertical="center"/>
    </xf>
    <xf numFmtId="168" fontId="19" fillId="6" borderId="0" xfId="0" applyNumberFormat="1" applyFont="1" applyFill="1" applyAlignment="1">
      <alignment horizontal="center" vertical="center"/>
    </xf>
    <xf numFmtId="168" fontId="18" fillId="6" borderId="0" xfId="0" applyNumberFormat="1" applyFont="1" applyFill="1" applyAlignment="1">
      <alignment horizontal="center" vertical="center"/>
    </xf>
    <xf numFmtId="168" fontId="19" fillId="0" borderId="20" xfId="0" applyNumberFormat="1" applyFont="1" applyBorder="1" applyAlignment="1">
      <alignment horizontal="center" vertical="center"/>
    </xf>
    <xf numFmtId="168" fontId="18" fillId="0" borderId="21" xfId="0" applyNumberFormat="1" applyFont="1" applyBorder="1" applyAlignment="1">
      <alignment horizontal="center" vertical="center"/>
    </xf>
    <xf numFmtId="168" fontId="18" fillId="0" borderId="22" xfId="0" applyNumberFormat="1" applyFont="1" applyBorder="1" applyAlignment="1">
      <alignment horizontal="center" vertical="center"/>
    </xf>
    <xf numFmtId="168" fontId="19" fillId="6" borderId="18" xfId="1" applyNumberFormat="1" applyFont="1" applyFill="1" applyBorder="1" applyAlignment="1">
      <alignment horizontal="center" vertical="center"/>
    </xf>
    <xf numFmtId="168" fontId="18" fillId="6" borderId="19" xfId="1" applyNumberFormat="1" applyFont="1" applyFill="1" applyBorder="1" applyAlignment="1">
      <alignment horizontal="center" vertical="center"/>
    </xf>
    <xf numFmtId="168" fontId="19" fillId="6" borderId="0" xfId="1" applyNumberFormat="1" applyFont="1" applyFill="1" applyBorder="1" applyAlignment="1">
      <alignment horizontal="center" vertical="center"/>
    </xf>
    <xf numFmtId="168" fontId="18" fillId="6" borderId="0" xfId="1" applyNumberFormat="1" applyFont="1" applyFill="1" applyBorder="1" applyAlignment="1">
      <alignment horizontal="center" vertical="center"/>
    </xf>
    <xf numFmtId="0" fontId="31" fillId="3" borderId="0" xfId="0" applyFont="1" applyFill="1"/>
    <xf numFmtId="0" fontId="31" fillId="7" borderId="0" xfId="0" applyFont="1" applyFill="1"/>
    <xf numFmtId="0" fontId="31" fillId="3" borderId="0" xfId="0" applyFont="1" applyFill="1" applyAlignment="1">
      <alignment horizontal="center"/>
    </xf>
    <xf numFmtId="0" fontId="31" fillId="3" borderId="0" xfId="0" applyFont="1" applyFill="1" applyAlignment="1">
      <alignment horizontal="left"/>
    </xf>
    <xf numFmtId="0" fontId="27" fillId="8" borderId="29" xfId="0" applyFont="1" applyFill="1" applyBorder="1" applyAlignment="1">
      <alignment vertical="center" wrapText="1"/>
    </xf>
    <xf numFmtId="165" fontId="31" fillId="0" borderId="1" xfId="0" applyNumberFormat="1" applyFont="1" applyBorder="1" applyAlignment="1">
      <alignment horizontal="center"/>
    </xf>
    <xf numFmtId="165" fontId="31" fillId="0" borderId="2" xfId="0" applyNumberFormat="1" applyFont="1" applyBorder="1" applyAlignment="1">
      <alignment horizontal="center"/>
    </xf>
    <xf numFmtId="165" fontId="31" fillId="0" borderId="3" xfId="0" applyNumberFormat="1" applyFont="1" applyBorder="1" applyAlignment="1">
      <alignment horizontal="center"/>
    </xf>
    <xf numFmtId="165" fontId="31" fillId="0" borderId="0" xfId="0" applyNumberFormat="1" applyFont="1" applyAlignment="1">
      <alignment horizontal="center"/>
    </xf>
    <xf numFmtId="165" fontId="31" fillId="4" borderId="1" xfId="0" applyNumberFormat="1" applyFont="1" applyFill="1" applyBorder="1" applyAlignment="1">
      <alignment horizontal="center"/>
    </xf>
    <xf numFmtId="165" fontId="31" fillId="4" borderId="2" xfId="0" applyNumberFormat="1" applyFont="1" applyFill="1" applyBorder="1" applyAlignment="1">
      <alignment horizontal="center"/>
    </xf>
    <xf numFmtId="165" fontId="31" fillId="4" borderId="3" xfId="0" applyNumberFormat="1" applyFont="1" applyFill="1" applyBorder="1" applyAlignment="1">
      <alignment horizontal="center"/>
    </xf>
    <xf numFmtId="165" fontId="31" fillId="0" borderId="10" xfId="0" applyNumberFormat="1" applyFont="1" applyBorder="1" applyAlignment="1">
      <alignment horizontal="center"/>
    </xf>
    <xf numFmtId="0" fontId="31" fillId="0" borderId="0" xfId="0" applyFont="1" applyAlignment="1">
      <alignment horizontal="center"/>
    </xf>
    <xf numFmtId="165" fontId="31" fillId="0" borderId="4" xfId="0" applyNumberFormat="1" applyFont="1" applyBorder="1" applyAlignment="1">
      <alignment horizontal="center"/>
    </xf>
    <xf numFmtId="165" fontId="31" fillId="0" borderId="5" xfId="0" applyNumberFormat="1" applyFont="1" applyBorder="1" applyAlignment="1">
      <alignment horizontal="center"/>
    </xf>
    <xf numFmtId="165" fontId="31" fillId="4" borderId="4" xfId="0" applyNumberFormat="1" applyFont="1" applyFill="1" applyBorder="1" applyAlignment="1">
      <alignment horizontal="center"/>
    </xf>
    <xf numFmtId="165" fontId="31" fillId="4" borderId="0" xfId="0" applyNumberFormat="1" applyFont="1" applyFill="1" applyAlignment="1">
      <alignment horizontal="center"/>
    </xf>
    <xf numFmtId="165" fontId="31" fillId="4" borderId="5" xfId="0" applyNumberFormat="1" applyFont="1" applyFill="1" applyBorder="1" applyAlignment="1">
      <alignment horizontal="center"/>
    </xf>
    <xf numFmtId="165" fontId="31" fillId="0" borderId="14" xfId="0" applyNumberFormat="1" applyFont="1" applyBorder="1" applyAlignment="1">
      <alignment horizontal="center"/>
    </xf>
    <xf numFmtId="165" fontId="31" fillId="0" borderId="15" xfId="0" applyNumberFormat="1" applyFont="1" applyBorder="1" applyAlignment="1">
      <alignment horizontal="center"/>
    </xf>
    <xf numFmtId="165" fontId="31" fillId="0" borderId="16" xfId="0" applyNumberFormat="1" applyFont="1" applyBorder="1" applyAlignment="1">
      <alignment horizontal="center"/>
    </xf>
    <xf numFmtId="165" fontId="31" fillId="0" borderId="17" xfId="0" applyNumberFormat="1" applyFont="1" applyBorder="1" applyAlignment="1">
      <alignment horizontal="center"/>
    </xf>
    <xf numFmtId="165" fontId="31" fillId="4" borderId="15" xfId="0" applyNumberFormat="1" applyFont="1" applyFill="1" applyBorder="1" applyAlignment="1">
      <alignment horizontal="center"/>
    </xf>
    <xf numFmtId="165" fontId="31" fillId="4" borderId="16" xfId="0" applyNumberFormat="1" applyFont="1" applyFill="1" applyBorder="1" applyAlignment="1">
      <alignment horizontal="center"/>
    </xf>
    <xf numFmtId="165" fontId="31" fillId="4" borderId="17" xfId="0" applyNumberFormat="1" applyFont="1" applyFill="1" applyBorder="1" applyAlignment="1">
      <alignment horizontal="center"/>
    </xf>
    <xf numFmtId="165" fontId="31" fillId="0" borderId="11" xfId="0" applyNumberFormat="1" applyFont="1" applyBorder="1" applyAlignment="1">
      <alignment horizontal="center"/>
    </xf>
    <xf numFmtId="2" fontId="31" fillId="0" borderId="1" xfId="0" applyNumberFormat="1" applyFont="1" applyBorder="1" applyAlignment="1">
      <alignment horizontal="center"/>
    </xf>
    <xf numFmtId="2" fontId="31" fillId="0" borderId="2" xfId="0" applyNumberFormat="1" applyFont="1" applyBorder="1" applyAlignment="1">
      <alignment horizontal="center"/>
    </xf>
    <xf numFmtId="2" fontId="31" fillId="0" borderId="3" xfId="0" applyNumberFormat="1" applyFont="1" applyBorder="1" applyAlignment="1">
      <alignment horizontal="center"/>
    </xf>
    <xf numFmtId="2" fontId="31" fillId="0" borderId="0" xfId="0" applyNumberFormat="1" applyFont="1" applyAlignment="1">
      <alignment horizontal="center"/>
    </xf>
    <xf numFmtId="2" fontId="31" fillId="4" borderId="1" xfId="0" applyNumberFormat="1" applyFont="1" applyFill="1" applyBorder="1" applyAlignment="1">
      <alignment horizontal="center"/>
    </xf>
    <xf numFmtId="2" fontId="31" fillId="4" borderId="2" xfId="0" applyNumberFormat="1" applyFont="1" applyFill="1" applyBorder="1" applyAlignment="1">
      <alignment horizontal="center"/>
    </xf>
    <xf numFmtId="2" fontId="31" fillId="4" borderId="3" xfId="0" applyNumberFormat="1" applyFont="1" applyFill="1" applyBorder="1" applyAlignment="1">
      <alignment horizontal="center"/>
    </xf>
    <xf numFmtId="2" fontId="31" fillId="0" borderId="10" xfId="0" applyNumberFormat="1" applyFont="1" applyBorder="1" applyAlignment="1">
      <alignment horizontal="center"/>
    </xf>
    <xf numFmtId="2" fontId="31" fillId="0" borderId="4" xfId="0" applyNumberFormat="1" applyFont="1" applyBorder="1" applyAlignment="1">
      <alignment horizontal="center"/>
    </xf>
    <xf numFmtId="2" fontId="31" fillId="0" borderId="5" xfId="0" applyNumberFormat="1" applyFont="1" applyBorder="1" applyAlignment="1">
      <alignment horizontal="center"/>
    </xf>
    <xf numFmtId="2" fontId="31" fillId="4" borderId="4" xfId="0" applyNumberFormat="1" applyFont="1" applyFill="1" applyBorder="1" applyAlignment="1">
      <alignment horizontal="center"/>
    </xf>
    <xf numFmtId="2" fontId="31" fillId="4" borderId="0" xfId="0" applyNumberFormat="1" applyFont="1" applyFill="1" applyAlignment="1">
      <alignment horizontal="center"/>
    </xf>
    <xf numFmtId="2" fontId="31" fillId="4" borderId="5" xfId="0" applyNumberFormat="1" applyFont="1" applyFill="1" applyBorder="1" applyAlignment="1">
      <alignment horizontal="center"/>
    </xf>
    <xf numFmtId="2" fontId="31" fillId="0" borderId="14" xfId="0" applyNumberFormat="1" applyFont="1" applyBorder="1" applyAlignment="1">
      <alignment horizontal="center"/>
    </xf>
    <xf numFmtId="2" fontId="31" fillId="0" borderId="15" xfId="0" applyNumberFormat="1" applyFont="1" applyBorder="1" applyAlignment="1">
      <alignment horizontal="center"/>
    </xf>
    <xf numFmtId="2" fontId="31" fillId="0" borderId="16" xfId="0" applyNumberFormat="1" applyFont="1" applyBorder="1" applyAlignment="1">
      <alignment horizontal="center"/>
    </xf>
    <xf numFmtId="2" fontId="31" fillId="0" borderId="17" xfId="0" applyNumberFormat="1" applyFont="1" applyBorder="1" applyAlignment="1">
      <alignment horizontal="center"/>
    </xf>
    <xf numFmtId="2" fontId="31" fillId="4" borderId="15" xfId="0" applyNumberFormat="1" applyFont="1" applyFill="1" applyBorder="1" applyAlignment="1">
      <alignment horizontal="center"/>
    </xf>
    <xf numFmtId="2" fontId="31" fillId="4" borderId="16" xfId="0" applyNumberFormat="1" applyFont="1" applyFill="1" applyBorder="1" applyAlignment="1">
      <alignment horizontal="center"/>
    </xf>
    <xf numFmtId="2" fontId="31" fillId="4" borderId="17" xfId="0" applyNumberFormat="1" applyFont="1" applyFill="1" applyBorder="1" applyAlignment="1">
      <alignment horizontal="center"/>
    </xf>
    <xf numFmtId="2" fontId="31"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49" fontId="23" fillId="2" borderId="0" xfId="0" applyNumberFormat="1" applyFont="1" applyFill="1" applyAlignment="1">
      <alignment horizontal="center"/>
    </xf>
    <xf numFmtId="0" fontId="1" fillId="3" borderId="0" xfId="0" applyFont="1" applyFill="1" applyAlignment="1">
      <alignment horizontal="right"/>
    </xf>
    <xf numFmtId="0" fontId="32" fillId="3" borderId="0" xfId="0" applyFont="1" applyFill="1" applyAlignment="1">
      <alignment horizontal="center" vertical="center"/>
    </xf>
    <xf numFmtId="0" fontId="31" fillId="3" borderId="0" xfId="0" applyFont="1" applyFill="1" applyAlignment="1">
      <alignment horizontal="center" vertical="center"/>
    </xf>
    <xf numFmtId="0" fontId="6" fillId="3" borderId="0" xfId="0" applyFont="1" applyFill="1" applyAlignment="1">
      <alignment horizontal="center"/>
    </xf>
    <xf numFmtId="0" fontId="31"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pane="topRight" activeCell="B1" sqref="B1"/>
      <selection pane="bottomLeft" activeCell="A4" sqref="A4"/>
      <selection pane="bottomRight" activeCell="AB7" sqref="AB7"/>
    </sheetView>
  </sheetViews>
  <sheetFormatPr defaultColWidth="9.1796875" defaultRowHeight="16" outlineLevelCol="1" x14ac:dyDescent="0.45"/>
  <cols>
    <col min="1" max="1" width="47.1796875" style="41" customWidth="1"/>
    <col min="2" max="2" width="8.5429687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7.5429687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6" t="str">
        <f>'Occupancy Raw Data'!B1</f>
        <v>Week of February 09 to February 15, 2025</v>
      </c>
      <c r="B1" s="199" t="s">
        <v>66</v>
      </c>
      <c r="C1" s="200"/>
      <c r="D1" s="200"/>
      <c r="E1" s="200"/>
      <c r="F1" s="200"/>
      <c r="G1" s="200"/>
      <c r="H1" s="200"/>
      <c r="I1" s="200"/>
      <c r="J1" s="200"/>
      <c r="K1" s="201"/>
      <c r="L1" s="40"/>
      <c r="M1" s="199" t="s">
        <v>73</v>
      </c>
      <c r="N1" s="200"/>
      <c r="O1" s="200"/>
      <c r="P1" s="200"/>
      <c r="Q1" s="200"/>
      <c r="R1" s="200"/>
      <c r="S1" s="200"/>
      <c r="T1" s="200"/>
      <c r="U1" s="200"/>
      <c r="V1" s="201"/>
      <c r="W1" s="40"/>
      <c r="X1" s="199" t="s">
        <v>67</v>
      </c>
      <c r="Y1" s="200"/>
      <c r="Z1" s="200"/>
      <c r="AA1" s="200"/>
      <c r="AB1" s="200"/>
      <c r="AC1" s="200"/>
      <c r="AD1" s="200"/>
      <c r="AE1" s="200"/>
      <c r="AF1" s="200"/>
      <c r="AG1" s="201"/>
      <c r="AH1" s="40"/>
      <c r="AI1" s="199" t="s">
        <v>74</v>
      </c>
      <c r="AJ1" s="200"/>
      <c r="AK1" s="200"/>
      <c r="AL1" s="200"/>
      <c r="AM1" s="200"/>
      <c r="AN1" s="200"/>
      <c r="AO1" s="200"/>
      <c r="AP1" s="200"/>
      <c r="AQ1" s="200"/>
      <c r="AR1" s="201"/>
      <c r="AS1" s="40"/>
      <c r="AT1" s="199" t="s">
        <v>68</v>
      </c>
      <c r="AU1" s="200"/>
      <c r="AV1" s="200"/>
      <c r="AW1" s="200"/>
      <c r="AX1" s="200"/>
      <c r="AY1" s="200"/>
      <c r="AZ1" s="200"/>
      <c r="BA1" s="200"/>
      <c r="BB1" s="200"/>
      <c r="BC1" s="201"/>
      <c r="BD1" s="40"/>
      <c r="BE1" s="199" t="s">
        <v>75</v>
      </c>
      <c r="BF1" s="200"/>
      <c r="BG1" s="200"/>
      <c r="BH1" s="200"/>
      <c r="BI1" s="200"/>
      <c r="BJ1" s="200"/>
      <c r="BK1" s="200"/>
      <c r="BL1" s="200"/>
      <c r="BM1" s="200"/>
      <c r="BN1" s="201"/>
    </row>
    <row r="2" spans="1:66" x14ac:dyDescent="0.45">
      <c r="A2" s="196"/>
      <c r="B2" s="42"/>
      <c r="C2" s="43"/>
      <c r="D2" s="43"/>
      <c r="E2" s="43"/>
      <c r="F2" s="43"/>
      <c r="G2" s="197" t="s">
        <v>64</v>
      </c>
      <c r="H2" s="43"/>
      <c r="I2" s="43"/>
      <c r="J2" s="197" t="s">
        <v>65</v>
      </c>
      <c r="K2" s="198" t="s">
        <v>56</v>
      </c>
      <c r="L2" s="44"/>
      <c r="M2" s="42"/>
      <c r="N2" s="43"/>
      <c r="O2" s="43"/>
      <c r="P2" s="43"/>
      <c r="Q2" s="43"/>
      <c r="R2" s="197" t="s">
        <v>64</v>
      </c>
      <c r="S2" s="43"/>
      <c r="T2" s="43"/>
      <c r="U2" s="197" t="s">
        <v>65</v>
      </c>
      <c r="V2" s="198" t="s">
        <v>56</v>
      </c>
      <c r="W2" s="44"/>
      <c r="X2" s="42"/>
      <c r="Y2" s="43"/>
      <c r="Z2" s="43"/>
      <c r="AA2" s="43"/>
      <c r="AB2" s="43"/>
      <c r="AC2" s="197" t="s">
        <v>64</v>
      </c>
      <c r="AD2" s="43"/>
      <c r="AE2" s="43"/>
      <c r="AF2" s="197" t="s">
        <v>65</v>
      </c>
      <c r="AG2" s="198" t="s">
        <v>56</v>
      </c>
      <c r="AH2" s="44"/>
      <c r="AI2" s="42"/>
      <c r="AJ2" s="43"/>
      <c r="AK2" s="43"/>
      <c r="AL2" s="43"/>
      <c r="AM2" s="43"/>
      <c r="AN2" s="197" t="s">
        <v>64</v>
      </c>
      <c r="AO2" s="43"/>
      <c r="AP2" s="43"/>
      <c r="AQ2" s="197" t="s">
        <v>65</v>
      </c>
      <c r="AR2" s="198" t="s">
        <v>56</v>
      </c>
      <c r="AS2" s="40"/>
      <c r="AT2" s="42"/>
      <c r="AU2" s="43"/>
      <c r="AV2" s="43"/>
      <c r="AW2" s="43"/>
      <c r="AX2" s="43"/>
      <c r="AY2" s="197" t="s">
        <v>64</v>
      </c>
      <c r="AZ2" s="43"/>
      <c r="BA2" s="43"/>
      <c r="BB2" s="197" t="s">
        <v>65</v>
      </c>
      <c r="BC2" s="198" t="s">
        <v>56</v>
      </c>
      <c r="BD2" s="44"/>
      <c r="BE2" s="42"/>
      <c r="BF2" s="43"/>
      <c r="BG2" s="43"/>
      <c r="BH2" s="43"/>
      <c r="BI2" s="43"/>
      <c r="BJ2" s="197" t="s">
        <v>64</v>
      </c>
      <c r="BK2" s="43"/>
      <c r="BL2" s="43"/>
      <c r="BM2" s="197" t="s">
        <v>65</v>
      </c>
      <c r="BN2" s="198" t="s">
        <v>56</v>
      </c>
    </row>
    <row r="3" spans="1:66" x14ac:dyDescent="0.45">
      <c r="A3" s="196"/>
      <c r="B3" s="45" t="s">
        <v>57</v>
      </c>
      <c r="C3" s="44" t="s">
        <v>58</v>
      </c>
      <c r="D3" s="44" t="s">
        <v>59</v>
      </c>
      <c r="E3" s="44" t="s">
        <v>60</v>
      </c>
      <c r="F3" s="44" t="s">
        <v>61</v>
      </c>
      <c r="G3" s="197"/>
      <c r="H3" s="44" t="s">
        <v>62</v>
      </c>
      <c r="I3" s="44" t="s">
        <v>63</v>
      </c>
      <c r="J3" s="197"/>
      <c r="K3" s="198"/>
      <c r="L3" s="44"/>
      <c r="M3" s="45" t="s">
        <v>57</v>
      </c>
      <c r="N3" s="44" t="s">
        <v>58</v>
      </c>
      <c r="O3" s="44" t="s">
        <v>59</v>
      </c>
      <c r="P3" s="44" t="s">
        <v>60</v>
      </c>
      <c r="Q3" s="44" t="s">
        <v>61</v>
      </c>
      <c r="R3" s="197"/>
      <c r="S3" s="44" t="s">
        <v>62</v>
      </c>
      <c r="T3" s="44" t="s">
        <v>63</v>
      </c>
      <c r="U3" s="197"/>
      <c r="V3" s="198"/>
      <c r="W3" s="44"/>
      <c r="X3" s="45" t="s">
        <v>57</v>
      </c>
      <c r="Y3" s="44" t="s">
        <v>58</v>
      </c>
      <c r="Z3" s="44" t="s">
        <v>59</v>
      </c>
      <c r="AA3" s="44" t="s">
        <v>60</v>
      </c>
      <c r="AB3" s="44" t="s">
        <v>61</v>
      </c>
      <c r="AC3" s="197"/>
      <c r="AD3" s="44" t="s">
        <v>62</v>
      </c>
      <c r="AE3" s="44" t="s">
        <v>63</v>
      </c>
      <c r="AF3" s="197"/>
      <c r="AG3" s="198"/>
      <c r="AH3" s="44"/>
      <c r="AI3" s="45" t="s">
        <v>57</v>
      </c>
      <c r="AJ3" s="44" t="s">
        <v>58</v>
      </c>
      <c r="AK3" s="44" t="s">
        <v>59</v>
      </c>
      <c r="AL3" s="44" t="s">
        <v>60</v>
      </c>
      <c r="AM3" s="44" t="s">
        <v>61</v>
      </c>
      <c r="AN3" s="197"/>
      <c r="AO3" s="44" t="s">
        <v>62</v>
      </c>
      <c r="AP3" s="44" t="s">
        <v>63</v>
      </c>
      <c r="AQ3" s="197"/>
      <c r="AR3" s="198"/>
      <c r="AS3" s="40"/>
      <c r="AT3" s="45" t="s">
        <v>57</v>
      </c>
      <c r="AU3" s="44" t="s">
        <v>58</v>
      </c>
      <c r="AV3" s="44" t="s">
        <v>59</v>
      </c>
      <c r="AW3" s="44" t="s">
        <v>60</v>
      </c>
      <c r="AX3" s="44" t="s">
        <v>61</v>
      </c>
      <c r="AY3" s="197"/>
      <c r="AZ3" s="44" t="s">
        <v>62</v>
      </c>
      <c r="BA3" s="44" t="s">
        <v>63</v>
      </c>
      <c r="BB3" s="197"/>
      <c r="BC3" s="198"/>
      <c r="BD3" s="44"/>
      <c r="BE3" s="45" t="s">
        <v>57</v>
      </c>
      <c r="BF3" s="44" t="s">
        <v>58</v>
      </c>
      <c r="BG3" s="44" t="s">
        <v>59</v>
      </c>
      <c r="BH3" s="44" t="s">
        <v>60</v>
      </c>
      <c r="BI3" s="44" t="s">
        <v>61</v>
      </c>
      <c r="BJ3" s="197"/>
      <c r="BK3" s="44" t="s">
        <v>62</v>
      </c>
      <c r="BL3" s="44" t="s">
        <v>63</v>
      </c>
      <c r="BM3" s="197"/>
      <c r="BN3" s="198"/>
    </row>
    <row r="4" spans="1:66" x14ac:dyDescent="0.45">
      <c r="A4" s="46" t="s">
        <v>15</v>
      </c>
      <c r="B4" s="118">
        <f>(VLOOKUP($A4,'Occupancy Raw Data'!$B$8:$BE$45,'Occupancy Raw Data'!G$3,FALSE))/100</f>
        <v>0.42856105327746497</v>
      </c>
      <c r="C4" s="115">
        <f>(VLOOKUP($A4,'Occupancy Raw Data'!$B$8:$BE$45,'Occupancy Raw Data'!H$3,FALSE))/100</f>
        <v>0.55503026479425199</v>
      </c>
      <c r="D4" s="115">
        <f>(VLOOKUP($A4,'Occupancy Raw Data'!$B$8:$BE$45,'Occupancy Raw Data'!I$3,FALSE))/100</f>
        <v>0.60295496371710799</v>
      </c>
      <c r="E4" s="115">
        <f>(VLOOKUP($A4,'Occupancy Raw Data'!$B$8:$BE$45,'Occupancy Raw Data'!J$3,FALSE))/100</f>
        <v>0.59156312048051607</v>
      </c>
      <c r="F4" s="115">
        <f>(VLOOKUP($A4,'Occupancy Raw Data'!$B$8:$BE$45,'Occupancy Raw Data'!K$3,FALSE))/100</f>
        <v>0.56724959761957405</v>
      </c>
      <c r="G4" s="116">
        <f>(VLOOKUP($A4,'Occupancy Raw Data'!$B$8:$BE$45,'Occupancy Raw Data'!L$3,FALSE))/100</f>
        <v>0.54907123328183605</v>
      </c>
      <c r="H4" s="119">
        <f>(VLOOKUP($A4,'Occupancy Raw Data'!$B$8:$BE$45,'Occupancy Raw Data'!N$3,FALSE))/100</f>
        <v>0.72151017457536004</v>
      </c>
      <c r="I4" s="119">
        <f>(VLOOKUP($A4,'Occupancy Raw Data'!$B$8:$BE$45,'Occupancy Raw Data'!O$3,FALSE))/100</f>
        <v>0.7314319200953</v>
      </c>
      <c r="J4" s="116">
        <f>(VLOOKUP($A4,'Occupancy Raw Data'!$B$8:$BE$45,'Occupancy Raw Data'!P$3,FALSE))/100</f>
        <v>0.72647104733532997</v>
      </c>
      <c r="K4" s="117">
        <f>(VLOOKUP($A4,'Occupancy Raw Data'!$B$8:$BE$45,'Occupancy Raw Data'!R$3,FALSE))/100</f>
        <v>0.59976366749389498</v>
      </c>
      <c r="M4" s="129">
        <f>(VLOOKUP($A4,'Occupancy Raw Data'!$B$8:$BE$45,'Occupancy Raw Data'!T$3,FALSE))/100</f>
        <v>-7.4834015926252793E-3</v>
      </c>
      <c r="N4" s="119">
        <f>(VLOOKUP($A4,'Occupancy Raw Data'!$B$8:$BE$45,'Occupancy Raw Data'!U$3,FALSE))/100</f>
        <v>2.0034931750193E-2</v>
      </c>
      <c r="O4" s="119">
        <f>(VLOOKUP($A4,'Occupancy Raw Data'!$B$8:$BE$45,'Occupancy Raw Data'!V$3,FALSE))/100</f>
        <v>6.3413225603837498E-2</v>
      </c>
      <c r="P4" s="119">
        <f>(VLOOKUP($A4,'Occupancy Raw Data'!$B$8:$BE$45,'Occupancy Raw Data'!W$3,FALSE))/100</f>
        <v>7.1732661211850205E-3</v>
      </c>
      <c r="Q4" s="119">
        <f>(VLOOKUP($A4,'Occupancy Raw Data'!$B$8:$BE$45,'Occupancy Raw Data'!X$3,FALSE))/100</f>
        <v>-3.6908417415748601E-2</v>
      </c>
      <c r="R4" s="130">
        <f>(VLOOKUP($A4,'Occupancy Raw Data'!$B$8:$BE$45,'Occupancy Raw Data'!Y$3,FALSE))/100</f>
        <v>9.5960689531703509E-3</v>
      </c>
      <c r="S4" s="119">
        <f>(VLOOKUP($A4,'Occupancy Raw Data'!$B$8:$BE$45,'Occupancy Raw Data'!AA$3,FALSE))/100</f>
        <v>4.5505694089443799E-2</v>
      </c>
      <c r="T4" s="119">
        <f>(VLOOKUP($A4,'Occupancy Raw Data'!$B$8:$BE$45,'Occupancy Raw Data'!AB$3,FALSE))/100</f>
        <v>-9.3562036541549806E-3</v>
      </c>
      <c r="U4" s="130">
        <f>(VLOOKUP($A4,'Occupancy Raw Data'!$B$8:$BE$45,'Occupancy Raw Data'!AC$3,FALSE))/100</f>
        <v>1.7148499218707199E-2</v>
      </c>
      <c r="V4" s="131">
        <f>(VLOOKUP($A4,'Occupancy Raw Data'!$B$8:$BE$45,'Occupancy Raw Data'!AE$3,FALSE))/100</f>
        <v>1.2205193730093999E-2</v>
      </c>
      <c r="X4" s="49">
        <f>VLOOKUP($A4,'ADR Raw Data'!$B$6:$BE$43,'ADR Raw Data'!G$1,FALSE)</f>
        <v>155.872403397082</v>
      </c>
      <c r="Y4" s="50">
        <f>VLOOKUP($A4,'ADR Raw Data'!$B$6:$BE$43,'ADR Raw Data'!H$1,FALSE)</f>
        <v>154.67433835854899</v>
      </c>
      <c r="Z4" s="50">
        <f>VLOOKUP($A4,'ADR Raw Data'!$B$6:$BE$43,'ADR Raw Data'!I$1,FALSE)</f>
        <v>159.683961155482</v>
      </c>
      <c r="AA4" s="50">
        <f>VLOOKUP($A4,'ADR Raw Data'!$B$6:$BE$43,'ADR Raw Data'!J$1,FALSE)</f>
        <v>156.368649774424</v>
      </c>
      <c r="AB4" s="50">
        <f>VLOOKUP($A4,'ADR Raw Data'!$B$6:$BE$43,'ADR Raw Data'!K$1,FALSE)</f>
        <v>154.333117792455</v>
      </c>
      <c r="AC4" s="51">
        <f>VLOOKUP($A4,'ADR Raw Data'!$B$6:$BE$43,'ADR Raw Data'!L$1,FALSE)</f>
        <v>156.256195575097</v>
      </c>
      <c r="AD4" s="50">
        <f>VLOOKUP($A4,'ADR Raw Data'!$B$6:$BE$43,'ADR Raw Data'!N$1,FALSE)</f>
        <v>176.85299125215599</v>
      </c>
      <c r="AE4" s="50">
        <f>VLOOKUP($A4,'ADR Raw Data'!$B$6:$BE$43,'ADR Raw Data'!O$1,FALSE)</f>
        <v>184.89567471158901</v>
      </c>
      <c r="AF4" s="51">
        <f>VLOOKUP($A4,'ADR Raw Data'!$B$6:$BE$43,'ADR Raw Data'!P$1,FALSE)</f>
        <v>180.901793628403</v>
      </c>
      <c r="AG4" s="52">
        <f>VLOOKUP($A4,'ADR Raw Data'!$B$6:$BE$43,'ADR Raw Data'!R$1,FALSE)</f>
        <v>164.78655841577299</v>
      </c>
      <c r="AI4" s="129">
        <f>(VLOOKUP($A4,'ADR Raw Data'!$B$6:$BE$43,'ADR Raw Data'!T$1,FALSE))/100</f>
        <v>-0.11596712490922301</v>
      </c>
      <c r="AJ4" s="119">
        <f>(VLOOKUP($A4,'ADR Raw Data'!$B$6:$BE$43,'ADR Raw Data'!U$1,FALSE))/100</f>
        <v>2.5154162674368999E-2</v>
      </c>
      <c r="AK4" s="119">
        <f>(VLOOKUP($A4,'ADR Raw Data'!$B$6:$BE$43,'ADR Raw Data'!V$1,FALSE))/100</f>
        <v>5.6156192140291203E-2</v>
      </c>
      <c r="AL4" s="119">
        <f>(VLOOKUP($A4,'ADR Raw Data'!$B$6:$BE$43,'ADR Raw Data'!W$1,FALSE))/100</f>
        <v>4.52660895327665E-2</v>
      </c>
      <c r="AM4" s="119">
        <f>(VLOOKUP($A4,'ADR Raw Data'!$B$6:$BE$43,'ADR Raw Data'!X$1,FALSE))/100</f>
        <v>1.5179847750800599E-2</v>
      </c>
      <c r="AN4" s="130">
        <f>(VLOOKUP($A4,'ADR Raw Data'!$B$6:$BE$43,'ADR Raw Data'!Y$1,FALSE))/100</f>
        <v>8.3926718236771603E-3</v>
      </c>
      <c r="AO4" s="119">
        <f>(VLOOKUP($A4,'ADR Raw Data'!$B$6:$BE$43,'ADR Raw Data'!AA$1,FALSE))/100</f>
        <v>4.19920541040966E-2</v>
      </c>
      <c r="AP4" s="119">
        <f>(VLOOKUP($A4,'ADR Raw Data'!$B$6:$BE$43,'ADR Raw Data'!AB$1,FALSE))/100</f>
        <v>4.6529522345084305E-2</v>
      </c>
      <c r="AQ4" s="130">
        <f>(VLOOKUP($A4,'ADR Raw Data'!$B$6:$BE$43,'ADR Raw Data'!AC$1,FALSE))/100</f>
        <v>4.3757813447925502E-2</v>
      </c>
      <c r="AR4" s="131">
        <f>(VLOOKUP($A4,'ADR Raw Data'!$B$6:$BE$43,'ADR Raw Data'!AE$1,FALSE))/100</f>
        <v>2.1743774335239201E-2</v>
      </c>
      <c r="AS4" s="40"/>
      <c r="AT4" s="49">
        <f>VLOOKUP($A4,'RevPAR Raw Data'!$B$6:$BE$43,'RevPAR Raw Data'!G$1,FALSE)</f>
        <v>66.800841376743605</v>
      </c>
      <c r="AU4" s="50">
        <f>VLOOKUP($A4,'RevPAR Raw Data'!$B$6:$BE$43,'RevPAR Raw Data'!H$1,FALSE)</f>
        <v>85.848938976021302</v>
      </c>
      <c r="AV4" s="50">
        <f>VLOOKUP($A4,'RevPAR Raw Data'!$B$6:$BE$43,'RevPAR Raw Data'!I$1,FALSE)</f>
        <v>96.282237004708094</v>
      </c>
      <c r="AW4" s="50">
        <f>VLOOKUP($A4,'RevPAR Raw Data'!$B$6:$BE$43,'RevPAR Raw Data'!J$1,FALSE)</f>
        <v>92.501926405883395</v>
      </c>
      <c r="AX4" s="50">
        <f>VLOOKUP($A4,'RevPAR Raw Data'!$B$6:$BE$43,'RevPAR Raw Data'!K$1,FALSE)</f>
        <v>87.545398967144493</v>
      </c>
      <c r="AY4" s="51">
        <f>VLOOKUP($A4,'RevPAR Raw Data'!$B$6:$BE$43,'RevPAR Raw Data'!L$1,FALSE)</f>
        <v>85.795782012346507</v>
      </c>
      <c r="AZ4" s="50">
        <f>VLOOKUP($A4,'RevPAR Raw Data'!$B$6:$BE$43,'RevPAR Raw Data'!N$1,FALSE)</f>
        <v>127.601232592518</v>
      </c>
      <c r="BA4" s="50">
        <f>VLOOKUP($A4,'RevPAR Raw Data'!$B$6:$BE$43,'RevPAR Raw Data'!O$1,FALSE)</f>
        <v>135.23859837161399</v>
      </c>
      <c r="BB4" s="51">
        <f>VLOOKUP($A4,'RevPAR Raw Data'!$B$6:$BE$43,'RevPAR Raw Data'!P$1,FALSE)</f>
        <v>131.41991548206599</v>
      </c>
      <c r="BC4" s="52">
        <f>VLOOKUP($A4,'RevPAR Raw Data'!$B$6:$BE$43,'RevPAR Raw Data'!R$1,FALSE)</f>
        <v>98.832990629141193</v>
      </c>
      <c r="BE4" s="129">
        <f>(VLOOKUP($A4,'RevPAR Raw Data'!$B$6:$BE$43,'RevPAR Raw Data'!T$1,FALSE))/100</f>
        <v>-0.122582697934611</v>
      </c>
      <c r="BF4" s="119">
        <f>(VLOOKUP($A4,'RevPAR Raw Data'!$B$6:$BE$43,'RevPAR Raw Data'!U$1,FALSE))/100</f>
        <v>4.5693056356976298E-2</v>
      </c>
      <c r="BG4" s="119">
        <f>(VLOOKUP($A4,'RevPAR Raw Data'!$B$6:$BE$43,'RevPAR Raw Data'!V$1,FALSE))/100</f>
        <v>0.123130463025373</v>
      </c>
      <c r="BH4" s="119">
        <f>(VLOOKUP($A4,'RevPAR Raw Data'!$B$6:$BE$43,'RevPAR Raw Data'!W$1,FALSE))/100</f>
        <v>5.2764061360435502E-2</v>
      </c>
      <c r="BI4" s="119">
        <f>(VLOOKUP($A4,'RevPAR Raw Data'!$B$6:$BE$43,'RevPAR Raw Data'!X$1,FALSE))/100</f>
        <v>-2.2288833822042001E-2</v>
      </c>
      <c r="BJ4" s="130">
        <f>(VLOOKUP($A4,'RevPAR Raw Data'!$B$6:$BE$43,'RevPAR Raw Data'!Y$1,FALSE))/100</f>
        <v>1.80692774343688E-2</v>
      </c>
      <c r="BK4" s="119">
        <f>(VLOOKUP($A4,'RevPAR Raw Data'!$B$6:$BE$43,'RevPAR Raw Data'!AA$1,FALSE))/100</f>
        <v>8.9408625761788804E-2</v>
      </c>
      <c r="BL4" s="119">
        <f>(VLOOKUP($A4,'RevPAR Raw Data'!$B$6:$BE$43,'RevPAR Raw Data'!AB$1,FALSE))/100</f>
        <v>3.6737979003938104E-2</v>
      </c>
      <c r="BM4" s="130">
        <f>(VLOOKUP($A4,'RevPAR Raw Data'!$B$6:$BE$43,'RevPAR Raw Data'!AC$1,FALSE))/100</f>
        <v>6.1656693496356801E-2</v>
      </c>
      <c r="BN4" s="131">
        <f>(VLOOKUP($A4,'RevPAR Raw Data'!$B$6:$BE$43,'RevPAR Raw Data'!AE$1,FALSE))/100</f>
        <v>3.4214355043518302E-2</v>
      </c>
    </row>
    <row r="5" spans="1:66" x14ac:dyDescent="0.45">
      <c r="A5" s="46" t="s">
        <v>69</v>
      </c>
      <c r="B5" s="118">
        <f>(VLOOKUP($A5,'Occupancy Raw Data'!$B$8:$BE$45,'Occupancy Raw Data'!G$3,FALSE))/100</f>
        <v>0.36772408157200603</v>
      </c>
      <c r="C5" s="115">
        <f>(VLOOKUP($A5,'Occupancy Raw Data'!$B$8:$BE$45,'Occupancy Raw Data'!H$3,FALSE))/100</f>
        <v>0.49034211210579104</v>
      </c>
      <c r="D5" s="115">
        <f>(VLOOKUP($A5,'Occupancy Raw Data'!$B$8:$BE$45,'Occupancy Raw Data'!I$3,FALSE))/100</f>
        <v>0.578705595384024</v>
      </c>
      <c r="E5" s="115">
        <f>(VLOOKUP($A5,'Occupancy Raw Data'!$B$8:$BE$45,'Occupancy Raw Data'!J$3,FALSE))/100</f>
        <v>0.56088183945618608</v>
      </c>
      <c r="F5" s="115">
        <f>(VLOOKUP($A5,'Occupancy Raw Data'!$B$8:$BE$45,'Occupancy Raw Data'!K$3,FALSE))/100</f>
        <v>0.56248529648477597</v>
      </c>
      <c r="G5" s="116">
        <f>(VLOOKUP($A5,'Occupancy Raw Data'!$B$8:$BE$45,'Occupancy Raw Data'!L$3,FALSE))/100</f>
        <v>0.51202778500055701</v>
      </c>
      <c r="H5" s="119">
        <f>(VLOOKUP($A5,'Occupancy Raw Data'!$B$8:$BE$45,'Occupancy Raw Data'!N$3,FALSE))/100</f>
        <v>0.70729911653344502</v>
      </c>
      <c r="I5" s="119">
        <f>(VLOOKUP($A5,'Occupancy Raw Data'!$B$8:$BE$45,'Occupancy Raw Data'!O$3,FALSE))/100</f>
        <v>0.70957583706600003</v>
      </c>
      <c r="J5" s="116">
        <f>(VLOOKUP($A5,'Occupancy Raw Data'!$B$8:$BE$45,'Occupancy Raw Data'!P$3,FALSE))/100</f>
        <v>0.70843747679972191</v>
      </c>
      <c r="K5" s="117">
        <f>(VLOOKUP($A5,'Occupancy Raw Data'!$B$8:$BE$45,'Occupancy Raw Data'!R$3,FALSE))/100</f>
        <v>0.56817213162590496</v>
      </c>
      <c r="M5" s="129">
        <f>(VLOOKUP($A5,'Occupancy Raw Data'!$B$8:$BE$45,'Occupancy Raw Data'!T$3,FALSE))/100</f>
        <v>9.2504140009786288E-3</v>
      </c>
      <c r="N5" s="119">
        <f>(VLOOKUP($A5,'Occupancy Raw Data'!$B$8:$BE$45,'Occupancy Raw Data'!U$3,FALSE))/100</f>
        <v>-2.9996634766665895E-3</v>
      </c>
      <c r="O5" s="119">
        <f>(VLOOKUP($A5,'Occupancy Raw Data'!$B$8:$BE$45,'Occupancy Raw Data'!V$3,FALSE))/100</f>
        <v>0.12635890266879801</v>
      </c>
      <c r="P5" s="119">
        <f>(VLOOKUP($A5,'Occupancy Raw Data'!$B$8:$BE$45,'Occupancy Raw Data'!W$3,FALSE))/100</f>
        <v>4.2783134682797305E-2</v>
      </c>
      <c r="Q5" s="119">
        <f>(VLOOKUP($A5,'Occupancy Raw Data'!$B$8:$BE$45,'Occupancy Raw Data'!X$3,FALSE))/100</f>
        <v>1.77717286045058E-2</v>
      </c>
      <c r="R5" s="130">
        <f>(VLOOKUP($A5,'Occupancy Raw Data'!$B$8:$BE$45,'Occupancy Raw Data'!Y$3,FALSE))/100</f>
        <v>4.0500045978792094E-2</v>
      </c>
      <c r="S5" s="119">
        <f>(VLOOKUP($A5,'Occupancy Raw Data'!$B$8:$BE$45,'Occupancy Raw Data'!AA$3,FALSE))/100</f>
        <v>5.2807235569262402E-2</v>
      </c>
      <c r="T5" s="119">
        <f>(VLOOKUP($A5,'Occupancy Raw Data'!$B$8:$BE$45,'Occupancy Raw Data'!AB$3,FALSE))/100</f>
        <v>6.8334024657821799E-3</v>
      </c>
      <c r="U5" s="130">
        <f>(VLOOKUP($A5,'Occupancy Raw Data'!$B$8:$BE$45,'Occupancy Raw Data'!AC$3,FALSE))/100</f>
        <v>2.92703043760911E-2</v>
      </c>
      <c r="V5" s="131">
        <f>(VLOOKUP($A5,'Occupancy Raw Data'!$B$8:$BE$45,'Occupancy Raw Data'!AE$3,FALSE))/100</f>
        <v>3.6521068992716399E-2</v>
      </c>
      <c r="X5" s="49">
        <f>VLOOKUP($A5,'ADR Raw Data'!$B$6:$BE$43,'ADR Raw Data'!G$1,FALSE)</f>
        <v>102.651347069717</v>
      </c>
      <c r="Y5" s="50">
        <f>VLOOKUP($A5,'ADR Raw Data'!$B$6:$BE$43,'ADR Raw Data'!H$1,FALSE)</f>
        <v>115.14737277375799</v>
      </c>
      <c r="Z5" s="50">
        <f>VLOOKUP($A5,'ADR Raw Data'!$B$6:$BE$43,'ADR Raw Data'!I$1,FALSE)</f>
        <v>120.111902122469</v>
      </c>
      <c r="AA5" s="50">
        <f>VLOOKUP($A5,'ADR Raw Data'!$B$6:$BE$43,'ADR Raw Data'!J$1,FALSE)</f>
        <v>118.460022000728</v>
      </c>
      <c r="AB5" s="50">
        <f>VLOOKUP($A5,'ADR Raw Data'!$B$6:$BE$43,'ADR Raw Data'!K$1,FALSE)</f>
        <v>112.32522317183199</v>
      </c>
      <c r="AC5" s="51">
        <f>VLOOKUP($A5,'ADR Raw Data'!$B$6:$BE$43,'ADR Raw Data'!L$1,FALSE)</f>
        <v>114.58041075764901</v>
      </c>
      <c r="AD5" s="50">
        <f>VLOOKUP($A5,'ADR Raw Data'!$B$6:$BE$43,'ADR Raw Data'!N$1,FALSE)</f>
        <v>127.86485760419799</v>
      </c>
      <c r="AE5" s="50">
        <f>VLOOKUP($A5,'ADR Raw Data'!$B$6:$BE$43,'ADR Raw Data'!O$1,FALSE)</f>
        <v>131.488039955359</v>
      </c>
      <c r="AF5" s="51">
        <f>VLOOKUP($A5,'ADR Raw Data'!$B$6:$BE$43,'ADR Raw Data'!P$1,FALSE)</f>
        <v>129.67935975425499</v>
      </c>
      <c r="AG5" s="52">
        <f>VLOOKUP($A5,'ADR Raw Data'!$B$6:$BE$43,'ADR Raw Data'!R$1,FALSE)</f>
        <v>119.962011016159</v>
      </c>
      <c r="AI5" s="129">
        <f>(VLOOKUP($A5,'ADR Raw Data'!$B$6:$BE$43,'ADR Raw Data'!T$1,FALSE))/100</f>
        <v>6.3298742695640994E-3</v>
      </c>
      <c r="AJ5" s="119">
        <f>(VLOOKUP($A5,'ADR Raw Data'!$B$6:$BE$43,'ADR Raw Data'!U$1,FALSE))/100</f>
        <v>2.2339135341585901E-2</v>
      </c>
      <c r="AK5" s="119">
        <f>(VLOOKUP($A5,'ADR Raw Data'!$B$6:$BE$43,'ADR Raw Data'!V$1,FALSE))/100</f>
        <v>5.7503269440156594E-2</v>
      </c>
      <c r="AL5" s="119">
        <f>(VLOOKUP($A5,'ADR Raw Data'!$B$6:$BE$43,'ADR Raw Data'!W$1,FALSE))/100</f>
        <v>6.1807407951936399E-2</v>
      </c>
      <c r="AM5" s="119">
        <f>(VLOOKUP($A5,'ADR Raw Data'!$B$6:$BE$43,'ADR Raw Data'!X$1,FALSE))/100</f>
        <v>1.3797012733584999E-2</v>
      </c>
      <c r="AN5" s="130">
        <f>(VLOOKUP($A5,'ADR Raw Data'!$B$6:$BE$43,'ADR Raw Data'!Y$1,FALSE))/100</f>
        <v>3.5888503249588803E-2</v>
      </c>
      <c r="AO5" s="119">
        <f>(VLOOKUP($A5,'ADR Raw Data'!$B$6:$BE$43,'ADR Raw Data'!AA$1,FALSE))/100</f>
        <v>3.1780676619509E-2</v>
      </c>
      <c r="AP5" s="119">
        <f>(VLOOKUP($A5,'ADR Raw Data'!$B$6:$BE$43,'ADR Raw Data'!AB$1,FALSE))/100</f>
        <v>3.2269759938416201E-2</v>
      </c>
      <c r="AQ5" s="130">
        <f>(VLOOKUP($A5,'ADR Raw Data'!$B$6:$BE$43,'ADR Raw Data'!AC$1,FALSE))/100</f>
        <v>3.1712725081626696E-2</v>
      </c>
      <c r="AR5" s="131">
        <f>(VLOOKUP($A5,'ADR Raw Data'!$B$6:$BE$43,'ADR Raw Data'!AE$1,FALSE))/100</f>
        <v>3.3961474490735402E-2</v>
      </c>
      <c r="AS5" s="40"/>
      <c r="AT5" s="49">
        <f>VLOOKUP($A5,'RevPAR Raw Data'!$B$6:$BE$43,'RevPAR Raw Data'!G$1,FALSE)</f>
        <v>37.747372323341096</v>
      </c>
      <c r="AU5" s="50">
        <f>VLOOKUP($A5,'RevPAR Raw Data'!$B$6:$BE$43,'RevPAR Raw Data'!H$1,FALSE)</f>
        <v>56.461605969317603</v>
      </c>
      <c r="AV5" s="50">
        <f>VLOOKUP($A5,'RevPAR Raw Data'!$B$6:$BE$43,'RevPAR Raw Data'!I$1,FALSE)</f>
        <v>69.509429830491598</v>
      </c>
      <c r="AW5" s="50">
        <f>VLOOKUP($A5,'RevPAR Raw Data'!$B$6:$BE$43,'RevPAR Raw Data'!J$1,FALSE)</f>
        <v>66.442075041788897</v>
      </c>
      <c r="AX5" s="50">
        <f>VLOOKUP($A5,'RevPAR Raw Data'!$B$6:$BE$43,'RevPAR Raw Data'!K$1,FALSE)</f>
        <v>63.181286458526799</v>
      </c>
      <c r="AY5" s="51">
        <f>VLOOKUP($A5,'RevPAR Raw Data'!$B$6:$BE$43,'RevPAR Raw Data'!L$1,FALSE)</f>
        <v>58.6683539246932</v>
      </c>
      <c r="AZ5" s="50">
        <f>VLOOKUP($A5,'RevPAR Raw Data'!$B$6:$BE$43,'RevPAR Raw Data'!N$1,FALSE)</f>
        <v>90.438700819124406</v>
      </c>
      <c r="BA5" s="50">
        <f>VLOOKUP($A5,'RevPAR Raw Data'!$B$6:$BE$43,'RevPAR Raw Data'!O$1,FALSE)</f>
        <v>93.300736015491495</v>
      </c>
      <c r="BB5" s="51">
        <f>VLOOKUP($A5,'RevPAR Raw Data'!$B$6:$BE$43,'RevPAR Raw Data'!P$1,FALSE)</f>
        <v>91.869718417307993</v>
      </c>
      <c r="BC5" s="52">
        <f>VLOOKUP($A5,'RevPAR Raw Data'!$B$6:$BE$43,'RevPAR Raw Data'!R$1,FALSE)</f>
        <v>68.159071513181502</v>
      </c>
      <c r="BE5" s="129">
        <f>(VLOOKUP($A5,'RevPAR Raw Data'!$B$6:$BE$43,'RevPAR Raw Data'!T$1,FALSE))/100</f>
        <v>1.5638842228110298E-2</v>
      </c>
      <c r="BF5" s="119">
        <f>(VLOOKUP($A5,'RevPAR Raw Data'!$B$6:$BE$43,'RevPAR Raw Data'!U$1,FALSE))/100</f>
        <v>1.9272461976534802E-2</v>
      </c>
      <c r="BG5" s="119">
        <f>(VLOOKUP($A5,'RevPAR Raw Data'!$B$6:$BE$43,'RevPAR Raw Data'!V$1,FALSE))/100</f>
        <v>0.19112822213528102</v>
      </c>
      <c r="BH5" s="119">
        <f>(VLOOKUP($A5,'RevPAR Raw Data'!$B$6:$BE$43,'RevPAR Raw Data'!W$1,FALSE))/100</f>
        <v>0.107234857293536</v>
      </c>
      <c r="BI5" s="119">
        <f>(VLOOKUP($A5,'RevPAR Raw Data'!$B$6:$BE$43,'RevPAR Raw Data'!X$1,FALSE))/100</f>
        <v>3.1813938103944998E-2</v>
      </c>
      <c r="BJ5" s="130">
        <f>(VLOOKUP($A5,'RevPAR Raw Data'!$B$6:$BE$43,'RevPAR Raw Data'!Y$1,FALSE))/100</f>
        <v>7.7842035260099196E-2</v>
      </c>
      <c r="BK5" s="119">
        <f>(VLOOKUP($A5,'RevPAR Raw Data'!$B$6:$BE$43,'RevPAR Raw Data'!AA$1,FALSE))/100</f>
        <v>8.6266161865568305E-2</v>
      </c>
      <c r="BL5" s="119">
        <f>(VLOOKUP($A5,'RevPAR Raw Data'!$B$6:$BE$43,'RevPAR Raw Data'!AB$1,FALSE))/100</f>
        <v>3.9323674661331701E-2</v>
      </c>
      <c r="BM5" s="130">
        <f>(VLOOKUP($A5,'RevPAR Raw Data'!$B$6:$BE$43,'RevPAR Raw Data'!AC$1,FALSE))/100</f>
        <v>6.1911270573452401E-2</v>
      </c>
      <c r="BN5" s="131">
        <f>(VLOOKUP($A5,'RevPAR Raw Data'!$B$6:$BE$43,'RevPAR Raw Data'!AE$1,FALSE))/100</f>
        <v>7.1722852836422393E-2</v>
      </c>
    </row>
    <row r="6" spans="1:66" x14ac:dyDescent="0.45">
      <c r="B6" s="53"/>
      <c r="C6" s="120"/>
      <c r="D6" s="120"/>
      <c r="E6" s="120"/>
      <c r="F6" s="120"/>
      <c r="G6" s="121"/>
      <c r="H6" s="120"/>
      <c r="I6" s="120"/>
      <c r="J6" s="121"/>
      <c r="K6" s="54"/>
      <c r="M6" s="132"/>
      <c r="N6" s="136"/>
      <c r="O6" s="136"/>
      <c r="P6" s="136"/>
      <c r="Q6" s="136"/>
      <c r="R6" s="137"/>
      <c r="S6" s="136"/>
      <c r="T6" s="136"/>
      <c r="U6" s="137"/>
      <c r="V6" s="133"/>
      <c r="X6" s="55"/>
      <c r="Y6" s="56"/>
      <c r="Z6" s="56"/>
      <c r="AA6" s="56"/>
      <c r="AB6" s="56"/>
      <c r="AC6" s="57"/>
      <c r="AD6" s="56"/>
      <c r="AE6" s="56"/>
      <c r="AF6" s="57"/>
      <c r="AG6" s="58"/>
      <c r="AI6" s="134"/>
      <c r="AJ6" s="138"/>
      <c r="AK6" s="138"/>
      <c r="AL6" s="138"/>
      <c r="AM6" s="138"/>
      <c r="AN6" s="139"/>
      <c r="AO6" s="138"/>
      <c r="AP6" s="138"/>
      <c r="AQ6" s="139"/>
      <c r="AR6" s="135"/>
      <c r="AS6" s="40"/>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47"/>
      <c r="C7" s="122"/>
      <c r="D7" s="122"/>
      <c r="E7" s="122"/>
      <c r="F7" s="122"/>
      <c r="G7" s="123"/>
      <c r="H7" s="122"/>
      <c r="I7" s="122"/>
      <c r="J7" s="123"/>
      <c r="K7" s="48"/>
      <c r="M7" s="134"/>
      <c r="N7" s="138"/>
      <c r="O7" s="138"/>
      <c r="P7" s="138"/>
      <c r="Q7" s="138"/>
      <c r="R7" s="139"/>
      <c r="S7" s="138"/>
      <c r="T7" s="138"/>
      <c r="U7" s="139"/>
      <c r="V7" s="135"/>
      <c r="X7" s="49"/>
      <c r="Y7" s="50"/>
      <c r="Z7" s="50"/>
      <c r="AA7" s="50"/>
      <c r="AB7" s="50"/>
      <c r="AC7" s="51"/>
      <c r="AD7" s="50"/>
      <c r="AE7" s="50"/>
      <c r="AF7" s="51"/>
      <c r="AG7" s="52"/>
      <c r="AI7" s="134"/>
      <c r="AJ7" s="138"/>
      <c r="AK7" s="138"/>
      <c r="AL7" s="138"/>
      <c r="AM7" s="138"/>
      <c r="AN7" s="139"/>
      <c r="AO7" s="138"/>
      <c r="AP7" s="138"/>
      <c r="AQ7" s="139"/>
      <c r="AR7" s="135"/>
      <c r="AS7" s="40"/>
      <c r="AT7" s="49"/>
      <c r="AU7" s="50"/>
      <c r="AV7" s="50"/>
      <c r="AW7" s="50"/>
      <c r="AX7" s="50"/>
      <c r="AY7" s="51"/>
      <c r="AZ7" s="50"/>
      <c r="BA7" s="50"/>
      <c r="BB7" s="51"/>
      <c r="BC7" s="52"/>
      <c r="BE7" s="134"/>
      <c r="BF7" s="138"/>
      <c r="BG7" s="138"/>
      <c r="BH7" s="138"/>
      <c r="BI7" s="138"/>
      <c r="BJ7" s="139"/>
      <c r="BK7" s="138"/>
      <c r="BL7" s="138"/>
      <c r="BM7" s="139"/>
      <c r="BN7" s="135"/>
    </row>
    <row r="8" spans="1:66" x14ac:dyDescent="0.45">
      <c r="A8" s="59" t="s">
        <v>116</v>
      </c>
      <c r="B8" s="129">
        <f>(VLOOKUP($A8,'Occupancy Raw Data'!$B$8:$BE$51,'Occupancy Raw Data'!G$3,FALSE))/100</f>
        <v>0.28938237335183897</v>
      </c>
      <c r="C8" s="119">
        <f>(VLOOKUP($A8,'Occupancy Raw Data'!$B$8:$BE$51,'Occupancy Raw Data'!H$3,FALSE))/100</f>
        <v>0.49167244968771601</v>
      </c>
      <c r="D8" s="119">
        <f>(VLOOKUP($A8,'Occupancy Raw Data'!$B$8:$BE$51,'Occupancy Raw Data'!I$3,FALSE))/100</f>
        <v>0.52151283830673101</v>
      </c>
      <c r="E8" s="119">
        <f>(VLOOKUP($A8,'Occupancy Raw Data'!$B$8:$BE$51,'Occupancy Raw Data'!J$3,FALSE))/100</f>
        <v>0.53226925746009701</v>
      </c>
      <c r="F8" s="119">
        <f>(VLOOKUP($A8,'Occupancy Raw Data'!$B$8:$BE$51,'Occupancy Raw Data'!K$3,FALSE))/100</f>
        <v>0.42921582234559302</v>
      </c>
      <c r="G8" s="130">
        <f>(VLOOKUP($A8,'Occupancy Raw Data'!$B$8:$BE$51,'Occupancy Raw Data'!L$3,FALSE))/100</f>
        <v>0.45281054823039496</v>
      </c>
      <c r="H8" s="119">
        <f>(VLOOKUP($A8,'Occupancy Raw Data'!$B$8:$BE$51,'Occupancy Raw Data'!N$3,FALSE))/100</f>
        <v>0.74045801526717492</v>
      </c>
      <c r="I8" s="119">
        <f>(VLOOKUP($A8,'Occupancy Raw Data'!$B$8:$BE$51,'Occupancy Raw Data'!O$3,FALSE))/100</f>
        <v>0.78834142956280306</v>
      </c>
      <c r="J8" s="130">
        <f>(VLOOKUP($A8,'Occupancy Raw Data'!$B$8:$BE$51,'Occupancy Raw Data'!P$3,FALSE))/100</f>
        <v>0.76439972241498888</v>
      </c>
      <c r="K8" s="131">
        <f>(VLOOKUP($A8,'Occupancy Raw Data'!$B$8:$BE$51,'Occupancy Raw Data'!R$3,FALSE))/100</f>
        <v>0.54183602656884999</v>
      </c>
      <c r="M8" s="129">
        <f>(VLOOKUP($A8,'Occupancy Raw Data'!$B$8:$BE$51,'Occupancy Raw Data'!T$3,FALSE))/100</f>
        <v>-2.7392901271136201E-2</v>
      </c>
      <c r="N8" s="119">
        <f>(VLOOKUP($A8,'Occupancy Raw Data'!$B$8:$BE$51,'Occupancy Raw Data'!U$3,FALSE))/100</f>
        <v>-9.0570958832652496E-2</v>
      </c>
      <c r="O8" s="119">
        <f>(VLOOKUP($A8,'Occupancy Raw Data'!$B$8:$BE$51,'Occupancy Raw Data'!V$3,FALSE))/100</f>
        <v>-2.5750295812964302E-3</v>
      </c>
      <c r="P8" s="119">
        <f>(VLOOKUP($A8,'Occupancy Raw Data'!$B$8:$BE$51,'Occupancy Raw Data'!W$3,FALSE))/100</f>
        <v>-4.1180763339933703E-3</v>
      </c>
      <c r="Q8" s="119">
        <f>(VLOOKUP($A8,'Occupancy Raw Data'!$B$8:$BE$51,'Occupancy Raw Data'!X$3,FALSE))/100</f>
        <v>-0.13969541353857801</v>
      </c>
      <c r="R8" s="130">
        <f>(VLOOKUP($A8,'Occupancy Raw Data'!$B$8:$BE$51,'Occupancy Raw Data'!Y$3,FALSE))/100</f>
        <v>-5.4443195239452805E-2</v>
      </c>
      <c r="S8" s="119">
        <f>(VLOOKUP($A8,'Occupancy Raw Data'!$B$8:$BE$51,'Occupancy Raw Data'!AA$3,FALSE))/100</f>
        <v>0.220515723729865</v>
      </c>
      <c r="T8" s="119">
        <f>(VLOOKUP($A8,'Occupancy Raw Data'!$B$8:$BE$51,'Occupancy Raw Data'!AB$3,FALSE))/100</f>
        <v>2.2913832332903297E-2</v>
      </c>
      <c r="U8" s="130">
        <f>(VLOOKUP($A8,'Occupancy Raw Data'!$B$8:$BE$51,'Occupancy Raw Data'!AC$3,FALSE))/100</f>
        <v>0.109950281862861</v>
      </c>
      <c r="V8" s="131">
        <f>(VLOOKUP($A8,'Occupancy Raw Data'!$B$8:$BE$51,'Occupancy Raw Data'!AE$3,FALSE))/100</f>
        <v>5.5892856725611693E-3</v>
      </c>
      <c r="X8" s="49">
        <f>VLOOKUP($A8,'ADR Raw Data'!$B$6:$BE$49,'ADR Raw Data'!G$1,FALSE)</f>
        <v>252.983153477218</v>
      </c>
      <c r="Y8" s="50">
        <f>VLOOKUP($A8,'ADR Raw Data'!$B$6:$BE$49,'ADR Raw Data'!H$1,FALSE)</f>
        <v>241.20366972477001</v>
      </c>
      <c r="Z8" s="50">
        <f>VLOOKUP($A8,'ADR Raw Data'!$B$6:$BE$49,'ADR Raw Data'!I$1,FALSE)</f>
        <v>258.521317365269</v>
      </c>
      <c r="AA8" s="50">
        <f>VLOOKUP($A8,'ADR Raw Data'!$B$6:$BE$49,'ADR Raw Data'!J$1,FALSE)</f>
        <v>278.68083441981702</v>
      </c>
      <c r="AB8" s="50">
        <f>VLOOKUP($A8,'ADR Raw Data'!$B$6:$BE$49,'ADR Raw Data'!K$1,FALSE)</f>
        <v>262.00782538399301</v>
      </c>
      <c r="AC8" s="51">
        <f>VLOOKUP($A8,'ADR Raw Data'!$B$6:$BE$49,'ADR Raw Data'!L$1,FALSE)</f>
        <v>259.45305287356302</v>
      </c>
      <c r="AD8" s="50">
        <f>VLOOKUP($A8,'ADR Raw Data'!$B$6:$BE$49,'ADR Raw Data'!N$1,FALSE)</f>
        <v>327.17960168697198</v>
      </c>
      <c r="AE8" s="50">
        <f>VLOOKUP($A8,'ADR Raw Data'!$B$6:$BE$49,'ADR Raw Data'!O$1,FALSE)</f>
        <v>348.21871038732297</v>
      </c>
      <c r="AF8" s="51">
        <f>VLOOKUP($A8,'ADR Raw Data'!$B$6:$BE$49,'ADR Raw Data'!P$1,FALSE)</f>
        <v>338.028638220608</v>
      </c>
      <c r="AG8" s="52">
        <f>VLOOKUP($A8,'ADR Raw Data'!$B$6:$BE$49,'ADR Raw Data'!R$1,FALSE)</f>
        <v>291.12481474704902</v>
      </c>
      <c r="AI8" s="129">
        <f>(VLOOKUP($A8,'ADR Raw Data'!$B$6:$BE$49,'ADR Raw Data'!T$1,FALSE))/100</f>
        <v>-2.6200793008124799E-2</v>
      </c>
      <c r="AJ8" s="119">
        <f>(VLOOKUP($A8,'ADR Raw Data'!$B$6:$BE$49,'ADR Raw Data'!U$1,FALSE))/100</f>
        <v>-6.5973565506165996E-2</v>
      </c>
      <c r="AK8" s="119">
        <f>(VLOOKUP($A8,'ADR Raw Data'!$B$6:$BE$49,'ADR Raw Data'!V$1,FALSE))/100</f>
        <v>4.21494132893849E-3</v>
      </c>
      <c r="AL8" s="119">
        <f>(VLOOKUP($A8,'ADR Raw Data'!$B$6:$BE$49,'ADR Raw Data'!W$1,FALSE))/100</f>
        <v>8.8007545079481095E-2</v>
      </c>
      <c r="AM8" s="119">
        <f>(VLOOKUP($A8,'ADR Raw Data'!$B$6:$BE$49,'ADR Raw Data'!X$1,FALSE))/100</f>
        <v>1.78902030972636E-2</v>
      </c>
      <c r="AN8" s="130">
        <f>(VLOOKUP($A8,'ADR Raw Data'!$B$6:$BE$49,'ADR Raw Data'!Y$1,FALSE))/100</f>
        <v>7.1397379613289298E-3</v>
      </c>
      <c r="AO8" s="119">
        <f>(VLOOKUP($A8,'ADR Raw Data'!$B$6:$BE$49,'ADR Raw Data'!AA$1,FALSE))/100</f>
        <v>7.1111552875797693E-2</v>
      </c>
      <c r="AP8" s="119">
        <f>(VLOOKUP($A8,'ADR Raw Data'!$B$6:$BE$49,'ADR Raw Data'!AB$1,FALSE))/100</f>
        <v>2.93678952102924E-2</v>
      </c>
      <c r="AQ8" s="130">
        <f>(VLOOKUP($A8,'ADR Raw Data'!$B$6:$BE$49,'ADR Raw Data'!AC$1,FALSE))/100</f>
        <v>4.3860934098669195E-2</v>
      </c>
      <c r="AR8" s="131">
        <f>(VLOOKUP($A8,'ADR Raw Data'!$B$6:$BE$49,'ADR Raw Data'!AE$1,FALSE))/100</f>
        <v>3.3117259101676101E-2</v>
      </c>
      <c r="AS8" s="40"/>
      <c r="AT8" s="49">
        <f>VLOOKUP($A8,'RevPAR Raw Data'!$B$6:$BE$49,'RevPAR Raw Data'!G$1,FALSE)</f>
        <v>73.208865371269894</v>
      </c>
      <c r="AU8" s="50">
        <f>VLOOKUP($A8,'RevPAR Raw Data'!$B$6:$BE$49,'RevPAR Raw Data'!H$1,FALSE)</f>
        <v>118.59319916724399</v>
      </c>
      <c r="AV8" s="50">
        <f>VLOOKUP($A8,'RevPAR Raw Data'!$B$6:$BE$49,'RevPAR Raw Data'!I$1,FALSE)</f>
        <v>134.82218598195601</v>
      </c>
      <c r="AW8" s="50">
        <f>VLOOKUP($A8,'RevPAR Raw Data'!$B$6:$BE$49,'RevPAR Raw Data'!J$1,FALSE)</f>
        <v>148.333240804996</v>
      </c>
      <c r="AX8" s="50">
        <f>VLOOKUP($A8,'RevPAR Raw Data'!$B$6:$BE$49,'RevPAR Raw Data'!K$1,FALSE)</f>
        <v>112.45790423317101</v>
      </c>
      <c r="AY8" s="51">
        <f>VLOOKUP($A8,'RevPAR Raw Data'!$B$6:$BE$49,'RevPAR Raw Data'!L$1,FALSE)</f>
        <v>117.48307911172699</v>
      </c>
      <c r="AZ8" s="50">
        <f>VLOOKUP($A8,'RevPAR Raw Data'!$B$6:$BE$49,'RevPAR Raw Data'!N$1,FALSE)</f>
        <v>242.26275850104</v>
      </c>
      <c r="BA8" s="50">
        <f>VLOOKUP($A8,'RevPAR Raw Data'!$B$6:$BE$49,'RevPAR Raw Data'!O$1,FALSE)</f>
        <v>274.51523594725802</v>
      </c>
      <c r="BB8" s="51">
        <f>VLOOKUP($A8,'RevPAR Raw Data'!$B$6:$BE$49,'RevPAR Raw Data'!P$1,FALSE)</f>
        <v>258.38899722414902</v>
      </c>
      <c r="BC8" s="52">
        <f>VLOOKUP($A8,'RevPAR Raw Data'!$B$6:$BE$49,'RevPAR Raw Data'!R$1,FALSE)</f>
        <v>157.74191285813399</v>
      </c>
      <c r="BE8" s="129">
        <f>(VLOOKUP($A8,'RevPAR Raw Data'!$B$6:$BE$49,'RevPAR Raw Data'!T$1,FALSE))/100</f>
        <v>-5.2875978543163997E-2</v>
      </c>
      <c r="BF8" s="119">
        <f>(VLOOKUP($A8,'RevPAR Raw Data'!$B$6:$BE$49,'RevPAR Raw Data'!U$1,FALSE))/100</f>
        <v>-0.150569235253316</v>
      </c>
      <c r="BG8" s="119">
        <f>(VLOOKUP($A8,'RevPAR Raw Data'!$B$6:$BE$49,'RevPAR Raw Data'!V$1,FALSE))/100</f>
        <v>1.6290581490366099E-3</v>
      </c>
      <c r="BH8" s="119">
        <f>(VLOOKUP($A8,'RevPAR Raw Data'!$B$6:$BE$49,'RevPAR Raw Data'!W$1,FALSE))/100</f>
        <v>8.3527046956883094E-2</v>
      </c>
      <c r="BI8" s="119">
        <f>(VLOOKUP($A8,'RevPAR Raw Data'!$B$6:$BE$49,'RevPAR Raw Data'!X$1,FALSE))/100</f>
        <v>-0.12430438976127499</v>
      </c>
      <c r="BJ8" s="130">
        <f>(VLOOKUP($A8,'RevPAR Raw Data'!$B$6:$BE$49,'RevPAR Raw Data'!Y$1,FALSE))/100</f>
        <v>-4.7692167425911001E-2</v>
      </c>
      <c r="BK8" s="119">
        <f>(VLOOKUP($A8,'RevPAR Raw Data'!$B$6:$BE$49,'RevPAR Raw Data'!AA$1,FALSE))/100</f>
        <v>0.30730849215362399</v>
      </c>
      <c r="BL8" s="119">
        <f>(VLOOKUP($A8,'RevPAR Raw Data'!$B$6:$BE$49,'RevPAR Raw Data'!AB$1,FALSE))/100</f>
        <v>5.2954658570014697E-2</v>
      </c>
      <c r="BM8" s="130">
        <f>(VLOOKUP($A8,'RevPAR Raw Data'!$B$6:$BE$49,'RevPAR Raw Data'!AC$1,FALSE))/100</f>
        <v>0.15863373802844699</v>
      </c>
      <c r="BN8" s="131">
        <f>(VLOOKUP($A8,'RevPAR Raw Data'!$B$6:$BE$49,'RevPAR Raw Data'!AE$1,FALSE))/100</f>
        <v>3.8891646596048803E-2</v>
      </c>
    </row>
    <row r="9" spans="1:66" x14ac:dyDescent="0.45">
      <c r="A9" s="59" t="s">
        <v>117</v>
      </c>
      <c r="B9" s="129">
        <f>(VLOOKUP($A9,'Occupancy Raw Data'!$B$8:$BE$51,'Occupancy Raw Data'!G$3,FALSE))/100</f>
        <v>0.347694219103997</v>
      </c>
      <c r="C9" s="119">
        <f>(VLOOKUP($A9,'Occupancy Raw Data'!$B$8:$BE$51,'Occupancy Raw Data'!H$3,FALSE))/100</f>
        <v>0.54881970328144403</v>
      </c>
      <c r="D9" s="119">
        <f>(VLOOKUP($A9,'Occupancy Raw Data'!$B$8:$BE$51,'Occupancy Raw Data'!I$3,FALSE))/100</f>
        <v>0.64225681502594401</v>
      </c>
      <c r="E9" s="119">
        <f>(VLOOKUP($A9,'Occupancy Raw Data'!$B$8:$BE$51,'Occupancy Raw Data'!J$3,FALSE))/100</f>
        <v>0.57998976832565896</v>
      </c>
      <c r="F9" s="119">
        <f>(VLOOKUP($A9,'Occupancy Raw Data'!$B$8:$BE$51,'Occupancy Raw Data'!K$3,FALSE))/100</f>
        <v>0.54008623839801206</v>
      </c>
      <c r="G9" s="130">
        <f>(VLOOKUP($A9,'Occupancy Raw Data'!$B$8:$BE$51,'Occupancy Raw Data'!L$3,FALSE))/100</f>
        <v>0.53176934882701099</v>
      </c>
      <c r="H9" s="119">
        <f>(VLOOKUP($A9,'Occupancy Raw Data'!$B$8:$BE$51,'Occupancy Raw Data'!N$3,FALSE))/100</f>
        <v>0.80665789666008902</v>
      </c>
      <c r="I9" s="119">
        <f>(VLOOKUP($A9,'Occupancy Raw Data'!$B$8:$BE$51,'Occupancy Raw Data'!O$3,FALSE))/100</f>
        <v>0.83326024994518699</v>
      </c>
      <c r="J9" s="130">
        <f>(VLOOKUP($A9,'Occupancy Raw Data'!$B$8:$BE$51,'Occupancy Raw Data'!P$3,FALSE))/100</f>
        <v>0.81995907330263806</v>
      </c>
      <c r="K9" s="131">
        <f>(VLOOKUP($A9,'Occupancy Raw Data'!$B$8:$BE$51,'Occupancy Raw Data'!R$3,FALSE))/100</f>
        <v>0.614109270105762</v>
      </c>
      <c r="M9" s="129">
        <f>(VLOOKUP($A9,'Occupancy Raw Data'!$B$8:$BE$51,'Occupancy Raw Data'!T$3,FALSE))/100</f>
        <v>3.2217212964992997E-2</v>
      </c>
      <c r="N9" s="119">
        <f>(VLOOKUP($A9,'Occupancy Raw Data'!$B$8:$BE$51,'Occupancy Raw Data'!U$3,FALSE))/100</f>
        <v>4.25364037816452E-2</v>
      </c>
      <c r="O9" s="119">
        <f>(VLOOKUP($A9,'Occupancy Raw Data'!$B$8:$BE$51,'Occupancy Raw Data'!V$3,FALSE))/100</f>
        <v>0.193879172507261</v>
      </c>
      <c r="P9" s="119">
        <f>(VLOOKUP($A9,'Occupancy Raw Data'!$B$8:$BE$51,'Occupancy Raw Data'!W$3,FALSE))/100</f>
        <v>6.9113810177261398E-2</v>
      </c>
      <c r="Q9" s="119">
        <f>(VLOOKUP($A9,'Occupancy Raw Data'!$B$8:$BE$51,'Occupancy Raw Data'!X$3,FALSE))/100</f>
        <v>-8.7234762881925002E-3</v>
      </c>
      <c r="R9" s="130">
        <f>(VLOOKUP($A9,'Occupancy Raw Data'!$B$8:$BE$51,'Occupancy Raw Data'!Y$3,FALSE))/100</f>
        <v>6.8426794949122391E-2</v>
      </c>
      <c r="S9" s="119">
        <f>(VLOOKUP($A9,'Occupancy Raw Data'!$B$8:$BE$51,'Occupancy Raw Data'!AA$3,FALSE))/100</f>
        <v>9.7686771863465902E-2</v>
      </c>
      <c r="T9" s="119">
        <f>(VLOOKUP($A9,'Occupancy Raw Data'!$B$8:$BE$51,'Occupancy Raw Data'!AB$3,FALSE))/100</f>
        <v>1.5144182516601601E-2</v>
      </c>
      <c r="U9" s="130">
        <f>(VLOOKUP($A9,'Occupancy Raw Data'!$B$8:$BE$51,'Occupancy Raw Data'!AC$3,FALSE))/100</f>
        <v>5.4135071643343899E-2</v>
      </c>
      <c r="V9" s="131">
        <f>(VLOOKUP($A9,'Occupancy Raw Data'!$B$8:$BE$51,'Occupancy Raw Data'!AE$3,FALSE))/100</f>
        <v>6.2929219971984696E-2</v>
      </c>
      <c r="X9" s="49">
        <f>VLOOKUP($A9,'ADR Raw Data'!$B$6:$BE$49,'ADR Raw Data'!G$1,FALSE)</f>
        <v>154.69067052023101</v>
      </c>
      <c r="Y9" s="50">
        <f>VLOOKUP($A9,'ADR Raw Data'!$B$6:$BE$49,'ADR Raw Data'!H$1,FALSE)</f>
        <v>173.442313070111</v>
      </c>
      <c r="Z9" s="50">
        <f>VLOOKUP($A9,'ADR Raw Data'!$B$6:$BE$49,'ADR Raw Data'!I$1,FALSE)</f>
        <v>182.23687756030901</v>
      </c>
      <c r="AA9" s="50">
        <f>VLOOKUP($A9,'ADR Raw Data'!$B$6:$BE$49,'ADR Raw Data'!J$1,FALSE)</f>
        <v>178.32245715725799</v>
      </c>
      <c r="AB9" s="50">
        <f>VLOOKUP($A9,'ADR Raw Data'!$B$6:$BE$49,'ADR Raw Data'!K$1,FALSE)</f>
        <v>165.649238836265</v>
      </c>
      <c r="AC9" s="51">
        <f>VLOOKUP($A9,'ADR Raw Data'!$B$6:$BE$49,'ADR Raw Data'!L$1,FALSE)</f>
        <v>172.596093840191</v>
      </c>
      <c r="AD9" s="50">
        <f>VLOOKUP($A9,'ADR Raw Data'!$B$6:$BE$49,'ADR Raw Data'!N$1,FALSE)</f>
        <v>184.67506455266101</v>
      </c>
      <c r="AE9" s="50">
        <f>VLOOKUP($A9,'ADR Raw Data'!$B$6:$BE$49,'ADR Raw Data'!O$1,FALSE)</f>
        <v>194.66856729377699</v>
      </c>
      <c r="AF9" s="51">
        <f>VLOOKUP($A9,'ADR Raw Data'!$B$6:$BE$49,'ADR Raw Data'!P$1,FALSE)</f>
        <v>189.75287200855601</v>
      </c>
      <c r="AG9" s="52">
        <f>VLOOKUP($A9,'ADR Raw Data'!$B$6:$BE$49,'ADR Raw Data'!R$1,FALSE)</f>
        <v>179.14116261475601</v>
      </c>
      <c r="AI9" s="129">
        <f>(VLOOKUP($A9,'ADR Raw Data'!$B$6:$BE$49,'ADR Raw Data'!T$1,FALSE))/100</f>
        <v>2.3117551209048601E-2</v>
      </c>
      <c r="AJ9" s="119">
        <f>(VLOOKUP($A9,'ADR Raw Data'!$B$6:$BE$49,'ADR Raw Data'!U$1,FALSE))/100</f>
        <v>3.6779864346131702E-2</v>
      </c>
      <c r="AK9" s="119">
        <f>(VLOOKUP($A9,'ADR Raw Data'!$B$6:$BE$49,'ADR Raw Data'!V$1,FALSE))/100</f>
        <v>6.4904514073887698E-2</v>
      </c>
      <c r="AL9" s="119">
        <f>(VLOOKUP($A9,'ADR Raw Data'!$B$6:$BE$49,'ADR Raw Data'!W$1,FALSE))/100</f>
        <v>7.1397582262152801E-2</v>
      </c>
      <c r="AM9" s="119">
        <f>(VLOOKUP($A9,'ADR Raw Data'!$B$6:$BE$49,'ADR Raw Data'!X$1,FALSE))/100</f>
        <v>4.1603231805139702E-2</v>
      </c>
      <c r="AN9" s="130">
        <f>(VLOOKUP($A9,'ADR Raw Data'!$B$6:$BE$49,'ADR Raw Data'!Y$1,FALSE))/100</f>
        <v>5.27479423604479E-2</v>
      </c>
      <c r="AO9" s="119">
        <f>(VLOOKUP($A9,'ADR Raw Data'!$B$6:$BE$49,'ADR Raw Data'!AA$1,FALSE))/100</f>
        <v>4.3431567629925602E-2</v>
      </c>
      <c r="AP9" s="119">
        <f>(VLOOKUP($A9,'ADR Raw Data'!$B$6:$BE$49,'ADR Raw Data'!AB$1,FALSE))/100</f>
        <v>8.7555835635414192E-2</v>
      </c>
      <c r="AQ9" s="130">
        <f>(VLOOKUP($A9,'ADR Raw Data'!$B$6:$BE$49,'ADR Raw Data'!AC$1,FALSE))/100</f>
        <v>6.5741357024167002E-2</v>
      </c>
      <c r="AR9" s="131">
        <f>(VLOOKUP($A9,'ADR Raw Data'!$B$6:$BE$49,'ADR Raw Data'!AE$1,FALSE))/100</f>
        <v>5.7679743572329897E-2</v>
      </c>
      <c r="AS9" s="40"/>
      <c r="AT9" s="49">
        <f>VLOOKUP($A9,'RevPAR Raw Data'!$B$6:$BE$49,'RevPAR Raw Data'!G$1,FALSE)</f>
        <v>53.785051889205498</v>
      </c>
      <c r="AU9" s="50">
        <f>VLOOKUP($A9,'RevPAR Raw Data'!$B$6:$BE$49,'RevPAR Raw Data'!H$1,FALSE)</f>
        <v>95.188558795585706</v>
      </c>
      <c r="AV9" s="50">
        <f>VLOOKUP($A9,'RevPAR Raw Data'!$B$6:$BE$49,'RevPAR Raw Data'!I$1,FALSE)</f>
        <v>117.04287656215701</v>
      </c>
      <c r="AW9" s="50">
        <f>VLOOKUP($A9,'RevPAR Raw Data'!$B$6:$BE$49,'RevPAR Raw Data'!J$1,FALSE)</f>
        <v>103.4252006139</v>
      </c>
      <c r="AX9" s="50">
        <f>VLOOKUP($A9,'RevPAR Raw Data'!$B$6:$BE$49,'RevPAR Raw Data'!K$1,FALSE)</f>
        <v>89.464874296572305</v>
      </c>
      <c r="AY9" s="51">
        <f>VLOOKUP($A9,'RevPAR Raw Data'!$B$6:$BE$49,'RevPAR Raw Data'!L$1,FALSE)</f>
        <v>91.781312431484295</v>
      </c>
      <c r="AZ9" s="50">
        <f>VLOOKUP($A9,'RevPAR Raw Data'!$B$6:$BE$49,'RevPAR Raw Data'!N$1,FALSE)</f>
        <v>148.969599137616</v>
      </c>
      <c r="BA9" s="50">
        <f>VLOOKUP($A9,'RevPAR Raw Data'!$B$6:$BE$49,'RevPAR Raw Data'!O$1,FALSE)</f>
        <v>162.209579039684</v>
      </c>
      <c r="BB9" s="51">
        <f>VLOOKUP($A9,'RevPAR Raw Data'!$B$6:$BE$49,'RevPAR Raw Data'!P$1,FALSE)</f>
        <v>155.58958908865</v>
      </c>
      <c r="BC9" s="52">
        <f>VLOOKUP($A9,'RevPAR Raw Data'!$B$6:$BE$49,'RevPAR Raw Data'!R$1,FALSE)</f>
        <v>110.012248619245</v>
      </c>
      <c r="BE9" s="129">
        <f>(VLOOKUP($A9,'RevPAR Raw Data'!$B$6:$BE$49,'RevPAR Raw Data'!T$1,FALSE))/100</f>
        <v>5.6079547244572696E-2</v>
      </c>
      <c r="BF9" s="119">
        <f>(VLOOKUP($A9,'RevPAR Raw Data'!$B$6:$BE$49,'RevPAR Raw Data'!U$1,FALSE))/100</f>
        <v>8.08807512886381E-2</v>
      </c>
      <c r="BG9" s="119">
        <f>(VLOOKUP($A9,'RevPAR Raw Data'!$B$6:$BE$49,'RevPAR Raw Data'!V$1,FALSE))/100</f>
        <v>0.27136732006177999</v>
      </c>
      <c r="BH9" s="119">
        <f>(VLOOKUP($A9,'RevPAR Raw Data'!$B$6:$BE$49,'RevPAR Raw Data'!W$1,FALSE))/100</f>
        <v>0.14544595138699601</v>
      </c>
      <c r="BI9" s="119">
        <f>(VLOOKUP($A9,'RevPAR Raw Data'!$B$6:$BE$49,'RevPAR Raw Data'!X$1,FALSE))/100</f>
        <v>3.2516830710782901E-2</v>
      </c>
      <c r="BJ9" s="130">
        <f>(VLOOKUP($A9,'RevPAR Raw Data'!$B$6:$BE$49,'RevPAR Raw Data'!Y$1,FALSE))/100</f>
        <v>0.124784109945456</v>
      </c>
      <c r="BK9" s="119">
        <f>(VLOOKUP($A9,'RevPAR Raw Data'!$B$6:$BE$49,'RevPAR Raw Data'!AA$1,FALSE))/100</f>
        <v>0.14536102913212801</v>
      </c>
      <c r="BL9" s="119">
        <f>(VLOOKUP($A9,'RevPAR Raw Data'!$B$6:$BE$49,'RevPAR Raw Data'!AB$1,FALSE))/100</f>
        <v>0.104025979707272</v>
      </c>
      <c r="BM9" s="130">
        <f>(VLOOKUP($A9,'RevPAR Raw Data'!$B$6:$BE$49,'RevPAR Raw Data'!AC$1,FALSE))/100</f>
        <v>0.123435341739944</v>
      </c>
      <c r="BN9" s="131">
        <f>(VLOOKUP($A9,'RevPAR Raw Data'!$B$6:$BE$49,'RevPAR Raw Data'!AE$1,FALSE))/100</f>
        <v>0.124238704815505</v>
      </c>
    </row>
    <row r="10" spans="1:66" x14ac:dyDescent="0.45">
      <c r="A10" s="59" t="s">
        <v>118</v>
      </c>
      <c r="B10" s="129">
        <f>(VLOOKUP($A10,'Occupancy Raw Data'!$B$8:$BE$51,'Occupancy Raw Data'!G$3,FALSE))/100</f>
        <v>0.376042479150416</v>
      </c>
      <c r="C10" s="119">
        <f>(VLOOKUP($A10,'Occupancy Raw Data'!$B$8:$BE$51,'Occupancy Raw Data'!H$3,FALSE))/100</f>
        <v>0.54061918761624705</v>
      </c>
      <c r="D10" s="119">
        <f>(VLOOKUP($A10,'Occupancy Raw Data'!$B$8:$BE$51,'Occupancy Raw Data'!I$3,FALSE))/100</f>
        <v>0.66274674506509801</v>
      </c>
      <c r="E10" s="119">
        <f>(VLOOKUP($A10,'Occupancy Raw Data'!$B$8:$BE$51,'Occupancy Raw Data'!J$3,FALSE))/100</f>
        <v>0.62401751964960706</v>
      </c>
      <c r="F10" s="119">
        <f>(VLOOKUP($A10,'Occupancy Raw Data'!$B$8:$BE$51,'Occupancy Raw Data'!K$3,FALSE))/100</f>
        <v>0.59716805663886707</v>
      </c>
      <c r="G10" s="130">
        <f>(VLOOKUP($A10,'Occupancy Raw Data'!$B$8:$BE$51,'Occupancy Raw Data'!L$3,FALSE))/100</f>
        <v>0.56011879762404704</v>
      </c>
      <c r="H10" s="119">
        <f>(VLOOKUP($A10,'Occupancy Raw Data'!$B$8:$BE$51,'Occupancy Raw Data'!N$3,FALSE))/100</f>
        <v>0.76363473268747695</v>
      </c>
      <c r="I10" s="119">
        <f>(VLOOKUP($A10,'Occupancy Raw Data'!$B$8:$BE$51,'Occupancy Raw Data'!O$3,FALSE))/100</f>
        <v>0.79123310608778796</v>
      </c>
      <c r="J10" s="130">
        <f>(VLOOKUP($A10,'Occupancy Raw Data'!$B$8:$BE$51,'Occupancy Raw Data'!P$3,FALSE))/100</f>
        <v>0.77743391938763295</v>
      </c>
      <c r="K10" s="131">
        <f>(VLOOKUP($A10,'Occupancy Raw Data'!$B$8:$BE$51,'Occupancy Raw Data'!R$3,FALSE))/100</f>
        <v>0.62235504671216502</v>
      </c>
      <c r="M10" s="129">
        <f>(VLOOKUP($A10,'Occupancy Raw Data'!$B$8:$BE$51,'Occupancy Raw Data'!T$3,FALSE))/100</f>
        <v>1.17421361646477E-2</v>
      </c>
      <c r="N10" s="119">
        <f>(VLOOKUP($A10,'Occupancy Raw Data'!$B$8:$BE$51,'Occupancy Raw Data'!U$3,FALSE))/100</f>
        <v>4.74547026371081E-3</v>
      </c>
      <c r="O10" s="119">
        <f>(VLOOKUP($A10,'Occupancy Raw Data'!$B$8:$BE$51,'Occupancy Raw Data'!V$3,FALSE))/100</f>
        <v>0.16614318811641901</v>
      </c>
      <c r="P10" s="119">
        <f>(VLOOKUP($A10,'Occupancy Raw Data'!$B$8:$BE$51,'Occupancy Raw Data'!W$3,FALSE))/100</f>
        <v>8.2172809903882094E-2</v>
      </c>
      <c r="Q10" s="119">
        <f>(VLOOKUP($A10,'Occupancy Raw Data'!$B$8:$BE$51,'Occupancy Raw Data'!X$3,FALSE))/100</f>
        <v>2.5331065332904203E-3</v>
      </c>
      <c r="R10" s="130">
        <f>(VLOOKUP($A10,'Occupancy Raw Data'!$B$8:$BE$51,'Occupancy Raw Data'!Y$3,FALSE))/100</f>
        <v>5.6684083564816995E-2</v>
      </c>
      <c r="S10" s="119">
        <f>(VLOOKUP($A10,'Occupancy Raw Data'!$B$8:$BE$51,'Occupancy Raw Data'!AA$3,FALSE))/100</f>
        <v>2.6186885523861801E-2</v>
      </c>
      <c r="T10" s="119">
        <f>(VLOOKUP($A10,'Occupancy Raw Data'!$B$8:$BE$51,'Occupancy Raw Data'!AB$3,FALSE))/100</f>
        <v>4.9263926443192396E-4</v>
      </c>
      <c r="U10" s="130">
        <f>(VLOOKUP($A10,'Occupancy Raw Data'!$B$8:$BE$51,'Occupancy Raw Data'!AC$3,FALSE))/100</f>
        <v>1.2948942442515099E-2</v>
      </c>
      <c r="V10" s="131">
        <f>(VLOOKUP($A10,'Occupancy Raw Data'!$B$8:$BE$51,'Occupancy Raw Data'!AE$3,FALSE))/100</f>
        <v>4.0888623252016393E-2</v>
      </c>
      <c r="X10" s="49">
        <f>VLOOKUP($A10,'ADR Raw Data'!$B$6:$BE$49,'ADR Raw Data'!G$1,FALSE)</f>
        <v>123.603969684882</v>
      </c>
      <c r="Y10" s="50">
        <f>VLOOKUP($A10,'ADR Raw Data'!$B$6:$BE$49,'ADR Raw Data'!H$1,FALSE)</f>
        <v>134.286250485544</v>
      </c>
      <c r="Z10" s="50">
        <f>VLOOKUP($A10,'ADR Raw Data'!$B$6:$BE$49,'ADR Raw Data'!I$1,FALSE)</f>
        <v>138.14262900597501</v>
      </c>
      <c r="AA10" s="50">
        <f>VLOOKUP($A10,'ADR Raw Data'!$B$6:$BE$49,'ADR Raw Data'!J$1,FALSE)</f>
        <v>138.30950098552901</v>
      </c>
      <c r="AB10" s="50">
        <f>VLOOKUP($A10,'ADR Raw Data'!$B$6:$BE$49,'ADR Raw Data'!K$1,FALSE)</f>
        <v>129.37569376067501</v>
      </c>
      <c r="AC10" s="51">
        <f>VLOOKUP($A10,'ADR Raw Data'!$B$6:$BE$49,'ADR Raw Data'!L$1,FALSE)</f>
        <v>133.61387959937801</v>
      </c>
      <c r="AD10" s="50">
        <f>VLOOKUP($A10,'ADR Raw Data'!$B$6:$BE$49,'ADR Raw Data'!N$1,FALSE)</f>
        <v>138.94671326206901</v>
      </c>
      <c r="AE10" s="50">
        <f>VLOOKUP($A10,'ADR Raw Data'!$B$6:$BE$49,'ADR Raw Data'!O$1,FALSE)</f>
        <v>140.67512281762501</v>
      </c>
      <c r="AF10" s="51">
        <f>VLOOKUP($A10,'ADR Raw Data'!$B$6:$BE$49,'ADR Raw Data'!P$1,FALSE)</f>
        <v>139.82625737966501</v>
      </c>
      <c r="AG10" s="52">
        <f>VLOOKUP($A10,'ADR Raw Data'!$B$6:$BE$49,'ADR Raw Data'!R$1,FALSE)</f>
        <v>135.83635309171899</v>
      </c>
      <c r="AI10" s="129">
        <f>(VLOOKUP($A10,'ADR Raw Data'!$B$6:$BE$49,'ADR Raw Data'!T$1,FALSE))/100</f>
        <v>2.0960689846503001E-3</v>
      </c>
      <c r="AJ10" s="119">
        <f>(VLOOKUP($A10,'ADR Raw Data'!$B$6:$BE$49,'ADR Raw Data'!U$1,FALSE))/100</f>
        <v>3.3157850591322396E-2</v>
      </c>
      <c r="AK10" s="119">
        <f>(VLOOKUP($A10,'ADR Raw Data'!$B$6:$BE$49,'ADR Raw Data'!V$1,FALSE))/100</f>
        <v>5.2486637501383999E-2</v>
      </c>
      <c r="AL10" s="119">
        <f>(VLOOKUP($A10,'ADR Raw Data'!$B$6:$BE$49,'ADR Raw Data'!W$1,FALSE))/100</f>
        <v>7.2050403209024699E-2</v>
      </c>
      <c r="AM10" s="119">
        <f>(VLOOKUP($A10,'ADR Raw Data'!$B$6:$BE$49,'ADR Raw Data'!X$1,FALSE))/100</f>
        <v>1.2666981747684301E-2</v>
      </c>
      <c r="AN10" s="130">
        <f>(VLOOKUP($A10,'ADR Raw Data'!$B$6:$BE$49,'ADR Raw Data'!Y$1,FALSE))/100</f>
        <v>3.88889797166726E-2</v>
      </c>
      <c r="AO10" s="119">
        <f>(VLOOKUP($A10,'ADR Raw Data'!$B$6:$BE$49,'ADR Raw Data'!AA$1,FALSE))/100</f>
        <v>1.4995105708618599E-2</v>
      </c>
      <c r="AP10" s="119">
        <f>(VLOOKUP($A10,'ADR Raw Data'!$B$6:$BE$49,'ADR Raw Data'!AB$1,FALSE))/100</f>
        <v>2.0614585216819102E-2</v>
      </c>
      <c r="AQ10" s="130">
        <f>(VLOOKUP($A10,'ADR Raw Data'!$B$6:$BE$49,'ADR Raw Data'!AC$1,FALSE))/100</f>
        <v>1.7820211000515899E-2</v>
      </c>
      <c r="AR10" s="131">
        <f>(VLOOKUP($A10,'ADR Raw Data'!$B$6:$BE$49,'ADR Raw Data'!AE$1,FALSE))/100</f>
        <v>3.0412258670747198E-2</v>
      </c>
      <c r="AS10" s="40"/>
      <c r="AT10" s="49">
        <f>VLOOKUP($A10,'RevPAR Raw Data'!$B$6:$BE$49,'RevPAR Raw Data'!G$1,FALSE)</f>
        <v>46.4803431931361</v>
      </c>
      <c r="AU10" s="50">
        <f>VLOOKUP($A10,'RevPAR Raw Data'!$B$6:$BE$49,'RevPAR Raw Data'!H$1,FALSE)</f>
        <v>72.597723645526997</v>
      </c>
      <c r="AV10" s="50">
        <f>VLOOKUP($A10,'RevPAR Raw Data'!$B$6:$BE$49,'RevPAR Raw Data'!I$1,FALSE)</f>
        <v>91.553577728445404</v>
      </c>
      <c r="AW10" s="50">
        <f>VLOOKUP($A10,'RevPAR Raw Data'!$B$6:$BE$49,'RevPAR Raw Data'!J$1,FALSE)</f>
        <v>86.307551748964997</v>
      </c>
      <c r="AX10" s="50">
        <f>VLOOKUP($A10,'RevPAR Raw Data'!$B$6:$BE$49,'RevPAR Raw Data'!K$1,FALSE)</f>
        <v>77.259031619367605</v>
      </c>
      <c r="AY10" s="51">
        <f>VLOOKUP($A10,'RevPAR Raw Data'!$B$6:$BE$49,'RevPAR Raw Data'!L$1,FALSE)</f>
        <v>74.839645587088199</v>
      </c>
      <c r="AZ10" s="50">
        <f>VLOOKUP($A10,'RevPAR Raw Data'!$B$6:$BE$49,'RevPAR Raw Data'!N$1,FALSE)</f>
        <v>106.10453623968399</v>
      </c>
      <c r="BA10" s="50">
        <f>VLOOKUP($A10,'RevPAR Raw Data'!$B$6:$BE$49,'RevPAR Raw Data'!O$1,FALSE)</f>
        <v>111.30681437627</v>
      </c>
      <c r="BB10" s="51">
        <f>VLOOKUP($A10,'RevPAR Raw Data'!$B$6:$BE$49,'RevPAR Raw Data'!P$1,FALSE)</f>
        <v>108.705675307977</v>
      </c>
      <c r="BC10" s="52">
        <f>VLOOKUP($A10,'RevPAR Raw Data'!$B$6:$BE$49,'RevPAR Raw Data'!R$1,FALSE)</f>
        <v>84.538439873607402</v>
      </c>
      <c r="BE10" s="129">
        <f>(VLOOKUP($A10,'RevPAR Raw Data'!$B$6:$BE$49,'RevPAR Raw Data'!T$1,FALSE))/100</f>
        <v>1.38628174767262E-2</v>
      </c>
      <c r="BF10" s="119">
        <f>(VLOOKUP($A10,'RevPAR Raw Data'!$B$6:$BE$49,'RevPAR Raw Data'!U$1,FALSE))/100</f>
        <v>3.80606704490229E-2</v>
      </c>
      <c r="BG10" s="119">
        <f>(VLOOKUP($A10,'RevPAR Raw Data'!$B$6:$BE$49,'RevPAR Raw Data'!V$1,FALSE))/100</f>
        <v>0.22735012290579401</v>
      </c>
      <c r="BH10" s="119">
        <f>(VLOOKUP($A10,'RevPAR Raw Data'!$B$6:$BE$49,'RevPAR Raw Data'!W$1,FALSE))/100</f>
        <v>0.16014379719930003</v>
      </c>
      <c r="BI10" s="119">
        <f>(VLOOKUP($A10,'RevPAR Raw Data'!$B$6:$BE$49,'RevPAR Raw Data'!X$1,FALSE))/100</f>
        <v>1.52321750951969E-2</v>
      </c>
      <c r="BJ10" s="130">
        <f>(VLOOKUP($A10,'RevPAR Raw Data'!$B$6:$BE$49,'RevPAR Raw Data'!Y$1,FALSE))/100</f>
        <v>9.7777449457499999E-2</v>
      </c>
      <c r="BK10" s="119">
        <f>(VLOOKUP($A10,'RevPAR Raw Data'!$B$6:$BE$49,'RevPAR Raw Data'!AA$1,FALSE))/100</f>
        <v>4.1574666349090197E-2</v>
      </c>
      <c r="BL10" s="119">
        <f>(VLOOKUP($A10,'RevPAR Raw Data'!$B$6:$BE$49,'RevPAR Raw Data'!AB$1,FALSE))/100</f>
        <v>2.1117380035348798E-2</v>
      </c>
      <c r="BM10" s="130">
        <f>(VLOOKUP($A10,'RevPAR Raw Data'!$B$6:$BE$49,'RevPAR Raw Data'!AC$1,FALSE))/100</f>
        <v>3.0999906329590102E-2</v>
      </c>
      <c r="BN10" s="131">
        <f>(VLOOKUP($A10,'RevPAR Raw Data'!$B$6:$BE$49,'RevPAR Raw Data'!AE$1,FALSE))/100</f>
        <v>7.25443973097947E-2</v>
      </c>
    </row>
    <row r="11" spans="1:66" x14ac:dyDescent="0.45">
      <c r="A11" s="59" t="s">
        <v>119</v>
      </c>
      <c r="B11" s="129">
        <f>(VLOOKUP($A11,'Occupancy Raw Data'!$B$8:$BE$51,'Occupancy Raw Data'!G$3,FALSE))/100</f>
        <v>0.33173134687011802</v>
      </c>
      <c r="C11" s="119">
        <f>(VLOOKUP($A11,'Occupancy Raw Data'!$B$8:$BE$51,'Occupancy Raw Data'!H$3,FALSE))/100</f>
        <v>0.467643878409227</v>
      </c>
      <c r="D11" s="119">
        <f>(VLOOKUP($A11,'Occupancy Raw Data'!$B$8:$BE$51,'Occupancy Raw Data'!I$3,FALSE))/100</f>
        <v>0.58555809203412201</v>
      </c>
      <c r="E11" s="119">
        <f>(VLOOKUP($A11,'Occupancy Raw Data'!$B$8:$BE$51,'Occupancy Raw Data'!J$3,FALSE))/100</f>
        <v>0.57174095878889797</v>
      </c>
      <c r="F11" s="119">
        <f>(VLOOKUP($A11,'Occupancy Raw Data'!$B$8:$BE$51,'Occupancy Raw Data'!K$3,FALSE))/100</f>
        <v>0.592358524570467</v>
      </c>
      <c r="G11" s="130">
        <f>(VLOOKUP($A11,'Occupancy Raw Data'!$B$8:$BE$51,'Occupancy Raw Data'!L$3,FALSE))/100</f>
        <v>0.50980656013456604</v>
      </c>
      <c r="H11" s="119">
        <f>(VLOOKUP($A11,'Occupancy Raw Data'!$B$8:$BE$51,'Occupancy Raw Data'!N$3,FALSE))/100</f>
        <v>0.71844286915775502</v>
      </c>
      <c r="I11" s="119">
        <f>(VLOOKUP($A11,'Occupancy Raw Data'!$B$8:$BE$51,'Occupancy Raw Data'!O$3,FALSE))/100</f>
        <v>0.710537065961792</v>
      </c>
      <c r="J11" s="130">
        <f>(VLOOKUP($A11,'Occupancy Raw Data'!$B$8:$BE$51,'Occupancy Raw Data'!P$3,FALSE))/100</f>
        <v>0.71448996755977401</v>
      </c>
      <c r="K11" s="131">
        <f>(VLOOKUP($A11,'Occupancy Raw Data'!$B$8:$BE$51,'Occupancy Raw Data'!R$3,FALSE))/100</f>
        <v>0.56828753368462603</v>
      </c>
      <c r="M11" s="129">
        <f>(VLOOKUP($A11,'Occupancy Raw Data'!$B$8:$BE$51,'Occupancy Raw Data'!T$3,FALSE))/100</f>
        <v>-2.3943378134587402E-2</v>
      </c>
      <c r="N11" s="119">
        <f>(VLOOKUP($A11,'Occupancy Raw Data'!$B$8:$BE$51,'Occupancy Raw Data'!U$3,FALSE))/100</f>
        <v>-6.4226367392578393E-2</v>
      </c>
      <c r="O11" s="119">
        <f>(VLOOKUP($A11,'Occupancy Raw Data'!$B$8:$BE$51,'Occupancy Raw Data'!V$3,FALSE))/100</f>
        <v>0.10554089404911099</v>
      </c>
      <c r="P11" s="119">
        <f>(VLOOKUP($A11,'Occupancy Raw Data'!$B$8:$BE$51,'Occupancy Raw Data'!W$3,FALSE))/100</f>
        <v>1.60403830667862E-2</v>
      </c>
      <c r="Q11" s="119">
        <f>(VLOOKUP($A11,'Occupancy Raw Data'!$B$8:$BE$51,'Occupancy Raw Data'!X$3,FALSE))/100</f>
        <v>-1.2288071971777901E-2</v>
      </c>
      <c r="R11" s="130">
        <f>(VLOOKUP($A11,'Occupancy Raw Data'!$B$8:$BE$51,'Occupancy Raw Data'!Y$3,FALSE))/100</f>
        <v>6.84243979894315E-3</v>
      </c>
      <c r="S11" s="119">
        <f>(VLOOKUP($A11,'Occupancy Raw Data'!$B$8:$BE$51,'Occupancy Raw Data'!AA$3,FALSE))/100</f>
        <v>1.45177783469018E-5</v>
      </c>
      <c r="T11" s="119">
        <f>(VLOOKUP($A11,'Occupancy Raw Data'!$B$8:$BE$51,'Occupancy Raw Data'!AB$3,FALSE))/100</f>
        <v>-2.9853769737873698E-2</v>
      </c>
      <c r="U11" s="130">
        <f>(VLOOKUP($A11,'Occupancy Raw Data'!$B$8:$BE$51,'Occupancy Raw Data'!AC$3,FALSE))/100</f>
        <v>-1.5063421736734901E-2</v>
      </c>
      <c r="V11" s="131">
        <f>(VLOOKUP($A11,'Occupancy Raw Data'!$B$8:$BE$51,'Occupancy Raw Data'!AE$3,FALSE))/100</f>
        <v>-1.1378304436289299E-3</v>
      </c>
      <c r="X11" s="49">
        <f>VLOOKUP($A11,'ADR Raw Data'!$B$6:$BE$49,'ADR Raw Data'!G$1,FALSE)</f>
        <v>99.872464324520095</v>
      </c>
      <c r="Y11" s="50">
        <f>VLOOKUP($A11,'ADR Raw Data'!$B$6:$BE$49,'ADR Raw Data'!H$1,FALSE)</f>
        <v>105.537310518472</v>
      </c>
      <c r="Z11" s="50">
        <f>VLOOKUP($A11,'ADR Raw Data'!$B$6:$BE$49,'ADR Raw Data'!I$1,FALSE)</f>
        <v>108.69223366710401</v>
      </c>
      <c r="AA11" s="50">
        <f>VLOOKUP($A11,'ADR Raw Data'!$B$6:$BE$49,'ADR Raw Data'!J$1,FALSE)</f>
        <v>109.430643046274</v>
      </c>
      <c r="AB11" s="50">
        <f>VLOOKUP($A11,'ADR Raw Data'!$B$6:$BE$49,'ADR Raw Data'!K$1,FALSE)</f>
        <v>109.787039065352</v>
      </c>
      <c r="AC11" s="51">
        <f>VLOOKUP($A11,'ADR Raw Data'!$B$6:$BE$49,'ADR Raw Data'!L$1,FALSE)</f>
        <v>107.38566818756</v>
      </c>
      <c r="AD11" s="50">
        <f>VLOOKUP($A11,'ADR Raw Data'!$B$6:$BE$49,'ADR Raw Data'!N$1,FALSE)</f>
        <v>120.954579570539</v>
      </c>
      <c r="AE11" s="50">
        <f>VLOOKUP($A11,'ADR Raw Data'!$B$6:$BE$49,'ADR Raw Data'!O$1,FALSE)</f>
        <v>120.397258615441</v>
      </c>
      <c r="AF11" s="51">
        <f>VLOOKUP($A11,'ADR Raw Data'!$B$6:$BE$49,'ADR Raw Data'!P$1,FALSE)</f>
        <v>120.677460776565</v>
      </c>
      <c r="AG11" s="52">
        <f>VLOOKUP($A11,'ADR Raw Data'!$B$6:$BE$49,'ADR Raw Data'!R$1,FALSE)</f>
        <v>112.160339907577</v>
      </c>
      <c r="AI11" s="129">
        <f>(VLOOKUP($A11,'ADR Raw Data'!$B$6:$BE$49,'ADR Raw Data'!T$1,FALSE))/100</f>
        <v>6.2436905166445098E-3</v>
      </c>
      <c r="AJ11" s="119">
        <f>(VLOOKUP($A11,'ADR Raw Data'!$B$6:$BE$49,'ADR Raw Data'!U$1,FALSE))/100</f>
        <v>1.79396196417578E-2</v>
      </c>
      <c r="AK11" s="119">
        <f>(VLOOKUP($A11,'ADR Raw Data'!$B$6:$BE$49,'ADR Raw Data'!V$1,FALSE))/100</f>
        <v>4.01185321668091E-2</v>
      </c>
      <c r="AL11" s="119">
        <f>(VLOOKUP($A11,'ADR Raw Data'!$B$6:$BE$49,'ADR Raw Data'!W$1,FALSE))/100</f>
        <v>4.7851952177228901E-2</v>
      </c>
      <c r="AM11" s="119">
        <f>(VLOOKUP($A11,'ADR Raw Data'!$B$6:$BE$49,'ADR Raw Data'!X$1,FALSE))/100</f>
        <v>1.91225601843594E-2</v>
      </c>
      <c r="AN11" s="130">
        <f>(VLOOKUP($A11,'ADR Raw Data'!$B$6:$BE$49,'ADR Raw Data'!Y$1,FALSE))/100</f>
        <v>2.8767949304475401E-2</v>
      </c>
      <c r="AO11" s="119">
        <f>(VLOOKUP($A11,'ADR Raw Data'!$B$6:$BE$49,'ADR Raw Data'!AA$1,FALSE))/100</f>
        <v>5.9434822796525996E-3</v>
      </c>
      <c r="AP11" s="119">
        <f>(VLOOKUP($A11,'ADR Raw Data'!$B$6:$BE$49,'ADR Raw Data'!AB$1,FALSE))/100</f>
        <v>-3.5066564346138002E-3</v>
      </c>
      <c r="AQ11" s="130">
        <f>(VLOOKUP($A11,'ADR Raw Data'!$B$6:$BE$49,'ADR Raw Data'!AC$1,FALSE))/100</f>
        <v>1.1965808884822501E-3</v>
      </c>
      <c r="AR11" s="131">
        <f>(VLOOKUP($A11,'ADR Raw Data'!$B$6:$BE$49,'ADR Raw Data'!AE$1,FALSE))/100</f>
        <v>1.71763139567702E-2</v>
      </c>
      <c r="AS11" s="40"/>
      <c r="AT11" s="49">
        <f>VLOOKUP($A11,'RevPAR Raw Data'!$B$6:$BE$49,'RevPAR Raw Data'!G$1,FALSE)</f>
        <v>33.130827105610898</v>
      </c>
      <c r="AU11" s="50">
        <f>VLOOKUP($A11,'RevPAR Raw Data'!$B$6:$BE$49,'RevPAR Raw Data'!H$1,FALSE)</f>
        <v>49.353877207737497</v>
      </c>
      <c r="AV11" s="50">
        <f>VLOOKUP($A11,'RevPAR Raw Data'!$B$6:$BE$49,'RevPAR Raw Data'!I$1,FALSE)</f>
        <v>63.645616965036602</v>
      </c>
      <c r="AW11" s="50">
        <f>VLOOKUP($A11,'RevPAR Raw Data'!$B$6:$BE$49,'RevPAR Raw Data'!J$1,FALSE)</f>
        <v>62.565980776162398</v>
      </c>
      <c r="AX11" s="50">
        <f>VLOOKUP($A11,'RevPAR Raw Data'!$B$6:$BE$49,'RevPAR Raw Data'!K$1,FALSE)</f>
        <v>65.033288477712304</v>
      </c>
      <c r="AY11" s="51">
        <f>VLOOKUP($A11,'RevPAR Raw Data'!$B$6:$BE$49,'RevPAR Raw Data'!L$1,FALSE)</f>
        <v>54.745918106452002</v>
      </c>
      <c r="AZ11" s="50">
        <f>VLOOKUP($A11,'RevPAR Raw Data'!$B$6:$BE$49,'RevPAR Raw Data'!N$1,FALSE)</f>
        <v>86.898955184428601</v>
      </c>
      <c r="BA11" s="50">
        <f>VLOOKUP($A11,'RevPAR Raw Data'!$B$6:$BE$49,'RevPAR Raw Data'!O$1,FALSE)</f>
        <v>85.546714886459199</v>
      </c>
      <c r="BB11" s="51">
        <f>VLOOKUP($A11,'RevPAR Raw Data'!$B$6:$BE$49,'RevPAR Raw Data'!P$1,FALSE)</f>
        <v>86.222835035443893</v>
      </c>
      <c r="BC11" s="52">
        <f>VLOOKUP($A11,'RevPAR Raw Data'!$B$6:$BE$49,'RevPAR Raw Data'!R$1,FALSE)</f>
        <v>63.739322943306803</v>
      </c>
      <c r="BE11" s="129">
        <f>(VLOOKUP($A11,'RevPAR Raw Data'!$B$6:$BE$49,'RevPAR Raw Data'!T$1,FALSE))/100</f>
        <v>-1.7849182660938202E-2</v>
      </c>
      <c r="BF11" s="119">
        <f>(VLOOKUP($A11,'RevPAR Raw Data'!$B$6:$BE$49,'RevPAR Raw Data'!U$1,FALSE))/100</f>
        <v>-4.7438944352815204E-2</v>
      </c>
      <c r="BG11" s="119">
        <f>(VLOOKUP($A11,'RevPAR Raw Data'!$B$6:$BE$49,'RevPAR Raw Data'!V$1,FALSE))/100</f>
        <v>0.149893571968744</v>
      </c>
      <c r="BH11" s="119">
        <f>(VLOOKUP($A11,'RevPAR Raw Data'!$B$6:$BE$49,'RevPAR Raw Data'!W$1,FALSE))/100</f>
        <v>6.4659898887431497E-2</v>
      </c>
      <c r="BI11" s="119">
        <f>(VLOOKUP($A11,'RevPAR Raw Data'!$B$6:$BE$49,'RevPAR Raw Data'!X$1,FALSE))/100</f>
        <v>6.5995088167514204E-3</v>
      </c>
      <c r="BJ11" s="130">
        <f>(VLOOKUP($A11,'RevPAR Raw Data'!$B$6:$BE$49,'RevPAR Raw Data'!Y$1,FALSE))/100</f>
        <v>3.5807232064673504E-2</v>
      </c>
      <c r="BK11" s="119">
        <f>(VLOOKUP($A11,'RevPAR Raw Data'!$B$6:$BE$49,'RevPAR Raw Data'!AA$1,FALSE))/100</f>
        <v>5.9580863441578502E-3</v>
      </c>
      <c r="BL11" s="119">
        <f>(VLOOKUP($A11,'RevPAR Raw Data'!$B$6:$BE$49,'RevPAR Raw Data'!AB$1,FALSE))/100</f>
        <v>-3.3255739258738801E-2</v>
      </c>
      <c r="BM11" s="130">
        <f>(VLOOKUP($A11,'RevPAR Raw Data'!$B$6:$BE$49,'RevPAR Raw Data'!AC$1,FALSE))/100</f>
        <v>-1.3884865450818001E-2</v>
      </c>
      <c r="BN11" s="131">
        <f>(VLOOKUP($A11,'RevPAR Raw Data'!$B$6:$BE$49,'RevPAR Raw Data'!AE$1,FALSE))/100</f>
        <v>1.6018939780211901E-2</v>
      </c>
    </row>
    <row r="12" spans="1:66" x14ac:dyDescent="0.45">
      <c r="A12" s="59" t="s">
        <v>120</v>
      </c>
      <c r="B12" s="129">
        <f>(VLOOKUP($A12,'Occupancy Raw Data'!$B$8:$BE$51,'Occupancy Raw Data'!G$3,FALSE))/100</f>
        <v>0.40184905487665296</v>
      </c>
      <c r="C12" s="119">
        <f>(VLOOKUP($A12,'Occupancy Raw Data'!$B$8:$BE$51,'Occupancy Raw Data'!H$3,FALSE))/100</f>
        <v>0.47544510046226302</v>
      </c>
      <c r="D12" s="119">
        <f>(VLOOKUP($A12,'Occupancy Raw Data'!$B$8:$BE$51,'Occupancy Raw Data'!I$3,FALSE))/100</f>
        <v>0.54881230262254499</v>
      </c>
      <c r="E12" s="119">
        <f>(VLOOKUP($A12,'Occupancy Raw Data'!$B$8:$BE$51,'Occupancy Raw Data'!J$3,FALSE))/100</f>
        <v>0.54821730971669103</v>
      </c>
      <c r="F12" s="119">
        <f>(VLOOKUP($A12,'Occupancy Raw Data'!$B$8:$BE$51,'Occupancy Raw Data'!K$3,FALSE))/100</f>
        <v>0.57833310448990805</v>
      </c>
      <c r="G12" s="130">
        <f>(VLOOKUP($A12,'Occupancy Raw Data'!$B$8:$BE$51,'Occupancy Raw Data'!L$3,FALSE))/100</f>
        <v>0.51053137443361196</v>
      </c>
      <c r="H12" s="119">
        <f>(VLOOKUP($A12,'Occupancy Raw Data'!$B$8:$BE$51,'Occupancy Raw Data'!N$3,FALSE))/100</f>
        <v>0.66369170213739692</v>
      </c>
      <c r="I12" s="119">
        <f>(VLOOKUP($A12,'Occupancy Raw Data'!$B$8:$BE$51,'Occupancy Raw Data'!O$3,FALSE))/100</f>
        <v>0.64588768364684801</v>
      </c>
      <c r="J12" s="130">
        <f>(VLOOKUP($A12,'Occupancy Raw Data'!$B$8:$BE$51,'Occupancy Raw Data'!P$3,FALSE))/100</f>
        <v>0.65478969289212297</v>
      </c>
      <c r="K12" s="131">
        <f>(VLOOKUP($A12,'Occupancy Raw Data'!$B$8:$BE$51,'Occupancy Raw Data'!R$3,FALSE))/100</f>
        <v>0.55174803685032903</v>
      </c>
      <c r="M12" s="129">
        <f>(VLOOKUP($A12,'Occupancy Raw Data'!$B$8:$BE$51,'Occupancy Raw Data'!T$3,FALSE))/100</f>
        <v>-1.30865074421323E-2</v>
      </c>
      <c r="N12" s="119">
        <f>(VLOOKUP($A12,'Occupancy Raw Data'!$B$8:$BE$51,'Occupancy Raw Data'!U$3,FALSE))/100</f>
        <v>-1.7301211286123098E-2</v>
      </c>
      <c r="O12" s="119">
        <f>(VLOOKUP($A12,'Occupancy Raw Data'!$B$8:$BE$51,'Occupancy Raw Data'!V$3,FALSE))/100</f>
        <v>8.2733571636568012E-2</v>
      </c>
      <c r="P12" s="119">
        <f>(VLOOKUP($A12,'Occupancy Raw Data'!$B$8:$BE$51,'Occupancy Raw Data'!W$3,FALSE))/100</f>
        <v>1.6712753474879599E-3</v>
      </c>
      <c r="Q12" s="119">
        <f>(VLOOKUP($A12,'Occupancy Raw Data'!$B$8:$BE$51,'Occupancy Raw Data'!X$3,FALSE))/100</f>
        <v>5.06522580516163E-2</v>
      </c>
      <c r="R12" s="130">
        <f>(VLOOKUP($A12,'Occupancy Raw Data'!$B$8:$BE$51,'Occupancy Raw Data'!Y$3,FALSE))/100</f>
        <v>2.2853156336988301E-2</v>
      </c>
      <c r="S12" s="119">
        <f>(VLOOKUP($A12,'Occupancy Raw Data'!$B$8:$BE$51,'Occupancy Raw Data'!AA$3,FALSE))/100</f>
        <v>6.1739559053048405E-2</v>
      </c>
      <c r="T12" s="119">
        <f>(VLOOKUP($A12,'Occupancy Raw Data'!$B$8:$BE$51,'Occupancy Raw Data'!AB$3,FALSE))/100</f>
        <v>2.8761213184370801E-2</v>
      </c>
      <c r="U12" s="130">
        <f>(VLOOKUP($A12,'Occupancy Raw Data'!$B$8:$BE$51,'Occupancy Raw Data'!AC$3,FALSE))/100</f>
        <v>4.5214430129386099E-2</v>
      </c>
      <c r="V12" s="131">
        <f>(VLOOKUP($A12,'Occupancy Raw Data'!$B$8:$BE$51,'Occupancy Raw Data'!AE$3,FALSE))/100</f>
        <v>3.03272636254492E-2</v>
      </c>
      <c r="X12" s="49">
        <f>VLOOKUP($A12,'ADR Raw Data'!$B$6:$BE$49,'ADR Raw Data'!G$1,FALSE)</f>
        <v>75.689044419134305</v>
      </c>
      <c r="Y12" s="50">
        <f>VLOOKUP($A12,'ADR Raw Data'!$B$6:$BE$49,'ADR Raw Data'!H$1,FALSE)</f>
        <v>78.4667308432807</v>
      </c>
      <c r="Z12" s="50">
        <f>VLOOKUP($A12,'ADR Raw Data'!$B$6:$BE$49,'ADR Raw Data'!I$1,FALSE)</f>
        <v>81.089768159452902</v>
      </c>
      <c r="AA12" s="50">
        <f>VLOOKUP($A12,'ADR Raw Data'!$B$6:$BE$49,'ADR Raw Data'!J$1,FALSE)</f>
        <v>81.061498580731296</v>
      </c>
      <c r="AB12" s="50">
        <f>VLOOKUP($A12,'ADR Raw Data'!$B$6:$BE$49,'ADR Raw Data'!K$1,FALSE)</f>
        <v>81.892292655903702</v>
      </c>
      <c r="AC12" s="51">
        <f>VLOOKUP($A12,'ADR Raw Data'!$B$6:$BE$49,'ADR Raw Data'!L$1,FALSE)</f>
        <v>79.926761336130298</v>
      </c>
      <c r="AD12" s="50">
        <f>VLOOKUP($A12,'ADR Raw Data'!$B$6:$BE$49,'ADR Raw Data'!N$1,FALSE)</f>
        <v>89.565310668229699</v>
      </c>
      <c r="AE12" s="50">
        <f>VLOOKUP($A12,'ADR Raw Data'!$B$6:$BE$49,'ADR Raw Data'!O$1,FALSE)</f>
        <v>88.256463293650697</v>
      </c>
      <c r="AF12" s="51">
        <f>VLOOKUP($A12,'ADR Raw Data'!$B$6:$BE$49,'ADR Raw Data'!P$1,FALSE)</f>
        <v>88.919784014259207</v>
      </c>
      <c r="AG12" s="52">
        <f>VLOOKUP($A12,'ADR Raw Data'!$B$6:$BE$49,'ADR Raw Data'!R$1,FALSE)</f>
        <v>82.976051003720897</v>
      </c>
      <c r="AI12" s="129">
        <f>(VLOOKUP($A12,'ADR Raw Data'!$B$6:$BE$49,'ADR Raw Data'!T$1,FALSE))/100</f>
        <v>7.1733398678724405E-3</v>
      </c>
      <c r="AJ12" s="119">
        <f>(VLOOKUP($A12,'ADR Raw Data'!$B$6:$BE$49,'ADR Raw Data'!U$1,FALSE))/100</f>
        <v>1.4692417475208299E-2</v>
      </c>
      <c r="AK12" s="119">
        <f>(VLOOKUP($A12,'ADR Raw Data'!$B$6:$BE$49,'ADR Raw Data'!V$1,FALSE))/100</f>
        <v>4.4010106843650101E-2</v>
      </c>
      <c r="AL12" s="119">
        <f>(VLOOKUP($A12,'ADR Raw Data'!$B$6:$BE$49,'ADR Raw Data'!W$1,FALSE))/100</f>
        <v>3.3564804714733498E-2</v>
      </c>
      <c r="AM12" s="119">
        <f>(VLOOKUP($A12,'ADR Raw Data'!$B$6:$BE$49,'ADR Raw Data'!X$1,FALSE))/100</f>
        <v>2.5314295166238399E-2</v>
      </c>
      <c r="AN12" s="130">
        <f>(VLOOKUP($A12,'ADR Raw Data'!$B$6:$BE$49,'ADR Raw Data'!Y$1,FALSE))/100</f>
        <v>2.67406803473231E-2</v>
      </c>
      <c r="AO12" s="119">
        <f>(VLOOKUP($A12,'ADR Raw Data'!$B$6:$BE$49,'ADR Raw Data'!AA$1,FALSE))/100</f>
        <v>3.4799274175170203E-2</v>
      </c>
      <c r="AP12" s="119">
        <f>(VLOOKUP($A12,'ADR Raw Data'!$B$6:$BE$49,'ADR Raw Data'!AB$1,FALSE))/100</f>
        <v>6.8091352965221697E-3</v>
      </c>
      <c r="AQ12" s="130">
        <f>(VLOOKUP($A12,'ADR Raw Data'!$B$6:$BE$49,'ADR Raw Data'!AC$1,FALSE))/100</f>
        <v>2.0803340377633601E-2</v>
      </c>
      <c r="AR12" s="131">
        <f>(VLOOKUP($A12,'ADR Raw Data'!$B$6:$BE$49,'ADR Raw Data'!AE$1,FALSE))/100</f>
        <v>2.5141553626702701E-2</v>
      </c>
      <c r="AS12" s="40"/>
      <c r="AT12" s="49">
        <f>VLOOKUP($A12,'RevPAR Raw Data'!$B$6:$BE$49,'RevPAR Raw Data'!G$1,FALSE)</f>
        <v>30.415570964346099</v>
      </c>
      <c r="AU12" s="50">
        <f>VLOOKUP($A12,'RevPAR Raw Data'!$B$6:$BE$49,'RevPAR Raw Data'!H$1,FALSE)</f>
        <v>37.306622728729003</v>
      </c>
      <c r="AV12" s="50">
        <f>VLOOKUP($A12,'RevPAR Raw Data'!$B$6:$BE$49,'RevPAR Raw Data'!I$1,FALSE)</f>
        <v>44.503062382717701</v>
      </c>
      <c r="AW12" s="50">
        <f>VLOOKUP($A12,'RevPAR Raw Data'!$B$6:$BE$49,'RevPAR Raw Data'!J$1,FALSE)</f>
        <v>44.439316673531899</v>
      </c>
      <c r="AX12" s="50">
        <f>VLOOKUP($A12,'RevPAR Raw Data'!$B$6:$BE$49,'RevPAR Raw Data'!K$1,FALSE)</f>
        <v>47.361023845484901</v>
      </c>
      <c r="AY12" s="51">
        <f>VLOOKUP($A12,'RevPAR Raw Data'!$B$6:$BE$49,'RevPAR Raw Data'!L$1,FALSE)</f>
        <v>40.8051193189619</v>
      </c>
      <c r="AZ12" s="50">
        <f>VLOOKUP($A12,'RevPAR Raw Data'!$B$6:$BE$49,'RevPAR Raw Data'!N$1,FALSE)</f>
        <v>59.443753489862203</v>
      </c>
      <c r="BA12" s="50">
        <f>VLOOKUP($A12,'RevPAR Raw Data'!$B$6:$BE$49,'RevPAR Raw Data'!O$1,FALSE)</f>
        <v>57.003762643599202</v>
      </c>
      <c r="BB12" s="51">
        <f>VLOOKUP($A12,'RevPAR Raw Data'!$B$6:$BE$49,'RevPAR Raw Data'!P$1,FALSE)</f>
        <v>58.223758066730703</v>
      </c>
      <c r="BC12" s="52">
        <f>VLOOKUP($A12,'RevPAR Raw Data'!$B$6:$BE$49,'RevPAR Raw Data'!R$1,FALSE)</f>
        <v>45.781873246895898</v>
      </c>
      <c r="BE12" s="129">
        <f>(VLOOKUP($A12,'RevPAR Raw Data'!$B$6:$BE$49,'RevPAR Raw Data'!T$1,FALSE))/100</f>
        <v>-6.0070415398257807E-3</v>
      </c>
      <c r="BF12" s="119">
        <f>(VLOOKUP($A12,'RevPAR Raw Data'!$B$6:$BE$49,'RevPAR Raw Data'!U$1,FALSE))/100</f>
        <v>-2.8629904299573099E-3</v>
      </c>
      <c r="BG12" s="119">
        <f>(VLOOKUP($A12,'RevPAR Raw Data'!$B$6:$BE$49,'RevPAR Raw Data'!V$1,FALSE))/100</f>
        <v>0.13038479180750001</v>
      </c>
      <c r="BH12" s="119">
        <f>(VLOOKUP($A12,'RevPAR Raw Data'!$B$6:$BE$49,'RevPAR Raw Data'!W$1,FALSE))/100</f>
        <v>3.5292176092884403E-2</v>
      </c>
      <c r="BI12" s="119">
        <f>(VLOOKUP($A12,'RevPAR Raw Data'!$B$6:$BE$49,'RevPAR Raw Data'!X$1,FALSE))/100</f>
        <v>7.7248779429009803E-2</v>
      </c>
      <c r="BJ12" s="130">
        <f>(VLOOKUP($A12,'RevPAR Raw Data'!$B$6:$BE$49,'RevPAR Raw Data'!Y$1,FALSE))/100</f>
        <v>5.02049456328462E-2</v>
      </c>
      <c r="BK12" s="119">
        <f>(VLOOKUP($A12,'RevPAR Raw Data'!$B$6:$BE$49,'RevPAR Raw Data'!AA$1,FALSE))/100</f>
        <v>9.8687325071159807E-2</v>
      </c>
      <c r="BL12" s="119">
        <f>(VLOOKUP($A12,'RevPAR Raw Data'!$B$6:$BE$49,'RevPAR Raw Data'!AB$1,FALSE))/100</f>
        <v>3.5766187472757498E-2</v>
      </c>
      <c r="BM12" s="130">
        <f>(VLOOKUP($A12,'RevPAR Raw Data'!$B$6:$BE$49,'RevPAR Raw Data'!AC$1,FALSE))/100</f>
        <v>6.6958381686982107E-2</v>
      </c>
      <c r="BN12" s="131">
        <f>(VLOOKUP($A12,'RevPAR Raw Data'!$B$6:$BE$49,'RevPAR Raw Data'!AE$1,FALSE))/100</f>
        <v>5.6231291776942298E-2</v>
      </c>
    </row>
    <row r="13" spans="1:66" x14ac:dyDescent="0.45">
      <c r="A13" s="59" t="s">
        <v>121</v>
      </c>
      <c r="B13" s="129">
        <f>(VLOOKUP($A13,'Occupancy Raw Data'!$B$8:$BE$51,'Occupancy Raw Data'!G$3,FALSE))/100</f>
        <v>0.40394431554524302</v>
      </c>
      <c r="C13" s="119">
        <f>(VLOOKUP($A13,'Occupancy Raw Data'!$B$8:$BE$51,'Occupancy Raw Data'!H$3,FALSE))/100</f>
        <v>0.43204756380510401</v>
      </c>
      <c r="D13" s="119">
        <f>(VLOOKUP($A13,'Occupancy Raw Data'!$B$8:$BE$51,'Occupancy Raw Data'!I$3,FALSE))/100</f>
        <v>0.46247099767981403</v>
      </c>
      <c r="E13" s="119">
        <f>(VLOOKUP($A13,'Occupancy Raw Data'!$B$8:$BE$51,'Occupancy Raw Data'!J$3,FALSE))/100</f>
        <v>0.48198955916473302</v>
      </c>
      <c r="F13" s="119">
        <f>(VLOOKUP($A13,'Occupancy Raw Data'!$B$8:$BE$51,'Occupancy Raw Data'!K$3,FALSE))/100</f>
        <v>0.511774941995359</v>
      </c>
      <c r="G13" s="130">
        <f>(VLOOKUP($A13,'Occupancy Raw Data'!$B$8:$BE$51,'Occupancy Raw Data'!L$3,FALSE))/100</f>
        <v>0.45844547563805099</v>
      </c>
      <c r="H13" s="119">
        <f>(VLOOKUP($A13,'Occupancy Raw Data'!$B$8:$BE$51,'Occupancy Raw Data'!N$3,FALSE))/100</f>
        <v>0.58520881670533598</v>
      </c>
      <c r="I13" s="119">
        <f>(VLOOKUP($A13,'Occupancy Raw Data'!$B$8:$BE$51,'Occupancy Raw Data'!O$3,FALSE))/100</f>
        <v>0.56482018561484904</v>
      </c>
      <c r="J13" s="130">
        <f>(VLOOKUP($A13,'Occupancy Raw Data'!$B$8:$BE$51,'Occupancy Raw Data'!P$3,FALSE))/100</f>
        <v>0.57501450116009201</v>
      </c>
      <c r="K13" s="131">
        <f>(VLOOKUP($A13,'Occupancy Raw Data'!$B$8:$BE$51,'Occupancy Raw Data'!R$3,FALSE))/100</f>
        <v>0.49175091150149103</v>
      </c>
      <c r="M13" s="129">
        <f>(VLOOKUP($A13,'Occupancy Raw Data'!$B$8:$BE$51,'Occupancy Raw Data'!T$3,FALSE))/100</f>
        <v>4.6381864810889503E-2</v>
      </c>
      <c r="N13" s="119">
        <f>(VLOOKUP($A13,'Occupancy Raw Data'!$B$8:$BE$51,'Occupancy Raw Data'!U$3,FALSE))/100</f>
        <v>4.6914804910950902E-2</v>
      </c>
      <c r="O13" s="119">
        <f>(VLOOKUP($A13,'Occupancy Raw Data'!$B$8:$BE$51,'Occupancy Raw Data'!V$3,FALSE))/100</f>
        <v>8.0371553886974104E-2</v>
      </c>
      <c r="P13" s="119">
        <f>(VLOOKUP($A13,'Occupancy Raw Data'!$B$8:$BE$51,'Occupancy Raw Data'!W$3,FALSE))/100</f>
        <v>4.1801135050548596E-2</v>
      </c>
      <c r="Q13" s="119">
        <f>(VLOOKUP($A13,'Occupancy Raw Data'!$B$8:$BE$51,'Occupancy Raw Data'!X$3,FALSE))/100</f>
        <v>9.2636811105669986E-2</v>
      </c>
      <c r="R13" s="130">
        <f>(VLOOKUP($A13,'Occupancy Raw Data'!$B$8:$BE$51,'Occupancy Raw Data'!Y$3,FALSE))/100</f>
        <v>6.2284731768460805E-2</v>
      </c>
      <c r="S13" s="119">
        <f>(VLOOKUP($A13,'Occupancy Raw Data'!$B$8:$BE$51,'Occupancy Raw Data'!AA$3,FALSE))/100</f>
        <v>9.6452726800441702E-2</v>
      </c>
      <c r="T13" s="119">
        <f>(VLOOKUP($A13,'Occupancy Raw Data'!$B$8:$BE$51,'Occupancy Raw Data'!AB$3,FALSE))/100</f>
        <v>4.0299648351702702E-2</v>
      </c>
      <c r="U13" s="130">
        <f>(VLOOKUP($A13,'Occupancy Raw Data'!$B$8:$BE$51,'Occupancy Raw Data'!AC$3,FALSE))/100</f>
        <v>6.8135997662337411E-2</v>
      </c>
      <c r="V13" s="131">
        <f>(VLOOKUP($A13,'Occupancy Raw Data'!$B$8:$BE$51,'Occupancy Raw Data'!AE$3,FALSE))/100</f>
        <v>6.4232446536011706E-2</v>
      </c>
      <c r="X13" s="49">
        <f>VLOOKUP($A13,'ADR Raw Data'!$B$6:$BE$49,'ADR Raw Data'!G$1,FALSE)</f>
        <v>58.992492956634102</v>
      </c>
      <c r="Y13" s="50">
        <f>VLOOKUP($A13,'ADR Raw Data'!$B$6:$BE$49,'ADR Raw Data'!H$1,FALSE)</f>
        <v>59.364646962475597</v>
      </c>
      <c r="Z13" s="50">
        <f>VLOOKUP($A13,'ADR Raw Data'!$B$6:$BE$49,'ADR Raw Data'!I$1,FALSE)</f>
        <v>60.405151310673503</v>
      </c>
      <c r="AA13" s="50">
        <f>VLOOKUP($A13,'ADR Raw Data'!$B$6:$BE$49,'ADR Raw Data'!J$1,FALSE)</f>
        <v>61.536694337806097</v>
      </c>
      <c r="AB13" s="50">
        <f>VLOOKUP($A13,'ADR Raw Data'!$B$6:$BE$49,'ADR Raw Data'!K$1,FALSE)</f>
        <v>63.273103054516604</v>
      </c>
      <c r="AC13" s="51">
        <f>VLOOKUP($A13,'ADR Raw Data'!$B$6:$BE$49,'ADR Raw Data'!L$1,FALSE)</f>
        <v>60.838334811984403</v>
      </c>
      <c r="AD13" s="50">
        <f>VLOOKUP($A13,'ADR Raw Data'!$B$6:$BE$49,'ADR Raw Data'!N$1,FALSE)</f>
        <v>68.371485062939797</v>
      </c>
      <c r="AE13" s="50">
        <f>VLOOKUP($A13,'ADR Raw Data'!$B$6:$BE$49,'ADR Raw Data'!O$1,FALSE)</f>
        <v>67.909148477535297</v>
      </c>
      <c r="AF13" s="51">
        <f>VLOOKUP($A13,'ADR Raw Data'!$B$6:$BE$49,'ADR Raw Data'!P$1,FALSE)</f>
        <v>68.144415106044903</v>
      </c>
      <c r="AG13" s="52">
        <f>VLOOKUP($A13,'ADR Raw Data'!$B$6:$BE$49,'ADR Raw Data'!R$1,FALSE)</f>
        <v>63.2792349956609</v>
      </c>
      <c r="AI13" s="129">
        <f>(VLOOKUP($A13,'ADR Raw Data'!$B$6:$BE$49,'ADR Raw Data'!T$1,FALSE))/100</f>
        <v>-1.48591352299256E-2</v>
      </c>
      <c r="AJ13" s="119">
        <f>(VLOOKUP($A13,'ADR Raw Data'!$B$6:$BE$49,'ADR Raw Data'!U$1,FALSE))/100</f>
        <v>-1.3543353316184501E-2</v>
      </c>
      <c r="AK13" s="119">
        <f>(VLOOKUP($A13,'ADR Raw Data'!$B$6:$BE$49,'ADR Raw Data'!V$1,FALSE))/100</f>
        <v>-4.3372025958395097E-3</v>
      </c>
      <c r="AL13" s="119">
        <f>(VLOOKUP($A13,'ADR Raw Data'!$B$6:$BE$49,'ADR Raw Data'!W$1,FALSE))/100</f>
        <v>-9.2451335134836107E-3</v>
      </c>
      <c r="AM13" s="119">
        <f>(VLOOKUP($A13,'ADR Raw Data'!$B$6:$BE$49,'ADR Raw Data'!X$1,FALSE))/100</f>
        <v>2.96503876582618E-2</v>
      </c>
      <c r="AN13" s="130">
        <f>(VLOOKUP($A13,'ADR Raw Data'!$B$6:$BE$49,'ADR Raw Data'!Y$1,FALSE))/100</f>
        <v>-1.2330210450976801E-3</v>
      </c>
      <c r="AO13" s="119">
        <f>(VLOOKUP($A13,'ADR Raw Data'!$B$6:$BE$49,'ADR Raw Data'!AA$1,FALSE))/100</f>
        <v>2.73508539029493E-2</v>
      </c>
      <c r="AP13" s="119">
        <f>(VLOOKUP($A13,'ADR Raw Data'!$B$6:$BE$49,'ADR Raw Data'!AB$1,FALSE))/100</f>
        <v>8.9445220996677392E-3</v>
      </c>
      <c r="AQ13" s="130">
        <f>(VLOOKUP($A13,'ADR Raw Data'!$B$6:$BE$49,'ADR Raw Data'!AC$1,FALSE))/100</f>
        <v>1.8107771943531602E-2</v>
      </c>
      <c r="AR13" s="131">
        <f>(VLOOKUP($A13,'ADR Raw Data'!$B$6:$BE$49,'ADR Raw Data'!AE$1,FALSE))/100</f>
        <v>5.7576212978344898E-3</v>
      </c>
      <c r="AS13" s="40"/>
      <c r="AT13" s="49">
        <f>VLOOKUP($A13,'RevPAR Raw Data'!$B$6:$BE$49,'RevPAR Raw Data'!G$1,FALSE)</f>
        <v>23.829682189675101</v>
      </c>
      <c r="AU13" s="50">
        <f>VLOOKUP($A13,'RevPAR Raw Data'!$B$6:$BE$49,'RevPAR Raw Data'!H$1,FALSE)</f>
        <v>25.648351096287701</v>
      </c>
      <c r="AV13" s="50">
        <f>VLOOKUP($A13,'RevPAR Raw Data'!$B$6:$BE$49,'RevPAR Raw Data'!I$1,FALSE)</f>
        <v>27.9356305916473</v>
      </c>
      <c r="AW13" s="50">
        <f>VLOOKUP($A13,'RevPAR Raw Data'!$B$6:$BE$49,'RevPAR Raw Data'!J$1,FALSE)</f>
        <v>29.6600441763341</v>
      </c>
      <c r="AX13" s="50">
        <f>VLOOKUP($A13,'RevPAR Raw Data'!$B$6:$BE$49,'RevPAR Raw Data'!K$1,FALSE)</f>
        <v>32.381588645591599</v>
      </c>
      <c r="AY13" s="51">
        <f>VLOOKUP($A13,'RevPAR Raw Data'!$B$6:$BE$49,'RevPAR Raw Data'!L$1,FALSE)</f>
        <v>27.891059339907098</v>
      </c>
      <c r="AZ13" s="50">
        <f>VLOOKUP($A13,'RevPAR Raw Data'!$B$6:$BE$49,'RevPAR Raw Data'!N$1,FALSE)</f>
        <v>40.011595870069598</v>
      </c>
      <c r="BA13" s="50">
        <f>VLOOKUP($A13,'RevPAR Raw Data'!$B$6:$BE$49,'RevPAR Raw Data'!O$1,FALSE)</f>
        <v>38.356457848027802</v>
      </c>
      <c r="BB13" s="51">
        <f>VLOOKUP($A13,'RevPAR Raw Data'!$B$6:$BE$49,'RevPAR Raw Data'!P$1,FALSE)</f>
        <v>39.1840268590487</v>
      </c>
      <c r="BC13" s="52">
        <f>VLOOKUP($A13,'RevPAR Raw Data'!$B$6:$BE$49,'RevPAR Raw Data'!R$1,FALSE)</f>
        <v>31.117621488233301</v>
      </c>
      <c r="BE13" s="129">
        <f>(VLOOKUP($A13,'RevPAR Raw Data'!$B$6:$BE$49,'RevPAR Raw Data'!T$1,FALSE))/100</f>
        <v>3.0833535179522701E-2</v>
      </c>
      <c r="BF13" s="119">
        <f>(VLOOKUP($A13,'RevPAR Raw Data'!$B$6:$BE$49,'RevPAR Raw Data'!U$1,FALSE))/100</f>
        <v>3.2736067816097496E-2</v>
      </c>
      <c r="BG13" s="119">
        <f>(VLOOKUP($A13,'RevPAR Raw Data'!$B$6:$BE$49,'RevPAR Raw Data'!V$1,FALSE))/100</f>
        <v>7.5685763578984405E-2</v>
      </c>
      <c r="BH13" s="119">
        <f>(VLOOKUP($A13,'RevPAR Raw Data'!$B$6:$BE$49,'RevPAR Raw Data'!W$1,FALSE))/100</f>
        <v>3.2169544462507499E-2</v>
      </c>
      <c r="BI13" s="119">
        <f>(VLOOKUP($A13,'RevPAR Raw Data'!$B$6:$BE$49,'RevPAR Raw Data'!X$1,FALSE))/100</f>
        <v>0.12503391612463999</v>
      </c>
      <c r="BJ13" s="130">
        <f>(VLOOKUP($A13,'RevPAR Raw Data'!$B$6:$BE$49,'RevPAR Raw Data'!Y$1,FALSE))/100</f>
        <v>6.09749123383043E-2</v>
      </c>
      <c r="BK13" s="119">
        <f>(VLOOKUP($A13,'RevPAR Raw Data'!$B$6:$BE$49,'RevPAR Raw Data'!AA$1,FALSE))/100</f>
        <v>0.12644164514265099</v>
      </c>
      <c r="BL13" s="119">
        <f>(VLOOKUP($A13,'RevPAR Raw Data'!$B$6:$BE$49,'RevPAR Raw Data'!AB$1,FALSE))/100</f>
        <v>4.9604631546661102E-2</v>
      </c>
      <c r="BM13" s="130">
        <f>(VLOOKUP($A13,'RevPAR Raw Data'!$B$6:$BE$49,'RevPAR Raw Data'!AC$1,FALSE))/100</f>
        <v>8.74775607126837E-2</v>
      </c>
      <c r="BN13" s="131">
        <f>(VLOOKUP($A13,'RevPAR Raw Data'!$B$6:$BE$49,'RevPAR Raw Data'!AE$1,FALSE))/100</f>
        <v>7.0359893936034007E-2</v>
      </c>
    </row>
    <row r="14" spans="1:66" x14ac:dyDescent="0.45">
      <c r="A14" s="40"/>
      <c r="B14" s="53"/>
      <c r="C14" s="120"/>
      <c r="D14" s="120"/>
      <c r="E14" s="120"/>
      <c r="F14" s="120"/>
      <c r="G14" s="121"/>
      <c r="H14" s="120"/>
      <c r="I14" s="120"/>
      <c r="J14" s="121"/>
      <c r="K14" s="54"/>
      <c r="M14" s="132"/>
      <c r="N14" s="136"/>
      <c r="O14" s="136"/>
      <c r="P14" s="136"/>
      <c r="Q14" s="136"/>
      <c r="R14" s="137"/>
      <c r="S14" s="136"/>
      <c r="T14" s="136"/>
      <c r="U14" s="137"/>
      <c r="V14" s="133"/>
      <c r="X14" s="55"/>
      <c r="Y14" s="56"/>
      <c r="Z14" s="56"/>
      <c r="AA14" s="56"/>
      <c r="AB14" s="56"/>
      <c r="AC14" s="57"/>
      <c r="AD14" s="56"/>
      <c r="AE14" s="56"/>
      <c r="AF14" s="57"/>
      <c r="AG14" s="58"/>
      <c r="AI14" s="134"/>
      <c r="AJ14" s="138"/>
      <c r="AK14" s="138"/>
      <c r="AL14" s="138"/>
      <c r="AM14" s="138"/>
      <c r="AN14" s="139"/>
      <c r="AO14" s="138"/>
      <c r="AP14" s="138"/>
      <c r="AQ14" s="139"/>
      <c r="AR14" s="135"/>
      <c r="AS14" s="40"/>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18">
        <f>(VLOOKUP($A15,'Occupancy Raw Data'!$B$8:$BE$45,'Occupancy Raw Data'!G$3,FALSE))/100</f>
        <v>0.39837276805347799</v>
      </c>
      <c r="C15" s="115">
        <f>(VLOOKUP($A15,'Occupancy Raw Data'!$B$8:$BE$45,'Occupancy Raw Data'!H$3,FALSE))/100</f>
        <v>0.55830767877561693</v>
      </c>
      <c r="D15" s="115">
        <f>(VLOOKUP($A15,'Occupancy Raw Data'!$B$8:$BE$45,'Occupancy Raw Data'!I$3,FALSE))/100</f>
        <v>0.682557832702964</v>
      </c>
      <c r="E15" s="115">
        <f>(VLOOKUP($A15,'Occupancy Raw Data'!$B$8:$BE$45,'Occupancy Raw Data'!J$3,FALSE))/100</f>
        <v>0.58464244876418303</v>
      </c>
      <c r="F15" s="115">
        <f>(VLOOKUP($A15,'Occupancy Raw Data'!$B$8:$BE$45,'Occupancy Raw Data'!K$3,FALSE))/100</f>
        <v>0.530917406983903</v>
      </c>
      <c r="G15" s="116">
        <f>(VLOOKUP($A15,'Occupancy Raw Data'!$B$8:$BE$45,'Occupancy Raw Data'!L$3,FALSE))/100</f>
        <v>0.55095962705602897</v>
      </c>
      <c r="H15" s="119">
        <f>(VLOOKUP($A15,'Occupancy Raw Data'!$B$8:$BE$45,'Occupancy Raw Data'!N$3,FALSE))/100</f>
        <v>0.75246723546485994</v>
      </c>
      <c r="I15" s="119">
        <f>(VLOOKUP($A15,'Occupancy Raw Data'!$B$8:$BE$45,'Occupancy Raw Data'!O$3,FALSE))/100</f>
        <v>0.78201249010467</v>
      </c>
      <c r="J15" s="116">
        <f>(VLOOKUP($A15,'Occupancy Raw Data'!$B$8:$BE$45,'Occupancy Raw Data'!P$3,FALSE))/100</f>
        <v>0.76723986278476497</v>
      </c>
      <c r="K15" s="117">
        <f>(VLOOKUP($A15,'Occupancy Raw Data'!$B$8:$BE$45,'Occupancy Raw Data'!R$3,FALSE))/100</f>
        <v>0.61275398012138194</v>
      </c>
      <c r="M15" s="129">
        <f>(VLOOKUP($A15,'Occupancy Raw Data'!$B$8:$BE$45,'Occupancy Raw Data'!T$3,FALSE))/100</f>
        <v>-8.4937628585787198E-2</v>
      </c>
      <c r="N15" s="119">
        <f>(VLOOKUP($A15,'Occupancy Raw Data'!$B$8:$BE$45,'Occupancy Raw Data'!U$3,FALSE))/100</f>
        <v>-6.4257651807204899E-2</v>
      </c>
      <c r="O15" s="119">
        <f>(VLOOKUP($A15,'Occupancy Raw Data'!$B$8:$BE$45,'Occupancy Raw Data'!V$3,FALSE))/100</f>
        <v>0.132304926720965</v>
      </c>
      <c r="P15" s="119">
        <f>(VLOOKUP($A15,'Occupancy Raw Data'!$B$8:$BE$45,'Occupancy Raw Data'!W$3,FALSE))/100</f>
        <v>6.6999933777953302E-3</v>
      </c>
      <c r="Q15" s="119">
        <f>(VLOOKUP($A15,'Occupancy Raw Data'!$B$8:$BE$45,'Occupancy Raw Data'!X$3,FALSE))/100</f>
        <v>-3.2045068538911099E-2</v>
      </c>
      <c r="R15" s="130">
        <f>(VLOOKUP($A15,'Occupancy Raw Data'!$B$8:$BE$45,'Occupancy Raw Data'!Y$3,FALSE))/100</f>
        <v>-3.3459355291680197E-3</v>
      </c>
      <c r="S15" s="119">
        <f>(VLOOKUP($A15,'Occupancy Raw Data'!$B$8:$BE$45,'Occupancy Raw Data'!AA$3,FALSE))/100</f>
        <v>6.3110442639524506E-2</v>
      </c>
      <c r="T15" s="119">
        <f>(VLOOKUP($A15,'Occupancy Raw Data'!$B$8:$BE$45,'Occupancy Raw Data'!AB$3,FALSE))/100</f>
        <v>7.7808781056488696E-3</v>
      </c>
      <c r="U15" s="130">
        <f>(VLOOKUP($A15,'Occupancy Raw Data'!$B$8:$BE$45,'Occupancy Raw Data'!AC$3,FALSE))/100</f>
        <v>3.4174508844001104E-2</v>
      </c>
      <c r="V15" s="131">
        <f>(VLOOKUP($A15,'Occupancy Raw Data'!$B$8:$BE$45,'Occupancy Raw Data'!AE$3,FALSE))/100</f>
        <v>9.7600383380229798E-3</v>
      </c>
      <c r="X15" s="49">
        <f>VLOOKUP($A15,'ADR Raw Data'!$B$6:$BE$43,'ADR Raw Data'!G$1,FALSE)</f>
        <v>149.52050142412301</v>
      </c>
      <c r="Y15" s="50">
        <f>VLOOKUP($A15,'ADR Raw Data'!$B$6:$BE$43,'ADR Raw Data'!H$1,FALSE)</f>
        <v>173.32042285029999</v>
      </c>
      <c r="Z15" s="50">
        <f>VLOOKUP($A15,'ADR Raw Data'!$B$6:$BE$43,'ADR Raw Data'!I$1,FALSE)</f>
        <v>181.78233749999899</v>
      </c>
      <c r="AA15" s="50">
        <f>VLOOKUP($A15,'ADR Raw Data'!$B$6:$BE$43,'ADR Raw Data'!J$1,FALSE)</f>
        <v>178.235932478786</v>
      </c>
      <c r="AB15" s="50">
        <f>VLOOKUP($A15,'ADR Raw Data'!$B$6:$BE$43,'ADR Raw Data'!K$1,FALSE)</f>
        <v>162.362437872763</v>
      </c>
      <c r="AC15" s="51">
        <f>VLOOKUP($A15,'ADR Raw Data'!$B$6:$BE$43,'ADR Raw Data'!L$1,FALSE)</f>
        <v>170.906647498507</v>
      </c>
      <c r="AD15" s="50">
        <f>VLOOKUP($A15,'ADR Raw Data'!$B$6:$BE$43,'ADR Raw Data'!N$1,FALSE)</f>
        <v>169.18932201804799</v>
      </c>
      <c r="AE15" s="50">
        <f>VLOOKUP($A15,'ADR Raw Data'!$B$6:$BE$43,'ADR Raw Data'!O$1,FALSE)</f>
        <v>171.97135141214901</v>
      </c>
      <c r="AF15" s="51">
        <f>VLOOKUP($A15,'ADR Raw Data'!$B$6:$BE$43,'ADR Raw Data'!P$1,FALSE)</f>
        <v>170.60711965836401</v>
      </c>
      <c r="AG15" s="52">
        <f>VLOOKUP($A15,'ADR Raw Data'!$B$6:$BE$43,'ADR Raw Data'!R$1,FALSE)</f>
        <v>170.79949207215</v>
      </c>
      <c r="AI15" s="129">
        <f>(VLOOKUP($A15,'ADR Raw Data'!$B$6:$BE$43,'ADR Raw Data'!T$1,FALSE))/100</f>
        <v>-3.0653546192766799E-2</v>
      </c>
      <c r="AJ15" s="119">
        <f>(VLOOKUP($A15,'ADR Raw Data'!$B$6:$BE$43,'ADR Raw Data'!U$1,FALSE))/100</f>
        <v>-2.8763214440023599E-3</v>
      </c>
      <c r="AK15" s="119">
        <f>(VLOOKUP($A15,'ADR Raw Data'!$B$6:$BE$43,'ADR Raw Data'!V$1,FALSE))/100</f>
        <v>4.6721066644604493E-2</v>
      </c>
      <c r="AL15" s="119">
        <f>(VLOOKUP($A15,'ADR Raw Data'!$B$6:$BE$43,'ADR Raw Data'!W$1,FALSE))/100</f>
        <v>9.8755138209924098E-2</v>
      </c>
      <c r="AM15" s="119">
        <f>(VLOOKUP($A15,'ADR Raw Data'!$B$6:$BE$43,'ADR Raw Data'!X$1,FALSE))/100</f>
        <v>5.81616022399487E-2</v>
      </c>
      <c r="AN15" s="130">
        <f>(VLOOKUP($A15,'ADR Raw Data'!$B$6:$BE$43,'ADR Raw Data'!Y$1,FALSE))/100</f>
        <v>4.0705806687003306E-2</v>
      </c>
      <c r="AO15" s="119">
        <f>(VLOOKUP($A15,'ADR Raw Data'!$B$6:$BE$43,'ADR Raw Data'!AA$1,FALSE))/100</f>
        <v>6.8495108546719502E-2</v>
      </c>
      <c r="AP15" s="119">
        <f>(VLOOKUP($A15,'ADR Raw Data'!$B$6:$BE$43,'ADR Raw Data'!AB$1,FALSE))/100</f>
        <v>4.0555647648020499E-2</v>
      </c>
      <c r="AQ15" s="130">
        <f>(VLOOKUP($A15,'ADR Raw Data'!$B$6:$BE$43,'ADR Raw Data'!AC$1,FALSE))/100</f>
        <v>5.3356209501885896E-2</v>
      </c>
      <c r="AR15" s="131">
        <f>(VLOOKUP($A15,'ADR Raw Data'!$B$6:$BE$43,'ADR Raw Data'!AE$1,FALSE))/100</f>
        <v>4.5069441200255106E-2</v>
      </c>
      <c r="AS15" s="40"/>
      <c r="AT15" s="49">
        <f>VLOOKUP($A15,'RevPAR Raw Data'!$B$6:$BE$43,'RevPAR Raw Data'!G$1,FALSE)</f>
        <v>59.564896033072301</v>
      </c>
      <c r="AU15" s="50">
        <f>VLOOKUP($A15,'RevPAR Raw Data'!$B$6:$BE$43,'RevPAR Raw Data'!H$1,FALSE)</f>
        <v>96.766122965959994</v>
      </c>
      <c r="AV15" s="50">
        <f>VLOOKUP($A15,'RevPAR Raw Data'!$B$6:$BE$43,'RevPAR Raw Data'!I$1,FALSE)</f>
        <v>124.076958307678</v>
      </c>
      <c r="AW15" s="50">
        <f>VLOOKUP($A15,'RevPAR Raw Data'!$B$6:$BE$43,'RevPAR Raw Data'!J$1,FALSE)</f>
        <v>104.20429202216501</v>
      </c>
      <c r="AX15" s="50">
        <f>VLOOKUP($A15,'RevPAR Raw Data'!$B$6:$BE$43,'RevPAR Raw Data'!K$1,FALSE)</f>
        <v>86.201044506992602</v>
      </c>
      <c r="AY15" s="51">
        <f>VLOOKUP($A15,'RevPAR Raw Data'!$B$6:$BE$43,'RevPAR Raw Data'!L$1,FALSE)</f>
        <v>94.162662767173799</v>
      </c>
      <c r="AZ15" s="50">
        <f>VLOOKUP($A15,'RevPAR Raw Data'!$B$6:$BE$43,'RevPAR Raw Data'!N$1,FALSE)</f>
        <v>127.309421409094</v>
      </c>
      <c r="BA15" s="50">
        <f>VLOOKUP($A15,'RevPAR Raw Data'!$B$6:$BE$43,'RevPAR Raw Data'!O$1,FALSE)</f>
        <v>134.48374474447999</v>
      </c>
      <c r="BB15" s="51">
        <f>VLOOKUP($A15,'RevPAR Raw Data'!$B$6:$BE$43,'RevPAR Raw Data'!P$1,FALSE)</f>
        <v>130.89658307678701</v>
      </c>
      <c r="BC15" s="52">
        <f>VLOOKUP($A15,'RevPAR Raw Data'!$B$6:$BE$43,'RevPAR Raw Data'!R$1,FALSE)</f>
        <v>104.65806856992</v>
      </c>
      <c r="BE15" s="129">
        <f>(VLOOKUP($A15,'RevPAR Raw Data'!$B$6:$BE$43,'RevPAR Raw Data'!T$1,FALSE))/100</f>
        <v>-0.112987535257195</v>
      </c>
      <c r="BF15" s="119">
        <f>(VLOOKUP($A15,'RevPAR Raw Data'!$B$6:$BE$43,'RevPAR Raw Data'!U$1,FALSE))/100</f>
        <v>-6.6949147589373009E-2</v>
      </c>
      <c r="BG15" s="119">
        <f>(VLOOKUP($A15,'RevPAR Raw Data'!$B$6:$BE$43,'RevPAR Raw Data'!V$1,FALSE))/100</f>
        <v>0.18520742066430898</v>
      </c>
      <c r="BH15" s="119">
        <f>(VLOOKUP($A15,'RevPAR Raw Data'!$B$6:$BE$43,'RevPAR Raw Data'!W$1,FALSE))/100</f>
        <v>0.106116790359749</v>
      </c>
      <c r="BI15" s="119">
        <f>(VLOOKUP($A15,'RevPAR Raw Data'!$B$6:$BE$43,'RevPAR Raw Data'!X$1,FALSE))/100</f>
        <v>2.4252741170925497E-2</v>
      </c>
      <c r="BJ15" s="130">
        <f>(VLOOKUP($A15,'RevPAR Raw Data'!$B$6:$BE$43,'RevPAR Raw Data'!Y$1,FALSE))/100</f>
        <v>3.7223672152997801E-2</v>
      </c>
      <c r="BK15" s="119">
        <f>(VLOOKUP($A15,'RevPAR Raw Data'!$B$6:$BE$43,'RevPAR Raw Data'!AA$1,FALSE))/100</f>
        <v>0.13592830780526899</v>
      </c>
      <c r="BL15" s="119">
        <f>(VLOOKUP($A15,'RevPAR Raw Data'!$B$6:$BE$43,'RevPAR Raw Data'!AB$1,FALSE))/100</f>
        <v>4.8652084304514301E-2</v>
      </c>
      <c r="BM15" s="130">
        <f>(VLOOKUP($A15,'RevPAR Raw Data'!$B$6:$BE$43,'RevPAR Raw Data'!AC$1,FALSE))/100</f>
        <v>8.9354140599391507E-2</v>
      </c>
      <c r="BN15" s="131">
        <f>(VLOOKUP($A15,'RevPAR Raw Data'!$B$6:$BE$43,'RevPAR Raw Data'!AE$1,FALSE))/100</f>
        <v>5.5269359012265901E-2</v>
      </c>
    </row>
    <row r="16" spans="1:66" x14ac:dyDescent="0.45">
      <c r="A16" s="59" t="s">
        <v>88</v>
      </c>
      <c r="B16" s="118">
        <f>(VLOOKUP($A16,'Occupancy Raw Data'!$B$8:$BE$45,'Occupancy Raw Data'!G$3,FALSE))/100</f>
        <v>0.42612555485098197</v>
      </c>
      <c r="C16" s="115">
        <f>(VLOOKUP($A16,'Occupancy Raw Data'!$B$8:$BE$45,'Occupancy Raw Data'!H$3,FALSE))/100</f>
        <v>0.62492073557387395</v>
      </c>
      <c r="D16" s="115">
        <f>(VLOOKUP($A16,'Occupancy Raw Data'!$B$8:$BE$45,'Occupancy Raw Data'!I$3,FALSE))/100</f>
        <v>0.80109913337560701</v>
      </c>
      <c r="E16" s="115">
        <f>(VLOOKUP($A16,'Occupancy Raw Data'!$B$8:$BE$45,'Occupancy Raw Data'!J$3,FALSE))/100</f>
        <v>0.69826675121538695</v>
      </c>
      <c r="F16" s="115">
        <f>(VLOOKUP($A16,'Occupancy Raw Data'!$B$8:$BE$45,'Occupancy Raw Data'!K$3,FALSE))/100</f>
        <v>0.61329528640879305</v>
      </c>
      <c r="G16" s="116">
        <f>(VLOOKUP($A16,'Occupancy Raw Data'!$B$8:$BE$45,'Occupancy Raw Data'!L$3,FALSE))/100</f>
        <v>0.63274149228492904</v>
      </c>
      <c r="H16" s="119">
        <f>(VLOOKUP($A16,'Occupancy Raw Data'!$B$8:$BE$45,'Occupancy Raw Data'!N$3,FALSE))/100</f>
        <v>0.83090255759881604</v>
      </c>
      <c r="I16" s="119">
        <f>(VLOOKUP($A16,'Occupancy Raw Data'!$B$8:$BE$45,'Occupancy Raw Data'!O$3,FALSE))/100</f>
        <v>0.85700697526949898</v>
      </c>
      <c r="J16" s="116">
        <f>(VLOOKUP($A16,'Occupancy Raw Data'!$B$8:$BE$45,'Occupancy Raw Data'!P$3,FALSE))/100</f>
        <v>0.84395476643415701</v>
      </c>
      <c r="K16" s="117">
        <f>(VLOOKUP($A16,'Occupancy Raw Data'!$B$8:$BE$45,'Occupancy Raw Data'!R$3,FALSE))/100</f>
        <v>0.69308814204185099</v>
      </c>
      <c r="M16" s="129">
        <f>(VLOOKUP($A16,'Occupancy Raw Data'!$B$8:$BE$45,'Occupancy Raw Data'!T$3,FALSE))/100</f>
        <v>-2.1324910517600403E-2</v>
      </c>
      <c r="N16" s="119">
        <f>(VLOOKUP($A16,'Occupancy Raw Data'!$B$8:$BE$45,'Occupancy Raw Data'!U$3,FALSE))/100</f>
        <v>-1.8516971450009502E-2</v>
      </c>
      <c r="O16" s="119">
        <f>(VLOOKUP($A16,'Occupancy Raw Data'!$B$8:$BE$45,'Occupancy Raw Data'!V$3,FALSE))/100</f>
        <v>0.25108810839129697</v>
      </c>
      <c r="P16" s="119">
        <f>(VLOOKUP($A16,'Occupancy Raw Data'!$B$8:$BE$45,'Occupancy Raw Data'!W$3,FALSE))/100</f>
        <v>0.163217833066266</v>
      </c>
      <c r="Q16" s="119">
        <f>(VLOOKUP($A16,'Occupancy Raw Data'!$B$8:$BE$45,'Occupancy Raw Data'!X$3,FALSE))/100</f>
        <v>3.12383615326201E-2</v>
      </c>
      <c r="R16" s="130">
        <f>(VLOOKUP($A16,'Occupancy Raw Data'!$B$8:$BE$45,'Occupancy Raw Data'!Y$3,FALSE))/100</f>
        <v>8.8138426350391E-2</v>
      </c>
      <c r="S16" s="119">
        <f>(VLOOKUP($A16,'Occupancy Raw Data'!$B$8:$BE$45,'Occupancy Raw Data'!AA$3,FALSE))/100</f>
        <v>8.2406933904264401E-2</v>
      </c>
      <c r="T16" s="119">
        <f>(VLOOKUP($A16,'Occupancy Raw Data'!$B$8:$BE$45,'Occupancy Raw Data'!AB$3,FALSE))/100</f>
        <v>7.1894645026711099E-2</v>
      </c>
      <c r="U16" s="130">
        <f>(VLOOKUP($A16,'Occupancy Raw Data'!$B$8:$BE$45,'Occupancy Raw Data'!AC$3,FALSE))/100</f>
        <v>7.70438601988091E-2</v>
      </c>
      <c r="V16" s="131">
        <f>(VLOOKUP($A16,'Occupancy Raw Data'!$B$8:$BE$45,'Occupancy Raw Data'!AE$3,FALSE))/100</f>
        <v>8.4252718794672998E-2</v>
      </c>
      <c r="X16" s="49">
        <f>VLOOKUP($A16,'ADR Raw Data'!$B$6:$BE$43,'ADR Raw Data'!G$1,FALSE)</f>
        <v>158.56813244047601</v>
      </c>
      <c r="Y16" s="50">
        <f>VLOOKUP($A16,'ADR Raw Data'!$B$6:$BE$43,'ADR Raw Data'!H$1,FALSE)</f>
        <v>182.513025536952</v>
      </c>
      <c r="Z16" s="50">
        <f>VLOOKUP($A16,'ADR Raw Data'!$B$6:$BE$43,'ADR Raw Data'!I$1,FALSE)</f>
        <v>187.30637203166199</v>
      </c>
      <c r="AA16" s="50">
        <f>VLOOKUP($A16,'ADR Raw Data'!$B$6:$BE$43,'ADR Raw Data'!J$1,FALSE)</f>
        <v>191.87537308914699</v>
      </c>
      <c r="AB16" s="50">
        <f>VLOOKUP($A16,'ADR Raw Data'!$B$6:$BE$43,'ADR Raw Data'!K$1,FALSE)</f>
        <v>167.24046183008701</v>
      </c>
      <c r="AC16" s="51">
        <f>VLOOKUP($A16,'ADR Raw Data'!$B$6:$BE$43,'ADR Raw Data'!L$1,FALSE)</f>
        <v>179.60733322198001</v>
      </c>
      <c r="AD16" s="50">
        <f>VLOOKUP($A16,'ADR Raw Data'!$B$6:$BE$43,'ADR Raw Data'!N$1,FALSE)</f>
        <v>160.282044009157</v>
      </c>
      <c r="AE16" s="50">
        <f>VLOOKUP($A16,'ADR Raw Data'!$B$6:$BE$43,'ADR Raw Data'!O$1,FALSE)</f>
        <v>158.39388210630099</v>
      </c>
      <c r="AF16" s="51">
        <f>VLOOKUP($A16,'ADR Raw Data'!$B$6:$BE$43,'ADR Raw Data'!P$1,FALSE)</f>
        <v>159.32336234424801</v>
      </c>
      <c r="AG16" s="52">
        <f>VLOOKUP($A16,'ADR Raw Data'!$B$6:$BE$43,'ADR Raw Data'!R$1,FALSE)</f>
        <v>172.55040604713901</v>
      </c>
      <c r="AI16" s="129">
        <f>(VLOOKUP($A16,'ADR Raw Data'!$B$6:$BE$43,'ADR Raw Data'!T$1,FALSE))/100</f>
        <v>3.4376432210451703E-2</v>
      </c>
      <c r="AJ16" s="119">
        <f>(VLOOKUP($A16,'ADR Raw Data'!$B$6:$BE$43,'ADR Raw Data'!U$1,FALSE))/100</f>
        <v>4.6298817303162793E-2</v>
      </c>
      <c r="AK16" s="119">
        <f>(VLOOKUP($A16,'ADR Raw Data'!$B$6:$BE$43,'ADR Raw Data'!V$1,FALSE))/100</f>
        <v>5.3505613473884904E-2</v>
      </c>
      <c r="AL16" s="119">
        <f>(VLOOKUP($A16,'ADR Raw Data'!$B$6:$BE$43,'ADR Raw Data'!W$1,FALSE))/100</f>
        <v>0.115916268465625</v>
      </c>
      <c r="AM16" s="119">
        <f>(VLOOKUP($A16,'ADR Raw Data'!$B$6:$BE$43,'ADR Raw Data'!X$1,FALSE))/100</f>
        <v>4.2020458167800798E-2</v>
      </c>
      <c r="AN16" s="130">
        <f>(VLOOKUP($A16,'ADR Raw Data'!$B$6:$BE$43,'ADR Raw Data'!Y$1,FALSE))/100</f>
        <v>6.5007062954702599E-2</v>
      </c>
      <c r="AO16" s="119">
        <f>(VLOOKUP($A16,'ADR Raw Data'!$B$6:$BE$43,'ADR Raw Data'!AA$1,FALSE))/100</f>
        <v>9.7883458707926807E-2</v>
      </c>
      <c r="AP16" s="119">
        <f>(VLOOKUP($A16,'ADR Raw Data'!$B$6:$BE$43,'ADR Raw Data'!AB$1,FALSE))/100</f>
        <v>9.1686452969527807E-2</v>
      </c>
      <c r="AQ16" s="130">
        <f>(VLOOKUP($A16,'ADR Raw Data'!$B$6:$BE$43,'ADR Raw Data'!AC$1,FALSE))/100</f>
        <v>9.4763151834973011E-2</v>
      </c>
      <c r="AR16" s="131">
        <f>(VLOOKUP($A16,'ADR Raw Data'!$B$6:$BE$43,'ADR Raw Data'!AE$1,FALSE))/100</f>
        <v>7.4748080315999096E-2</v>
      </c>
      <c r="AS16" s="40"/>
      <c r="AT16" s="49">
        <f>VLOOKUP($A16,'RevPAR Raw Data'!$B$6:$BE$43,'RevPAR Raw Data'!G$1,FALSE)</f>
        <v>67.569933417881998</v>
      </c>
      <c r="AU16" s="50">
        <f>VLOOKUP($A16,'RevPAR Raw Data'!$B$6:$BE$43,'RevPAR Raw Data'!H$1,FALSE)</f>
        <v>114.056174170365</v>
      </c>
      <c r="AV16" s="50">
        <f>VLOOKUP($A16,'RevPAR Raw Data'!$B$6:$BE$43,'RevPAR Raw Data'!I$1,FALSE)</f>
        <v>150.05097231029299</v>
      </c>
      <c r="AW16" s="50">
        <f>VLOOKUP($A16,'RevPAR Raw Data'!$B$6:$BE$43,'RevPAR Raw Data'!J$1,FALSE)</f>
        <v>133.980193405199</v>
      </c>
      <c r="AX16" s="50">
        <f>VLOOKUP($A16,'RevPAR Raw Data'!$B$6:$BE$43,'RevPAR Raw Data'!K$1,FALSE)</f>
        <v>102.567786937222</v>
      </c>
      <c r="AY16" s="51">
        <f>VLOOKUP($A16,'RevPAR Raw Data'!$B$6:$BE$43,'RevPAR Raw Data'!L$1,FALSE)</f>
        <v>113.645012048192</v>
      </c>
      <c r="AZ16" s="50">
        <f>VLOOKUP($A16,'RevPAR Raw Data'!$B$6:$BE$43,'RevPAR Raw Data'!N$1,FALSE)</f>
        <v>133.178760304375</v>
      </c>
      <c r="BA16" s="50">
        <f>VLOOKUP($A16,'RevPAR Raw Data'!$B$6:$BE$43,'RevPAR Raw Data'!O$1,FALSE)</f>
        <v>135.74466180511499</v>
      </c>
      <c r="BB16" s="51">
        <f>VLOOKUP($A16,'RevPAR Raw Data'!$B$6:$BE$43,'RevPAR Raw Data'!P$1,FALSE)</f>
        <v>134.461711054745</v>
      </c>
      <c r="BC16" s="52">
        <f>VLOOKUP($A16,'RevPAR Raw Data'!$B$6:$BE$43,'RevPAR Raw Data'!R$1,FALSE)</f>
        <v>119.592640335779</v>
      </c>
      <c r="BE16" s="129">
        <f>(VLOOKUP($A16,'RevPAR Raw Data'!$B$6:$BE$43,'RevPAR Raw Data'!T$1,FALSE))/100</f>
        <v>1.2318447352049001E-2</v>
      </c>
      <c r="BF16" s="119">
        <f>(VLOOKUP($A16,'RevPAR Raw Data'!$B$6:$BE$43,'RevPAR Raw Data'!U$1,FALSE))/100</f>
        <v>2.6924531974981399E-2</v>
      </c>
      <c r="BG16" s="119">
        <f>(VLOOKUP($A16,'RevPAR Raw Data'!$B$6:$BE$43,'RevPAR Raw Data'!V$1,FALSE))/100</f>
        <v>0.31802834514065498</v>
      </c>
      <c r="BH16" s="119">
        <f>(VLOOKUP($A16,'RevPAR Raw Data'!$B$6:$BE$43,'RevPAR Raw Data'!W$1,FALSE))/100</f>
        <v>0.29805370368797901</v>
      </c>
      <c r="BI16" s="119">
        <f>(VLOOKUP($A16,'RevPAR Raw Data'!$B$6:$BE$43,'RevPAR Raw Data'!X$1,FALSE))/100</f>
        <v>7.4571469964433007E-2</v>
      </c>
      <c r="BJ16" s="130">
        <f>(VLOOKUP($A16,'RevPAR Raw Data'!$B$6:$BE$43,'RevPAR Raw Data'!Y$1,FALSE))/100</f>
        <v>0.15887510953558101</v>
      </c>
      <c r="BK16" s="119">
        <f>(VLOOKUP($A16,'RevPAR Raw Data'!$B$6:$BE$43,'RevPAR Raw Data'!AA$1,FALSE))/100</f>
        <v>0.18835666832425599</v>
      </c>
      <c r="BL16" s="119">
        <f>(VLOOKUP($A16,'RevPAR Raw Data'!$B$6:$BE$43,'RevPAR Raw Data'!AB$1,FALSE))/100</f>
        <v>0.17017286298624101</v>
      </c>
      <c r="BM16" s="130">
        <f>(VLOOKUP($A16,'RevPAR Raw Data'!$B$6:$BE$43,'RevPAR Raw Data'!AC$1,FALSE))/100</f>
        <v>0.17910793105575401</v>
      </c>
      <c r="BN16" s="131">
        <f>(VLOOKUP($A16,'RevPAR Raw Data'!$B$6:$BE$43,'RevPAR Raw Data'!AE$1,FALSE))/100</f>
        <v>0.16529852810197698</v>
      </c>
    </row>
    <row r="17" spans="1:66" x14ac:dyDescent="0.45">
      <c r="A17" s="59" t="s">
        <v>89</v>
      </c>
      <c r="B17" s="118">
        <f>(VLOOKUP($A17,'Occupancy Raw Data'!$B$8:$BE$45,'Occupancy Raw Data'!G$3,FALSE))/100</f>
        <v>0.40362074968086298</v>
      </c>
      <c r="C17" s="115">
        <f>(VLOOKUP($A17,'Occupancy Raw Data'!$B$8:$BE$45,'Occupancy Raw Data'!H$3,FALSE))/100</f>
        <v>0.51526053150748508</v>
      </c>
      <c r="D17" s="115">
        <f>(VLOOKUP($A17,'Occupancy Raw Data'!$B$8:$BE$45,'Occupancy Raw Data'!I$3,FALSE))/100</f>
        <v>0.622838574910061</v>
      </c>
      <c r="E17" s="115">
        <f>(VLOOKUP($A17,'Occupancy Raw Data'!$B$8:$BE$45,'Occupancy Raw Data'!J$3,FALSE))/100</f>
        <v>0.55193222699315303</v>
      </c>
      <c r="F17" s="115">
        <f>(VLOOKUP($A17,'Occupancy Raw Data'!$B$8:$BE$45,'Occupancy Raw Data'!K$3,FALSE))/100</f>
        <v>0.54926308460020801</v>
      </c>
      <c r="G17" s="116">
        <f>(VLOOKUP($A17,'Occupancy Raw Data'!$B$8:$BE$45,'Occupancy Raw Data'!L$3,FALSE))/100</f>
        <v>0.52858303353835401</v>
      </c>
      <c r="H17" s="119">
        <f>(VLOOKUP($A17,'Occupancy Raw Data'!$B$8:$BE$45,'Occupancy Raw Data'!N$3,FALSE))/100</f>
        <v>0.77834513171637398</v>
      </c>
      <c r="I17" s="119">
        <f>(VLOOKUP($A17,'Occupancy Raw Data'!$B$8:$BE$45,'Occupancy Raw Data'!O$3,FALSE))/100</f>
        <v>0.79552048276662402</v>
      </c>
      <c r="J17" s="116">
        <f>(VLOOKUP($A17,'Occupancy Raw Data'!$B$8:$BE$45,'Occupancy Raw Data'!P$3,FALSE))/100</f>
        <v>0.78693280724149905</v>
      </c>
      <c r="K17" s="117">
        <f>(VLOOKUP($A17,'Occupancy Raw Data'!$B$8:$BE$45,'Occupancy Raw Data'!R$3,FALSE))/100</f>
        <v>0.60239725459639504</v>
      </c>
      <c r="M17" s="129">
        <f>(VLOOKUP($A17,'Occupancy Raw Data'!$B$8:$BE$45,'Occupancy Raw Data'!T$3,FALSE))/100</f>
        <v>4.0974606222372201E-2</v>
      </c>
      <c r="N17" s="119">
        <f>(VLOOKUP($A17,'Occupancy Raw Data'!$B$8:$BE$45,'Occupancy Raw Data'!U$3,FALSE))/100</f>
        <v>-1.5626849907922201E-2</v>
      </c>
      <c r="O17" s="119">
        <f>(VLOOKUP($A17,'Occupancy Raw Data'!$B$8:$BE$45,'Occupancy Raw Data'!V$3,FALSE))/100</f>
        <v>0.16453846903768302</v>
      </c>
      <c r="P17" s="119">
        <f>(VLOOKUP($A17,'Occupancy Raw Data'!$B$8:$BE$45,'Occupancy Raw Data'!W$3,FALSE))/100</f>
        <v>-4.1914096688002001E-2</v>
      </c>
      <c r="Q17" s="119">
        <f>(VLOOKUP($A17,'Occupancy Raw Data'!$B$8:$BE$45,'Occupancy Raw Data'!X$3,FALSE))/100</f>
        <v>-9.2980575663100903E-2</v>
      </c>
      <c r="R17" s="130">
        <f>(VLOOKUP($A17,'Occupancy Raw Data'!$B$8:$BE$45,'Occupancy Raw Data'!Y$3,FALSE))/100</f>
        <v>5.8062507701963891E-3</v>
      </c>
      <c r="S17" s="119">
        <f>(VLOOKUP($A17,'Occupancy Raw Data'!$B$8:$BE$45,'Occupancy Raw Data'!AA$3,FALSE))/100</f>
        <v>5.16741412983115E-2</v>
      </c>
      <c r="T17" s="119">
        <f>(VLOOKUP($A17,'Occupancy Raw Data'!$B$8:$BE$45,'Occupancy Raw Data'!AB$3,FALSE))/100</f>
        <v>-1.9027118396589701E-2</v>
      </c>
      <c r="U17" s="130">
        <f>(VLOOKUP($A17,'Occupancy Raw Data'!$B$8:$BE$45,'Occupancy Raw Data'!AC$3,FALSE))/100</f>
        <v>1.47087527357626E-2</v>
      </c>
      <c r="V17" s="131">
        <f>(VLOOKUP($A17,'Occupancy Raw Data'!$B$8:$BE$45,'Occupancy Raw Data'!AE$3,FALSE))/100</f>
        <v>9.1106772694917511E-3</v>
      </c>
      <c r="X17" s="49">
        <f>VLOOKUP($A17,'ADR Raw Data'!$B$6:$BE$43,'ADR Raw Data'!G$1,FALSE)</f>
        <v>126.22999424956799</v>
      </c>
      <c r="Y17" s="50">
        <f>VLOOKUP($A17,'ADR Raw Data'!$B$6:$BE$43,'ADR Raw Data'!H$1,FALSE)</f>
        <v>137.021117117117</v>
      </c>
      <c r="Z17" s="50">
        <f>VLOOKUP($A17,'ADR Raw Data'!$B$6:$BE$43,'ADR Raw Data'!I$1,FALSE)</f>
        <v>138.29965530091201</v>
      </c>
      <c r="AA17" s="50">
        <f>VLOOKUP($A17,'ADR Raw Data'!$B$6:$BE$43,'ADR Raw Data'!J$1,FALSE)</f>
        <v>137.71345458368299</v>
      </c>
      <c r="AB17" s="50">
        <f>VLOOKUP($A17,'ADR Raw Data'!$B$6:$BE$43,'ADR Raw Data'!K$1,FALSE)</f>
        <v>131.86843017113799</v>
      </c>
      <c r="AC17" s="51">
        <f>VLOOKUP($A17,'ADR Raw Data'!$B$6:$BE$43,'ADR Raw Data'!L$1,FALSE)</f>
        <v>134.74815140071999</v>
      </c>
      <c r="AD17" s="50">
        <f>VLOOKUP($A17,'ADR Raw Data'!$B$6:$BE$43,'ADR Raw Data'!N$1,FALSE)</f>
        <v>142.754563888474</v>
      </c>
      <c r="AE17" s="50">
        <f>VLOOKUP($A17,'ADR Raw Data'!$B$6:$BE$43,'ADR Raw Data'!O$1,FALSE)</f>
        <v>145.722392414296</v>
      </c>
      <c r="AF17" s="51">
        <f>VLOOKUP($A17,'ADR Raw Data'!$B$6:$BE$43,'ADR Raw Data'!P$1,FALSE)</f>
        <v>144.25467187730399</v>
      </c>
      <c r="AG17" s="52">
        <f>VLOOKUP($A17,'ADR Raw Data'!$B$6:$BE$43,'ADR Raw Data'!R$1,FALSE)</f>
        <v>138.29635237780701</v>
      </c>
      <c r="AI17" s="129">
        <f>(VLOOKUP($A17,'ADR Raw Data'!$B$6:$BE$43,'ADR Raw Data'!T$1,FALSE))/100</f>
        <v>6.05871598204746E-2</v>
      </c>
      <c r="AJ17" s="119">
        <f>(VLOOKUP($A17,'ADR Raw Data'!$B$6:$BE$43,'ADR Raw Data'!U$1,FALSE))/100</f>
        <v>5.44357566675059E-2</v>
      </c>
      <c r="AK17" s="119">
        <f>(VLOOKUP($A17,'ADR Raw Data'!$B$6:$BE$43,'ADR Raw Data'!V$1,FALSE))/100</f>
        <v>5.8670532813001497E-2</v>
      </c>
      <c r="AL17" s="119">
        <f>(VLOOKUP($A17,'ADR Raw Data'!$B$6:$BE$43,'ADR Raw Data'!W$1,FALSE))/100</f>
        <v>5.5132986340823503E-2</v>
      </c>
      <c r="AM17" s="119">
        <f>(VLOOKUP($A17,'ADR Raw Data'!$B$6:$BE$43,'ADR Raw Data'!X$1,FALSE))/100</f>
        <v>-2.8749174020421598E-3</v>
      </c>
      <c r="AN17" s="130">
        <f>(VLOOKUP($A17,'ADR Raw Data'!$B$6:$BE$43,'ADR Raw Data'!Y$1,FALSE))/100</f>
        <v>4.35064262694271E-2</v>
      </c>
      <c r="AO17" s="119">
        <f>(VLOOKUP($A17,'ADR Raw Data'!$B$6:$BE$43,'ADR Raw Data'!AA$1,FALSE))/100</f>
        <v>4.2146774232432099E-2</v>
      </c>
      <c r="AP17" s="119">
        <f>(VLOOKUP($A17,'ADR Raw Data'!$B$6:$BE$43,'ADR Raw Data'!AB$1,FALSE))/100</f>
        <v>8.228458085480261E-3</v>
      </c>
      <c r="AQ17" s="130">
        <f>(VLOOKUP($A17,'ADR Raw Data'!$B$6:$BE$43,'ADR Raw Data'!AC$1,FALSE))/100</f>
        <v>2.3593448379596902E-2</v>
      </c>
      <c r="AR17" s="131">
        <f>(VLOOKUP($A17,'ADR Raw Data'!$B$6:$BE$43,'ADR Raw Data'!AE$1,FALSE))/100</f>
        <v>3.5850987828841496E-2</v>
      </c>
      <c r="AS17" s="40"/>
      <c r="AT17" s="49">
        <f>VLOOKUP($A17,'RevPAR Raw Data'!$B$6:$BE$43,'RevPAR Raw Data'!G$1,FALSE)</f>
        <v>50.949044911222003</v>
      </c>
      <c r="AU17" s="50">
        <f>VLOOKUP($A17,'RevPAR Raw Data'!$B$6:$BE$43,'RevPAR Raw Data'!H$1,FALSE)</f>
        <v>70.601573633515102</v>
      </c>
      <c r="AV17" s="50">
        <f>VLOOKUP($A17,'RevPAR Raw Data'!$B$6:$BE$43,'RevPAR Raw Data'!I$1,FALSE)</f>
        <v>86.138360218173304</v>
      </c>
      <c r="AW17" s="50">
        <f>VLOOKUP($A17,'RevPAR Raw Data'!$B$6:$BE$43,'RevPAR Raw Data'!J$1,FALSE)</f>
        <v>76.008493675292996</v>
      </c>
      <c r="AX17" s="50">
        <f>VLOOKUP($A17,'RevPAR Raw Data'!$B$6:$BE$43,'RevPAR Raw Data'!K$1,FALSE)</f>
        <v>72.430460717186904</v>
      </c>
      <c r="AY17" s="51">
        <f>VLOOKUP($A17,'RevPAR Raw Data'!$B$6:$BE$43,'RevPAR Raw Data'!L$1,FALSE)</f>
        <v>71.225586631078102</v>
      </c>
      <c r="AZ17" s="50">
        <f>VLOOKUP($A17,'RevPAR Raw Data'!$B$6:$BE$43,'RevPAR Raw Data'!N$1,FALSE)</f>
        <v>111.11231983288801</v>
      </c>
      <c r="BA17" s="50">
        <f>VLOOKUP($A17,'RevPAR Raw Data'!$B$6:$BE$43,'RevPAR Raw Data'!O$1,FALSE)</f>
        <v>115.925147963328</v>
      </c>
      <c r="BB17" s="51">
        <f>VLOOKUP($A17,'RevPAR Raw Data'!$B$6:$BE$43,'RevPAR Raw Data'!P$1,FALSE)</f>
        <v>113.518733898108</v>
      </c>
      <c r="BC17" s="52">
        <f>VLOOKUP($A17,'RevPAR Raw Data'!$B$6:$BE$43,'RevPAR Raw Data'!R$1,FALSE)</f>
        <v>83.309342993086702</v>
      </c>
      <c r="BE17" s="129">
        <f>(VLOOKUP($A17,'RevPAR Raw Data'!$B$6:$BE$43,'RevPAR Raw Data'!T$1,FALSE))/100</f>
        <v>0.104044301058622</v>
      </c>
      <c r="BF17" s="119">
        <f>(VLOOKUP($A17,'RevPAR Raw Data'!$B$6:$BE$43,'RevPAR Raw Data'!U$1,FALSE))/100</f>
        <v>3.7958247360516402E-2</v>
      </c>
      <c r="BG17" s="119">
        <f>(VLOOKUP($A17,'RevPAR Raw Data'!$B$6:$BE$43,'RevPAR Raw Data'!V$1,FALSE))/100</f>
        <v>0.23286256149736101</v>
      </c>
      <c r="BH17" s="119">
        <f>(VLOOKUP($A17,'RevPAR Raw Data'!$B$6:$BE$43,'RevPAR Raw Data'!W$1,FALSE))/100</f>
        <v>1.0908040332633899E-2</v>
      </c>
      <c r="BI17" s="119">
        <f>(VLOOKUP($A17,'RevPAR Raw Data'!$B$6:$BE$43,'RevPAR Raw Data'!X$1,FALSE))/100</f>
        <v>-9.558818159011731E-2</v>
      </c>
      <c r="BJ17" s="130">
        <f>(VLOOKUP($A17,'RevPAR Raw Data'!$B$6:$BE$43,'RevPAR Raw Data'!Y$1,FALSE))/100</f>
        <v>4.9565286260658793E-2</v>
      </c>
      <c r="BK17" s="119">
        <f>(VLOOKUP($A17,'RevPAR Raw Data'!$B$6:$BE$43,'RevPAR Raw Data'!AA$1,FALSE))/100</f>
        <v>9.599881389769839E-2</v>
      </c>
      <c r="BL17" s="119">
        <f>(VLOOKUP($A17,'RevPAR Raw Data'!$B$6:$BE$43,'RevPAR Raw Data'!AB$1,FALSE))/100</f>
        <v>-1.0955224157323201E-2</v>
      </c>
      <c r="BM17" s="130">
        <f>(VLOOKUP($A17,'RevPAR Raw Data'!$B$6:$BE$43,'RevPAR Raw Data'!AC$1,FALSE))/100</f>
        <v>3.8649231313758997E-2</v>
      </c>
      <c r="BN17" s="131">
        <f>(VLOOKUP($A17,'RevPAR Raw Data'!$B$6:$BE$43,'RevPAR Raw Data'!AE$1,FALSE))/100</f>
        <v>4.5288291878234299E-2</v>
      </c>
    </row>
    <row r="18" spans="1:66" x14ac:dyDescent="0.45">
      <c r="A18" s="59" t="s">
        <v>26</v>
      </c>
      <c r="B18" s="118">
        <f>(VLOOKUP($A18,'Occupancy Raw Data'!$B$8:$BE$45,'Occupancy Raw Data'!G$3,FALSE))/100</f>
        <v>0.40330406654343798</v>
      </c>
      <c r="C18" s="115">
        <f>(VLOOKUP($A18,'Occupancy Raw Data'!$B$8:$BE$45,'Occupancy Raw Data'!H$3,FALSE))/100</f>
        <v>0.57208872458410298</v>
      </c>
      <c r="D18" s="115">
        <f>(VLOOKUP($A18,'Occupancy Raw Data'!$B$8:$BE$45,'Occupancy Raw Data'!I$3,FALSE))/100</f>
        <v>0.70887245841035096</v>
      </c>
      <c r="E18" s="115">
        <f>(VLOOKUP($A18,'Occupancy Raw Data'!$B$8:$BE$45,'Occupancy Raw Data'!J$3,FALSE))/100</f>
        <v>0.63112292051756003</v>
      </c>
      <c r="F18" s="115">
        <f>(VLOOKUP($A18,'Occupancy Raw Data'!$B$8:$BE$45,'Occupancy Raw Data'!K$3,FALSE))/100</f>
        <v>0.517906654343807</v>
      </c>
      <c r="G18" s="116">
        <f>(VLOOKUP($A18,'Occupancy Raw Data'!$B$8:$BE$45,'Occupancy Raw Data'!L$3,FALSE))/100</f>
        <v>0.56665896487985201</v>
      </c>
      <c r="H18" s="119">
        <f>(VLOOKUP($A18,'Occupancy Raw Data'!$B$8:$BE$45,'Occupancy Raw Data'!N$3,FALSE))/100</f>
        <v>0.76617375231053597</v>
      </c>
      <c r="I18" s="119">
        <f>(VLOOKUP($A18,'Occupancy Raw Data'!$B$8:$BE$45,'Occupancy Raw Data'!O$3,FALSE))/100</f>
        <v>0.76178373382624698</v>
      </c>
      <c r="J18" s="116">
        <f>(VLOOKUP($A18,'Occupancy Raw Data'!$B$8:$BE$45,'Occupancy Raw Data'!P$3,FALSE))/100</f>
        <v>0.76397874306839098</v>
      </c>
      <c r="K18" s="117">
        <f>(VLOOKUP($A18,'Occupancy Raw Data'!$B$8:$BE$45,'Occupancy Raw Data'!R$3,FALSE))/100</f>
        <v>0.62303604436229199</v>
      </c>
      <c r="M18" s="129">
        <f>(VLOOKUP($A18,'Occupancy Raw Data'!$B$8:$BE$45,'Occupancy Raw Data'!T$3,FALSE))/100</f>
        <v>4.8152066628294896E-2</v>
      </c>
      <c r="N18" s="119">
        <f>(VLOOKUP($A18,'Occupancy Raw Data'!$B$8:$BE$45,'Occupancy Raw Data'!U$3,FALSE))/100</f>
        <v>3.7475969451256204E-2</v>
      </c>
      <c r="O18" s="119">
        <f>(VLOOKUP($A18,'Occupancy Raw Data'!$B$8:$BE$45,'Occupancy Raw Data'!V$3,FALSE))/100</f>
        <v>0.22045768399781299</v>
      </c>
      <c r="P18" s="119">
        <f>(VLOOKUP($A18,'Occupancy Raw Data'!$B$8:$BE$45,'Occupancy Raw Data'!W$3,FALSE))/100</f>
        <v>0.115614776305177</v>
      </c>
      <c r="Q18" s="119">
        <f>(VLOOKUP($A18,'Occupancy Raw Data'!$B$8:$BE$45,'Occupancy Raw Data'!X$3,FALSE))/100</f>
        <v>7.5936605535757993E-3</v>
      </c>
      <c r="R18" s="130">
        <f>(VLOOKUP($A18,'Occupancy Raw Data'!$B$8:$BE$45,'Occupancy Raw Data'!Y$3,FALSE))/100</f>
        <v>9.1094292412425004E-2</v>
      </c>
      <c r="S18" s="119">
        <f>(VLOOKUP($A18,'Occupancy Raw Data'!$B$8:$BE$45,'Occupancy Raw Data'!AA$3,FALSE))/100</f>
        <v>0.157872346089245</v>
      </c>
      <c r="T18" s="119">
        <f>(VLOOKUP($A18,'Occupancy Raw Data'!$B$8:$BE$45,'Occupancy Raw Data'!AB$3,FALSE))/100</f>
        <v>2.2963331706439001E-2</v>
      </c>
      <c r="U18" s="130">
        <f>(VLOOKUP($A18,'Occupancy Raw Data'!$B$8:$BE$45,'Occupancy Raw Data'!AC$3,FALSE))/100</f>
        <v>8.6438123302513895E-2</v>
      </c>
      <c r="V18" s="131">
        <f>(VLOOKUP($A18,'Occupancy Raw Data'!$B$8:$BE$45,'Occupancy Raw Data'!AE$3,FALSE))/100</f>
        <v>8.9458476272611803E-2</v>
      </c>
      <c r="X18" s="49">
        <f>VLOOKUP($A18,'ADR Raw Data'!$B$6:$BE$43,'ADR Raw Data'!G$1,FALSE)</f>
        <v>141.430744772271</v>
      </c>
      <c r="Y18" s="50">
        <f>VLOOKUP($A18,'ADR Raw Data'!$B$6:$BE$43,'ADR Raw Data'!H$1,FALSE)</f>
        <v>163.427441437802</v>
      </c>
      <c r="Z18" s="50">
        <f>VLOOKUP($A18,'ADR Raw Data'!$B$6:$BE$43,'ADR Raw Data'!I$1,FALSE)</f>
        <v>180.20256355932199</v>
      </c>
      <c r="AA18" s="50">
        <f>VLOOKUP($A18,'ADR Raw Data'!$B$6:$BE$43,'ADR Raw Data'!J$1,FALSE)</f>
        <v>177.44709134175301</v>
      </c>
      <c r="AB18" s="50">
        <f>VLOOKUP($A18,'ADR Raw Data'!$B$6:$BE$43,'ADR Raw Data'!K$1,FALSE)</f>
        <v>150.610874414454</v>
      </c>
      <c r="AC18" s="51">
        <f>VLOOKUP($A18,'ADR Raw Data'!$B$6:$BE$43,'ADR Raw Data'!L$1,FALSE)</f>
        <v>165.273490723751</v>
      </c>
      <c r="AD18" s="50">
        <f>VLOOKUP($A18,'ADR Raw Data'!$B$6:$BE$43,'ADR Raw Data'!N$1,FALSE)</f>
        <v>141.477183353437</v>
      </c>
      <c r="AE18" s="50">
        <f>VLOOKUP($A18,'ADR Raw Data'!$B$6:$BE$43,'ADR Raw Data'!O$1,FALSE)</f>
        <v>143.180118289353</v>
      </c>
      <c r="AF18" s="51">
        <f>VLOOKUP($A18,'ADR Raw Data'!$B$6:$BE$43,'ADR Raw Data'!P$1,FALSE)</f>
        <v>142.32620444578799</v>
      </c>
      <c r="AG18" s="52">
        <f>VLOOKUP($A18,'ADR Raw Data'!$B$6:$BE$43,'ADR Raw Data'!R$1,FALSE)</f>
        <v>157.233947180207</v>
      </c>
      <c r="AI18" s="129">
        <f>(VLOOKUP($A18,'ADR Raw Data'!$B$6:$BE$43,'ADR Raw Data'!T$1,FALSE))/100</f>
        <v>7.4929311155038703E-2</v>
      </c>
      <c r="AJ18" s="119">
        <f>(VLOOKUP($A18,'ADR Raw Data'!$B$6:$BE$43,'ADR Raw Data'!U$1,FALSE))/100</f>
        <v>6.6478996363573795E-2</v>
      </c>
      <c r="AK18" s="119">
        <f>(VLOOKUP($A18,'ADR Raw Data'!$B$6:$BE$43,'ADR Raw Data'!V$1,FALSE))/100</f>
        <v>0.136482741735271</v>
      </c>
      <c r="AL18" s="119">
        <f>(VLOOKUP($A18,'ADR Raw Data'!$B$6:$BE$43,'ADR Raw Data'!W$1,FALSE))/100</f>
        <v>0.17035540403100799</v>
      </c>
      <c r="AM18" s="119">
        <f>(VLOOKUP($A18,'ADR Raw Data'!$B$6:$BE$43,'ADR Raw Data'!X$1,FALSE))/100</f>
        <v>8.3939836531521997E-2</v>
      </c>
      <c r="AN18" s="130">
        <f>(VLOOKUP($A18,'ADR Raw Data'!$B$6:$BE$43,'ADR Raw Data'!Y$1,FALSE))/100</f>
        <v>0.116431393641367</v>
      </c>
      <c r="AO18" s="119">
        <f>(VLOOKUP($A18,'ADR Raw Data'!$B$6:$BE$43,'ADR Raw Data'!AA$1,FALSE))/100</f>
        <v>0.115482431434209</v>
      </c>
      <c r="AP18" s="119">
        <f>(VLOOKUP($A18,'ADR Raw Data'!$B$6:$BE$43,'ADR Raw Data'!AB$1,FALSE))/100</f>
        <v>6.9422110312546997E-2</v>
      </c>
      <c r="AQ18" s="130">
        <f>(VLOOKUP($A18,'ADR Raw Data'!$B$6:$BE$43,'ADR Raw Data'!AC$1,FALSE))/100</f>
        <v>9.0069998496645903E-2</v>
      </c>
      <c r="AR18" s="131">
        <f>(VLOOKUP($A18,'ADR Raw Data'!$B$6:$BE$43,'ADR Raw Data'!AE$1,FALSE))/100</f>
        <v>0.10806723797994101</v>
      </c>
      <c r="AS18" s="40"/>
      <c r="AT18" s="49">
        <f>VLOOKUP($A18,'RevPAR Raw Data'!$B$6:$BE$43,'RevPAR Raw Data'!G$1,FALSE)</f>
        <v>57.039594500924203</v>
      </c>
      <c r="AU18" s="50">
        <f>VLOOKUP($A18,'RevPAR Raw Data'!$B$6:$BE$43,'RevPAR Raw Data'!H$1,FALSE)</f>
        <v>93.494996534195906</v>
      </c>
      <c r="AV18" s="50">
        <f>VLOOKUP($A18,'RevPAR Raw Data'!$B$6:$BE$43,'RevPAR Raw Data'!I$1,FALSE)</f>
        <v>127.740634242144</v>
      </c>
      <c r="AW18" s="50">
        <f>VLOOKUP($A18,'RevPAR Raw Data'!$B$6:$BE$43,'RevPAR Raw Data'!J$1,FALSE)</f>
        <v>111.990926524953</v>
      </c>
      <c r="AX18" s="50">
        <f>VLOOKUP($A18,'RevPAR Raw Data'!$B$6:$BE$43,'RevPAR Raw Data'!K$1,FALSE)</f>
        <v>78.002374075785497</v>
      </c>
      <c r="AY18" s="51">
        <f>VLOOKUP($A18,'RevPAR Raw Data'!$B$6:$BE$43,'RevPAR Raw Data'!L$1,FALSE)</f>
        <v>93.653705175600706</v>
      </c>
      <c r="AZ18" s="50">
        <f>VLOOKUP($A18,'RevPAR Raw Data'!$B$6:$BE$43,'RevPAR Raw Data'!N$1,FALSE)</f>
        <v>108.396104436229</v>
      </c>
      <c r="BA18" s="50">
        <f>VLOOKUP($A18,'RevPAR Raw Data'!$B$6:$BE$43,'RevPAR Raw Data'!O$1,FALSE)</f>
        <v>109.072285120147</v>
      </c>
      <c r="BB18" s="51">
        <f>VLOOKUP($A18,'RevPAR Raw Data'!$B$6:$BE$43,'RevPAR Raw Data'!P$1,FALSE)</f>
        <v>108.734194778188</v>
      </c>
      <c r="BC18" s="52">
        <f>VLOOKUP($A18,'RevPAR Raw Data'!$B$6:$BE$43,'RevPAR Raw Data'!R$1,FALSE)</f>
        <v>97.962416490625799</v>
      </c>
      <c r="BE18" s="129">
        <f>(VLOOKUP($A18,'RevPAR Raw Data'!$B$6:$BE$43,'RevPAR Raw Data'!T$1,FALSE))/100</f>
        <v>0.126689378966483</v>
      </c>
      <c r="BF18" s="119">
        <f>(VLOOKUP($A18,'RevPAR Raw Data'!$B$6:$BE$43,'RevPAR Raw Data'!U$1,FALSE))/100</f>
        <v>0.10644633065170099</v>
      </c>
      <c r="BG18" s="119">
        <f>(VLOOKUP($A18,'RevPAR Raw Data'!$B$6:$BE$43,'RevPAR Raw Data'!V$1,FALSE))/100</f>
        <v>0.387029094881714</v>
      </c>
      <c r="BH18" s="119">
        <f>(VLOOKUP($A18,'RevPAR Raw Data'!$B$6:$BE$43,'RevPAR Raw Data'!W$1,FALSE))/100</f>
        <v>0.30566578226560798</v>
      </c>
      <c r="BI18" s="119">
        <f>(VLOOKUP($A18,'RevPAR Raw Data'!$B$6:$BE$43,'RevPAR Raw Data'!X$1,FALSE))/100</f>
        <v>9.2170907710640806E-2</v>
      </c>
      <c r="BJ18" s="130">
        <f>(VLOOKUP($A18,'RevPAR Raw Data'!$B$6:$BE$43,'RevPAR Raw Data'!Y$1,FALSE))/100</f>
        <v>0.218131921472145</v>
      </c>
      <c r="BK18" s="119">
        <f>(VLOOKUP($A18,'RevPAR Raw Data'!$B$6:$BE$43,'RevPAR Raw Data'!AA$1,FALSE))/100</f>
        <v>0.29158625990606302</v>
      </c>
      <c r="BL18" s="119">
        <f>(VLOOKUP($A18,'RevPAR Raw Data'!$B$6:$BE$43,'RevPAR Raw Data'!AB$1,FALSE))/100</f>
        <v>9.3979604965854002E-2</v>
      </c>
      <c r="BM18" s="130">
        <f>(VLOOKUP($A18,'RevPAR Raw Data'!$B$6:$BE$43,'RevPAR Raw Data'!AC$1,FALSE))/100</f>
        <v>0.18429360343507001</v>
      </c>
      <c r="BN18" s="131">
        <f>(VLOOKUP($A18,'RevPAR Raw Data'!$B$6:$BE$43,'RevPAR Raw Data'!AE$1,FALSE))/100</f>
        <v>0.207193244697229</v>
      </c>
    </row>
    <row r="19" spans="1:66" x14ac:dyDescent="0.45">
      <c r="A19" s="59" t="s">
        <v>24</v>
      </c>
      <c r="B19" s="118">
        <f>(VLOOKUP($A19,'Occupancy Raw Data'!$B$8:$BE$45,'Occupancy Raw Data'!G$3,FALSE))/100</f>
        <v>0.38799606428337102</v>
      </c>
      <c r="C19" s="115">
        <f>(VLOOKUP($A19,'Occupancy Raw Data'!$B$8:$BE$45,'Occupancy Raw Data'!H$3,FALSE))/100</f>
        <v>0.58379796654640803</v>
      </c>
      <c r="D19" s="115">
        <f>(VLOOKUP($A19,'Occupancy Raw Data'!$B$8:$BE$45,'Occupancy Raw Data'!I$3,FALSE))/100</f>
        <v>0.70252541816989089</v>
      </c>
      <c r="E19" s="115">
        <f>(VLOOKUP($A19,'Occupancy Raw Data'!$B$8:$BE$45,'Occupancy Raw Data'!J$3,FALSE))/100</f>
        <v>0.58445391931780899</v>
      </c>
      <c r="F19" s="115">
        <f>(VLOOKUP($A19,'Occupancy Raw Data'!$B$8:$BE$45,'Occupancy Raw Data'!K$3,FALSE))/100</f>
        <v>0.47376188914398099</v>
      </c>
      <c r="G19" s="116">
        <f>(VLOOKUP($A19,'Occupancy Raw Data'!$B$8:$BE$45,'Occupancy Raw Data'!L$3,FALSE))/100</f>
        <v>0.54650705149229206</v>
      </c>
      <c r="H19" s="119">
        <f>(VLOOKUP($A19,'Occupancy Raw Data'!$B$8:$BE$45,'Occupancy Raw Data'!N$3,FALSE))/100</f>
        <v>0.57871433256805505</v>
      </c>
      <c r="I19" s="119">
        <f>(VLOOKUP($A19,'Occupancy Raw Data'!$B$8:$BE$45,'Occupancy Raw Data'!O$3,FALSE))/100</f>
        <v>0.61102000655952704</v>
      </c>
      <c r="J19" s="116">
        <f>(VLOOKUP($A19,'Occupancy Raw Data'!$B$8:$BE$45,'Occupancy Raw Data'!P$3,FALSE))/100</f>
        <v>0.59486716956379093</v>
      </c>
      <c r="K19" s="117">
        <f>(VLOOKUP($A19,'Occupancy Raw Data'!$B$8:$BE$45,'Occupancy Raw Data'!R$3,FALSE))/100</f>
        <v>0.56032422808414895</v>
      </c>
      <c r="M19" s="129">
        <f>(VLOOKUP($A19,'Occupancy Raw Data'!$B$8:$BE$45,'Occupancy Raw Data'!T$3,FALSE))/100</f>
        <v>-1.53471973273738E-2</v>
      </c>
      <c r="N19" s="119">
        <f>(VLOOKUP($A19,'Occupancy Raw Data'!$B$8:$BE$45,'Occupancy Raw Data'!U$3,FALSE))/100</f>
        <v>7.5090012892130194E-3</v>
      </c>
      <c r="O19" s="119">
        <f>(VLOOKUP($A19,'Occupancy Raw Data'!$B$8:$BE$45,'Occupancy Raw Data'!V$3,FALSE))/100</f>
        <v>0.19486023669251501</v>
      </c>
      <c r="P19" s="119">
        <f>(VLOOKUP($A19,'Occupancy Raw Data'!$B$8:$BE$45,'Occupancy Raw Data'!W$3,FALSE))/100</f>
        <v>-2.46865371515206E-2</v>
      </c>
      <c r="Q19" s="119">
        <f>(VLOOKUP($A19,'Occupancy Raw Data'!$B$8:$BE$45,'Occupancy Raw Data'!X$3,FALSE))/100</f>
        <v>-0.12875145815261099</v>
      </c>
      <c r="R19" s="130">
        <f>(VLOOKUP($A19,'Occupancy Raw Data'!$B$8:$BE$45,'Occupancy Raw Data'!Y$3,FALSE))/100</f>
        <v>1.0378348057542099E-2</v>
      </c>
      <c r="S19" s="119">
        <f>(VLOOKUP($A19,'Occupancy Raw Data'!$B$8:$BE$45,'Occupancy Raw Data'!AA$3,FALSE))/100</f>
        <v>-8.8219489003966596E-3</v>
      </c>
      <c r="T19" s="119">
        <f>(VLOOKUP($A19,'Occupancy Raw Data'!$B$8:$BE$45,'Occupancy Raw Data'!AB$3,FALSE))/100</f>
        <v>2.5808587935514701E-2</v>
      </c>
      <c r="U19" s="130">
        <f>(VLOOKUP($A19,'Occupancy Raw Data'!$B$8:$BE$45,'Occupancy Raw Data'!AC$3,FALSE))/100</f>
        <v>8.6662800233988004E-3</v>
      </c>
      <c r="V19" s="131">
        <f>(VLOOKUP($A19,'Occupancy Raw Data'!$B$8:$BE$45,'Occupancy Raw Data'!AE$3,FALSE))/100</f>
        <v>9.8584160419489097E-3</v>
      </c>
      <c r="X19" s="49">
        <f>VLOOKUP($A19,'ADR Raw Data'!$B$6:$BE$43,'ADR Raw Data'!G$1,FALSE)</f>
        <v>118.026149619611</v>
      </c>
      <c r="Y19" s="50">
        <f>VLOOKUP($A19,'ADR Raw Data'!$B$6:$BE$43,'ADR Raw Data'!H$1,FALSE)</f>
        <v>137.03116573033699</v>
      </c>
      <c r="Z19" s="50">
        <f>VLOOKUP($A19,'ADR Raw Data'!$B$6:$BE$43,'ADR Raw Data'!I$1,FALSE)</f>
        <v>129.35380718954201</v>
      </c>
      <c r="AA19" s="50">
        <f>VLOOKUP($A19,'ADR Raw Data'!$B$6:$BE$43,'ADR Raw Data'!J$1,FALSE)</f>
        <v>135.12763748597001</v>
      </c>
      <c r="AB19" s="50">
        <f>VLOOKUP($A19,'ADR Raw Data'!$B$6:$BE$43,'ADR Raw Data'!K$1,FALSE)</f>
        <v>128.70687781239101</v>
      </c>
      <c r="AC19" s="51">
        <f>VLOOKUP($A19,'ADR Raw Data'!$B$6:$BE$43,'ADR Raw Data'!L$1,FALSE)</f>
        <v>130.50840784972601</v>
      </c>
      <c r="AD19" s="50">
        <f>VLOOKUP($A19,'ADR Raw Data'!$B$6:$BE$43,'ADR Raw Data'!N$1,FALSE)</f>
        <v>150.91901388495299</v>
      </c>
      <c r="AE19" s="50">
        <f>VLOOKUP($A19,'ADR Raw Data'!$B$6:$BE$43,'ADR Raw Data'!O$1,FALSE)</f>
        <v>164.44329844337</v>
      </c>
      <c r="AF19" s="51">
        <f>VLOOKUP($A19,'ADR Raw Data'!$B$6:$BE$43,'ADR Raw Data'!P$1,FALSE)</f>
        <v>157.86477325982</v>
      </c>
      <c r="AG19" s="52">
        <f>VLOOKUP($A19,'ADR Raw Data'!$B$6:$BE$43,'ADR Raw Data'!R$1,FALSE)</f>
        <v>138.80636048164499</v>
      </c>
      <c r="AI19" s="129">
        <f>(VLOOKUP($A19,'ADR Raw Data'!$B$6:$BE$43,'ADR Raw Data'!T$1,FALSE))/100</f>
        <v>1.7081782075645899E-3</v>
      </c>
      <c r="AJ19" s="119">
        <f>(VLOOKUP($A19,'ADR Raw Data'!$B$6:$BE$43,'ADR Raw Data'!U$1,FALSE))/100</f>
        <v>3.2737129799934601E-2</v>
      </c>
      <c r="AK19" s="119">
        <f>(VLOOKUP($A19,'ADR Raw Data'!$B$6:$BE$43,'ADR Raw Data'!V$1,FALSE))/100</f>
        <v>3.5578448941525703E-2</v>
      </c>
      <c r="AL19" s="119">
        <f>(VLOOKUP($A19,'ADR Raw Data'!$B$6:$BE$43,'ADR Raw Data'!W$1,FALSE))/100</f>
        <v>7.1251195375785698E-2</v>
      </c>
      <c r="AM19" s="119">
        <f>(VLOOKUP($A19,'ADR Raw Data'!$B$6:$BE$43,'ADR Raw Data'!X$1,FALSE))/100</f>
        <v>2.3021679735450998E-2</v>
      </c>
      <c r="AN19" s="130">
        <f>(VLOOKUP($A19,'ADR Raw Data'!$B$6:$BE$43,'ADR Raw Data'!Y$1,FALSE))/100</f>
        <v>3.5800955719765798E-2</v>
      </c>
      <c r="AO19" s="119">
        <f>(VLOOKUP($A19,'ADR Raw Data'!$B$6:$BE$43,'ADR Raw Data'!AA$1,FALSE))/100</f>
        <v>0.11350448044601301</v>
      </c>
      <c r="AP19" s="119">
        <f>(VLOOKUP($A19,'ADR Raw Data'!$B$6:$BE$43,'ADR Raw Data'!AB$1,FALSE))/100</f>
        <v>0.102579376475971</v>
      </c>
      <c r="AQ19" s="130">
        <f>(VLOOKUP($A19,'ADR Raw Data'!$B$6:$BE$43,'ADR Raw Data'!AC$1,FALSE))/100</f>
        <v>0.108541438146286</v>
      </c>
      <c r="AR19" s="131">
        <f>(VLOOKUP($A19,'ADR Raw Data'!$B$6:$BE$43,'ADR Raw Data'!AE$1,FALSE))/100</f>
        <v>5.9743503382989005E-2</v>
      </c>
      <c r="AS19" s="40"/>
      <c r="AT19" s="49">
        <f>VLOOKUP($A19,'RevPAR Raw Data'!$B$6:$BE$43,'RevPAR Raw Data'!G$1,FALSE)</f>
        <v>45.793681534929398</v>
      </c>
      <c r="AU19" s="50">
        <f>VLOOKUP($A19,'RevPAR Raw Data'!$B$6:$BE$43,'RevPAR Raw Data'!H$1,FALSE)</f>
        <v>79.998515906854706</v>
      </c>
      <c r="AV19" s="50">
        <f>VLOOKUP($A19,'RevPAR Raw Data'!$B$6:$BE$43,'RevPAR Raw Data'!I$1,FALSE)</f>
        <v>90.874337487700799</v>
      </c>
      <c r="AW19" s="50">
        <f>VLOOKUP($A19,'RevPAR Raw Data'!$B$6:$BE$43,'RevPAR Raw Data'!J$1,FALSE)</f>
        <v>78.975877336831701</v>
      </c>
      <c r="AX19" s="50">
        <f>VLOOKUP($A19,'RevPAR Raw Data'!$B$6:$BE$43,'RevPAR Raw Data'!K$1,FALSE)</f>
        <v>60.976413578222299</v>
      </c>
      <c r="AY19" s="51">
        <f>VLOOKUP($A19,'RevPAR Raw Data'!$B$6:$BE$43,'RevPAR Raw Data'!L$1,FALSE)</f>
        <v>71.323765168907798</v>
      </c>
      <c r="AZ19" s="50">
        <f>VLOOKUP($A19,'RevPAR Raw Data'!$B$6:$BE$43,'RevPAR Raw Data'!N$1,FALSE)</f>
        <v>87.338996392259702</v>
      </c>
      <c r="BA19" s="50">
        <f>VLOOKUP($A19,'RevPAR Raw Data'!$B$6:$BE$43,'RevPAR Raw Data'!O$1,FALSE)</f>
        <v>100.47814529353801</v>
      </c>
      <c r="BB19" s="51">
        <f>VLOOKUP($A19,'RevPAR Raw Data'!$B$6:$BE$43,'RevPAR Raw Data'!P$1,FALSE)</f>
        <v>93.908570842899294</v>
      </c>
      <c r="BC19" s="52">
        <f>VLOOKUP($A19,'RevPAR Raw Data'!$B$6:$BE$43,'RevPAR Raw Data'!R$1,FALSE)</f>
        <v>77.776566790048193</v>
      </c>
      <c r="BE19" s="129">
        <f>(VLOOKUP($A19,'RevPAR Raw Data'!$B$6:$BE$43,'RevPAR Raw Data'!T$1,FALSE))/100</f>
        <v>-1.3665234867831E-2</v>
      </c>
      <c r="BF19" s="119">
        <f>(VLOOKUP($A19,'RevPAR Raw Data'!$B$6:$BE$43,'RevPAR Raw Data'!U$1,FALSE))/100</f>
        <v>4.0491954239020397E-2</v>
      </c>
      <c r="BG19" s="119">
        <f>(VLOOKUP($A19,'RevPAR Raw Data'!$B$6:$BE$43,'RevPAR Raw Data'!V$1,FALSE))/100</f>
        <v>0.23737151061593897</v>
      </c>
      <c r="BH19" s="119">
        <f>(VLOOKUP($A19,'RevPAR Raw Data'!$B$6:$BE$43,'RevPAR Raw Data'!W$1,FALSE))/100</f>
        <v>4.4805712942530496E-2</v>
      </c>
      <c r="BI19" s="119">
        <f>(VLOOKUP($A19,'RevPAR Raw Data'!$B$6:$BE$43,'RevPAR Raw Data'!X$1,FALSE))/100</f>
        <v>-0.108693853252222</v>
      </c>
      <c r="BJ19" s="130">
        <f>(VLOOKUP($A19,'RevPAR Raw Data'!$B$6:$BE$43,'RevPAR Raw Data'!Y$1,FALSE))/100</f>
        <v>4.6550858556560402E-2</v>
      </c>
      <c r="BK19" s="119">
        <f>(VLOOKUP($A19,'RevPAR Raw Data'!$B$6:$BE$43,'RevPAR Raw Data'!AA$1,FALSE))/100</f>
        <v>0.10368120081915601</v>
      </c>
      <c r="BL19" s="119">
        <f>(VLOOKUP($A19,'RevPAR Raw Data'!$B$6:$BE$43,'RevPAR Raw Data'!AB$1,FALSE))/100</f>
        <v>0.13103539326963601</v>
      </c>
      <c r="BM19" s="130">
        <f>(VLOOKUP($A19,'RevPAR Raw Data'!$B$6:$BE$43,'RevPAR Raw Data'!AC$1,FALSE))/100</f>
        <v>0.11814836866680301</v>
      </c>
      <c r="BN19" s="131">
        <f>(VLOOKUP($A19,'RevPAR Raw Data'!$B$6:$BE$43,'RevPAR Raw Data'!AE$1,FALSE))/100</f>
        <v>7.0190895737091002E-2</v>
      </c>
    </row>
    <row r="20" spans="1:66" x14ac:dyDescent="0.45">
      <c r="A20" s="59" t="s">
        <v>27</v>
      </c>
      <c r="B20" s="118">
        <f>(VLOOKUP($A20,'Occupancy Raw Data'!$B$8:$BE$45,'Occupancy Raw Data'!G$3,FALSE))/100</f>
        <v>0.38448790188929399</v>
      </c>
      <c r="C20" s="115">
        <f>(VLOOKUP($A20,'Occupancy Raw Data'!$B$8:$BE$45,'Occupancy Raw Data'!H$3,FALSE))/100</f>
        <v>0.46856700917025695</v>
      </c>
      <c r="D20" s="115">
        <f>(VLOOKUP($A20,'Occupancy Raw Data'!$B$8:$BE$45,'Occupancy Raw Data'!I$3,FALSE))/100</f>
        <v>0.57573748757043397</v>
      </c>
      <c r="E20" s="115">
        <f>(VLOOKUP($A20,'Occupancy Raw Data'!$B$8:$BE$45,'Occupancy Raw Data'!J$3,FALSE))/100</f>
        <v>0.51574411667219</v>
      </c>
      <c r="F20" s="115">
        <f>(VLOOKUP($A20,'Occupancy Raw Data'!$B$8:$BE$45,'Occupancy Raw Data'!K$3,FALSE))/100</f>
        <v>0.55308805656833404</v>
      </c>
      <c r="G20" s="116">
        <f>(VLOOKUP($A20,'Occupancy Raw Data'!$B$8:$BE$45,'Occupancy Raw Data'!L$3,FALSE))/100</f>
        <v>0.49952491437410201</v>
      </c>
      <c r="H20" s="119">
        <f>(VLOOKUP($A20,'Occupancy Raw Data'!$B$8:$BE$45,'Occupancy Raw Data'!N$3,FALSE))/100</f>
        <v>0.71152358855374997</v>
      </c>
      <c r="I20" s="119">
        <f>(VLOOKUP($A20,'Occupancy Raw Data'!$B$8:$BE$45,'Occupancy Raw Data'!O$3,FALSE))/100</f>
        <v>0.65318749309468505</v>
      </c>
      <c r="J20" s="116">
        <f>(VLOOKUP($A20,'Occupancy Raw Data'!$B$8:$BE$45,'Occupancy Raw Data'!P$3,FALSE))/100</f>
        <v>0.68235554082421801</v>
      </c>
      <c r="K20" s="117">
        <f>(VLOOKUP($A20,'Occupancy Raw Data'!$B$8:$BE$45,'Occupancy Raw Data'!R$3,FALSE))/100</f>
        <v>0.55176223621699205</v>
      </c>
      <c r="M20" s="129">
        <f>(VLOOKUP($A20,'Occupancy Raw Data'!$B$8:$BE$45,'Occupancy Raw Data'!T$3,FALSE))/100</f>
        <v>-7.7381480399889999E-2</v>
      </c>
      <c r="N20" s="119">
        <f>(VLOOKUP($A20,'Occupancy Raw Data'!$B$8:$BE$45,'Occupancy Raw Data'!U$3,FALSE))/100</f>
        <v>-8.9202048933335304E-2</v>
      </c>
      <c r="O20" s="119">
        <f>(VLOOKUP($A20,'Occupancy Raw Data'!$B$8:$BE$45,'Occupancy Raw Data'!V$3,FALSE))/100</f>
        <v>0.11045384297388701</v>
      </c>
      <c r="P20" s="119">
        <f>(VLOOKUP($A20,'Occupancy Raw Data'!$B$8:$BE$45,'Occupancy Raw Data'!W$3,FALSE))/100</f>
        <v>-0.11072448095981401</v>
      </c>
      <c r="Q20" s="119">
        <f>(VLOOKUP($A20,'Occupancy Raw Data'!$B$8:$BE$45,'Occupancy Raw Data'!X$3,FALSE))/100</f>
        <v>-3.1352810396134204E-2</v>
      </c>
      <c r="R20" s="130">
        <f>(VLOOKUP($A20,'Occupancy Raw Data'!$B$8:$BE$45,'Occupancy Raw Data'!Y$3,FALSE))/100</f>
        <v>-3.9601860791520498E-2</v>
      </c>
      <c r="S20" s="119">
        <f>(VLOOKUP($A20,'Occupancy Raw Data'!$B$8:$BE$45,'Occupancy Raw Data'!AA$3,FALSE))/100</f>
        <v>0.10781686251670899</v>
      </c>
      <c r="T20" s="119">
        <f>(VLOOKUP($A20,'Occupancy Raw Data'!$B$8:$BE$45,'Occupancy Raw Data'!AB$3,FALSE))/100</f>
        <v>1.4008360020386801E-2</v>
      </c>
      <c r="U20" s="130">
        <f>(VLOOKUP($A20,'Occupancy Raw Data'!$B$8:$BE$45,'Occupancy Raw Data'!AC$3,FALSE))/100</f>
        <v>6.0843760991486501E-2</v>
      </c>
      <c r="V20" s="131">
        <f>(VLOOKUP($A20,'Occupancy Raw Data'!$B$8:$BE$45,'Occupancy Raw Data'!AE$3,FALSE))/100</f>
        <v>-6.35888895503118E-3</v>
      </c>
      <c r="X20" s="49">
        <f>VLOOKUP($A20,'ADR Raw Data'!$B$6:$BE$43,'ADR Raw Data'!G$1,FALSE)</f>
        <v>86.772017241379302</v>
      </c>
      <c r="Y20" s="50">
        <f>VLOOKUP($A20,'ADR Raw Data'!$B$6:$BE$43,'ADR Raw Data'!H$1,FALSE)</f>
        <v>91.565163876444203</v>
      </c>
      <c r="Z20" s="50">
        <f>VLOOKUP($A20,'ADR Raw Data'!$B$6:$BE$43,'ADR Raw Data'!I$1,FALSE)</f>
        <v>93.689915563231594</v>
      </c>
      <c r="AA20" s="50">
        <f>VLOOKUP($A20,'ADR Raw Data'!$B$6:$BE$43,'ADR Raw Data'!J$1,FALSE)</f>
        <v>92.950452013710304</v>
      </c>
      <c r="AB20" s="50">
        <f>VLOOKUP($A20,'ADR Raw Data'!$B$6:$BE$43,'ADR Raw Data'!K$1,FALSE)</f>
        <v>99.472682780663206</v>
      </c>
      <c r="AC20" s="51">
        <f>VLOOKUP($A20,'ADR Raw Data'!$B$6:$BE$43,'ADR Raw Data'!L$1,FALSE)</f>
        <v>93.354224099796497</v>
      </c>
      <c r="AD20" s="50">
        <f>VLOOKUP($A20,'ADR Raw Data'!$B$6:$BE$43,'ADR Raw Data'!N$1,FALSE)</f>
        <v>107.475086956521</v>
      </c>
      <c r="AE20" s="50">
        <f>VLOOKUP($A20,'ADR Raw Data'!$B$6:$BE$43,'ADR Raw Data'!O$1,FALSE)</f>
        <v>105.210361975642</v>
      </c>
      <c r="AF20" s="51">
        <f>VLOOKUP($A20,'ADR Raw Data'!$B$6:$BE$43,'ADR Raw Data'!P$1,FALSE)</f>
        <v>106.39112856217599</v>
      </c>
      <c r="AG20" s="52">
        <f>VLOOKUP($A20,'ADR Raw Data'!$B$6:$BE$43,'ADR Raw Data'!R$1,FALSE)</f>
        <v>97.960661651124198</v>
      </c>
      <c r="AI20" s="129">
        <f>(VLOOKUP($A20,'ADR Raw Data'!$B$6:$BE$43,'ADR Raw Data'!T$1,FALSE))/100</f>
        <v>-7.7357733416574303E-3</v>
      </c>
      <c r="AJ20" s="119">
        <f>(VLOOKUP($A20,'ADR Raw Data'!$B$6:$BE$43,'ADR Raw Data'!U$1,FALSE))/100</f>
        <v>-8.7674845391875495E-3</v>
      </c>
      <c r="AK20" s="119">
        <f>(VLOOKUP($A20,'ADR Raw Data'!$B$6:$BE$43,'ADR Raw Data'!V$1,FALSE))/100</f>
        <v>8.4359194114221603E-3</v>
      </c>
      <c r="AL20" s="119">
        <f>(VLOOKUP($A20,'ADR Raw Data'!$B$6:$BE$43,'ADR Raw Data'!W$1,FALSE))/100</f>
        <v>-4.1435333135566499E-3</v>
      </c>
      <c r="AM20" s="119">
        <f>(VLOOKUP($A20,'ADR Raw Data'!$B$6:$BE$43,'ADR Raw Data'!X$1,FALSE))/100</f>
        <v>5.23736967407663E-2</v>
      </c>
      <c r="AN20" s="130">
        <f>(VLOOKUP($A20,'ADR Raw Data'!$B$6:$BE$43,'ADR Raw Data'!Y$1,FALSE))/100</f>
        <v>1.05734113941223E-2</v>
      </c>
      <c r="AO20" s="119">
        <f>(VLOOKUP($A20,'ADR Raw Data'!$B$6:$BE$43,'ADR Raw Data'!AA$1,FALSE))/100</f>
        <v>6.9919481230843405E-2</v>
      </c>
      <c r="AP20" s="119">
        <f>(VLOOKUP($A20,'ADR Raw Data'!$B$6:$BE$43,'ADR Raw Data'!AB$1,FALSE))/100</f>
        <v>3.5105753331181704E-2</v>
      </c>
      <c r="AQ20" s="130">
        <f>(VLOOKUP($A20,'ADR Raw Data'!$B$6:$BE$43,'ADR Raw Data'!AC$1,FALSE))/100</f>
        <v>5.2879991486373894E-2</v>
      </c>
      <c r="AR20" s="131">
        <f>(VLOOKUP($A20,'ADR Raw Data'!$B$6:$BE$43,'ADR Raw Data'!AE$1,FALSE))/100</f>
        <v>2.8491434255553602E-2</v>
      </c>
      <c r="AS20" s="40"/>
      <c r="AT20" s="49">
        <f>VLOOKUP($A20,'RevPAR Raw Data'!$B$6:$BE$43,'RevPAR Raw Data'!G$1,FALSE)</f>
        <v>33.362790851839499</v>
      </c>
      <c r="AU20" s="50">
        <f>VLOOKUP($A20,'RevPAR Raw Data'!$B$6:$BE$43,'RevPAR Raw Data'!H$1,FALSE)</f>
        <v>42.904414981769897</v>
      </c>
      <c r="AV20" s="50">
        <f>VLOOKUP($A20,'RevPAR Raw Data'!$B$6:$BE$43,'RevPAR Raw Data'!I$1,FALSE)</f>
        <v>53.940796597061002</v>
      </c>
      <c r="AW20" s="50">
        <f>VLOOKUP($A20,'RevPAR Raw Data'!$B$6:$BE$43,'RevPAR Raw Data'!J$1,FALSE)</f>
        <v>47.938648768091902</v>
      </c>
      <c r="AX20" s="50">
        <f>VLOOKUP($A20,'RevPAR Raw Data'!$B$6:$BE$43,'RevPAR Raw Data'!K$1,FALSE)</f>
        <v>55.017152800795401</v>
      </c>
      <c r="AY20" s="51">
        <f>VLOOKUP($A20,'RevPAR Raw Data'!$B$6:$BE$43,'RevPAR Raw Data'!L$1,FALSE)</f>
        <v>46.632760799911601</v>
      </c>
      <c r="AZ20" s="50">
        <f>VLOOKUP($A20,'RevPAR Raw Data'!$B$6:$BE$43,'RevPAR Raw Data'!N$1,FALSE)</f>
        <v>76.471059551430699</v>
      </c>
      <c r="BA20" s="50">
        <f>VLOOKUP($A20,'RevPAR Raw Data'!$B$6:$BE$43,'RevPAR Raw Data'!O$1,FALSE)</f>
        <v>68.722092586454494</v>
      </c>
      <c r="BB20" s="51">
        <f>VLOOKUP($A20,'RevPAR Raw Data'!$B$6:$BE$43,'RevPAR Raw Data'!P$1,FALSE)</f>
        <v>72.596576068942596</v>
      </c>
      <c r="BC20" s="52">
        <f>VLOOKUP($A20,'RevPAR Raw Data'!$B$6:$BE$43,'RevPAR Raw Data'!R$1,FALSE)</f>
        <v>54.0509937339204</v>
      </c>
      <c r="BE20" s="129">
        <f>(VLOOKUP($A20,'RevPAR Raw Data'!$B$6:$BE$43,'RevPAR Raw Data'!T$1,FALSE))/100</f>
        <v>-8.4518648148332001E-2</v>
      </c>
      <c r="BF20" s="119">
        <f>(VLOOKUP($A20,'RevPAR Raw Data'!$B$6:$BE$43,'RevPAR Raw Data'!U$1,FALSE))/100</f>
        <v>-9.7187455887635998E-2</v>
      </c>
      <c r="BG20" s="119">
        <f>(VLOOKUP($A20,'RevPAR Raw Data'!$B$6:$BE$43,'RevPAR Raw Data'!V$1,FALSE))/100</f>
        <v>0.11982154210331901</v>
      </c>
      <c r="BH20" s="119">
        <f>(VLOOKUP($A20,'RevPAR Raw Data'!$B$6:$BE$43,'RevPAR Raw Data'!W$1,FALSE))/100</f>
        <v>-0.114409223697887</v>
      </c>
      <c r="BI20" s="119">
        <f>(VLOOKUP($A20,'RevPAR Raw Data'!$B$6:$BE$43,'RevPAR Raw Data'!X$1,FALSE))/100</f>
        <v>1.93788237609742E-2</v>
      </c>
      <c r="BJ20" s="130">
        <f>(VLOOKUP($A20,'RevPAR Raw Data'!$B$6:$BE$43,'RevPAR Raw Data'!Y$1,FALSE))/100</f>
        <v>-2.9447176163519703E-2</v>
      </c>
      <c r="BK20" s="119">
        <f>(VLOOKUP($A20,'RevPAR Raw Data'!$B$6:$BE$43,'RevPAR Raw Data'!AA$1,FALSE))/100</f>
        <v>0.18527484284265799</v>
      </c>
      <c r="BL20" s="119">
        <f>(VLOOKUP($A20,'RevPAR Raw Data'!$B$6:$BE$43,'RevPAR Raw Data'!AB$1,FALSE))/100</f>
        <v>4.9605887383018701E-2</v>
      </c>
      <c r="BM20" s="130">
        <f>(VLOOKUP($A20,'RevPAR Raw Data'!$B$6:$BE$43,'RevPAR Raw Data'!AC$1,FALSE))/100</f>
        <v>0.116941170041089</v>
      </c>
      <c r="BN20" s="131">
        <f>(VLOOKUP($A20,'RevPAR Raw Data'!$B$6:$BE$43,'RevPAR Raw Data'!AE$1,FALSE))/100</f>
        <v>2.1951371433921799E-2</v>
      </c>
    </row>
    <row r="21" spans="1:66" x14ac:dyDescent="0.45">
      <c r="A21" s="59" t="s">
        <v>90</v>
      </c>
      <c r="B21" s="118">
        <f>(VLOOKUP($A21,'Occupancy Raw Data'!$B$8:$BE$45,'Occupancy Raw Data'!G$3,FALSE))/100</f>
        <v>0.43353991305152101</v>
      </c>
      <c r="C21" s="115">
        <f>(VLOOKUP($A21,'Occupancy Raw Data'!$B$8:$BE$45,'Occupancy Raw Data'!H$3,FALSE))/100</f>
        <v>0.64175376930903694</v>
      </c>
      <c r="D21" s="115">
        <f>(VLOOKUP($A21,'Occupancy Raw Data'!$B$8:$BE$45,'Occupancy Raw Data'!I$3,FALSE))/100</f>
        <v>0.8144482471556741</v>
      </c>
      <c r="E21" s="115">
        <f>(VLOOKUP($A21,'Occupancy Raw Data'!$B$8:$BE$45,'Occupancy Raw Data'!J$3,FALSE))/100</f>
        <v>0.691055406530385</v>
      </c>
      <c r="F21" s="115">
        <f>(VLOOKUP($A21,'Occupancy Raw Data'!$B$8:$BE$45,'Occupancy Raw Data'!K$3,FALSE))/100</f>
        <v>0.59679955600776902</v>
      </c>
      <c r="G21" s="116">
        <f>(VLOOKUP($A21,'Occupancy Raw Data'!$B$8:$BE$45,'Occupancy Raw Data'!L$3,FALSE))/100</f>
        <v>0.63551937841087702</v>
      </c>
      <c r="H21" s="119">
        <f>(VLOOKUP($A21,'Occupancy Raw Data'!$B$8:$BE$45,'Occupancy Raw Data'!N$3,FALSE))/100</f>
        <v>0.69651281102580698</v>
      </c>
      <c r="I21" s="119">
        <f>(VLOOKUP($A21,'Occupancy Raw Data'!$B$8:$BE$45,'Occupancy Raw Data'!O$3,FALSE))/100</f>
        <v>0.77134400147997395</v>
      </c>
      <c r="J21" s="116">
        <f>(VLOOKUP($A21,'Occupancy Raw Data'!$B$8:$BE$45,'Occupancy Raw Data'!P$3,FALSE))/100</f>
        <v>0.73392840625289002</v>
      </c>
      <c r="K21" s="117">
        <f>(VLOOKUP($A21,'Occupancy Raw Data'!$B$8:$BE$45,'Occupancy Raw Data'!R$3,FALSE))/100</f>
        <v>0.66363624350859496</v>
      </c>
      <c r="M21" s="129">
        <f>(VLOOKUP($A21,'Occupancy Raw Data'!$B$8:$BE$45,'Occupancy Raw Data'!T$3,FALSE))/100</f>
        <v>4.4180434861581103E-2</v>
      </c>
      <c r="N21" s="119">
        <f>(VLOOKUP($A21,'Occupancy Raw Data'!$B$8:$BE$45,'Occupancy Raw Data'!U$3,FALSE))/100</f>
        <v>7.8834035409961492E-2</v>
      </c>
      <c r="O21" s="119">
        <f>(VLOOKUP($A21,'Occupancy Raw Data'!$B$8:$BE$45,'Occupancy Raw Data'!V$3,FALSE))/100</f>
        <v>0.33924714108799298</v>
      </c>
      <c r="P21" s="119">
        <f>(VLOOKUP($A21,'Occupancy Raw Data'!$B$8:$BE$45,'Occupancy Raw Data'!W$3,FALSE))/100</f>
        <v>0.12772540180237202</v>
      </c>
      <c r="Q21" s="119">
        <f>(VLOOKUP($A21,'Occupancy Raw Data'!$B$8:$BE$45,'Occupancy Raw Data'!X$3,FALSE))/100</f>
        <v>-1.27944579579617E-2</v>
      </c>
      <c r="R21" s="130">
        <f>(VLOOKUP($A21,'Occupancy Raw Data'!$B$8:$BE$45,'Occupancy Raw Data'!Y$3,FALSE))/100</f>
        <v>0.12064185855872299</v>
      </c>
      <c r="S21" s="119">
        <f>(VLOOKUP($A21,'Occupancy Raw Data'!$B$8:$BE$45,'Occupancy Raw Data'!AA$3,FALSE))/100</f>
        <v>-4.1556186681365598E-2</v>
      </c>
      <c r="T21" s="119">
        <f>(VLOOKUP($A21,'Occupancy Raw Data'!$B$8:$BE$45,'Occupancy Raw Data'!AB$3,FALSE))/100</f>
        <v>-3.6137160149629899E-3</v>
      </c>
      <c r="U21" s="130">
        <f>(VLOOKUP($A21,'Occupancy Raw Data'!$B$8:$BE$45,'Occupancy Raw Data'!AC$3,FALSE))/100</f>
        <v>-2.1985430575404797E-2</v>
      </c>
      <c r="V21" s="131">
        <f>(VLOOKUP($A21,'Occupancy Raw Data'!$B$8:$BE$45,'Occupancy Raw Data'!AE$3,FALSE))/100</f>
        <v>7.12773538406902E-2</v>
      </c>
      <c r="X21" s="49">
        <f>VLOOKUP($A21,'ADR Raw Data'!$B$6:$BE$43,'ADR Raw Data'!G$1,FALSE)</f>
        <v>108.54986131854</v>
      </c>
      <c r="Y21" s="50">
        <f>VLOOKUP($A21,'ADR Raw Data'!$B$6:$BE$43,'ADR Raw Data'!H$1,FALSE)</f>
        <v>136.06166762755799</v>
      </c>
      <c r="Z21" s="50">
        <f>VLOOKUP($A21,'ADR Raw Data'!$B$6:$BE$43,'ADR Raw Data'!I$1,FALSE)</f>
        <v>147.461992049971</v>
      </c>
      <c r="AA21" s="50">
        <f>VLOOKUP($A21,'ADR Raw Data'!$B$6:$BE$43,'ADR Raw Data'!J$1,FALSE)</f>
        <v>140.526367286842</v>
      </c>
      <c r="AB21" s="50">
        <f>VLOOKUP($A21,'ADR Raw Data'!$B$6:$BE$43,'ADR Raw Data'!K$1,FALSE)</f>
        <v>121.462537197768</v>
      </c>
      <c r="AC21" s="51">
        <f>VLOOKUP($A21,'ADR Raw Data'!$B$6:$BE$43,'ADR Raw Data'!L$1,FALSE)</f>
        <v>133.45910604605101</v>
      </c>
      <c r="AD21" s="50">
        <f>VLOOKUP($A21,'ADR Raw Data'!$B$6:$BE$43,'ADR Raw Data'!N$1,FALSE)</f>
        <v>118.049181938911</v>
      </c>
      <c r="AE21" s="50">
        <f>VLOOKUP($A21,'ADR Raw Data'!$B$6:$BE$43,'ADR Raw Data'!O$1,FALSE)</f>
        <v>121.666293320542</v>
      </c>
      <c r="AF21" s="51">
        <f>VLOOKUP($A21,'ADR Raw Data'!$B$6:$BE$43,'ADR Raw Data'!P$1,FALSE)</f>
        <v>119.949937614216</v>
      </c>
      <c r="AG21" s="52">
        <f>VLOOKUP($A21,'ADR Raw Data'!$B$6:$BE$43,'ADR Raw Data'!R$1,FALSE)</f>
        <v>129.19051869698501</v>
      </c>
      <c r="AI21" s="129">
        <f>(VLOOKUP($A21,'ADR Raw Data'!$B$6:$BE$43,'ADR Raw Data'!T$1,FALSE))/100</f>
        <v>1.9364647601531899E-2</v>
      </c>
      <c r="AJ21" s="119">
        <f>(VLOOKUP($A21,'ADR Raw Data'!$B$6:$BE$43,'ADR Raw Data'!U$1,FALSE))/100</f>
        <v>0.109058061173212</v>
      </c>
      <c r="AK21" s="119">
        <f>(VLOOKUP($A21,'ADR Raw Data'!$B$6:$BE$43,'ADR Raw Data'!V$1,FALSE))/100</f>
        <v>0.187040113402372</v>
      </c>
      <c r="AL21" s="119">
        <f>(VLOOKUP($A21,'ADR Raw Data'!$B$6:$BE$43,'ADR Raw Data'!W$1,FALSE))/100</f>
        <v>0.15942432786173499</v>
      </c>
      <c r="AM21" s="119">
        <f>(VLOOKUP($A21,'ADR Raw Data'!$B$6:$BE$43,'ADR Raw Data'!X$1,FALSE))/100</f>
        <v>5.2146654869775898E-2</v>
      </c>
      <c r="AN21" s="130">
        <f>(VLOOKUP($A21,'ADR Raw Data'!$B$6:$BE$43,'ADR Raw Data'!Y$1,FALSE))/100</f>
        <v>0.123590914505935</v>
      </c>
      <c r="AO21" s="119">
        <f>(VLOOKUP($A21,'ADR Raw Data'!$B$6:$BE$43,'ADR Raw Data'!AA$1,FALSE))/100</f>
        <v>5.9673022039490299E-2</v>
      </c>
      <c r="AP21" s="119">
        <f>(VLOOKUP($A21,'ADR Raw Data'!$B$6:$BE$43,'ADR Raw Data'!AB$1,FALSE))/100</f>
        <v>5.71083644672047E-2</v>
      </c>
      <c r="AQ21" s="130">
        <f>(VLOOKUP($A21,'ADR Raw Data'!$B$6:$BE$43,'ADR Raw Data'!AC$1,FALSE))/100</f>
        <v>5.8638610130246197E-2</v>
      </c>
      <c r="AR21" s="131">
        <f>(VLOOKUP($A21,'ADR Raw Data'!$B$6:$BE$43,'ADR Raw Data'!AE$1,FALSE))/100</f>
        <v>0.105281196353116</v>
      </c>
      <c r="AS21" s="40"/>
      <c r="AT21" s="49">
        <f>VLOOKUP($A21,'RevPAR Raw Data'!$B$6:$BE$43,'RevPAR Raw Data'!G$1,FALSE)</f>
        <v>47.060697437794801</v>
      </c>
      <c r="AU21" s="50">
        <f>VLOOKUP($A21,'RevPAR Raw Data'!$B$6:$BE$43,'RevPAR Raw Data'!H$1,FALSE)</f>
        <v>87.318088058458898</v>
      </c>
      <c r="AV21" s="50">
        <f>VLOOKUP($A21,'RevPAR Raw Data'!$B$6:$BE$43,'RevPAR Raw Data'!I$1,FALSE)</f>
        <v>120.100160947183</v>
      </c>
      <c r="AW21" s="50">
        <f>VLOOKUP($A21,'RevPAR Raw Data'!$B$6:$BE$43,'RevPAR Raw Data'!J$1,FALSE)</f>
        <v>97.111505873647204</v>
      </c>
      <c r="AX21" s="50">
        <f>VLOOKUP($A21,'RevPAR Raw Data'!$B$6:$BE$43,'RevPAR Raw Data'!K$1,FALSE)</f>
        <v>72.488788271205195</v>
      </c>
      <c r="AY21" s="51">
        <f>VLOOKUP($A21,'RevPAR Raw Data'!$B$6:$BE$43,'RevPAR Raw Data'!L$1,FALSE)</f>
        <v>84.815848117657893</v>
      </c>
      <c r="AZ21" s="50">
        <f>VLOOKUP($A21,'RevPAR Raw Data'!$B$6:$BE$43,'RevPAR Raw Data'!N$1,FALSE)</f>
        <v>82.222767551567799</v>
      </c>
      <c r="BA21" s="50">
        <f>VLOOKUP($A21,'RevPAR Raw Data'!$B$6:$BE$43,'RevPAR Raw Data'!O$1,FALSE)</f>
        <v>93.846565535103096</v>
      </c>
      <c r="BB21" s="51">
        <f>VLOOKUP($A21,'RevPAR Raw Data'!$B$6:$BE$43,'RevPAR Raw Data'!P$1,FALSE)</f>
        <v>88.034666543335405</v>
      </c>
      <c r="BC21" s="52">
        <f>VLOOKUP($A21,'RevPAR Raw Data'!$B$6:$BE$43,'RevPAR Raw Data'!R$1,FALSE)</f>
        <v>85.735510524994297</v>
      </c>
      <c r="BE21" s="129">
        <f>(VLOOKUP($A21,'RevPAR Raw Data'!$B$6:$BE$43,'RevPAR Raw Data'!T$1,FALSE))/100</f>
        <v>6.440062101508999E-2</v>
      </c>
      <c r="BF21" s="119">
        <f>(VLOOKUP($A21,'RevPAR Raw Data'!$B$6:$BE$43,'RevPAR Raw Data'!U$1,FALSE))/100</f>
        <v>0.19648958363944399</v>
      </c>
      <c r="BG21" s="119">
        <f>(VLOOKUP($A21,'RevPAR Raw Data'!$B$6:$BE$43,'RevPAR Raw Data'!V$1,FALSE))/100</f>
        <v>0.58974007823089403</v>
      </c>
      <c r="BH21" s="119">
        <f>(VLOOKUP($A21,'RevPAR Raw Data'!$B$6:$BE$43,'RevPAR Raw Data'!W$1,FALSE))/100</f>
        <v>0.30751226599732101</v>
      </c>
      <c r="BI21" s="119">
        <f>(VLOOKUP($A21,'RevPAR Raw Data'!$B$6:$BE$43,'RevPAR Raw Data'!X$1,FALSE))/100</f>
        <v>3.86850087284345E-2</v>
      </c>
      <c r="BJ21" s="130">
        <f>(VLOOKUP($A21,'RevPAR Raw Data'!$B$6:$BE$43,'RevPAR Raw Data'!Y$1,FALSE))/100</f>
        <v>0.25914301069162698</v>
      </c>
      <c r="BK21" s="119">
        <f>(VLOOKUP($A21,'RevPAR Raw Data'!$B$6:$BE$43,'RevPAR Raw Data'!AA$1,FALSE))/100</f>
        <v>1.5637052114410299E-2</v>
      </c>
      <c r="BL21" s="119">
        <f>(VLOOKUP($A21,'RevPAR Raw Data'!$B$6:$BE$43,'RevPAR Raw Data'!AB$1,FALSE))/100</f>
        <v>5.3288275040978196E-2</v>
      </c>
      <c r="BM21" s="130">
        <f>(VLOOKUP($A21,'RevPAR Raw Data'!$B$6:$BE$43,'RevPAR Raw Data'!AC$1,FALSE))/100</f>
        <v>3.5363984462784603E-2</v>
      </c>
      <c r="BN21" s="131">
        <f>(VLOOKUP($A21,'RevPAR Raw Data'!$B$6:$BE$43,'RevPAR Raw Data'!AE$1,FALSE))/100</f>
        <v>0.184062715279038</v>
      </c>
    </row>
    <row r="22" spans="1:66" x14ac:dyDescent="0.45">
      <c r="B22" s="53"/>
      <c r="C22" s="120"/>
      <c r="D22" s="120"/>
      <c r="E22" s="120"/>
      <c r="F22" s="120"/>
      <c r="G22" s="121"/>
      <c r="H22" s="120"/>
      <c r="I22" s="120"/>
      <c r="J22" s="121"/>
      <c r="K22" s="54"/>
      <c r="M22" s="132"/>
      <c r="N22" s="136"/>
      <c r="O22" s="136"/>
      <c r="P22" s="136"/>
      <c r="Q22" s="136"/>
      <c r="R22" s="137"/>
      <c r="S22" s="136"/>
      <c r="T22" s="136"/>
      <c r="U22" s="137"/>
      <c r="V22" s="133"/>
      <c r="X22" s="55"/>
      <c r="Y22" s="56"/>
      <c r="Z22" s="56"/>
      <c r="AA22" s="56"/>
      <c r="AB22" s="56"/>
      <c r="AC22" s="57"/>
      <c r="AD22" s="56"/>
      <c r="AE22" s="56"/>
      <c r="AF22" s="57"/>
      <c r="AG22" s="58"/>
      <c r="AI22" s="134"/>
      <c r="AJ22" s="138"/>
      <c r="AK22" s="138"/>
      <c r="AL22" s="138"/>
      <c r="AM22" s="138"/>
      <c r="AN22" s="139"/>
      <c r="AO22" s="138"/>
      <c r="AP22" s="138"/>
      <c r="AQ22" s="139"/>
      <c r="AR22" s="135"/>
      <c r="AS22" s="40"/>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18">
        <f>(VLOOKUP($A23,'Occupancy Raw Data'!$B$8:$BE$45,'Occupancy Raw Data'!G$3,FALSE))/100</f>
        <v>0.36418976189864599</v>
      </c>
      <c r="C23" s="115">
        <f>(VLOOKUP($A23,'Occupancy Raw Data'!$B$8:$BE$45,'Occupancy Raw Data'!H$3,FALSE))/100</f>
        <v>0.45321449669945801</v>
      </c>
      <c r="D23" s="115">
        <f>(VLOOKUP($A23,'Occupancy Raw Data'!$B$8:$BE$45,'Occupancy Raw Data'!I$3,FALSE))/100</f>
        <v>0.45506382760126302</v>
      </c>
      <c r="E23" s="115">
        <f>(VLOOKUP($A23,'Occupancy Raw Data'!$B$8:$BE$45,'Occupancy Raw Data'!J$3,FALSE))/100</f>
        <v>0.45359977397066698</v>
      </c>
      <c r="F23" s="115">
        <f>(VLOOKUP($A23,'Occupancy Raw Data'!$B$8:$BE$45,'Occupancy Raw Data'!K$3,FALSE))/100</f>
        <v>0.48850589474224898</v>
      </c>
      <c r="G23" s="116">
        <f>(VLOOKUP($A23,'Occupancy Raw Data'!$B$8:$BE$45,'Occupancy Raw Data'!L$3,FALSE))/100</f>
        <v>0.44291475098245697</v>
      </c>
      <c r="H23" s="119">
        <f>(VLOOKUP($A23,'Occupancy Raw Data'!$B$8:$BE$45,'Occupancy Raw Data'!N$3,FALSE))/100</f>
        <v>0.66647030197474511</v>
      </c>
      <c r="I23" s="119">
        <f>(VLOOKUP($A23,'Occupancy Raw Data'!$B$8:$BE$45,'Occupancy Raw Data'!O$3,FALSE))/100</f>
        <v>0.69705196834259597</v>
      </c>
      <c r="J23" s="116">
        <f>(VLOOKUP($A23,'Occupancy Raw Data'!$B$8:$BE$45,'Occupancy Raw Data'!P$3,FALSE))/100</f>
        <v>0.68176113515867098</v>
      </c>
      <c r="K23" s="117">
        <f>(VLOOKUP($A23,'Occupancy Raw Data'!$B$8:$BE$45,'Occupancy Raw Data'!R$3,FALSE))/100</f>
        <v>0.51129418407265204</v>
      </c>
      <c r="M23" s="129">
        <f>(VLOOKUP($A23,'Occupancy Raw Data'!$B$8:$BE$45,'Occupancy Raw Data'!T$3,FALSE))/100</f>
        <v>8.8040771894183408E-3</v>
      </c>
      <c r="N23" s="119">
        <f>(VLOOKUP($A23,'Occupancy Raw Data'!$B$8:$BE$45,'Occupancy Raw Data'!U$3,FALSE))/100</f>
        <v>7.3732613210935299E-2</v>
      </c>
      <c r="O23" s="119">
        <f>(VLOOKUP($A23,'Occupancy Raw Data'!$B$8:$BE$45,'Occupancy Raw Data'!V$3,FALSE))/100</f>
        <v>1.2621628786972901E-2</v>
      </c>
      <c r="P23" s="119">
        <f>(VLOOKUP($A23,'Occupancy Raw Data'!$B$8:$BE$45,'Occupancy Raw Data'!W$3,FALSE))/100</f>
        <v>-7.6267309295204408E-2</v>
      </c>
      <c r="Q23" s="119">
        <f>(VLOOKUP($A23,'Occupancy Raw Data'!$B$8:$BE$45,'Occupancy Raw Data'!X$3,FALSE))/100</f>
        <v>-9.2831667217018687E-2</v>
      </c>
      <c r="R23" s="130">
        <f>(VLOOKUP($A23,'Occupancy Raw Data'!$B$8:$BE$45,'Occupancy Raw Data'!Y$3,FALSE))/100</f>
        <v>-2.0984640842519501E-2</v>
      </c>
      <c r="S23" s="119">
        <f>(VLOOKUP($A23,'Occupancy Raw Data'!$B$8:$BE$45,'Occupancy Raw Data'!AA$3,FALSE))/100</f>
        <v>-4.3654759583434594E-2</v>
      </c>
      <c r="T23" s="119">
        <f>(VLOOKUP($A23,'Occupancy Raw Data'!$B$8:$BE$45,'Occupancy Raw Data'!AB$3,FALSE))/100</f>
        <v>-6.6248437508407101E-2</v>
      </c>
      <c r="U23" s="130">
        <f>(VLOOKUP($A23,'Occupancy Raw Data'!$B$8:$BE$45,'Occupancy Raw Data'!AC$3,FALSE))/100</f>
        <v>-5.53399040131482E-2</v>
      </c>
      <c r="V23" s="131">
        <f>(VLOOKUP($A23,'Occupancy Raw Data'!$B$8:$BE$45,'Occupancy Raw Data'!AE$3,FALSE))/100</f>
        <v>-3.4107264940209603E-2</v>
      </c>
      <c r="X23" s="49">
        <f>VLOOKUP($A23,'ADR Raw Data'!$B$6:$BE$43,'ADR Raw Data'!G$1,FALSE)</f>
        <v>87.066552683546007</v>
      </c>
      <c r="Y23" s="50">
        <f>VLOOKUP($A23,'ADR Raw Data'!$B$6:$BE$43,'ADR Raw Data'!H$1,FALSE)</f>
        <v>93.334088036270799</v>
      </c>
      <c r="Z23" s="50">
        <f>VLOOKUP($A23,'ADR Raw Data'!$B$6:$BE$43,'ADR Raw Data'!I$1,FALSE)</f>
        <v>93.893310566122906</v>
      </c>
      <c r="AA23" s="50">
        <f>VLOOKUP($A23,'ADR Raw Data'!$B$6:$BE$43,'ADR Raw Data'!J$1,FALSE)</f>
        <v>93.576287440543595</v>
      </c>
      <c r="AB23" s="50">
        <f>VLOOKUP($A23,'ADR Raw Data'!$B$6:$BE$43,'ADR Raw Data'!K$1,FALSE)</f>
        <v>94.617203491245505</v>
      </c>
      <c r="AC23" s="51">
        <f>VLOOKUP($A23,'ADR Raw Data'!$B$6:$BE$43,'ADR Raw Data'!L$1,FALSE)</f>
        <v>92.750942317327699</v>
      </c>
      <c r="AD23" s="50">
        <f>VLOOKUP($A23,'ADR Raw Data'!$B$6:$BE$43,'ADR Raw Data'!N$1,FALSE)</f>
        <v>122.94610025748401</v>
      </c>
      <c r="AE23" s="50">
        <f>VLOOKUP($A23,'ADR Raw Data'!$B$6:$BE$43,'ADR Raw Data'!O$1,FALSE)</f>
        <v>131.68565052360799</v>
      </c>
      <c r="AF23" s="51">
        <f>VLOOKUP($A23,'ADR Raw Data'!$B$6:$BE$43,'ADR Raw Data'!P$1,FALSE)</f>
        <v>127.41388259448399</v>
      </c>
      <c r="AG23" s="52">
        <f>VLOOKUP($A23,'ADR Raw Data'!$B$6:$BE$43,'ADR Raw Data'!R$1,FALSE)</f>
        <v>105.98318968276701</v>
      </c>
      <c r="AI23" s="129">
        <f>(VLOOKUP($A23,'ADR Raw Data'!$B$6:$BE$43,'ADR Raw Data'!T$1,FALSE))/100</f>
        <v>-3.5300767451093701E-2</v>
      </c>
      <c r="AJ23" s="119">
        <f>(VLOOKUP($A23,'ADR Raw Data'!$B$6:$BE$43,'ADR Raw Data'!U$1,FALSE))/100</f>
        <v>6.78132931623347E-3</v>
      </c>
      <c r="AK23" s="119">
        <f>(VLOOKUP($A23,'ADR Raw Data'!$B$6:$BE$43,'ADR Raw Data'!V$1,FALSE))/100</f>
        <v>-1.1305361444379601E-2</v>
      </c>
      <c r="AL23" s="119">
        <f>(VLOOKUP($A23,'ADR Raw Data'!$B$6:$BE$43,'ADR Raw Data'!W$1,FALSE))/100</f>
        <v>-3.56035209354248E-2</v>
      </c>
      <c r="AM23" s="119">
        <f>(VLOOKUP($A23,'ADR Raw Data'!$B$6:$BE$43,'ADR Raw Data'!X$1,FALSE))/100</f>
        <v>-5.7324537726031098E-2</v>
      </c>
      <c r="AN23" s="130">
        <f>(VLOOKUP($A23,'ADR Raw Data'!$B$6:$BE$43,'ADR Raw Data'!Y$1,FALSE))/100</f>
        <v>-2.9061091751813303E-2</v>
      </c>
      <c r="AO23" s="119">
        <f>(VLOOKUP($A23,'ADR Raw Data'!$B$6:$BE$43,'ADR Raw Data'!AA$1,FALSE))/100</f>
        <v>-1.73288495320118E-2</v>
      </c>
      <c r="AP23" s="119">
        <f>(VLOOKUP($A23,'ADR Raw Data'!$B$6:$BE$43,'ADR Raw Data'!AB$1,FALSE))/100</f>
        <v>6.7812410578229607E-2</v>
      </c>
      <c r="AQ23" s="130">
        <f>(VLOOKUP($A23,'ADR Raw Data'!$B$6:$BE$43,'ADR Raw Data'!AC$1,FALSE))/100</f>
        <v>2.5978099986417397E-2</v>
      </c>
      <c r="AR23" s="131">
        <f>(VLOOKUP($A23,'ADR Raw Data'!$B$6:$BE$43,'ADR Raw Data'!AE$1,FALSE))/100</f>
        <v>-6.6379089250233206E-3</v>
      </c>
      <c r="AS23" s="40"/>
      <c r="AT23" s="49">
        <f>VLOOKUP($A23,'RevPAR Raw Data'!$B$6:$BE$43,'RevPAR Raw Data'!G$1,FALSE)</f>
        <v>31.708747091156599</v>
      </c>
      <c r="AU23" s="50">
        <f>VLOOKUP($A23,'RevPAR Raw Data'!$B$6:$BE$43,'RevPAR Raw Data'!H$1,FALSE)</f>
        <v>42.300361734261401</v>
      </c>
      <c r="AV23" s="50">
        <f>VLOOKUP($A23,'RevPAR Raw Data'!$B$6:$BE$43,'RevPAR Raw Data'!I$1,FALSE)</f>
        <v>42.727449292373997</v>
      </c>
      <c r="AW23" s="50">
        <f>VLOOKUP($A23,'RevPAR Raw Data'!$B$6:$BE$43,'RevPAR Raw Data'!J$1,FALSE)</f>
        <v>42.446182832044698</v>
      </c>
      <c r="AX23" s="50">
        <f>VLOOKUP($A23,'RevPAR Raw Data'!$B$6:$BE$43,'RevPAR Raw Data'!K$1,FALSE)</f>
        <v>46.221061649500399</v>
      </c>
      <c r="AY23" s="51">
        <f>VLOOKUP($A23,'RevPAR Raw Data'!$B$6:$BE$43,'RevPAR Raw Data'!L$1,FALSE)</f>
        <v>41.080760519867397</v>
      </c>
      <c r="AZ23" s="50">
        <f>VLOOKUP($A23,'RevPAR Raw Data'!$B$6:$BE$43,'RevPAR Raw Data'!N$1,FALSE)</f>
        <v>81.939924565222896</v>
      </c>
      <c r="BA23" s="50">
        <f>VLOOKUP($A23,'RevPAR Raw Data'!$B$6:$BE$43,'RevPAR Raw Data'!O$1,FALSE)</f>
        <v>91.791741899956406</v>
      </c>
      <c r="BB23" s="51">
        <f>VLOOKUP($A23,'RevPAR Raw Data'!$B$6:$BE$43,'RevPAR Raw Data'!P$1,FALSE)</f>
        <v>86.865833232589694</v>
      </c>
      <c r="BC23" s="52">
        <f>VLOOKUP($A23,'RevPAR Raw Data'!$B$6:$BE$43,'RevPAR Raw Data'!R$1,FALSE)</f>
        <v>54.188588494267599</v>
      </c>
      <c r="BE23" s="129">
        <f>(VLOOKUP($A23,'RevPAR Raw Data'!$B$6:$BE$43,'RevPAR Raw Data'!T$1,FALSE))/100</f>
        <v>-2.6807480943160499E-2</v>
      </c>
      <c r="BF23" s="119">
        <f>(VLOOKUP($A23,'RevPAR Raw Data'!$B$6:$BE$43,'RevPAR Raw Data'!U$1,FALSE))/100</f>
        <v>8.1013947658698612E-2</v>
      </c>
      <c r="BG23" s="119">
        <f>(VLOOKUP($A23,'RevPAR Raw Data'!$B$6:$BE$43,'RevPAR Raw Data'!V$1,FALSE))/100</f>
        <v>1.1735752671397899E-3</v>
      </c>
      <c r="BH23" s="119">
        <f>(VLOOKUP($A23,'RevPAR Raw Data'!$B$6:$BE$43,'RevPAR Raw Data'!W$1,FALSE))/100</f>
        <v>-0.109155445487449</v>
      </c>
      <c r="BI23" s="119">
        <f>(VLOOKUP($A23,'RevPAR Raw Data'!$B$6:$BE$43,'RevPAR Raw Data'!X$1,FALSE))/100</f>
        <v>-0.14483467253349699</v>
      </c>
      <c r="BJ23" s="130">
        <f>(VLOOKUP($A23,'RevPAR Raw Data'!$B$6:$BE$43,'RevPAR Raw Data'!Y$1,FALSE))/100</f>
        <v>-4.9435896021429497E-2</v>
      </c>
      <c r="BK23" s="119">
        <f>(VLOOKUP($A23,'RevPAR Raw Data'!$B$6:$BE$43,'RevPAR Raw Data'!AA$1,FALSE))/100</f>
        <v>-6.0227122355268996E-2</v>
      </c>
      <c r="BL23" s="119">
        <f>(VLOOKUP($A23,'RevPAR Raw Data'!$B$6:$BE$43,'RevPAR Raw Data'!AB$1,FALSE))/100</f>
        <v>-2.9284931746638297E-3</v>
      </c>
      <c r="BM23" s="130">
        <f>(VLOOKUP($A23,'RevPAR Raw Data'!$B$6:$BE$43,'RevPAR Raw Data'!AC$1,FALSE))/100</f>
        <v>-3.0799429586423101E-2</v>
      </c>
      <c r="BN23" s="131">
        <f>(VLOOKUP($A23,'RevPAR Raw Data'!$B$6:$BE$43,'RevPAR Raw Data'!AE$1,FALSE))/100</f>
        <v>-4.0518772946878202E-2</v>
      </c>
    </row>
    <row r="24" spans="1:66" x14ac:dyDescent="0.45">
      <c r="A24" s="59" t="s">
        <v>91</v>
      </c>
      <c r="B24" s="118">
        <f>(VLOOKUP($A24,'Occupancy Raw Data'!$B$8:$BE$45,'Occupancy Raw Data'!G$3,FALSE))/100</f>
        <v>0.48308774279973199</v>
      </c>
      <c r="C24" s="115">
        <f>(VLOOKUP($A24,'Occupancy Raw Data'!$B$8:$BE$45,'Occupancy Raw Data'!H$3,FALSE))/100</f>
        <v>0.60147354320160706</v>
      </c>
      <c r="D24" s="115">
        <f>(VLOOKUP($A24,'Occupancy Raw Data'!$B$8:$BE$45,'Occupancy Raw Data'!I$3,FALSE))/100</f>
        <v>0.61620897521768203</v>
      </c>
      <c r="E24" s="115">
        <f>(VLOOKUP($A24,'Occupancy Raw Data'!$B$8:$BE$45,'Occupancy Raw Data'!J$3,FALSE))/100</f>
        <v>0.58841259209645003</v>
      </c>
      <c r="F24" s="115">
        <f>(VLOOKUP($A24,'Occupancy Raw Data'!$B$8:$BE$45,'Occupancy Raw Data'!K$3,FALSE))/100</f>
        <v>0.579370395177494</v>
      </c>
      <c r="G24" s="116">
        <f>(VLOOKUP($A24,'Occupancy Raw Data'!$B$8:$BE$45,'Occupancy Raw Data'!L$3,FALSE))/100</f>
        <v>0.57371064969859298</v>
      </c>
      <c r="H24" s="119">
        <f>(VLOOKUP($A24,'Occupancy Raw Data'!$B$8:$BE$45,'Occupancy Raw Data'!N$3,FALSE))/100</f>
        <v>0.71366376423308697</v>
      </c>
      <c r="I24" s="119">
        <f>(VLOOKUP($A24,'Occupancy Raw Data'!$B$8:$BE$45,'Occupancy Raw Data'!O$3,FALSE))/100</f>
        <v>0.724212993971868</v>
      </c>
      <c r="J24" s="116">
        <f>(VLOOKUP($A24,'Occupancy Raw Data'!$B$8:$BE$45,'Occupancy Raw Data'!P$3,FALSE))/100</f>
        <v>0.71893837910247793</v>
      </c>
      <c r="K24" s="117">
        <f>(VLOOKUP($A24,'Occupancy Raw Data'!$B$8:$BE$45,'Occupancy Raw Data'!R$3,FALSE))/100</f>
        <v>0.61520428667113103</v>
      </c>
      <c r="M24" s="129">
        <f>(VLOOKUP($A24,'Occupancy Raw Data'!$B$8:$BE$45,'Occupancy Raw Data'!T$3,FALSE))/100</f>
        <v>-3.8947921867792598E-2</v>
      </c>
      <c r="N24" s="119">
        <f>(VLOOKUP($A24,'Occupancy Raw Data'!$B$8:$BE$45,'Occupancy Raw Data'!U$3,FALSE))/100</f>
        <v>-2.3025515721411201E-2</v>
      </c>
      <c r="O24" s="119">
        <f>(VLOOKUP($A24,'Occupancy Raw Data'!$B$8:$BE$45,'Occupancy Raw Data'!V$3,FALSE))/100</f>
        <v>-4.0884584879329805E-2</v>
      </c>
      <c r="P24" s="119">
        <f>(VLOOKUP($A24,'Occupancy Raw Data'!$B$8:$BE$45,'Occupancy Raw Data'!W$3,FALSE))/100</f>
        <v>-0.14072847236542999</v>
      </c>
      <c r="Q24" s="119">
        <f>(VLOOKUP($A24,'Occupancy Raw Data'!$B$8:$BE$45,'Occupancy Raw Data'!X$3,FALSE))/100</f>
        <v>-0.11550568444286301</v>
      </c>
      <c r="R24" s="130">
        <f>(VLOOKUP($A24,'Occupancy Raw Data'!$B$8:$BE$45,'Occupancy Raw Data'!Y$3,FALSE))/100</f>
        <v>-7.4839870217049104E-2</v>
      </c>
      <c r="S24" s="119">
        <f>(VLOOKUP($A24,'Occupancy Raw Data'!$B$8:$BE$45,'Occupancy Raw Data'!AA$3,FALSE))/100</f>
        <v>3.1314452539050503E-3</v>
      </c>
      <c r="T24" s="119">
        <f>(VLOOKUP($A24,'Occupancy Raw Data'!$B$8:$BE$45,'Occupancy Raw Data'!AB$3,FALSE))/100</f>
        <v>-5.1722909266737907E-2</v>
      </c>
      <c r="U24" s="130">
        <f>(VLOOKUP($A24,'Occupancy Raw Data'!$B$8:$BE$45,'Occupancy Raw Data'!AC$3,FALSE))/100</f>
        <v>-2.5267737355814602E-2</v>
      </c>
      <c r="V24" s="131">
        <f>(VLOOKUP($A24,'Occupancy Raw Data'!$B$8:$BE$45,'Occupancy Raw Data'!AE$3,FALSE))/100</f>
        <v>-5.8858595574698302E-2</v>
      </c>
      <c r="X24" s="49">
        <f>VLOOKUP($A24,'ADR Raw Data'!$B$6:$BE$43,'ADR Raw Data'!G$1,FALSE)</f>
        <v>81.939111889081403</v>
      </c>
      <c r="Y24" s="50">
        <f>VLOOKUP($A24,'ADR Raw Data'!$B$6:$BE$43,'ADR Raw Data'!H$1,FALSE)</f>
        <v>87.597850974387498</v>
      </c>
      <c r="Z24" s="50">
        <f>VLOOKUP($A24,'ADR Raw Data'!$B$6:$BE$43,'ADR Raw Data'!I$1,FALSE)</f>
        <v>88.136663179347806</v>
      </c>
      <c r="AA24" s="50">
        <f>VLOOKUP($A24,'ADR Raw Data'!$B$6:$BE$43,'ADR Raw Data'!J$1,FALSE)</f>
        <v>86.296595361411406</v>
      </c>
      <c r="AB24" s="50">
        <f>VLOOKUP($A24,'ADR Raw Data'!$B$6:$BE$43,'ADR Raw Data'!K$1,FALSE)</f>
        <v>83.344372947976794</v>
      </c>
      <c r="AC24" s="51">
        <f>VLOOKUP($A24,'ADR Raw Data'!$B$6:$BE$43,'ADR Raw Data'!L$1,FALSE)</f>
        <v>85.6346100928141</v>
      </c>
      <c r="AD24" s="50">
        <f>VLOOKUP($A24,'ADR Raw Data'!$B$6:$BE$43,'ADR Raw Data'!N$1,FALSE)</f>
        <v>92.179333740028099</v>
      </c>
      <c r="AE24" s="50">
        <f>VLOOKUP($A24,'ADR Raw Data'!$B$6:$BE$43,'ADR Raw Data'!O$1,FALSE)</f>
        <v>95.335930404624193</v>
      </c>
      <c r="AF24" s="51">
        <f>VLOOKUP($A24,'ADR Raw Data'!$B$6:$BE$43,'ADR Raw Data'!P$1,FALSE)</f>
        <v>93.769211529055497</v>
      </c>
      <c r="AG24" s="52">
        <f>VLOOKUP($A24,'ADR Raw Data'!$B$6:$BE$43,'ADR Raw Data'!R$1,FALSE)</f>
        <v>88.350677537133507</v>
      </c>
      <c r="AI24" s="129">
        <f>(VLOOKUP($A24,'ADR Raw Data'!$B$6:$BE$43,'ADR Raw Data'!T$1,FALSE))/100</f>
        <v>-2.0688909065180797E-2</v>
      </c>
      <c r="AJ24" s="119">
        <f>(VLOOKUP($A24,'ADR Raw Data'!$B$6:$BE$43,'ADR Raw Data'!U$1,FALSE))/100</f>
        <v>-2.0108403025719798E-2</v>
      </c>
      <c r="AK24" s="119">
        <f>(VLOOKUP($A24,'ADR Raw Data'!$B$6:$BE$43,'ADR Raw Data'!V$1,FALSE))/100</f>
        <v>-2.33850335558413E-2</v>
      </c>
      <c r="AL24" s="119">
        <f>(VLOOKUP($A24,'ADR Raw Data'!$B$6:$BE$43,'ADR Raw Data'!W$1,FALSE))/100</f>
        <v>-4.7129280487211496E-2</v>
      </c>
      <c r="AM24" s="119">
        <f>(VLOOKUP($A24,'ADR Raw Data'!$B$6:$BE$43,'ADR Raw Data'!X$1,FALSE))/100</f>
        <v>-6.3615833745668399E-2</v>
      </c>
      <c r="AN24" s="130">
        <f>(VLOOKUP($A24,'ADR Raw Data'!$B$6:$BE$43,'ADR Raw Data'!Y$1,FALSE))/100</f>
        <v>-3.5861932713565497E-2</v>
      </c>
      <c r="AO24" s="119">
        <f>(VLOOKUP($A24,'ADR Raw Data'!$B$6:$BE$43,'ADR Raw Data'!AA$1,FALSE))/100</f>
        <v>-3.2467287510327701E-2</v>
      </c>
      <c r="AP24" s="119">
        <f>(VLOOKUP($A24,'ADR Raw Data'!$B$6:$BE$43,'ADR Raw Data'!AB$1,FALSE))/100</f>
        <v>-3.1454662494217099E-2</v>
      </c>
      <c r="AQ24" s="130">
        <f>(VLOOKUP($A24,'ADR Raw Data'!$B$6:$BE$43,'ADR Raw Data'!AC$1,FALSE))/100</f>
        <v>-3.2392485225924104E-2</v>
      </c>
      <c r="AR24" s="131">
        <f>(VLOOKUP($A24,'ADR Raw Data'!$B$6:$BE$43,'ADR Raw Data'!AE$1,FALSE))/100</f>
        <v>-3.3652622705417301E-2</v>
      </c>
      <c r="AS24" s="40"/>
      <c r="AT24" s="49">
        <f>VLOOKUP($A24,'RevPAR Raw Data'!$B$6:$BE$43,'RevPAR Raw Data'!G$1,FALSE)</f>
        <v>39.583780609511003</v>
      </c>
      <c r="AU24" s="50">
        <f>VLOOKUP($A24,'RevPAR Raw Data'!$B$6:$BE$43,'RevPAR Raw Data'!H$1,FALSE)</f>
        <v>52.687789802411203</v>
      </c>
      <c r="AV24" s="50">
        <f>VLOOKUP($A24,'RevPAR Raw Data'!$B$6:$BE$43,'RevPAR Raw Data'!I$1,FALSE)</f>
        <v>54.310602896851897</v>
      </c>
      <c r="AW24" s="50">
        <f>VLOOKUP($A24,'RevPAR Raw Data'!$B$6:$BE$43,'RevPAR Raw Data'!J$1,FALSE)</f>
        <v>50.778003365706603</v>
      </c>
      <c r="AX24" s="50">
        <f>VLOOKUP($A24,'RevPAR Raw Data'!$B$6:$BE$43,'RevPAR Raw Data'!K$1,FALSE)</f>
        <v>48.287262290689803</v>
      </c>
      <c r="AY24" s="51">
        <f>VLOOKUP($A24,'RevPAR Raw Data'!$B$6:$BE$43,'RevPAR Raw Data'!L$1,FALSE)</f>
        <v>49.129487793034102</v>
      </c>
      <c r="AZ24" s="50">
        <f>VLOOKUP($A24,'RevPAR Raw Data'!$B$6:$BE$43,'RevPAR Raw Data'!N$1,FALSE)</f>
        <v>65.7850503014065</v>
      </c>
      <c r="BA24" s="50">
        <f>VLOOKUP($A24,'RevPAR Raw Data'!$B$6:$BE$43,'RevPAR Raw Data'!O$1,FALSE)</f>
        <v>69.043519591426602</v>
      </c>
      <c r="BB24" s="51">
        <f>VLOOKUP($A24,'RevPAR Raw Data'!$B$6:$BE$43,'RevPAR Raw Data'!P$1,FALSE)</f>
        <v>67.414284946416601</v>
      </c>
      <c r="BC24" s="52">
        <f>VLOOKUP($A24,'RevPAR Raw Data'!$B$6:$BE$43,'RevPAR Raw Data'!R$1,FALSE)</f>
        <v>54.353715551143402</v>
      </c>
      <c r="BE24" s="129">
        <f>(VLOOKUP($A24,'RevPAR Raw Data'!$B$6:$BE$43,'RevPAR Raw Data'!T$1,FALSE))/100</f>
        <v>-5.8831040919172899E-2</v>
      </c>
      <c r="BF24" s="119">
        <f>(VLOOKUP($A24,'RevPAR Raw Data'!$B$6:$BE$43,'RevPAR Raw Data'!U$1,FALSE))/100</f>
        <v>-4.2670912397129897E-2</v>
      </c>
      <c r="BG24" s="119">
        <f>(VLOOKUP($A24,'RevPAR Raw Data'!$B$6:$BE$43,'RevPAR Raw Data'!V$1,FALSE))/100</f>
        <v>-6.3313531045851398E-2</v>
      </c>
      <c r="BH24" s="119">
        <f>(VLOOKUP($A24,'RevPAR Raw Data'!$B$6:$BE$43,'RevPAR Raw Data'!W$1,FALSE))/100</f>
        <v>-0.18122532120599399</v>
      </c>
      <c r="BI24" s="119">
        <f>(VLOOKUP($A24,'RevPAR Raw Data'!$B$6:$BE$43,'RevPAR Raw Data'!X$1,FALSE))/100</f>
        <v>-0.17177352777033503</v>
      </c>
      <c r="BJ24" s="130">
        <f>(VLOOKUP($A24,'RevPAR Raw Data'!$B$6:$BE$43,'RevPAR Raw Data'!Y$1,FALSE))/100</f>
        <v>-0.10801790054059801</v>
      </c>
      <c r="BK24" s="119">
        <f>(VLOOKUP($A24,'RevPAR Raw Data'!$B$6:$BE$43,'RevPAR Raw Data'!AA$1,FALSE))/100</f>
        <v>-2.9437511789804E-2</v>
      </c>
      <c r="BL24" s="119">
        <f>(VLOOKUP($A24,'RevPAR Raw Data'!$B$6:$BE$43,'RevPAR Raw Data'!AB$1,FALSE))/100</f>
        <v>-8.1550645106750808E-2</v>
      </c>
      <c r="BM24" s="130">
        <f>(VLOOKUP($A24,'RevPAR Raw Data'!$B$6:$BE$43,'RevPAR Raw Data'!AC$1,FALSE))/100</f>
        <v>-5.6841737772748008E-2</v>
      </c>
      <c r="BN24" s="131">
        <f>(VLOOKUP($A24,'RevPAR Raw Data'!$B$6:$BE$43,'RevPAR Raw Data'!AE$1,FALSE))/100</f>
        <v>-9.0530472170269508E-2</v>
      </c>
    </row>
    <row r="25" spans="1:66" x14ac:dyDescent="0.45">
      <c r="A25" s="59" t="s">
        <v>32</v>
      </c>
      <c r="B25" s="118">
        <f>(VLOOKUP($A25,'Occupancy Raw Data'!$B$8:$BE$45,'Occupancy Raw Data'!G$3,FALSE))/100</f>
        <v>0.44079784976658604</v>
      </c>
      <c r="C25" s="115">
        <f>(VLOOKUP($A25,'Occupancy Raw Data'!$B$8:$BE$45,'Occupancy Raw Data'!H$3,FALSE))/100</f>
        <v>0.520865751874381</v>
      </c>
      <c r="D25" s="115">
        <f>(VLOOKUP($A25,'Occupancy Raw Data'!$B$8:$BE$45,'Occupancy Raw Data'!I$3,FALSE))/100</f>
        <v>0.55113877493280494</v>
      </c>
      <c r="E25" s="115">
        <f>(VLOOKUP($A25,'Occupancy Raw Data'!$B$8:$BE$45,'Occupancy Raw Data'!J$3,FALSE))/100</f>
        <v>0.56754845098316498</v>
      </c>
      <c r="F25" s="115">
        <f>(VLOOKUP($A25,'Occupancy Raw Data'!$B$8:$BE$45,'Occupancy Raw Data'!K$3,FALSE))/100</f>
        <v>0.59598245862215304</v>
      </c>
      <c r="G25" s="116">
        <f>(VLOOKUP($A25,'Occupancy Raw Data'!$B$8:$BE$45,'Occupancy Raw Data'!L$3,FALSE))/100</f>
        <v>0.53526665723581801</v>
      </c>
      <c r="H25" s="119">
        <f>(VLOOKUP($A25,'Occupancy Raw Data'!$B$8:$BE$45,'Occupancy Raw Data'!N$3,FALSE))/100</f>
        <v>0.67986985429339297</v>
      </c>
      <c r="I25" s="119">
        <f>(VLOOKUP($A25,'Occupancy Raw Data'!$B$8:$BE$45,'Occupancy Raw Data'!O$3,FALSE))/100</f>
        <v>0.67421134531050997</v>
      </c>
      <c r="J25" s="116">
        <f>(VLOOKUP($A25,'Occupancy Raw Data'!$B$8:$BE$45,'Occupancy Raw Data'!P$3,FALSE))/100</f>
        <v>0.67704059980195197</v>
      </c>
      <c r="K25" s="117">
        <f>(VLOOKUP($A25,'Occupancy Raw Data'!$B$8:$BE$45,'Occupancy Raw Data'!R$3,FALSE))/100</f>
        <v>0.57577349796899902</v>
      </c>
      <c r="M25" s="129">
        <f>(VLOOKUP($A25,'Occupancy Raw Data'!$B$8:$BE$45,'Occupancy Raw Data'!T$3,FALSE))/100</f>
        <v>7.258236859141029E-2</v>
      </c>
      <c r="N25" s="119">
        <f>(VLOOKUP($A25,'Occupancy Raw Data'!$B$8:$BE$45,'Occupancy Raw Data'!U$3,FALSE))/100</f>
        <v>8.8256955871075307E-2</v>
      </c>
      <c r="O25" s="119">
        <f>(VLOOKUP($A25,'Occupancy Raw Data'!$B$8:$BE$45,'Occupancy Raw Data'!V$3,FALSE))/100</f>
        <v>6.9486332250893193E-2</v>
      </c>
      <c r="P25" s="119">
        <f>(VLOOKUP($A25,'Occupancy Raw Data'!$B$8:$BE$45,'Occupancy Raw Data'!W$3,FALSE))/100</f>
        <v>1.98549117899776E-2</v>
      </c>
      <c r="Q25" s="119">
        <f>(VLOOKUP($A25,'Occupancy Raw Data'!$B$8:$BE$45,'Occupancy Raw Data'!X$3,FALSE))/100</f>
        <v>-1.7258452397793101E-2</v>
      </c>
      <c r="R25" s="130">
        <f>(VLOOKUP($A25,'Occupancy Raw Data'!$B$8:$BE$45,'Occupancy Raw Data'!Y$3,FALSE))/100</f>
        <v>4.2238205005109594E-2</v>
      </c>
      <c r="S25" s="119">
        <f>(VLOOKUP($A25,'Occupancy Raw Data'!$B$8:$BE$45,'Occupancy Raw Data'!AA$3,FALSE))/100</f>
        <v>-3.6897251676956302E-2</v>
      </c>
      <c r="T25" s="119">
        <f>(VLOOKUP($A25,'Occupancy Raw Data'!$B$8:$BE$45,'Occupancy Raw Data'!AB$3,FALSE))/100</f>
        <v>-3.16836436071702E-2</v>
      </c>
      <c r="U25" s="130">
        <f>(VLOOKUP($A25,'Occupancy Raw Data'!$B$8:$BE$45,'Occupancy Raw Data'!AC$3,FALSE))/100</f>
        <v>-3.4308377615406595E-2</v>
      </c>
      <c r="V25" s="131">
        <f>(VLOOKUP($A25,'Occupancy Raw Data'!$B$8:$BE$45,'Occupancy Raw Data'!AE$3,FALSE))/100</f>
        <v>1.5202662535695199E-2</v>
      </c>
      <c r="X25" s="49">
        <f>VLOOKUP($A25,'ADR Raw Data'!$B$6:$BE$43,'ADR Raw Data'!G$1,FALSE)</f>
        <v>73.257155840821497</v>
      </c>
      <c r="Y25" s="50">
        <f>VLOOKUP($A25,'ADR Raw Data'!$B$6:$BE$43,'ADR Raw Data'!H$1,FALSE)</f>
        <v>80.221273954372606</v>
      </c>
      <c r="Z25" s="50">
        <f>VLOOKUP($A25,'ADR Raw Data'!$B$6:$BE$43,'ADR Raw Data'!I$1,FALSE)</f>
        <v>82.650691375769995</v>
      </c>
      <c r="AA25" s="50">
        <f>VLOOKUP($A25,'ADR Raw Data'!$B$6:$BE$43,'ADR Raw Data'!J$1,FALSE)</f>
        <v>85.098897482552303</v>
      </c>
      <c r="AB25" s="50">
        <f>VLOOKUP($A25,'ADR Raw Data'!$B$6:$BE$43,'ADR Raw Data'!K$1,FALSE)</f>
        <v>85.170761808687303</v>
      </c>
      <c r="AC25" s="51">
        <f>VLOOKUP($A25,'ADR Raw Data'!$B$6:$BE$43,'ADR Raw Data'!L$1,FALSE)</f>
        <v>81.711100909138906</v>
      </c>
      <c r="AD25" s="50">
        <f>VLOOKUP($A25,'ADR Raw Data'!$B$6:$BE$43,'ADR Raw Data'!N$1,FALSE)</f>
        <v>103.473666458593</v>
      </c>
      <c r="AE25" s="50">
        <f>VLOOKUP($A25,'ADR Raw Data'!$B$6:$BE$43,'ADR Raw Data'!O$1,FALSE)</f>
        <v>103.022735039865</v>
      </c>
      <c r="AF25" s="51">
        <f>VLOOKUP($A25,'ADR Raw Data'!$B$6:$BE$43,'ADR Raw Data'!P$1,FALSE)</f>
        <v>103.249142937735</v>
      </c>
      <c r="AG25" s="52">
        <f>VLOOKUP($A25,'ADR Raw Data'!$B$6:$BE$43,'ADR Raw Data'!R$1,FALSE)</f>
        <v>88.947145214278095</v>
      </c>
      <c r="AI25" s="129">
        <f>(VLOOKUP($A25,'ADR Raw Data'!$B$6:$BE$43,'ADR Raw Data'!T$1,FALSE))/100</f>
        <v>-1.2926826446583E-2</v>
      </c>
      <c r="AJ25" s="119">
        <f>(VLOOKUP($A25,'ADR Raw Data'!$B$6:$BE$43,'ADR Raw Data'!U$1,FALSE))/100</f>
        <v>-3.53522618671278E-3</v>
      </c>
      <c r="AK25" s="119">
        <f>(VLOOKUP($A25,'ADR Raw Data'!$B$6:$BE$43,'ADR Raw Data'!V$1,FALSE))/100</f>
        <v>9.8327386664457291E-3</v>
      </c>
      <c r="AL25" s="119">
        <f>(VLOOKUP($A25,'ADR Raw Data'!$B$6:$BE$43,'ADR Raw Data'!W$1,FALSE))/100</f>
        <v>2.7690931700590903E-2</v>
      </c>
      <c r="AM25" s="119">
        <f>(VLOOKUP($A25,'ADR Raw Data'!$B$6:$BE$43,'ADR Raw Data'!X$1,FALSE))/100</f>
        <v>-4.5534908748639198E-2</v>
      </c>
      <c r="AN25" s="130">
        <f>(VLOOKUP($A25,'ADR Raw Data'!$B$6:$BE$43,'ADR Raw Data'!Y$1,FALSE))/100</f>
        <v>-7.4932770481971698E-3</v>
      </c>
      <c r="AO25" s="119">
        <f>(VLOOKUP($A25,'ADR Raw Data'!$B$6:$BE$43,'ADR Raw Data'!AA$1,FALSE))/100</f>
        <v>-2.0673620753628399E-2</v>
      </c>
      <c r="AP25" s="119">
        <f>(VLOOKUP($A25,'ADR Raw Data'!$B$6:$BE$43,'ADR Raw Data'!AB$1,FALSE))/100</f>
        <v>2.6145945169493999E-2</v>
      </c>
      <c r="AQ25" s="130">
        <f>(VLOOKUP($A25,'ADR Raw Data'!$B$6:$BE$43,'ADR Raw Data'!AC$1,FALSE))/100</f>
        <v>1.9717608268854199E-3</v>
      </c>
      <c r="AR25" s="131">
        <f>(VLOOKUP($A25,'ADR Raw Data'!$B$6:$BE$43,'ADR Raw Data'!AE$1,FALSE))/100</f>
        <v>-7.7890349328784501E-3</v>
      </c>
      <c r="AS25" s="40"/>
      <c r="AT25" s="49">
        <f>VLOOKUP($A25,'RevPAR Raw Data'!$B$6:$BE$43,'RevPAR Raw Data'!G$1,FALSE)</f>
        <v>32.291596774649797</v>
      </c>
      <c r="AU25" s="50">
        <f>VLOOKUP($A25,'RevPAR Raw Data'!$B$6:$BE$43,'RevPAR Raw Data'!H$1,FALSE)</f>
        <v>41.784514174564997</v>
      </c>
      <c r="AV25" s="50">
        <f>VLOOKUP($A25,'RevPAR Raw Data'!$B$6:$BE$43,'RevPAR Raw Data'!I$1,FALSE)</f>
        <v>45.552000792191201</v>
      </c>
      <c r="AW25" s="50">
        <f>VLOOKUP($A25,'RevPAR Raw Data'!$B$6:$BE$43,'RevPAR Raw Data'!J$1,FALSE)</f>
        <v>48.297747446597803</v>
      </c>
      <c r="AX25" s="50">
        <f>VLOOKUP($A25,'RevPAR Raw Data'!$B$6:$BE$43,'RevPAR Raw Data'!K$1,FALSE)</f>
        <v>50.760280025463203</v>
      </c>
      <c r="AY25" s="51">
        <f>VLOOKUP($A25,'RevPAR Raw Data'!$B$6:$BE$43,'RevPAR Raw Data'!L$1,FALSE)</f>
        <v>43.7372278426934</v>
      </c>
      <c r="AZ25" s="50">
        <f>VLOOKUP($A25,'RevPAR Raw Data'!$B$6:$BE$43,'RevPAR Raw Data'!N$1,FALSE)</f>
        <v>70.348626538407103</v>
      </c>
      <c r="BA25" s="50">
        <f>VLOOKUP($A25,'RevPAR Raw Data'!$B$6:$BE$43,'RevPAR Raw Data'!O$1,FALSE)</f>
        <v>69.459096788796103</v>
      </c>
      <c r="BB25" s="51">
        <f>VLOOKUP($A25,'RevPAR Raw Data'!$B$6:$BE$43,'RevPAR Raw Data'!P$1,FALSE)</f>
        <v>69.903861663601603</v>
      </c>
      <c r="BC25" s="52">
        <f>VLOOKUP($A25,'RevPAR Raw Data'!$B$6:$BE$43,'RevPAR Raw Data'!R$1,FALSE)</f>
        <v>51.213408934381498</v>
      </c>
      <c r="BE25" s="129">
        <f>(VLOOKUP($A25,'RevPAR Raw Data'!$B$6:$BE$43,'RevPAR Raw Data'!T$1,FALSE))/100</f>
        <v>5.87172824629641E-2</v>
      </c>
      <c r="BF25" s="119">
        <f>(VLOOKUP($A25,'RevPAR Raw Data'!$B$6:$BE$43,'RevPAR Raw Data'!U$1,FALSE))/100</f>
        <v>8.4409721382807501E-2</v>
      </c>
      <c r="BG25" s="119">
        <f>(VLOOKUP($A25,'RevPAR Raw Data'!$B$6:$BE$43,'RevPAR Raw Data'!V$1,FALSE))/100</f>
        <v>8.000231186325181E-2</v>
      </c>
      <c r="BH25" s="119">
        <f>(VLOOKUP($A25,'RevPAR Raw Data'!$B$6:$BE$43,'RevPAR Raw Data'!W$1,FALSE))/100</f>
        <v>4.8095644496866201E-2</v>
      </c>
      <c r="BI25" s="119">
        <f>(VLOOKUP($A25,'RevPAR Raw Data'!$B$6:$BE$43,'RevPAR Raw Data'!X$1,FALSE))/100</f>
        <v>-6.2007499091356104E-2</v>
      </c>
      <c r="BJ25" s="130">
        <f>(VLOOKUP($A25,'RevPAR Raw Data'!$B$6:$BE$43,'RevPAR Raw Data'!Y$1,FALSE))/100</f>
        <v>3.4428425384790601E-2</v>
      </c>
      <c r="BK25" s="119">
        <f>(VLOOKUP($A25,'RevPAR Raw Data'!$B$6:$BE$43,'RevPAR Raw Data'!AA$1,FALSE))/100</f>
        <v>-5.6808072642564197E-2</v>
      </c>
      <c r="BL25" s="119">
        <f>(VLOOKUP($A25,'RevPAR Raw Data'!$B$6:$BE$43,'RevPAR Raw Data'!AB$1,FALSE))/100</f>
        <v>-6.3660972461990397E-3</v>
      </c>
      <c r="BM25" s="130">
        <f>(VLOOKUP($A25,'RevPAR Raw Data'!$B$6:$BE$43,'RevPAR Raw Data'!AC$1,FALSE))/100</f>
        <v>-3.2404264703537196E-2</v>
      </c>
      <c r="BN25" s="131">
        <f>(VLOOKUP($A25,'RevPAR Raw Data'!$B$6:$BE$43,'RevPAR Raw Data'!AE$1,FALSE))/100</f>
        <v>7.2952135332534796E-3</v>
      </c>
    </row>
    <row r="26" spans="1:66" x14ac:dyDescent="0.45">
      <c r="A26" s="59" t="s">
        <v>92</v>
      </c>
      <c r="B26" s="118">
        <f>(VLOOKUP($A26,'Occupancy Raw Data'!$B$8:$BE$45,'Occupancy Raw Data'!G$3,FALSE))/100</f>
        <v>0.46823446823446802</v>
      </c>
      <c r="C26" s="115">
        <f>(VLOOKUP($A26,'Occupancy Raw Data'!$B$8:$BE$45,'Occupancy Raw Data'!H$3,FALSE))/100</f>
        <v>0.61354861354861301</v>
      </c>
      <c r="D26" s="115">
        <f>(VLOOKUP($A26,'Occupancy Raw Data'!$B$8:$BE$45,'Occupancy Raw Data'!I$3,FALSE))/100</f>
        <v>0.58792558792558702</v>
      </c>
      <c r="E26" s="115">
        <f>(VLOOKUP($A26,'Occupancy Raw Data'!$B$8:$BE$45,'Occupancy Raw Data'!J$3,FALSE))/100</f>
        <v>0.578097578097578</v>
      </c>
      <c r="F26" s="115">
        <f>(VLOOKUP($A26,'Occupancy Raw Data'!$B$8:$BE$45,'Occupancy Raw Data'!K$3,FALSE))/100</f>
        <v>0.56458406458406396</v>
      </c>
      <c r="G26" s="116">
        <f>(VLOOKUP($A26,'Occupancy Raw Data'!$B$8:$BE$45,'Occupancy Raw Data'!L$3,FALSE))/100</f>
        <v>0.56247806247806198</v>
      </c>
      <c r="H26" s="119">
        <f>(VLOOKUP($A26,'Occupancy Raw Data'!$B$8:$BE$45,'Occupancy Raw Data'!N$3,FALSE))/100</f>
        <v>0.73078273078273004</v>
      </c>
      <c r="I26" s="119">
        <f>(VLOOKUP($A26,'Occupancy Raw Data'!$B$8:$BE$45,'Occupancy Raw Data'!O$3,FALSE))/100</f>
        <v>0.74236574236574204</v>
      </c>
      <c r="J26" s="116">
        <f>(VLOOKUP($A26,'Occupancy Raw Data'!$B$8:$BE$45,'Occupancy Raw Data'!P$3,FALSE))/100</f>
        <v>0.73657423657423604</v>
      </c>
      <c r="K26" s="117">
        <f>(VLOOKUP($A26,'Occupancy Raw Data'!$B$8:$BE$45,'Occupancy Raw Data'!R$3,FALSE))/100</f>
        <v>0.61221982650553997</v>
      </c>
      <c r="M26" s="129">
        <f>(VLOOKUP($A26,'Occupancy Raw Data'!$B$8:$BE$45,'Occupancy Raw Data'!T$3,FALSE))/100</f>
        <v>5.7243700100842905E-2</v>
      </c>
      <c r="N26" s="119">
        <f>(VLOOKUP($A26,'Occupancy Raw Data'!$B$8:$BE$45,'Occupancy Raw Data'!U$3,FALSE))/100</f>
        <v>0.21092320884204302</v>
      </c>
      <c r="O26" s="119">
        <f>(VLOOKUP($A26,'Occupancy Raw Data'!$B$8:$BE$45,'Occupancy Raw Data'!V$3,FALSE))/100</f>
        <v>9.7178286420660898E-2</v>
      </c>
      <c r="P26" s="119">
        <f>(VLOOKUP($A26,'Occupancy Raw Data'!$B$8:$BE$45,'Occupancy Raw Data'!W$3,FALSE))/100</f>
        <v>3.1475452924182898E-2</v>
      </c>
      <c r="Q26" s="119">
        <f>(VLOOKUP($A26,'Occupancy Raw Data'!$B$8:$BE$45,'Occupancy Raw Data'!X$3,FALSE))/100</f>
        <v>-2.5634416899203E-2</v>
      </c>
      <c r="R26" s="130">
        <f>(VLOOKUP($A26,'Occupancy Raw Data'!$B$8:$BE$45,'Occupancy Raw Data'!Y$3,FALSE))/100</f>
        <v>7.1261271756652603E-2</v>
      </c>
      <c r="S26" s="119">
        <f>(VLOOKUP($A26,'Occupancy Raw Data'!$B$8:$BE$45,'Occupancy Raw Data'!AA$3,FALSE))/100</f>
        <v>5.32304301301261E-2</v>
      </c>
      <c r="T26" s="119">
        <f>(VLOOKUP($A26,'Occupancy Raw Data'!$B$8:$BE$45,'Occupancy Raw Data'!AB$3,FALSE))/100</f>
        <v>-3.6921779739837103E-2</v>
      </c>
      <c r="U26" s="130">
        <f>(VLOOKUP($A26,'Occupancy Raw Data'!$B$8:$BE$45,'Occupancy Raw Data'!AC$3,FALSE))/100</f>
        <v>5.7853146406062093E-3</v>
      </c>
      <c r="V26" s="131">
        <f>(VLOOKUP($A26,'Occupancy Raw Data'!$B$8:$BE$45,'Occupancy Raw Data'!AE$3,FALSE))/100</f>
        <v>4.7813496464235501E-2</v>
      </c>
      <c r="X26" s="49">
        <f>VLOOKUP($A26,'ADR Raw Data'!$B$6:$BE$43,'ADR Raw Data'!G$1,FALSE)</f>
        <v>96.699191979010394</v>
      </c>
      <c r="Y26" s="50">
        <f>VLOOKUP($A26,'ADR Raw Data'!$B$6:$BE$43,'ADR Raw Data'!H$1,FALSE)</f>
        <v>106.37420065789399</v>
      </c>
      <c r="Z26" s="50">
        <f>VLOOKUP($A26,'ADR Raw Data'!$B$6:$BE$43,'ADR Raw Data'!I$1,FALSE)</f>
        <v>104.95153041791001</v>
      </c>
      <c r="AA26" s="50">
        <f>VLOOKUP($A26,'ADR Raw Data'!$B$6:$BE$43,'ADR Raw Data'!J$1,FALSE)</f>
        <v>104.32239171220399</v>
      </c>
      <c r="AB26" s="50">
        <f>VLOOKUP($A26,'ADR Raw Data'!$B$6:$BE$43,'ADR Raw Data'!K$1,FALSE)</f>
        <v>99.107257320484905</v>
      </c>
      <c r="AC26" s="51">
        <f>VLOOKUP($A26,'ADR Raw Data'!$B$6:$BE$43,'ADR Raw Data'!L$1,FALSE)</f>
        <v>102.585415394695</v>
      </c>
      <c r="AD26" s="50">
        <f>VLOOKUP($A26,'ADR Raw Data'!$B$6:$BE$43,'ADR Raw Data'!N$1,FALSE)</f>
        <v>114.671851849183</v>
      </c>
      <c r="AE26" s="50">
        <f>VLOOKUP($A26,'ADR Raw Data'!$B$6:$BE$43,'ADR Raw Data'!O$1,FALSE)</f>
        <v>116.46536940898299</v>
      </c>
      <c r="AF26" s="51">
        <f>VLOOKUP($A26,'ADR Raw Data'!$B$6:$BE$43,'ADR Raw Data'!P$1,FALSE)</f>
        <v>115.57566162735201</v>
      </c>
      <c r="AG26" s="52">
        <f>VLOOKUP($A26,'ADR Raw Data'!$B$6:$BE$43,'ADR Raw Data'!R$1,FALSE)</f>
        <v>107.05079591301801</v>
      </c>
      <c r="AI26" s="129">
        <f>(VLOOKUP($A26,'ADR Raw Data'!$B$6:$BE$43,'ADR Raw Data'!T$1,FALSE))/100</f>
        <v>-1.51636756990848E-2</v>
      </c>
      <c r="AJ26" s="119">
        <f>(VLOOKUP($A26,'ADR Raw Data'!$B$6:$BE$43,'ADR Raw Data'!U$1,FALSE))/100</f>
        <v>2.0899843036288498E-2</v>
      </c>
      <c r="AK26" s="119">
        <f>(VLOOKUP($A26,'ADR Raw Data'!$B$6:$BE$43,'ADR Raw Data'!V$1,FALSE))/100</f>
        <v>-2.9341579326479898E-2</v>
      </c>
      <c r="AL26" s="119">
        <f>(VLOOKUP($A26,'ADR Raw Data'!$B$6:$BE$43,'ADR Raw Data'!W$1,FALSE))/100</f>
        <v>-1.48447207080764E-2</v>
      </c>
      <c r="AM26" s="119">
        <f>(VLOOKUP($A26,'ADR Raw Data'!$B$6:$BE$43,'ADR Raw Data'!X$1,FALSE))/100</f>
        <v>-3.9881376884778802E-2</v>
      </c>
      <c r="AN26" s="130">
        <f>(VLOOKUP($A26,'ADR Raw Data'!$B$6:$BE$43,'ADR Raw Data'!Y$1,FALSE))/100</f>
        <v>-1.4855649287901901E-2</v>
      </c>
      <c r="AO26" s="119">
        <f>(VLOOKUP($A26,'ADR Raw Data'!$B$6:$BE$43,'ADR Raw Data'!AA$1,FALSE))/100</f>
        <v>2.6467722609369301E-2</v>
      </c>
      <c r="AP26" s="119">
        <f>(VLOOKUP($A26,'ADR Raw Data'!$B$6:$BE$43,'ADR Raw Data'!AB$1,FALSE))/100</f>
        <v>-2.1021743014291699E-2</v>
      </c>
      <c r="AQ26" s="130">
        <f>(VLOOKUP($A26,'ADR Raw Data'!$B$6:$BE$43,'ADR Raw Data'!AC$1,FALSE))/100</f>
        <v>3.8505393094266199E-4</v>
      </c>
      <c r="AR26" s="131">
        <f>(VLOOKUP($A26,'ADR Raw Data'!$B$6:$BE$43,'ADR Raw Data'!AE$1,FALSE))/100</f>
        <v>-1.0753015710899401E-2</v>
      </c>
      <c r="AS26" s="40"/>
      <c r="AT26" s="49">
        <f>VLOOKUP($A26,'RevPAR Raw Data'!$B$6:$BE$43,'RevPAR Raw Data'!G$1,FALSE)</f>
        <v>45.277894734994703</v>
      </c>
      <c r="AU26" s="50">
        <f>VLOOKUP($A26,'RevPAR Raw Data'!$B$6:$BE$43,'RevPAR Raw Data'!H$1,FALSE)</f>
        <v>65.265743330993303</v>
      </c>
      <c r="AV26" s="50">
        <f>VLOOKUP($A26,'RevPAR Raw Data'!$B$6:$BE$43,'RevPAR Raw Data'!I$1,FALSE)</f>
        <v>61.703690224640198</v>
      </c>
      <c r="AW26" s="50">
        <f>VLOOKUP($A26,'RevPAR Raw Data'!$B$6:$BE$43,'RevPAR Raw Data'!J$1,FALSE)</f>
        <v>60.308521990171897</v>
      </c>
      <c r="AX26" s="50">
        <f>VLOOKUP($A26,'RevPAR Raw Data'!$B$6:$BE$43,'RevPAR Raw Data'!K$1,FALSE)</f>
        <v>55.954378167778103</v>
      </c>
      <c r="AY26" s="51">
        <f>VLOOKUP($A26,'RevPAR Raw Data'!$B$6:$BE$43,'RevPAR Raw Data'!L$1,FALSE)</f>
        <v>57.702045689715597</v>
      </c>
      <c r="AZ26" s="50">
        <f>VLOOKUP($A26,'RevPAR Raw Data'!$B$6:$BE$43,'RevPAR Raw Data'!N$1,FALSE)</f>
        <v>83.800209038258998</v>
      </c>
      <c r="BA26" s="50">
        <f>VLOOKUP($A26,'RevPAR Raw Data'!$B$6:$BE$43,'RevPAR Raw Data'!O$1,FALSE)</f>
        <v>86.459900421200402</v>
      </c>
      <c r="BB26" s="51">
        <f>VLOOKUP($A26,'RevPAR Raw Data'!$B$6:$BE$43,'RevPAR Raw Data'!P$1,FALSE)</f>
        <v>85.130054729729693</v>
      </c>
      <c r="BC26" s="52">
        <f>VLOOKUP($A26,'RevPAR Raw Data'!$B$6:$BE$43,'RevPAR Raw Data'!R$1,FALSE)</f>
        <v>65.538619701148207</v>
      </c>
      <c r="BE26" s="129">
        <f>(VLOOKUP($A26,'RevPAR Raw Data'!$B$6:$BE$43,'RevPAR Raw Data'!T$1,FALSE))/100</f>
        <v>4.12119994976132E-2</v>
      </c>
      <c r="BF26" s="119">
        <f>(VLOOKUP($A26,'RevPAR Raw Data'!$B$6:$BE$43,'RevPAR Raw Data'!U$1,FALSE))/100</f>
        <v>0.23623131383583998</v>
      </c>
      <c r="BG26" s="119">
        <f>(VLOOKUP($A26,'RevPAR Raw Data'!$B$6:$BE$43,'RevPAR Raw Data'!V$1,FALSE))/100</f>
        <v>6.4985342694357795E-2</v>
      </c>
      <c r="BH26" s="119">
        <f>(VLOOKUP($A26,'RevPAR Raw Data'!$B$6:$BE$43,'RevPAR Raw Data'!W$1,FALSE))/100</f>
        <v>1.61634879082867E-2</v>
      </c>
      <c r="BI26" s="119">
        <f>(VLOOKUP($A26,'RevPAR Raw Data'!$B$6:$BE$43,'RevPAR Raw Data'!X$1,FALSE))/100</f>
        <v>-6.4493457942403201E-2</v>
      </c>
      <c r="BJ26" s="130">
        <f>(VLOOKUP($A26,'RevPAR Raw Data'!$B$6:$BE$43,'RevPAR Raw Data'!Y$1,FALSE))/100</f>
        <v>5.5346990007723897E-2</v>
      </c>
      <c r="BK26" s="119">
        <f>(VLOOKUP($A26,'RevPAR Raw Data'!$B$6:$BE$43,'RevPAR Raw Data'!AA$1,FALSE))/100</f>
        <v>8.1107040998557006E-2</v>
      </c>
      <c r="BL26" s="119">
        <f>(VLOOKUP($A26,'RevPAR Raw Data'!$B$6:$BE$43,'RevPAR Raw Data'!AB$1,FALSE))/100</f>
        <v>-5.71673625888078E-2</v>
      </c>
      <c r="BM26" s="130">
        <f>(VLOOKUP($A26,'RevPAR Raw Data'!$B$6:$BE$43,'RevPAR Raw Data'!AC$1,FALSE))/100</f>
        <v>6.1725962296929806E-3</v>
      </c>
      <c r="BN26" s="131">
        <f>(VLOOKUP($A26,'RevPAR Raw Data'!$B$6:$BE$43,'RevPAR Raw Data'!AE$1,FALSE))/100</f>
        <v>3.6546341474663097E-2</v>
      </c>
    </row>
    <row r="27" spans="1:66" x14ac:dyDescent="0.45">
      <c r="A27" s="59" t="s">
        <v>93</v>
      </c>
      <c r="B27" s="118">
        <f>(VLOOKUP($A27,'Occupancy Raw Data'!$B$8:$BE$45,'Occupancy Raw Data'!G$3,FALSE))/100</f>
        <v>0.288873038516405</v>
      </c>
      <c r="C27" s="115">
        <f>(VLOOKUP($A27,'Occupancy Raw Data'!$B$8:$BE$45,'Occupancy Raw Data'!H$3,FALSE))/100</f>
        <v>0.372166745918529</v>
      </c>
      <c r="D27" s="115">
        <f>(VLOOKUP($A27,'Occupancy Raw Data'!$B$8:$BE$45,'Occupancy Raw Data'!I$3,FALSE))/100</f>
        <v>0.38128071009668701</v>
      </c>
      <c r="E27" s="115">
        <f>(VLOOKUP($A27,'Occupancy Raw Data'!$B$8:$BE$45,'Occupancy Raw Data'!J$3,FALSE))/100</f>
        <v>0.37834839118719205</v>
      </c>
      <c r="F27" s="115">
        <f>(VLOOKUP($A27,'Occupancy Raw Data'!$B$8:$BE$45,'Occupancy Raw Data'!K$3,FALSE))/100</f>
        <v>0.43913456966238695</v>
      </c>
      <c r="G27" s="116">
        <f>(VLOOKUP($A27,'Occupancy Raw Data'!$B$8:$BE$45,'Occupancy Raw Data'!L$3,FALSE))/100</f>
        <v>0.37196069107623997</v>
      </c>
      <c r="H27" s="119">
        <f>(VLOOKUP($A27,'Occupancy Raw Data'!$B$8:$BE$45,'Occupancy Raw Data'!N$3,FALSE))/100</f>
        <v>0.69649591451917003</v>
      </c>
      <c r="I27" s="119">
        <f>(VLOOKUP($A27,'Occupancy Raw Data'!$B$8:$BE$45,'Occupancy Raw Data'!O$3,FALSE))/100</f>
        <v>0.73648648648648607</v>
      </c>
      <c r="J27" s="116">
        <f>(VLOOKUP($A27,'Occupancy Raw Data'!$B$8:$BE$45,'Occupancy Raw Data'!P$3,FALSE))/100</f>
        <v>0.716491200502828</v>
      </c>
      <c r="K27" s="117">
        <f>(VLOOKUP($A27,'Occupancy Raw Data'!$B$8:$BE$45,'Occupancy Raw Data'!R$3,FALSE))/100</f>
        <v>0.47100941883314801</v>
      </c>
      <c r="M27" s="129">
        <f>(VLOOKUP($A27,'Occupancy Raw Data'!$B$8:$BE$45,'Occupancy Raw Data'!T$3,FALSE))/100</f>
        <v>-5.6976059046083202E-2</v>
      </c>
      <c r="N27" s="119">
        <f>(VLOOKUP($A27,'Occupancy Raw Data'!$B$8:$BE$45,'Occupancy Raw Data'!U$3,FALSE))/100</f>
        <v>6.11044428125286E-3</v>
      </c>
      <c r="O27" s="119">
        <f>(VLOOKUP($A27,'Occupancy Raw Data'!$B$8:$BE$45,'Occupancy Raw Data'!V$3,FALSE))/100</f>
        <v>-3.8681815478789995E-2</v>
      </c>
      <c r="P27" s="119">
        <f>(VLOOKUP($A27,'Occupancy Raw Data'!$B$8:$BE$45,'Occupancy Raw Data'!W$3,FALSE))/100</f>
        <v>-0.15291327539310401</v>
      </c>
      <c r="Q27" s="119">
        <f>(VLOOKUP($A27,'Occupancy Raw Data'!$B$8:$BE$45,'Occupancy Raw Data'!X$3,FALSE))/100</f>
        <v>-0.21662516451402103</v>
      </c>
      <c r="R27" s="130">
        <f>(VLOOKUP($A27,'Occupancy Raw Data'!$B$8:$BE$45,'Occupancy Raw Data'!Y$3,FALSE))/100</f>
        <v>-0.105893711937705</v>
      </c>
      <c r="S27" s="119">
        <f>(VLOOKUP($A27,'Occupancy Raw Data'!$B$8:$BE$45,'Occupancy Raw Data'!AA$3,FALSE))/100</f>
        <v>-7.6172506230829107E-2</v>
      </c>
      <c r="T27" s="119">
        <f>(VLOOKUP($A27,'Occupancy Raw Data'!$B$8:$BE$45,'Occupancy Raw Data'!AB$3,FALSE))/100</f>
        <v>-7.2942766137058093E-2</v>
      </c>
      <c r="U27" s="130">
        <f>(VLOOKUP($A27,'Occupancy Raw Data'!$B$8:$BE$45,'Occupancy Raw Data'!AC$3,FALSE))/100</f>
        <v>-7.4515385475123791E-2</v>
      </c>
      <c r="V27" s="131">
        <f>(VLOOKUP($A27,'Occupancy Raw Data'!$B$8:$BE$45,'Occupancy Raw Data'!AE$3,FALSE))/100</f>
        <v>-9.1324047627665411E-2</v>
      </c>
      <c r="X27" s="49">
        <f>VLOOKUP($A27,'ADR Raw Data'!$B$6:$BE$43,'ADR Raw Data'!G$1,FALSE)</f>
        <v>93.604831522633702</v>
      </c>
      <c r="Y27" s="50">
        <f>VLOOKUP($A27,'ADR Raw Data'!$B$6:$BE$43,'ADR Raw Data'!H$1,FALSE)</f>
        <v>101.59095325809101</v>
      </c>
      <c r="Z27" s="50">
        <f>VLOOKUP($A27,'ADR Raw Data'!$B$6:$BE$43,'ADR Raw Data'!I$1,FALSE)</f>
        <v>102.712415776345</v>
      </c>
      <c r="AA27" s="50">
        <f>VLOOKUP($A27,'ADR Raw Data'!$B$6:$BE$43,'ADR Raw Data'!J$1,FALSE)</f>
        <v>102.397604754922</v>
      </c>
      <c r="AB27" s="50">
        <f>VLOOKUP($A27,'ADR Raw Data'!$B$6:$BE$43,'ADR Raw Data'!K$1,FALSE)</f>
        <v>105.16175175961</v>
      </c>
      <c r="AC27" s="51">
        <f>VLOOKUP($A27,'ADR Raw Data'!$B$6:$BE$43,'ADR Raw Data'!L$1,FALSE)</f>
        <v>101.58765889547</v>
      </c>
      <c r="AD27" s="50">
        <f>VLOOKUP($A27,'ADR Raw Data'!$B$6:$BE$43,'ADR Raw Data'!N$1,FALSE)</f>
        <v>142.57335276931701</v>
      </c>
      <c r="AE27" s="50">
        <f>VLOOKUP($A27,'ADR Raw Data'!$B$6:$BE$43,'ADR Raw Data'!O$1,FALSE)</f>
        <v>146.71393772135599</v>
      </c>
      <c r="AF27" s="51">
        <f>VLOOKUP($A27,'ADR Raw Data'!$B$6:$BE$43,'ADR Raw Data'!P$1,FALSE)</f>
        <v>144.70142137726799</v>
      </c>
      <c r="AG27" s="52">
        <f>VLOOKUP($A27,'ADR Raw Data'!$B$6:$BE$43,'ADR Raw Data'!R$1,FALSE)</f>
        <v>120.442306042296</v>
      </c>
      <c r="AI27" s="129">
        <f>(VLOOKUP($A27,'ADR Raw Data'!$B$6:$BE$43,'ADR Raw Data'!T$1,FALSE))/100</f>
        <v>-4.73652238559122E-2</v>
      </c>
      <c r="AJ27" s="119">
        <f>(VLOOKUP($A27,'ADR Raw Data'!$B$6:$BE$43,'ADR Raw Data'!U$1,FALSE))/100</f>
        <v>1.8988690811900698E-2</v>
      </c>
      <c r="AK27" s="119">
        <f>(VLOOKUP($A27,'ADR Raw Data'!$B$6:$BE$43,'ADR Raw Data'!V$1,FALSE))/100</f>
        <v>-3.6756600540532604E-3</v>
      </c>
      <c r="AL27" s="119">
        <f>(VLOOKUP($A27,'ADR Raw Data'!$B$6:$BE$43,'ADR Raw Data'!W$1,FALSE))/100</f>
        <v>-5.4236738546224801E-2</v>
      </c>
      <c r="AM27" s="119">
        <f>(VLOOKUP($A27,'ADR Raw Data'!$B$6:$BE$43,'ADR Raw Data'!X$1,FALSE))/100</f>
        <v>-6.3256151672124006E-2</v>
      </c>
      <c r="AN27" s="130">
        <f>(VLOOKUP($A27,'ADR Raw Data'!$B$6:$BE$43,'ADR Raw Data'!Y$1,FALSE))/100</f>
        <v>-3.5803264781341201E-2</v>
      </c>
      <c r="AO27" s="119">
        <f>(VLOOKUP($A27,'ADR Raw Data'!$B$6:$BE$43,'ADR Raw Data'!AA$1,FALSE))/100</f>
        <v>-2.5413989416323099E-2</v>
      </c>
      <c r="AP27" s="119">
        <f>(VLOOKUP($A27,'ADR Raw Data'!$B$6:$BE$43,'ADR Raw Data'!AB$1,FALSE))/100</f>
        <v>-1.3520700677514999E-3</v>
      </c>
      <c r="AQ27" s="130">
        <f>(VLOOKUP($A27,'ADR Raw Data'!$B$6:$BE$43,'ADR Raw Data'!AC$1,FALSE))/100</f>
        <v>-1.3018156423192999E-2</v>
      </c>
      <c r="AR27" s="131">
        <f>(VLOOKUP($A27,'ADR Raw Data'!$B$6:$BE$43,'ADR Raw Data'!AE$1,FALSE))/100</f>
        <v>-2.0496016974794303E-2</v>
      </c>
      <c r="AS27" s="40"/>
      <c r="AT27" s="49">
        <f>VLOOKUP($A27,'RevPAR Raw Data'!$B$6:$BE$43,'RevPAR Raw Data'!G$1,FALSE)</f>
        <v>27.039912101759299</v>
      </c>
      <c r="AU27" s="50">
        <f>VLOOKUP($A27,'RevPAR Raw Data'!$B$6:$BE$43,'RevPAR Raw Data'!H$1,FALSE)</f>
        <v>37.808774488825399</v>
      </c>
      <c r="AV27" s="50">
        <f>VLOOKUP($A27,'RevPAR Raw Data'!$B$6:$BE$43,'RevPAR Raw Data'!I$1,FALSE)</f>
        <v>39.162262822951298</v>
      </c>
      <c r="AW27" s="50">
        <f>VLOOKUP($A27,'RevPAR Raw Data'!$B$6:$BE$43,'RevPAR Raw Data'!J$1,FALSE)</f>
        <v>38.741969020446902</v>
      </c>
      <c r="AX27" s="50">
        <f>VLOOKUP($A27,'RevPAR Raw Data'!$B$6:$BE$43,'RevPAR Raw Data'!K$1,FALSE)</f>
        <v>46.180160603899097</v>
      </c>
      <c r="AY27" s="51">
        <f>VLOOKUP($A27,'RevPAR Raw Data'!$B$6:$BE$43,'RevPAR Raw Data'!L$1,FALSE)</f>
        <v>37.786615807576403</v>
      </c>
      <c r="AZ27" s="50">
        <f>VLOOKUP($A27,'RevPAR Raw Data'!$B$6:$BE$43,'RevPAR Raw Data'!N$1,FALSE)</f>
        <v>99.301757723130095</v>
      </c>
      <c r="BA27" s="50">
        <f>VLOOKUP($A27,'RevPAR Raw Data'!$B$6:$BE$43,'RevPAR Raw Data'!O$1,FALSE)</f>
        <v>108.052832510999</v>
      </c>
      <c r="BB27" s="51">
        <f>VLOOKUP($A27,'RevPAR Raw Data'!$B$6:$BE$43,'RevPAR Raw Data'!P$1,FALSE)</f>
        <v>103.67729511706401</v>
      </c>
      <c r="BC27" s="52">
        <f>VLOOKUP($A27,'RevPAR Raw Data'!$B$6:$BE$43,'RevPAR Raw Data'!R$1,FALSE)</f>
        <v>56.729460571906102</v>
      </c>
      <c r="BE27" s="129">
        <f>(VLOOKUP($A27,'RevPAR Raw Data'!$B$6:$BE$43,'RevPAR Raw Data'!T$1,FALSE))/100</f>
        <v>-0.10164259911085001</v>
      </c>
      <c r="BF27" s="119">
        <f>(VLOOKUP($A27,'RevPAR Raw Data'!$B$6:$BE$43,'RevPAR Raw Data'!U$1,FALSE))/100</f>
        <v>2.52151644303336E-2</v>
      </c>
      <c r="BG27" s="119">
        <f>(VLOOKUP($A27,'RevPAR Raw Data'!$B$6:$BE$43,'RevPAR Raw Data'!V$1,FALSE))/100</f>
        <v>-4.2215294328869606E-2</v>
      </c>
      <c r="BH27" s="119">
        <f>(VLOOKUP($A27,'RevPAR Raw Data'!$B$6:$BE$43,'RevPAR Raw Data'!W$1,FALSE))/100</f>
        <v>-0.198856496601586</v>
      </c>
      <c r="BI27" s="119">
        <f>(VLOOKUP($A27,'RevPAR Raw Data'!$B$6:$BE$43,'RevPAR Raw Data'!X$1,FALSE))/100</f>
        <v>-0.26617844192364798</v>
      </c>
      <c r="BJ27" s="130">
        <f>(VLOOKUP($A27,'RevPAR Raw Data'!$B$6:$BE$43,'RevPAR Raw Data'!Y$1,FALSE))/100</f>
        <v>-0.13790563611186202</v>
      </c>
      <c r="BK27" s="119">
        <f>(VLOOKUP($A27,'RevPAR Raw Data'!$B$6:$BE$43,'RevPAR Raw Data'!AA$1,FALSE))/100</f>
        <v>-9.9650648379987189E-2</v>
      </c>
      <c r="BL27" s="119">
        <f>(VLOOKUP($A27,'RevPAR Raw Data'!$B$6:$BE$43,'RevPAR Raw Data'!AB$1,FALSE))/100</f>
        <v>-7.4196212474056708E-2</v>
      </c>
      <c r="BM27" s="130">
        <f>(VLOOKUP($A27,'RevPAR Raw Data'!$B$6:$BE$43,'RevPAR Raw Data'!AC$1,FALSE))/100</f>
        <v>-8.6563488954267298E-2</v>
      </c>
      <c r="BN27" s="131">
        <f>(VLOOKUP($A27,'RevPAR Raw Data'!$B$6:$BE$43,'RevPAR Raw Data'!AE$1,FALSE))/100</f>
        <v>-0.10994828537207599</v>
      </c>
    </row>
    <row r="28" spans="1:66" x14ac:dyDescent="0.45">
      <c r="A28" s="59" t="s">
        <v>29</v>
      </c>
      <c r="B28" s="118">
        <f>(VLOOKUP($A28,'Occupancy Raw Data'!$B$8:$BE$45,'Occupancy Raw Data'!G$3,FALSE))/100</f>
        <v>0.24617212249207998</v>
      </c>
      <c r="C28" s="115">
        <f>(VLOOKUP($A28,'Occupancy Raw Data'!$B$8:$BE$45,'Occupancy Raw Data'!H$3,FALSE))/100</f>
        <v>0.28761879619852099</v>
      </c>
      <c r="D28" s="115">
        <f>(VLOOKUP($A28,'Occupancy Raw Data'!$B$8:$BE$45,'Occupancy Raw Data'!I$3,FALSE))/100</f>
        <v>0.26135163674762402</v>
      </c>
      <c r="E28" s="115">
        <f>(VLOOKUP($A28,'Occupancy Raw Data'!$B$8:$BE$45,'Occupancy Raw Data'!J$3,FALSE))/100</f>
        <v>0.27270327349524798</v>
      </c>
      <c r="F28" s="115">
        <f>(VLOOKUP($A28,'Occupancy Raw Data'!$B$8:$BE$45,'Occupancy Raw Data'!K$3,FALSE))/100</f>
        <v>0.34160506863780299</v>
      </c>
      <c r="G28" s="116">
        <f>(VLOOKUP($A28,'Occupancy Raw Data'!$B$8:$BE$45,'Occupancy Raw Data'!L$3,FALSE))/100</f>
        <v>0.28189017951425499</v>
      </c>
      <c r="H28" s="119">
        <f>(VLOOKUP($A28,'Occupancy Raw Data'!$B$8:$BE$45,'Occupancy Raw Data'!N$3,FALSE))/100</f>
        <v>0.51795142555438201</v>
      </c>
      <c r="I28" s="119">
        <f>(VLOOKUP($A28,'Occupancy Raw Data'!$B$8:$BE$45,'Occupancy Raw Data'!O$3,FALSE))/100</f>
        <v>0.59662090813093893</v>
      </c>
      <c r="J28" s="116">
        <f>(VLOOKUP($A28,'Occupancy Raw Data'!$B$8:$BE$45,'Occupancy Raw Data'!P$3,FALSE))/100</f>
        <v>0.55728616684266097</v>
      </c>
      <c r="K28" s="117">
        <f>(VLOOKUP($A28,'Occupancy Raw Data'!$B$8:$BE$45,'Occupancy Raw Data'!R$3,FALSE))/100</f>
        <v>0.36057474732237099</v>
      </c>
      <c r="M28" s="129">
        <f>(VLOOKUP($A28,'Occupancy Raw Data'!$B$8:$BE$45,'Occupancy Raw Data'!T$3,FALSE))/100</f>
        <v>3.7420293740027602E-2</v>
      </c>
      <c r="N28" s="119">
        <f>(VLOOKUP($A28,'Occupancy Raw Data'!$B$8:$BE$45,'Occupancy Raw Data'!U$3,FALSE))/100</f>
        <v>0.16524438713990702</v>
      </c>
      <c r="O28" s="119">
        <f>(VLOOKUP($A28,'Occupancy Raw Data'!$B$8:$BE$45,'Occupancy Raw Data'!V$3,FALSE))/100</f>
        <v>-1.5686970457890199E-2</v>
      </c>
      <c r="P28" s="119">
        <f>(VLOOKUP($A28,'Occupancy Raw Data'!$B$8:$BE$45,'Occupancy Raw Data'!W$3,FALSE))/100</f>
        <v>-0.108882087079789</v>
      </c>
      <c r="Q28" s="119">
        <f>(VLOOKUP($A28,'Occupancy Raw Data'!$B$8:$BE$45,'Occupancy Raw Data'!X$3,FALSE))/100</f>
        <v>6.2725036701264503E-2</v>
      </c>
      <c r="R28" s="130">
        <f>(VLOOKUP($A28,'Occupancy Raw Data'!$B$8:$BE$45,'Occupancy Raw Data'!Y$3,FALSE))/100</f>
        <v>2.3486831683555202E-2</v>
      </c>
      <c r="S28" s="119">
        <f>(VLOOKUP($A28,'Occupancy Raw Data'!$B$8:$BE$45,'Occupancy Raw Data'!AA$3,FALSE))/100</f>
        <v>-0.11599414367357501</v>
      </c>
      <c r="T28" s="119">
        <f>(VLOOKUP($A28,'Occupancy Raw Data'!$B$8:$BE$45,'Occupancy Raw Data'!AB$3,FALSE))/100</f>
        <v>-0.125131287617152</v>
      </c>
      <c r="U28" s="130">
        <f>(VLOOKUP($A28,'Occupancy Raw Data'!$B$8:$BE$45,'Occupancy Raw Data'!AC$3,FALSE))/100</f>
        <v>-0.12090878391283401</v>
      </c>
      <c r="V28" s="131">
        <f>(VLOOKUP($A28,'Occupancy Raw Data'!$B$8:$BE$45,'Occupancy Raw Data'!AE$3,FALSE))/100</f>
        <v>-4.5729187392216201E-2</v>
      </c>
      <c r="X28" s="49">
        <f>VLOOKUP($A28,'ADR Raw Data'!$B$6:$BE$43,'ADR Raw Data'!G$1,FALSE)</f>
        <v>91.512042895442306</v>
      </c>
      <c r="Y28" s="50">
        <f>VLOOKUP($A28,'ADR Raw Data'!$B$6:$BE$43,'ADR Raw Data'!H$1,FALSE)</f>
        <v>86.2315052776502</v>
      </c>
      <c r="Z28" s="50">
        <f>VLOOKUP($A28,'ADR Raw Data'!$B$6:$BE$43,'ADR Raw Data'!I$1,FALSE)</f>
        <v>86.576116161616099</v>
      </c>
      <c r="AA28" s="50">
        <f>VLOOKUP($A28,'ADR Raw Data'!$B$6:$BE$43,'ADR Raw Data'!J$1,FALSE)</f>
        <v>84.903242981606894</v>
      </c>
      <c r="AB28" s="50">
        <f>VLOOKUP($A28,'ADR Raw Data'!$B$6:$BE$43,'ADR Raw Data'!K$1,FALSE)</f>
        <v>96.908551004636706</v>
      </c>
      <c r="AC28" s="51">
        <f>VLOOKUP($A28,'ADR Raw Data'!$B$6:$BE$43,'ADR Raw Data'!L$1,FALSE)</f>
        <v>89.548468814384705</v>
      </c>
      <c r="AD28" s="50">
        <f>VLOOKUP($A28,'ADR Raw Data'!$B$6:$BE$43,'ADR Raw Data'!N$1,FALSE)</f>
        <v>144.65121049948999</v>
      </c>
      <c r="AE28" s="50">
        <f>VLOOKUP($A28,'ADR Raw Data'!$B$6:$BE$43,'ADR Raw Data'!O$1,FALSE)</f>
        <v>179.766761061946</v>
      </c>
      <c r="AF28" s="51">
        <f>VLOOKUP($A28,'ADR Raw Data'!$B$6:$BE$43,'ADR Raw Data'!P$1,FALSE)</f>
        <v>163.44826030317299</v>
      </c>
      <c r="AG28" s="52">
        <f>VLOOKUP($A28,'ADR Raw Data'!$B$6:$BE$43,'ADR Raw Data'!R$1,FALSE)</f>
        <v>122.181553184813</v>
      </c>
      <c r="AI28" s="129">
        <f>(VLOOKUP($A28,'ADR Raw Data'!$B$6:$BE$43,'ADR Raw Data'!T$1,FALSE))/100</f>
        <v>-6.6306263774146196E-2</v>
      </c>
      <c r="AJ28" s="119">
        <f>(VLOOKUP($A28,'ADR Raw Data'!$B$6:$BE$43,'ADR Raw Data'!U$1,FALSE))/100</f>
        <v>6.8794330755181498E-3</v>
      </c>
      <c r="AK28" s="119">
        <f>(VLOOKUP($A28,'ADR Raw Data'!$B$6:$BE$43,'ADR Raw Data'!V$1,FALSE))/100</f>
        <v>-5.0582899613643498E-3</v>
      </c>
      <c r="AL28" s="119">
        <f>(VLOOKUP($A28,'ADR Raw Data'!$B$6:$BE$43,'ADR Raw Data'!W$1,FALSE))/100</f>
        <v>-8.1142735676008701E-2</v>
      </c>
      <c r="AM28" s="119">
        <f>(VLOOKUP($A28,'ADR Raw Data'!$B$6:$BE$43,'ADR Raw Data'!X$1,FALSE))/100</f>
        <v>-2.1458838756921002E-2</v>
      </c>
      <c r="AN28" s="130">
        <f>(VLOOKUP($A28,'ADR Raw Data'!$B$6:$BE$43,'ADR Raw Data'!Y$1,FALSE))/100</f>
        <v>-3.3644481627397395E-2</v>
      </c>
      <c r="AO28" s="119">
        <f>(VLOOKUP($A28,'ADR Raw Data'!$B$6:$BE$43,'ADR Raw Data'!AA$1,FALSE))/100</f>
        <v>2.7288482164472397E-2</v>
      </c>
      <c r="AP28" s="119">
        <f>(VLOOKUP($A28,'ADR Raw Data'!$B$6:$BE$43,'ADR Raw Data'!AB$1,FALSE))/100</f>
        <v>0.44836776279006796</v>
      </c>
      <c r="AQ28" s="130">
        <f>(VLOOKUP($A28,'ADR Raw Data'!$B$6:$BE$43,'ADR Raw Data'!AC$1,FALSE))/100</f>
        <v>0.239835830393928</v>
      </c>
      <c r="AR28" s="131">
        <f>(VLOOKUP($A28,'ADR Raw Data'!$B$6:$BE$43,'ADR Raw Data'!AE$1,FALSE))/100</f>
        <v>9.6392400988168092E-2</v>
      </c>
      <c r="AS28" s="40"/>
      <c r="AT28" s="49">
        <f>VLOOKUP($A28,'RevPAR Raw Data'!$B$6:$BE$43,'RevPAR Raw Data'!G$1,FALSE)</f>
        <v>22.5277138331573</v>
      </c>
      <c r="AU28" s="50">
        <f>VLOOKUP($A28,'RevPAR Raw Data'!$B$6:$BE$43,'RevPAR Raw Data'!H$1,FALSE)</f>
        <v>24.8018017423442</v>
      </c>
      <c r="AV28" s="50">
        <f>VLOOKUP($A28,'RevPAR Raw Data'!$B$6:$BE$43,'RevPAR Raw Data'!I$1,FALSE)</f>
        <v>22.6268096620908</v>
      </c>
      <c r="AW28" s="50">
        <f>VLOOKUP($A28,'RevPAR Raw Data'!$B$6:$BE$43,'RevPAR Raw Data'!J$1,FALSE)</f>
        <v>23.1533922914466</v>
      </c>
      <c r="AX28" s="50">
        <f>VLOOKUP($A28,'RevPAR Raw Data'!$B$6:$BE$43,'RevPAR Raw Data'!K$1,FALSE)</f>
        <v>33.104452217529001</v>
      </c>
      <c r="AY28" s="51">
        <f>VLOOKUP($A28,'RevPAR Raw Data'!$B$6:$BE$43,'RevPAR Raw Data'!L$1,FALSE)</f>
        <v>25.242833949313599</v>
      </c>
      <c r="AZ28" s="50">
        <f>VLOOKUP($A28,'RevPAR Raw Data'!$B$6:$BE$43,'RevPAR Raw Data'!N$1,FALSE)</f>
        <v>74.922300686377994</v>
      </c>
      <c r="BA28" s="50">
        <f>VLOOKUP($A28,'RevPAR Raw Data'!$B$6:$BE$43,'RevPAR Raw Data'!O$1,FALSE)</f>
        <v>107.25260823653601</v>
      </c>
      <c r="BB28" s="51">
        <f>VLOOKUP($A28,'RevPAR Raw Data'!$B$6:$BE$43,'RevPAR Raw Data'!P$1,FALSE)</f>
        <v>91.087454461457199</v>
      </c>
      <c r="BC28" s="52">
        <f>VLOOKUP($A28,'RevPAR Raw Data'!$B$6:$BE$43,'RevPAR Raw Data'!R$1,FALSE)</f>
        <v>44.055582667068897</v>
      </c>
      <c r="BE28" s="129">
        <f>(VLOOKUP($A28,'RevPAR Raw Data'!$B$6:$BE$43,'RevPAR Raw Data'!T$1,FALSE))/100</f>
        <v>-3.13671699013508E-2</v>
      </c>
      <c r="BF28" s="119">
        <f>(VLOOKUP($A28,'RevPAR Raw Data'!$B$6:$BE$43,'RevPAR Raw Data'!U$1,FALSE))/100</f>
        <v>0.17326060791785999</v>
      </c>
      <c r="BG28" s="119">
        <f>(VLOOKUP($A28,'RevPAR Raw Data'!$B$6:$BE$43,'RevPAR Raw Data'!V$1,FALSE))/100</f>
        <v>-2.06659111740632E-2</v>
      </c>
      <c r="BH28" s="119">
        <f>(VLOOKUP($A28,'RevPAR Raw Data'!$B$6:$BE$43,'RevPAR Raw Data'!W$1,FALSE))/100</f>
        <v>-0.18118983234402999</v>
      </c>
      <c r="BI28" s="119">
        <f>(VLOOKUP($A28,'RevPAR Raw Data'!$B$6:$BE$43,'RevPAR Raw Data'!X$1,FALSE))/100</f>
        <v>3.9920191495749102E-2</v>
      </c>
      <c r="BJ28" s="130">
        <f>(VLOOKUP($A28,'RevPAR Raw Data'!$B$6:$BE$43,'RevPAR Raw Data'!Y$1,FALSE))/100</f>
        <v>-1.09478522209053E-2</v>
      </c>
      <c r="BK28" s="119">
        <f>(VLOOKUP($A28,'RevPAR Raw Data'!$B$6:$BE$43,'RevPAR Raw Data'!AA$1,FALSE))/100</f>
        <v>-9.1870965629922599E-2</v>
      </c>
      <c r="BL28" s="119">
        <f>(VLOOKUP($A28,'RevPAR Raw Data'!$B$6:$BE$43,'RevPAR Raw Data'!AB$1,FALSE))/100</f>
        <v>0.26713163968897302</v>
      </c>
      <c r="BM28" s="130">
        <f>(VLOOKUP($A28,'RevPAR Raw Data'!$B$6:$BE$43,'RevPAR Raw Data'!AC$1,FALSE))/100</f>
        <v>8.9928787889439407E-2</v>
      </c>
      <c r="BN28" s="131">
        <f>(VLOOKUP($A28,'RevPAR Raw Data'!$B$6:$BE$43,'RevPAR Raw Data'!AE$1,FALSE))/100</f>
        <v>4.6255267427978204E-2</v>
      </c>
    </row>
    <row r="29" spans="1:66" x14ac:dyDescent="0.45">
      <c r="B29" s="53"/>
      <c r="C29" s="120"/>
      <c r="D29" s="120"/>
      <c r="E29" s="120"/>
      <c r="F29" s="120"/>
      <c r="G29" s="121"/>
      <c r="H29" s="120"/>
      <c r="I29" s="120"/>
      <c r="J29" s="121"/>
      <c r="K29" s="54"/>
      <c r="M29" s="132"/>
      <c r="N29" s="136"/>
      <c r="O29" s="136"/>
      <c r="P29" s="136"/>
      <c r="Q29" s="136"/>
      <c r="R29" s="137"/>
      <c r="S29" s="136"/>
      <c r="T29" s="136"/>
      <c r="U29" s="137"/>
      <c r="V29" s="133"/>
      <c r="X29" s="55"/>
      <c r="Y29" s="56"/>
      <c r="Z29" s="56"/>
      <c r="AA29" s="56"/>
      <c r="AB29" s="56"/>
      <c r="AC29" s="57"/>
      <c r="AD29" s="56"/>
      <c r="AE29" s="56"/>
      <c r="AF29" s="57"/>
      <c r="AG29" s="58"/>
      <c r="AI29" s="134"/>
      <c r="AJ29" s="138"/>
      <c r="AK29" s="138"/>
      <c r="AL29" s="138"/>
      <c r="AM29" s="138"/>
      <c r="AN29" s="139"/>
      <c r="AO29" s="138"/>
      <c r="AP29" s="138"/>
      <c r="AQ29" s="139"/>
      <c r="AR29" s="135"/>
      <c r="AS29" s="40"/>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18">
        <f>(VLOOKUP($A30,'Occupancy Raw Data'!$B$8:$BE$45,'Occupancy Raw Data'!G$3,FALSE))/100</f>
        <v>0.30393468647238903</v>
      </c>
      <c r="C30" s="115">
        <f>(VLOOKUP($A30,'Occupancy Raw Data'!$B$8:$BE$45,'Occupancy Raw Data'!H$3,FALSE))/100</f>
        <v>0.41274520920739299</v>
      </c>
      <c r="D30" s="115">
        <f>(VLOOKUP($A30,'Occupancy Raw Data'!$B$8:$BE$45,'Occupancy Raw Data'!I$3,FALSE))/100</f>
        <v>0.51985485882753102</v>
      </c>
      <c r="E30" s="115">
        <f>(VLOOKUP($A30,'Occupancy Raw Data'!$B$8:$BE$45,'Occupancy Raw Data'!J$3,FALSE))/100</f>
        <v>0.54244245379294709</v>
      </c>
      <c r="F30" s="115">
        <f>(VLOOKUP($A30,'Occupancy Raw Data'!$B$8:$BE$45,'Occupancy Raw Data'!K$3,FALSE))/100</f>
        <v>0.60746116339721001</v>
      </c>
      <c r="G30" s="116">
        <f>(VLOOKUP($A30,'Occupancy Raw Data'!$B$8:$BE$45,'Occupancy Raw Data'!L$3,FALSE))/100</f>
        <v>0.47728767433949398</v>
      </c>
      <c r="H30" s="119">
        <f>(VLOOKUP($A30,'Occupancy Raw Data'!$B$8:$BE$45,'Occupancy Raw Data'!N$3,FALSE))/100</f>
        <v>0.68917110783535507</v>
      </c>
      <c r="I30" s="119">
        <f>(VLOOKUP($A30,'Occupancy Raw Data'!$B$8:$BE$45,'Occupancy Raw Data'!O$3,FALSE))/100</f>
        <v>0.66576709377480403</v>
      </c>
      <c r="J30" s="116">
        <f>(VLOOKUP($A30,'Occupancy Raw Data'!$B$8:$BE$45,'Occupancy Raw Data'!P$3,FALSE))/100</f>
        <v>0.67746910080507905</v>
      </c>
      <c r="K30" s="117">
        <f>(VLOOKUP($A30,'Occupancy Raw Data'!$B$8:$BE$45,'Occupancy Raw Data'!R$3,FALSE))/100</f>
        <v>0.53448236761537504</v>
      </c>
      <c r="M30" s="129">
        <f>(VLOOKUP($A30,'Occupancy Raw Data'!$B$8:$BE$45,'Occupancy Raw Data'!T$3,FALSE))/100</f>
        <v>-2.5645506248812299E-2</v>
      </c>
      <c r="N30" s="119">
        <f>(VLOOKUP($A30,'Occupancy Raw Data'!$B$8:$BE$45,'Occupancy Raw Data'!U$3,FALSE))/100</f>
        <v>-8.8829686721859702E-2</v>
      </c>
      <c r="O30" s="119">
        <f>(VLOOKUP($A30,'Occupancy Raw Data'!$B$8:$BE$45,'Occupancy Raw Data'!V$3,FALSE))/100</f>
        <v>7.4661262220837799E-2</v>
      </c>
      <c r="P30" s="119">
        <f>(VLOOKUP($A30,'Occupancy Raw Data'!$B$8:$BE$45,'Occupancy Raw Data'!W$3,FALSE))/100</f>
        <v>6.6560969752848601E-2</v>
      </c>
      <c r="Q30" s="119">
        <f>(VLOOKUP($A30,'Occupancy Raw Data'!$B$8:$BE$45,'Occupancy Raw Data'!X$3,FALSE))/100</f>
        <v>9.1750015768328308E-2</v>
      </c>
      <c r="R30" s="130">
        <f>(VLOOKUP($A30,'Occupancy Raw Data'!$B$8:$BE$45,'Occupancy Raw Data'!Y$3,FALSE))/100</f>
        <v>3.1457271045591303E-2</v>
      </c>
      <c r="S30" s="119">
        <f>(VLOOKUP($A30,'Occupancy Raw Data'!$B$8:$BE$45,'Occupancy Raw Data'!AA$3,FALSE))/100</f>
        <v>7.2109611352974806E-2</v>
      </c>
      <c r="T30" s="119">
        <f>(VLOOKUP($A30,'Occupancy Raw Data'!$B$8:$BE$45,'Occupancy Raw Data'!AB$3,FALSE))/100</f>
        <v>4.7528738707218104E-2</v>
      </c>
      <c r="U30" s="130">
        <f>(VLOOKUP($A30,'Occupancy Raw Data'!$B$8:$BE$45,'Occupancy Raw Data'!AC$3,FALSE))/100</f>
        <v>5.9888954358818802E-2</v>
      </c>
      <c r="V30" s="131">
        <f>(VLOOKUP($A30,'Occupancy Raw Data'!$B$8:$BE$45,'Occupancy Raw Data'!AE$3,FALSE))/100</f>
        <v>4.1575888795112502E-2</v>
      </c>
      <c r="X30" s="49">
        <f>VLOOKUP($A30,'ADR Raw Data'!$B$6:$BE$43,'ADR Raw Data'!G$1,FALSE)</f>
        <v>91.2438747948067</v>
      </c>
      <c r="Y30" s="50">
        <f>VLOOKUP($A30,'ADR Raw Data'!$B$6:$BE$43,'ADR Raw Data'!H$1,FALSE)</f>
        <v>97.774623076923007</v>
      </c>
      <c r="Z30" s="50">
        <f>VLOOKUP($A30,'ADR Raw Data'!$B$6:$BE$43,'ADR Raw Data'!I$1,FALSE)</f>
        <v>99.635123238668498</v>
      </c>
      <c r="AA30" s="50">
        <f>VLOOKUP($A30,'ADR Raw Data'!$B$6:$BE$43,'ADR Raw Data'!J$1,FALSE)</f>
        <v>100.492693674484</v>
      </c>
      <c r="AB30" s="50">
        <f>VLOOKUP($A30,'ADR Raw Data'!$B$6:$BE$43,'ADR Raw Data'!K$1,FALSE)</f>
        <v>104.795825431195</v>
      </c>
      <c r="AC30" s="51">
        <f>VLOOKUP($A30,'ADR Raw Data'!$B$6:$BE$43,'ADR Raw Data'!L$1,FALSE)</f>
        <v>99.753209160885604</v>
      </c>
      <c r="AD30" s="50">
        <f>VLOOKUP($A30,'ADR Raw Data'!$B$6:$BE$43,'ADR Raw Data'!N$1,FALSE)</f>
        <v>124.863348251011</v>
      </c>
      <c r="AE30" s="50">
        <f>VLOOKUP($A30,'ADR Raw Data'!$B$6:$BE$43,'ADR Raw Data'!O$1,FALSE)</f>
        <v>128.614632966583</v>
      </c>
      <c r="AF30" s="51">
        <f>VLOOKUP($A30,'ADR Raw Data'!$B$6:$BE$43,'ADR Raw Data'!P$1,FALSE)</f>
        <v>126.70659240785901</v>
      </c>
      <c r="AG30" s="52">
        <f>VLOOKUP($A30,'ADR Raw Data'!$B$6:$BE$43,'ADR Raw Data'!R$1,FALSE)</f>
        <v>109.51436736252499</v>
      </c>
      <c r="AI30" s="129">
        <f>(VLOOKUP($A30,'ADR Raw Data'!$B$6:$BE$43,'ADR Raw Data'!T$1,FALSE))/100</f>
        <v>-1.4309073048443099E-2</v>
      </c>
      <c r="AJ30" s="119">
        <f>(VLOOKUP($A30,'ADR Raw Data'!$B$6:$BE$43,'ADR Raw Data'!U$1,FALSE))/100</f>
        <v>-1.9312322796216801E-2</v>
      </c>
      <c r="AK30" s="119">
        <f>(VLOOKUP($A30,'ADR Raw Data'!$B$6:$BE$43,'ADR Raw Data'!V$1,FALSE))/100</f>
        <v>-8.3962711541572099E-3</v>
      </c>
      <c r="AL30" s="119">
        <f>(VLOOKUP($A30,'ADR Raw Data'!$B$6:$BE$43,'ADR Raw Data'!W$1,FALSE))/100</f>
        <v>1.73713879080237E-2</v>
      </c>
      <c r="AM30" s="119">
        <f>(VLOOKUP($A30,'ADR Raw Data'!$B$6:$BE$43,'ADR Raw Data'!X$1,FALSE))/100</f>
        <v>1.29399602584873E-2</v>
      </c>
      <c r="AN30" s="130">
        <f>(VLOOKUP($A30,'ADR Raw Data'!$B$6:$BE$43,'ADR Raw Data'!Y$1,FALSE))/100</f>
        <v>1.5187061570728E-3</v>
      </c>
      <c r="AO30" s="119">
        <f>(VLOOKUP($A30,'ADR Raw Data'!$B$6:$BE$43,'ADR Raw Data'!AA$1,FALSE))/100</f>
        <v>-2.1701870720190501E-3</v>
      </c>
      <c r="AP30" s="119">
        <f>(VLOOKUP($A30,'ADR Raw Data'!$B$6:$BE$43,'ADR Raw Data'!AB$1,FALSE))/100</f>
        <v>-1.5796975211572899E-2</v>
      </c>
      <c r="AQ30" s="130">
        <f>(VLOOKUP($A30,'ADR Raw Data'!$B$6:$BE$43,'ADR Raw Data'!AC$1,FALSE))/100</f>
        <v>-9.2626326228904803E-3</v>
      </c>
      <c r="AR30" s="131">
        <f>(VLOOKUP($A30,'ADR Raw Data'!$B$6:$BE$43,'ADR Raw Data'!AE$1,FALSE))/100</f>
        <v>-1.4179425865831299E-3</v>
      </c>
      <c r="AS30" s="40"/>
      <c r="AT30" s="49">
        <f>VLOOKUP($A30,'RevPAR Raw Data'!$B$6:$BE$43,'RevPAR Raw Data'!G$1,FALSE)</f>
        <v>27.732178478285501</v>
      </c>
      <c r="AU30" s="50">
        <f>VLOOKUP($A30,'RevPAR Raw Data'!$B$6:$BE$43,'RevPAR Raw Data'!H$1,FALSE)</f>
        <v>40.3560072570586</v>
      </c>
      <c r="AV30" s="50">
        <f>VLOOKUP($A30,'RevPAR Raw Data'!$B$6:$BE$43,'RevPAR Raw Data'!I$1,FALSE)</f>
        <v>51.795802925501697</v>
      </c>
      <c r="AW30" s="50">
        <f>VLOOKUP($A30,'RevPAR Raw Data'!$B$6:$BE$43,'RevPAR Raw Data'!J$1,FALSE)</f>
        <v>54.5115033450504</v>
      </c>
      <c r="AX30" s="50">
        <f>VLOOKUP($A30,'RevPAR Raw Data'!$B$6:$BE$43,'RevPAR Raw Data'!K$1,FALSE)</f>
        <v>63.659394035604898</v>
      </c>
      <c r="AY30" s="51">
        <f>VLOOKUP($A30,'RevPAR Raw Data'!$B$6:$BE$43,'RevPAR Raw Data'!L$1,FALSE)</f>
        <v>47.610977208300199</v>
      </c>
      <c r="AZ30" s="50">
        <f>VLOOKUP($A30,'RevPAR Raw Data'!$B$6:$BE$43,'RevPAR Raw Data'!N$1,FALSE)</f>
        <v>86.052212042181594</v>
      </c>
      <c r="BA30" s="50">
        <f>VLOOKUP($A30,'RevPAR Raw Data'!$B$6:$BE$43,'RevPAR Raw Data'!O$1,FALSE)</f>
        <v>85.627390407075595</v>
      </c>
      <c r="BB30" s="51">
        <f>VLOOKUP($A30,'RevPAR Raw Data'!$B$6:$BE$43,'RevPAR Raw Data'!P$1,FALSE)</f>
        <v>85.839801224628602</v>
      </c>
      <c r="BC30" s="52">
        <f>VLOOKUP($A30,'RevPAR Raw Data'!$B$6:$BE$43,'RevPAR Raw Data'!R$1,FALSE)</f>
        <v>58.533498355822601</v>
      </c>
      <c r="BE30" s="129">
        <f>(VLOOKUP($A30,'RevPAR Raw Data'!$B$6:$BE$43,'RevPAR Raw Data'!T$1,FALSE))/100</f>
        <v>-3.9587615874976903E-2</v>
      </c>
      <c r="BF30" s="119">
        <f>(VLOOKUP($A30,'RevPAR Raw Data'!$B$6:$BE$43,'RevPAR Raw Data'!U$1,FALSE))/100</f>
        <v>-0.106426501934217</v>
      </c>
      <c r="BG30" s="119">
        <f>(VLOOKUP($A30,'RevPAR Raw Data'!$B$6:$BE$43,'RevPAR Raw Data'!V$1,FALSE))/100</f>
        <v>6.5638114864362801E-2</v>
      </c>
      <c r="BH30" s="119">
        <f>(VLOOKUP($A30,'RevPAR Raw Data'!$B$6:$BE$43,'RevPAR Raw Data'!W$1,FALSE))/100</f>
        <v>8.5088614085983408E-2</v>
      </c>
      <c r="BI30" s="119">
        <f>(VLOOKUP($A30,'RevPAR Raw Data'!$B$6:$BE$43,'RevPAR Raw Data'!X$1,FALSE))/100</f>
        <v>0.10587721758457301</v>
      </c>
      <c r="BJ30" s="130">
        <f>(VLOOKUP($A30,'RevPAR Raw Data'!$B$6:$BE$43,'RevPAR Raw Data'!Y$1,FALSE))/100</f>
        <v>3.3023751553885795E-2</v>
      </c>
      <c r="BK30" s="119">
        <f>(VLOOKUP($A30,'RevPAR Raw Data'!$B$6:$BE$43,'RevPAR Raw Data'!AA$1,FALSE))/100</f>
        <v>6.9782932934629199E-2</v>
      </c>
      <c r="BL30" s="119">
        <f>(VLOOKUP($A30,'RevPAR Raw Data'!$B$6:$BE$43,'RevPAR Raw Data'!AB$1,FALSE))/100</f>
        <v>3.0980953188449897E-2</v>
      </c>
      <c r="BM30" s="130">
        <f>(VLOOKUP($A30,'RevPAR Raw Data'!$B$6:$BE$43,'RevPAR Raw Data'!AC$1,FALSE))/100</f>
        <v>5.0071592353533499E-2</v>
      </c>
      <c r="BN30" s="131">
        <f>(VLOOKUP($A30,'RevPAR Raw Data'!$B$6:$BE$43,'RevPAR Raw Data'!AE$1,FALSE))/100</f>
        <v>4.0098993985231701E-2</v>
      </c>
    </row>
    <row r="31" spans="1:66" x14ac:dyDescent="0.45">
      <c r="A31" s="59" t="s">
        <v>70</v>
      </c>
      <c r="B31" s="118">
        <f>(VLOOKUP($A31,'Occupancy Raw Data'!$B$8:$BE$45,'Occupancy Raw Data'!G$3,FALSE))/100</f>
        <v>0.31094009983361004</v>
      </c>
      <c r="C31" s="115">
        <f>(VLOOKUP($A31,'Occupancy Raw Data'!$B$8:$BE$45,'Occupancy Raw Data'!H$3,FALSE))/100</f>
        <v>0.41306156405990002</v>
      </c>
      <c r="D31" s="115">
        <f>(VLOOKUP($A31,'Occupancy Raw Data'!$B$8:$BE$45,'Occupancy Raw Data'!I$3,FALSE))/100</f>
        <v>0.49261647254575697</v>
      </c>
      <c r="E31" s="115">
        <f>(VLOOKUP($A31,'Occupancy Raw Data'!$B$8:$BE$45,'Occupancy Raw Data'!J$3,FALSE))/100</f>
        <v>0.511335274542429</v>
      </c>
      <c r="F31" s="115">
        <f>(VLOOKUP($A31,'Occupancy Raw Data'!$B$8:$BE$45,'Occupancy Raw Data'!K$3,FALSE))/100</f>
        <v>0.51809484193011601</v>
      </c>
      <c r="G31" s="116">
        <f>(VLOOKUP($A31,'Occupancy Raw Data'!$B$8:$BE$45,'Occupancy Raw Data'!L$3,FALSE))/100</f>
        <v>0.44920965058236201</v>
      </c>
      <c r="H31" s="119">
        <f>(VLOOKUP($A31,'Occupancy Raw Data'!$B$8:$BE$45,'Occupancy Raw Data'!N$3,FALSE))/100</f>
        <v>0.59349001663893508</v>
      </c>
      <c r="I31" s="119">
        <f>(VLOOKUP($A31,'Occupancy Raw Data'!$B$8:$BE$45,'Occupancy Raw Data'!O$3,FALSE))/100</f>
        <v>0.59213810316139703</v>
      </c>
      <c r="J31" s="116">
        <f>(VLOOKUP($A31,'Occupancy Raw Data'!$B$8:$BE$45,'Occupancy Raw Data'!P$3,FALSE))/100</f>
        <v>0.592814059900166</v>
      </c>
      <c r="K31" s="117">
        <f>(VLOOKUP($A31,'Occupancy Raw Data'!$B$8:$BE$45,'Occupancy Raw Data'!R$3,FALSE))/100</f>
        <v>0.49023948181602001</v>
      </c>
      <c r="M31" s="129">
        <f>(VLOOKUP($A31,'Occupancy Raw Data'!$B$8:$BE$45,'Occupancy Raw Data'!T$3,FALSE))/100</f>
        <v>-3.50202148466006E-3</v>
      </c>
      <c r="N31" s="119">
        <f>(VLOOKUP($A31,'Occupancy Raw Data'!$B$8:$BE$45,'Occupancy Raw Data'!U$3,FALSE))/100</f>
        <v>-8.4225936302775601E-3</v>
      </c>
      <c r="O31" s="119">
        <f>(VLOOKUP($A31,'Occupancy Raw Data'!$B$8:$BE$45,'Occupancy Raw Data'!V$3,FALSE))/100</f>
        <v>9.5356711777187811E-2</v>
      </c>
      <c r="P31" s="119">
        <f>(VLOOKUP($A31,'Occupancy Raw Data'!$B$8:$BE$45,'Occupancy Raw Data'!W$3,FALSE))/100</f>
        <v>5.1108801748222403E-2</v>
      </c>
      <c r="Q31" s="119">
        <f>(VLOOKUP($A31,'Occupancy Raw Data'!$B$8:$BE$45,'Occupancy Raw Data'!X$3,FALSE))/100</f>
        <v>8.9283511176223088E-2</v>
      </c>
      <c r="R31" s="130">
        <f>(VLOOKUP($A31,'Occupancy Raw Data'!$B$8:$BE$45,'Occupancy Raw Data'!Y$3,FALSE))/100</f>
        <v>4.9341548023279398E-2</v>
      </c>
      <c r="S31" s="119">
        <f>(VLOOKUP($A31,'Occupancy Raw Data'!$B$8:$BE$45,'Occupancy Raw Data'!AA$3,FALSE))/100</f>
        <v>0.10844704444617401</v>
      </c>
      <c r="T31" s="119">
        <f>(VLOOKUP($A31,'Occupancy Raw Data'!$B$8:$BE$45,'Occupancy Raw Data'!AB$3,FALSE))/100</f>
        <v>6.1868952601494505E-2</v>
      </c>
      <c r="U31" s="130">
        <f>(VLOOKUP($A31,'Occupancy Raw Data'!$B$8:$BE$45,'Occupancy Raw Data'!AC$3,FALSE))/100</f>
        <v>8.4684725992811405E-2</v>
      </c>
      <c r="V31" s="131">
        <f>(VLOOKUP($A31,'Occupancy Raw Data'!$B$8:$BE$45,'Occupancy Raw Data'!AE$3,FALSE))/100</f>
        <v>6.1289072583189899E-2</v>
      </c>
      <c r="X31" s="49">
        <f>VLOOKUP($A31,'ADR Raw Data'!$B$6:$BE$43,'ADR Raw Data'!G$1,FALSE)</f>
        <v>86.958632107023405</v>
      </c>
      <c r="Y31" s="50">
        <f>VLOOKUP($A31,'ADR Raw Data'!$B$6:$BE$43,'ADR Raw Data'!H$1,FALSE)</f>
        <v>91.382484894259804</v>
      </c>
      <c r="Z31" s="50">
        <f>VLOOKUP($A31,'ADR Raw Data'!$B$6:$BE$43,'ADR Raw Data'!I$1,FALSE)</f>
        <v>93.217266202237695</v>
      </c>
      <c r="AA31" s="50">
        <f>VLOOKUP($A31,'ADR Raw Data'!$B$6:$BE$43,'ADR Raw Data'!J$1,FALSE)</f>
        <v>94.407758796013795</v>
      </c>
      <c r="AB31" s="50">
        <f>VLOOKUP($A31,'ADR Raw Data'!$B$6:$BE$43,'ADR Raw Data'!K$1,FALSE)</f>
        <v>101.031196306704</v>
      </c>
      <c r="AC31" s="51">
        <f>VLOOKUP($A31,'ADR Raw Data'!$B$6:$BE$43,'ADR Raw Data'!L$1,FALSE)</f>
        <v>94.086864524492995</v>
      </c>
      <c r="AD31" s="50">
        <f>VLOOKUP($A31,'ADR Raw Data'!$B$6:$BE$43,'ADR Raw Data'!N$1,FALSE)</f>
        <v>136.40189942176201</v>
      </c>
      <c r="AE31" s="50">
        <f>VLOOKUP($A31,'ADR Raw Data'!$B$6:$BE$43,'ADR Raw Data'!O$1,FALSE)</f>
        <v>148.170720056199</v>
      </c>
      <c r="AF31" s="51">
        <f>VLOOKUP($A31,'ADR Raw Data'!$B$6:$BE$43,'ADR Raw Data'!P$1,FALSE)</f>
        <v>142.279600035084</v>
      </c>
      <c r="AG31" s="52">
        <f>VLOOKUP($A31,'ADR Raw Data'!$B$6:$BE$43,'ADR Raw Data'!R$1,FALSE)</f>
        <v>110.737229006939</v>
      </c>
      <c r="AI31" s="129">
        <f>(VLOOKUP($A31,'ADR Raw Data'!$B$6:$BE$43,'ADR Raw Data'!T$1,FALSE))/100</f>
        <v>1.4246515327821101E-2</v>
      </c>
      <c r="AJ31" s="119">
        <f>(VLOOKUP($A31,'ADR Raw Data'!$B$6:$BE$43,'ADR Raw Data'!U$1,FALSE))/100</f>
        <v>1.9085284630290199E-2</v>
      </c>
      <c r="AK31" s="119">
        <f>(VLOOKUP($A31,'ADR Raw Data'!$B$6:$BE$43,'ADR Raw Data'!V$1,FALSE))/100</f>
        <v>1.25144770131065E-2</v>
      </c>
      <c r="AL31" s="119">
        <f>(VLOOKUP($A31,'ADR Raw Data'!$B$6:$BE$43,'ADR Raw Data'!W$1,FALSE))/100</f>
        <v>3.36259181241126E-2</v>
      </c>
      <c r="AM31" s="119">
        <f>(VLOOKUP($A31,'ADR Raw Data'!$B$6:$BE$43,'ADR Raw Data'!X$1,FALSE))/100</f>
        <v>6.8141893343773602E-2</v>
      </c>
      <c r="AN31" s="130">
        <f>(VLOOKUP($A31,'ADR Raw Data'!$B$6:$BE$43,'ADR Raw Data'!Y$1,FALSE))/100</f>
        <v>3.3112608519263204E-2</v>
      </c>
      <c r="AO31" s="119">
        <f>(VLOOKUP($A31,'ADR Raw Data'!$B$6:$BE$43,'ADR Raw Data'!AA$1,FALSE))/100</f>
        <v>7.7975502792202903E-2</v>
      </c>
      <c r="AP31" s="119">
        <f>(VLOOKUP($A31,'ADR Raw Data'!$B$6:$BE$43,'ADR Raw Data'!AB$1,FALSE))/100</f>
        <v>9.3013700416723702E-2</v>
      </c>
      <c r="AQ31" s="130">
        <f>(VLOOKUP($A31,'ADR Raw Data'!$B$6:$BE$43,'ADR Raw Data'!AC$1,FALSE))/100</f>
        <v>8.4943043752003705E-2</v>
      </c>
      <c r="AR31" s="131">
        <f>(VLOOKUP($A31,'ADR Raw Data'!$B$6:$BE$43,'ADR Raw Data'!AE$1,FALSE))/100</f>
        <v>5.8508567397056899E-2</v>
      </c>
      <c r="AS31" s="40"/>
      <c r="AT31" s="49">
        <f>VLOOKUP($A31,'RevPAR Raw Data'!$B$6:$BE$43,'RevPAR Raw Data'!G$1,FALSE)</f>
        <v>27.038925748752</v>
      </c>
      <c r="AU31" s="50">
        <f>VLOOKUP($A31,'RevPAR Raw Data'!$B$6:$BE$43,'RevPAR Raw Data'!H$1,FALSE)</f>
        <v>37.746592138103097</v>
      </c>
      <c r="AV31" s="50">
        <f>VLOOKUP($A31,'RevPAR Raw Data'!$B$6:$BE$43,'RevPAR Raw Data'!I$1,FALSE)</f>
        <v>45.920360856905099</v>
      </c>
      <c r="AW31" s="50">
        <f>VLOOKUP($A31,'RevPAR Raw Data'!$B$6:$BE$43,'RevPAR Raw Data'!J$1,FALSE)</f>
        <v>48.2740172628951</v>
      </c>
      <c r="AX31" s="50">
        <f>VLOOKUP($A31,'RevPAR Raw Data'!$B$6:$BE$43,'RevPAR Raw Data'!K$1,FALSE)</f>
        <v>52.343741680532403</v>
      </c>
      <c r="AY31" s="51">
        <f>VLOOKUP($A31,'RevPAR Raw Data'!$B$6:$BE$43,'RevPAR Raw Data'!L$1,FALSE)</f>
        <v>42.264727537437601</v>
      </c>
      <c r="AZ31" s="50">
        <f>VLOOKUP($A31,'RevPAR Raw Data'!$B$6:$BE$43,'RevPAR Raw Data'!N$1,FALSE)</f>
        <v>80.953165557404304</v>
      </c>
      <c r="BA31" s="50">
        <f>VLOOKUP($A31,'RevPAR Raw Data'!$B$6:$BE$43,'RevPAR Raw Data'!O$1,FALSE)</f>
        <v>87.737529118136393</v>
      </c>
      <c r="BB31" s="51">
        <f>VLOOKUP($A31,'RevPAR Raw Data'!$B$6:$BE$43,'RevPAR Raw Data'!P$1,FALSE)</f>
        <v>84.345347337770306</v>
      </c>
      <c r="BC31" s="52">
        <f>VLOOKUP($A31,'RevPAR Raw Data'!$B$6:$BE$43,'RevPAR Raw Data'!R$1,FALSE)</f>
        <v>54.287761766104097</v>
      </c>
      <c r="BE31" s="129">
        <f>(VLOOKUP($A31,'RevPAR Raw Data'!$B$6:$BE$43,'RevPAR Raw Data'!T$1,FALSE))/100</f>
        <v>1.0694602240401401E-2</v>
      </c>
      <c r="BF31" s="119">
        <f>(VLOOKUP($A31,'RevPAR Raw Data'!$B$6:$BE$43,'RevPAR Raw Data'!U$1,FALSE))/100</f>
        <v>1.05019434032535E-2</v>
      </c>
      <c r="BG31" s="119">
        <f>(VLOOKUP($A31,'RevPAR Raw Data'!$B$6:$BE$43,'RevPAR Raw Data'!V$1,FALSE))/100</f>
        <v>0.109064528167875</v>
      </c>
      <c r="BH31" s="119">
        <f>(VLOOKUP($A31,'RevPAR Raw Data'!$B$6:$BE$43,'RevPAR Raw Data'!W$1,FALSE))/100</f>
        <v>8.6453300255342203E-2</v>
      </c>
      <c r="BI31" s="119">
        <f>(VLOOKUP($A31,'RevPAR Raw Data'!$B$6:$BE$43,'RevPAR Raw Data'!X$1,FALSE))/100</f>
        <v>0.16350935201592398</v>
      </c>
      <c r="BJ31" s="130">
        <f>(VLOOKUP($A31,'RevPAR Raw Data'!$B$6:$BE$43,'RevPAR Raw Data'!Y$1,FALSE))/100</f>
        <v>8.4087983905971886E-2</v>
      </c>
      <c r="BK31" s="119">
        <f>(VLOOKUP($A31,'RevPAR Raw Data'!$B$6:$BE$43,'RevPAR Raw Data'!AA$1,FALSE))/100</f>
        <v>0.19487876005539601</v>
      </c>
      <c r="BL31" s="119">
        <f>(VLOOKUP($A31,'RevPAR Raw Data'!$B$6:$BE$43,'RevPAR Raw Data'!AB$1,FALSE))/100</f>
        <v>0.16063731324059</v>
      </c>
      <c r="BM31" s="130">
        <f>(VLOOKUP($A31,'RevPAR Raw Data'!$B$6:$BE$43,'RevPAR Raw Data'!AC$1,FALSE))/100</f>
        <v>0.17682114812994801</v>
      </c>
      <c r="BN31" s="131">
        <f>(VLOOKUP($A31,'RevPAR Raw Data'!$B$6:$BE$43,'RevPAR Raw Data'!AE$1,FALSE))/100</f>
        <v>0.12338357581418301</v>
      </c>
    </row>
    <row r="32" spans="1:66" x14ac:dyDescent="0.45">
      <c r="A32" s="59" t="s">
        <v>52</v>
      </c>
      <c r="B32" s="118">
        <f>(VLOOKUP($A32,'Occupancy Raw Data'!$B$8:$BE$45,'Occupancy Raw Data'!G$3,FALSE))/100</f>
        <v>0.29090909090909001</v>
      </c>
      <c r="C32" s="115">
        <f>(VLOOKUP($A32,'Occupancy Raw Data'!$B$8:$BE$45,'Occupancy Raw Data'!H$3,FALSE))/100</f>
        <v>0.41251862891207097</v>
      </c>
      <c r="D32" s="115">
        <f>(VLOOKUP($A32,'Occupancy Raw Data'!$B$8:$BE$45,'Occupancy Raw Data'!I$3,FALSE))/100</f>
        <v>0.52846497764530498</v>
      </c>
      <c r="E32" s="115">
        <f>(VLOOKUP($A32,'Occupancy Raw Data'!$B$8:$BE$45,'Occupancy Raw Data'!J$3,FALSE))/100</f>
        <v>0.62950819672131098</v>
      </c>
      <c r="F32" s="115">
        <f>(VLOOKUP($A32,'Occupancy Raw Data'!$B$8:$BE$45,'Occupancy Raw Data'!K$3,FALSE))/100</f>
        <v>0.76512667660208611</v>
      </c>
      <c r="G32" s="116">
        <f>(VLOOKUP($A32,'Occupancy Raw Data'!$B$8:$BE$45,'Occupancy Raw Data'!L$3,FALSE))/100</f>
        <v>0.525305514157973</v>
      </c>
      <c r="H32" s="119">
        <f>(VLOOKUP($A32,'Occupancy Raw Data'!$B$8:$BE$45,'Occupancy Raw Data'!N$3,FALSE))/100</f>
        <v>0.81639344262294999</v>
      </c>
      <c r="I32" s="119">
        <f>(VLOOKUP($A32,'Occupancy Raw Data'!$B$8:$BE$45,'Occupancy Raw Data'!O$3,FALSE))/100</f>
        <v>0.65543964232488805</v>
      </c>
      <c r="J32" s="116">
        <f>(VLOOKUP($A32,'Occupancy Raw Data'!$B$8:$BE$45,'Occupancy Raw Data'!P$3,FALSE))/100</f>
        <v>0.73591654247391902</v>
      </c>
      <c r="K32" s="117">
        <f>(VLOOKUP($A32,'Occupancy Raw Data'!$B$8:$BE$45,'Occupancy Raw Data'!R$3,FALSE))/100</f>
        <v>0.58548009367681397</v>
      </c>
      <c r="M32" s="129">
        <f>(VLOOKUP($A32,'Occupancy Raw Data'!$B$8:$BE$45,'Occupancy Raw Data'!T$3,FALSE))/100</f>
        <v>-8.3016208597603905E-2</v>
      </c>
      <c r="N32" s="119">
        <f>(VLOOKUP($A32,'Occupancy Raw Data'!$B$8:$BE$45,'Occupancy Raw Data'!U$3,FALSE))/100</f>
        <v>-0.17774319862072901</v>
      </c>
      <c r="O32" s="119">
        <f>(VLOOKUP($A32,'Occupancy Raw Data'!$B$8:$BE$45,'Occupancy Raw Data'!V$3,FALSE))/100</f>
        <v>-6.2651814460098695E-2</v>
      </c>
      <c r="P32" s="119">
        <f>(VLOOKUP($A32,'Occupancy Raw Data'!$B$8:$BE$45,'Occupancy Raw Data'!W$3,FALSE))/100</f>
        <v>0.13639853714451999</v>
      </c>
      <c r="Q32" s="119">
        <f>(VLOOKUP($A32,'Occupancy Raw Data'!$B$8:$BE$45,'Occupancy Raw Data'!X$3,FALSE))/100</f>
        <v>0.37283898454858599</v>
      </c>
      <c r="R32" s="130">
        <f>(VLOOKUP($A32,'Occupancy Raw Data'!$B$8:$BE$45,'Occupancy Raw Data'!Y$3,FALSE))/100</f>
        <v>5.3136224304133305E-2</v>
      </c>
      <c r="S32" s="119">
        <f>(VLOOKUP($A32,'Occupancy Raw Data'!$B$8:$BE$45,'Occupancy Raw Data'!AA$3,FALSE))/100</f>
        <v>0.43786024301703202</v>
      </c>
      <c r="T32" s="119">
        <f>(VLOOKUP($A32,'Occupancy Raw Data'!$B$8:$BE$45,'Occupancy Raw Data'!AB$3,FALSE))/100</f>
        <v>6.8744439339780097E-2</v>
      </c>
      <c r="U32" s="130">
        <f>(VLOOKUP($A32,'Occupancy Raw Data'!$B$8:$BE$45,'Occupancy Raw Data'!AC$3,FALSE))/100</f>
        <v>0.24619287489206598</v>
      </c>
      <c r="V32" s="131">
        <f>(VLOOKUP($A32,'Occupancy Raw Data'!$B$8:$BE$45,'Occupancy Raw Data'!AE$3,FALSE))/100</f>
        <v>0.11517918972101601</v>
      </c>
      <c r="X32" s="49">
        <f>VLOOKUP($A32,'ADR Raw Data'!$B$6:$BE$43,'ADR Raw Data'!G$1,FALSE)</f>
        <v>91.838504098360602</v>
      </c>
      <c r="Y32" s="50">
        <f>VLOOKUP($A32,'ADR Raw Data'!$B$6:$BE$43,'ADR Raw Data'!H$1,FALSE)</f>
        <v>98.938634393063495</v>
      </c>
      <c r="Z32" s="50">
        <f>VLOOKUP($A32,'ADR Raw Data'!$B$6:$BE$43,'ADR Raw Data'!I$1,FALSE)</f>
        <v>103.202346305696</v>
      </c>
      <c r="AA32" s="50">
        <f>VLOOKUP($A32,'ADR Raw Data'!$B$6:$BE$43,'ADR Raw Data'!J$1,FALSE)</f>
        <v>105.485771780303</v>
      </c>
      <c r="AB32" s="50">
        <f>VLOOKUP($A32,'ADR Raw Data'!$B$6:$BE$43,'ADR Raw Data'!K$1,FALSE)</f>
        <v>116.730132450331</v>
      </c>
      <c r="AC32" s="51">
        <f>VLOOKUP($A32,'ADR Raw Data'!$B$6:$BE$43,'ADR Raw Data'!L$1,FALSE)</f>
        <v>105.762075578756</v>
      </c>
      <c r="AD32" s="50">
        <f>VLOOKUP($A32,'ADR Raw Data'!$B$6:$BE$43,'ADR Raw Data'!N$1,FALSE)</f>
        <v>133.226465863453</v>
      </c>
      <c r="AE32" s="50">
        <f>VLOOKUP($A32,'ADR Raw Data'!$B$6:$BE$43,'ADR Raw Data'!O$1,FALSE)</f>
        <v>125.207771714415</v>
      </c>
      <c r="AF32" s="51">
        <f>VLOOKUP($A32,'ADR Raw Data'!$B$6:$BE$43,'ADR Raw Data'!P$1,FALSE)</f>
        <v>129.65556500607499</v>
      </c>
      <c r="AG32" s="52">
        <f>VLOOKUP($A32,'ADR Raw Data'!$B$6:$BE$43,'ADR Raw Data'!R$1,FALSE)</f>
        <v>114.342879272727</v>
      </c>
      <c r="AI32" s="129">
        <f>(VLOOKUP($A32,'ADR Raw Data'!$B$6:$BE$43,'ADR Raw Data'!T$1,FALSE))/100</f>
        <v>-1.51756754490963E-2</v>
      </c>
      <c r="AJ32" s="119">
        <f>(VLOOKUP($A32,'ADR Raw Data'!$B$6:$BE$43,'ADR Raw Data'!U$1,FALSE))/100</f>
        <v>-3.6184070642256198E-2</v>
      </c>
      <c r="AK32" s="119">
        <f>(VLOOKUP($A32,'ADR Raw Data'!$B$6:$BE$43,'ADR Raw Data'!V$1,FALSE))/100</f>
        <v>-1.7426197600115701E-2</v>
      </c>
      <c r="AL32" s="119">
        <f>(VLOOKUP($A32,'ADR Raw Data'!$B$6:$BE$43,'ADR Raw Data'!W$1,FALSE))/100</f>
        <v>4.3851352661498496E-3</v>
      </c>
      <c r="AM32" s="119">
        <f>(VLOOKUP($A32,'ADR Raw Data'!$B$6:$BE$43,'ADR Raw Data'!X$1,FALSE))/100</f>
        <v>0.11987727081769201</v>
      </c>
      <c r="AN32" s="130">
        <f>(VLOOKUP($A32,'ADR Raw Data'!$B$6:$BE$43,'ADR Raw Data'!Y$1,FALSE))/100</f>
        <v>2.8056940224652396E-2</v>
      </c>
      <c r="AO32" s="119">
        <f>(VLOOKUP($A32,'ADR Raw Data'!$B$6:$BE$43,'ADR Raw Data'!AA$1,FALSE))/100</f>
        <v>0.154910380250431</v>
      </c>
      <c r="AP32" s="119">
        <f>(VLOOKUP($A32,'ADR Raw Data'!$B$6:$BE$43,'ADR Raw Data'!AB$1,FALSE))/100</f>
        <v>-1.4471175206259701E-2</v>
      </c>
      <c r="AQ32" s="130">
        <f>(VLOOKUP($A32,'ADR Raw Data'!$B$6:$BE$43,'ADR Raw Data'!AC$1,FALSE))/100</f>
        <v>6.7769361381485496E-2</v>
      </c>
      <c r="AR32" s="131">
        <f>(VLOOKUP($A32,'ADR Raw Data'!$B$6:$BE$43,'ADR Raw Data'!AE$1,FALSE))/100</f>
        <v>5.0584214646700196E-2</v>
      </c>
      <c r="AS32" s="40"/>
      <c r="AT32" s="49">
        <f>VLOOKUP($A32,'RevPAR Raw Data'!$B$6:$BE$43,'RevPAR Raw Data'!G$1,FALSE)</f>
        <v>26.716655737704901</v>
      </c>
      <c r="AU32" s="50">
        <f>VLOOKUP($A32,'RevPAR Raw Data'!$B$6:$BE$43,'RevPAR Raw Data'!H$1,FALSE)</f>
        <v>40.814029806259299</v>
      </c>
      <c r="AV32" s="50">
        <f>VLOOKUP($A32,'RevPAR Raw Data'!$B$6:$BE$43,'RevPAR Raw Data'!I$1,FALSE)</f>
        <v>54.538825633382999</v>
      </c>
      <c r="AW32" s="50">
        <f>VLOOKUP($A32,'RevPAR Raw Data'!$B$6:$BE$43,'RevPAR Raw Data'!J$1,FALSE)</f>
        <v>66.404157973174307</v>
      </c>
      <c r="AX32" s="50">
        <f>VLOOKUP($A32,'RevPAR Raw Data'!$B$6:$BE$43,'RevPAR Raw Data'!K$1,FALSE)</f>
        <v>89.313338301043203</v>
      </c>
      <c r="AY32" s="51">
        <f>VLOOKUP($A32,'RevPAR Raw Data'!$B$6:$BE$43,'RevPAR Raw Data'!L$1,FALSE)</f>
        <v>55.557401490312898</v>
      </c>
      <c r="AZ32" s="50">
        <f>VLOOKUP($A32,'RevPAR Raw Data'!$B$6:$BE$43,'RevPAR Raw Data'!N$1,FALSE)</f>
        <v>108.765213114754</v>
      </c>
      <c r="BA32" s="50">
        <f>VLOOKUP($A32,'RevPAR Raw Data'!$B$6:$BE$43,'RevPAR Raw Data'!O$1,FALSE)</f>
        <v>82.066137108792802</v>
      </c>
      <c r="BB32" s="51">
        <f>VLOOKUP($A32,'RevPAR Raw Data'!$B$6:$BE$43,'RevPAR Raw Data'!P$1,FALSE)</f>
        <v>95.415675111773396</v>
      </c>
      <c r="BC32" s="52">
        <f>VLOOKUP($A32,'RevPAR Raw Data'!$B$6:$BE$43,'RevPAR Raw Data'!R$1,FALSE)</f>
        <v>66.945479667873101</v>
      </c>
      <c r="BE32" s="129">
        <f>(VLOOKUP($A32,'RevPAR Raw Data'!$B$6:$BE$43,'RevPAR Raw Data'!T$1,FALSE))/100</f>
        <v>-9.6932057008008596E-2</v>
      </c>
      <c r="BF32" s="119">
        <f>(VLOOKUP($A32,'RevPAR Raw Data'!$B$6:$BE$43,'RevPAR Raw Data'!U$1,FALSE))/100</f>
        <v>-0.207495796807913</v>
      </c>
      <c r="BG32" s="119">
        <f>(VLOOKUP($A32,'RevPAR Raw Data'!$B$6:$BE$43,'RevPAR Raw Data'!V$1,FALSE))/100</f>
        <v>-7.8986229161427002E-2</v>
      </c>
      <c r="BH32" s="119">
        <f>(VLOOKUP($A32,'RevPAR Raw Data'!$B$6:$BE$43,'RevPAR Raw Data'!W$1,FALSE))/100</f>
        <v>0.14138179844615401</v>
      </c>
      <c r="BI32" s="119">
        <f>(VLOOKUP($A32,'RevPAR Raw Data'!$B$6:$BE$43,'RevPAR Raw Data'!X$1,FALSE))/100</f>
        <v>0.53741117528840299</v>
      </c>
      <c r="BJ32" s="130">
        <f>(VLOOKUP($A32,'RevPAR Raw Data'!$B$6:$BE$43,'RevPAR Raw Data'!Y$1,FALSE))/100</f>
        <v>8.2684004397850508E-2</v>
      </c>
      <c r="BK32" s="119">
        <f>(VLOOKUP($A32,'RevPAR Raw Data'!$B$6:$BE$43,'RevPAR Raw Data'!AA$1,FALSE))/100</f>
        <v>0.66059972000977796</v>
      </c>
      <c r="BL32" s="119">
        <f>(VLOOKUP($A32,'RevPAR Raw Data'!$B$6:$BE$43,'RevPAR Raw Data'!AB$1,FALSE))/100</f>
        <v>5.3278451307378301E-2</v>
      </c>
      <c r="BM32" s="130">
        <f>(VLOOKUP($A32,'RevPAR Raw Data'!$B$6:$BE$43,'RevPAR Raw Data'!AC$1,FALSE))/100</f>
        <v>0.33064657018165905</v>
      </c>
      <c r="BN32" s="131">
        <f>(VLOOKUP($A32,'RevPAR Raw Data'!$B$6:$BE$43,'RevPAR Raw Data'!AE$1,FALSE))/100</f>
        <v>0.171589653223397</v>
      </c>
    </row>
    <row r="33" spans="1:66" x14ac:dyDescent="0.45">
      <c r="A33" s="59" t="s">
        <v>51</v>
      </c>
      <c r="B33" s="118">
        <f>(VLOOKUP($A33,'Occupancy Raw Data'!$B$8:$BE$45,'Occupancy Raw Data'!G$3,FALSE))/100</f>
        <v>0.26044129235618496</v>
      </c>
      <c r="C33" s="115">
        <f>(VLOOKUP($A33,'Occupancy Raw Data'!$B$8:$BE$45,'Occupancy Raw Data'!H$3,FALSE))/100</f>
        <v>0.3827817178881</v>
      </c>
      <c r="D33" s="115">
        <f>(VLOOKUP($A33,'Occupancy Raw Data'!$B$8:$BE$45,'Occupancy Raw Data'!I$3,FALSE))/100</f>
        <v>0.45271867612293099</v>
      </c>
      <c r="E33" s="115">
        <f>(VLOOKUP($A33,'Occupancy Raw Data'!$B$8:$BE$45,'Occupancy Raw Data'!J$3,FALSE))/100</f>
        <v>0.55594956658786399</v>
      </c>
      <c r="F33" s="115">
        <f>(VLOOKUP($A33,'Occupancy Raw Data'!$B$8:$BE$45,'Occupancy Raw Data'!K$3,FALSE))/100</f>
        <v>0.78841607565011795</v>
      </c>
      <c r="G33" s="116">
        <f>(VLOOKUP($A33,'Occupancy Raw Data'!$B$8:$BE$45,'Occupancy Raw Data'!L$3,FALSE))/100</f>
        <v>0.48806146572103998</v>
      </c>
      <c r="H33" s="119">
        <f>(VLOOKUP($A33,'Occupancy Raw Data'!$B$8:$BE$45,'Occupancy Raw Data'!N$3,FALSE))/100</f>
        <v>0.82525610717099995</v>
      </c>
      <c r="I33" s="119">
        <f>(VLOOKUP($A33,'Occupancy Raw Data'!$B$8:$BE$45,'Occupancy Raw Data'!O$3,FALSE))/100</f>
        <v>0.78802206461780899</v>
      </c>
      <c r="J33" s="116">
        <f>(VLOOKUP($A33,'Occupancy Raw Data'!$B$8:$BE$45,'Occupancy Raw Data'!P$3,FALSE))/100</f>
        <v>0.80663908589440492</v>
      </c>
      <c r="K33" s="117">
        <f>(VLOOKUP($A33,'Occupancy Raw Data'!$B$8:$BE$45,'Occupancy Raw Data'!R$3,FALSE))/100</f>
        <v>0.57908364291342995</v>
      </c>
      <c r="M33" s="129">
        <f>(VLOOKUP($A33,'Occupancy Raw Data'!$B$8:$BE$45,'Occupancy Raw Data'!T$3,FALSE))/100</f>
        <v>-5.6231384648261599E-2</v>
      </c>
      <c r="N33" s="119">
        <f>(VLOOKUP($A33,'Occupancy Raw Data'!$B$8:$BE$45,'Occupancy Raw Data'!U$3,FALSE))/100</f>
        <v>-0.12378232029468901</v>
      </c>
      <c r="O33" s="119">
        <f>(VLOOKUP($A33,'Occupancy Raw Data'!$B$8:$BE$45,'Occupancy Raw Data'!V$3,FALSE))/100</f>
        <v>-3.0536328574892399E-2</v>
      </c>
      <c r="P33" s="119">
        <f>(VLOOKUP($A33,'Occupancy Raw Data'!$B$8:$BE$45,'Occupancy Raw Data'!W$3,FALSE))/100</f>
        <v>0.17545507650796502</v>
      </c>
      <c r="Q33" s="119">
        <f>(VLOOKUP($A33,'Occupancy Raw Data'!$B$8:$BE$45,'Occupancy Raw Data'!X$3,FALSE))/100</f>
        <v>0.26511075483334701</v>
      </c>
      <c r="R33" s="130">
        <f>(VLOOKUP($A33,'Occupancy Raw Data'!$B$8:$BE$45,'Occupancy Raw Data'!Y$3,FALSE))/100</f>
        <v>7.2210659383049602E-2</v>
      </c>
      <c r="S33" s="119">
        <f>(VLOOKUP($A33,'Occupancy Raw Data'!$B$8:$BE$45,'Occupancy Raw Data'!AA$3,FALSE))/100</f>
        <v>0.262086950737911</v>
      </c>
      <c r="T33" s="119">
        <f>(VLOOKUP($A33,'Occupancy Raw Data'!$B$8:$BE$45,'Occupancy Raw Data'!AB$3,FALSE))/100</f>
        <v>0.41674333514369005</v>
      </c>
      <c r="U33" s="130">
        <f>(VLOOKUP($A33,'Occupancy Raw Data'!$B$8:$BE$45,'Occupancy Raw Data'!AC$3,FALSE))/100</f>
        <v>0.33317437047173598</v>
      </c>
      <c r="V33" s="131">
        <f>(VLOOKUP($A33,'Occupancy Raw Data'!$B$8:$BE$45,'Occupancy Raw Data'!AE$3,FALSE))/100</f>
        <v>0.16279796595320001</v>
      </c>
      <c r="X33" s="49">
        <f>VLOOKUP($A33,'ADR Raw Data'!$B$6:$BE$43,'ADR Raw Data'!G$1,FALSE)</f>
        <v>79.110438729198094</v>
      </c>
      <c r="Y33" s="50">
        <f>VLOOKUP($A33,'ADR Raw Data'!$B$6:$BE$43,'ADR Raw Data'!H$1,FALSE)</f>
        <v>87.927488419969094</v>
      </c>
      <c r="Z33" s="50">
        <f>VLOOKUP($A33,'ADR Raw Data'!$B$6:$BE$43,'ADR Raw Data'!I$1,FALSE)</f>
        <v>91.833777197562995</v>
      </c>
      <c r="AA33" s="50">
        <f>VLOOKUP($A33,'ADR Raw Data'!$B$6:$BE$43,'ADR Raw Data'!J$1,FALSE)</f>
        <v>95.5558433734939</v>
      </c>
      <c r="AB33" s="50">
        <f>VLOOKUP($A33,'ADR Raw Data'!$B$6:$BE$43,'ADR Raw Data'!K$1,FALSE)</f>
        <v>97.573895552223803</v>
      </c>
      <c r="AC33" s="51">
        <f>VLOOKUP($A33,'ADR Raw Data'!$B$6:$BE$43,'ADR Raw Data'!L$1,FALSE)</f>
        <v>92.565629288770396</v>
      </c>
      <c r="AD33" s="50">
        <f>VLOOKUP($A33,'ADR Raw Data'!$B$6:$BE$43,'ADR Raw Data'!N$1,FALSE)</f>
        <v>108.74480783003099</v>
      </c>
      <c r="AE33" s="50">
        <f>VLOOKUP($A33,'ADR Raw Data'!$B$6:$BE$43,'ADR Raw Data'!O$1,FALSE)</f>
        <v>111.7460425</v>
      </c>
      <c r="AF33" s="51">
        <f>VLOOKUP($A33,'ADR Raw Data'!$B$6:$BE$43,'ADR Raw Data'!P$1,FALSE)</f>
        <v>110.210791305409</v>
      </c>
      <c r="AG33" s="52">
        <f>VLOOKUP($A33,'ADR Raw Data'!$B$6:$BE$43,'ADR Raw Data'!R$1,FALSE)</f>
        <v>99.588191096423003</v>
      </c>
      <c r="AI33" s="129">
        <f>(VLOOKUP($A33,'ADR Raw Data'!$B$6:$BE$43,'ADR Raw Data'!T$1,FALSE))/100</f>
        <v>-8.1695135819592798E-2</v>
      </c>
      <c r="AJ33" s="119">
        <f>(VLOOKUP($A33,'ADR Raw Data'!$B$6:$BE$43,'ADR Raw Data'!U$1,FALSE))/100</f>
        <v>-7.7500337278392395E-2</v>
      </c>
      <c r="AK33" s="119">
        <f>(VLOOKUP($A33,'ADR Raw Data'!$B$6:$BE$43,'ADR Raw Data'!V$1,FALSE))/100</f>
        <v>-4.8875013972786104E-2</v>
      </c>
      <c r="AL33" s="119">
        <f>(VLOOKUP($A33,'ADR Raw Data'!$B$6:$BE$43,'ADR Raw Data'!W$1,FALSE))/100</f>
        <v>3.2254449325633698E-2</v>
      </c>
      <c r="AM33" s="119">
        <f>(VLOOKUP($A33,'ADR Raw Data'!$B$6:$BE$43,'ADR Raw Data'!X$1,FALSE))/100</f>
        <v>-9.3044384128032592E-2</v>
      </c>
      <c r="AN33" s="130">
        <f>(VLOOKUP($A33,'ADR Raw Data'!$B$6:$BE$43,'ADR Raw Data'!Y$1,FALSE))/100</f>
        <v>-4.8133529824896701E-2</v>
      </c>
      <c r="AO33" s="119">
        <f>(VLOOKUP($A33,'ADR Raw Data'!$B$6:$BE$43,'ADR Raw Data'!AA$1,FALSE))/100</f>
        <v>-0.10470812272998201</v>
      </c>
      <c r="AP33" s="119">
        <f>(VLOOKUP($A33,'ADR Raw Data'!$B$6:$BE$43,'ADR Raw Data'!AB$1,FALSE))/100</f>
        <v>-4.0371648059034503E-2</v>
      </c>
      <c r="AQ33" s="130">
        <f>(VLOOKUP($A33,'ADR Raw Data'!$B$6:$BE$43,'ADR Raw Data'!AC$1,FALSE))/100</f>
        <v>-7.5082943370638991E-2</v>
      </c>
      <c r="AR33" s="131">
        <f>(VLOOKUP($A33,'ADR Raw Data'!$B$6:$BE$43,'ADR Raw Data'!AE$1,FALSE))/100</f>
        <v>-5.02053344964669E-2</v>
      </c>
      <c r="AS33" s="40"/>
      <c r="AT33" s="49">
        <f>VLOOKUP($A33,'RevPAR Raw Data'!$B$6:$BE$43,'RevPAR Raw Data'!G$1,FALSE)</f>
        <v>20.603624901497199</v>
      </c>
      <c r="AU33" s="50">
        <f>VLOOKUP($A33,'RevPAR Raw Data'!$B$6:$BE$43,'RevPAR Raw Data'!H$1,FALSE)</f>
        <v>33.657035066981798</v>
      </c>
      <c r="AV33" s="50">
        <f>VLOOKUP($A33,'RevPAR Raw Data'!$B$6:$BE$43,'RevPAR Raw Data'!I$1,FALSE)</f>
        <v>41.574866036248999</v>
      </c>
      <c r="AW33" s="50">
        <f>VLOOKUP($A33,'RevPAR Raw Data'!$B$6:$BE$43,'RevPAR Raw Data'!J$1,FALSE)</f>
        <v>53.124229708431798</v>
      </c>
      <c r="AX33" s="50">
        <f>VLOOKUP($A33,'RevPAR Raw Data'!$B$6:$BE$43,'RevPAR Raw Data'!K$1,FALSE)</f>
        <v>76.928827817178799</v>
      </c>
      <c r="AY33" s="51">
        <f>VLOOKUP($A33,'RevPAR Raw Data'!$B$6:$BE$43,'RevPAR Raw Data'!L$1,FALSE)</f>
        <v>45.177716706067699</v>
      </c>
      <c r="AZ33" s="50">
        <f>VLOOKUP($A33,'RevPAR Raw Data'!$B$6:$BE$43,'RevPAR Raw Data'!N$1,FALSE)</f>
        <v>89.742316784869899</v>
      </c>
      <c r="BA33" s="50">
        <f>VLOOKUP($A33,'RevPAR Raw Data'!$B$6:$BE$43,'RevPAR Raw Data'!O$1,FALSE)</f>
        <v>88.0583471237194</v>
      </c>
      <c r="BB33" s="51">
        <f>VLOOKUP($A33,'RevPAR Raw Data'!$B$6:$BE$43,'RevPAR Raw Data'!P$1,FALSE)</f>
        <v>88.9003319542947</v>
      </c>
      <c r="BC33" s="52">
        <f>VLOOKUP($A33,'RevPAR Raw Data'!$B$6:$BE$43,'RevPAR Raw Data'!R$1,FALSE)</f>
        <v>57.669892491275398</v>
      </c>
      <c r="BE33" s="129">
        <f>(VLOOKUP($A33,'RevPAR Raw Data'!$B$6:$BE$43,'RevPAR Raw Data'!T$1,FALSE))/100</f>
        <v>-0.133332689861691</v>
      </c>
      <c r="BF33" s="119">
        <f>(VLOOKUP($A33,'RevPAR Raw Data'!$B$6:$BE$43,'RevPAR Raw Data'!U$1,FALSE))/100</f>
        <v>-0.191689486001141</v>
      </c>
      <c r="BG33" s="119">
        <f>(VLOOKUP($A33,'RevPAR Raw Data'!$B$6:$BE$43,'RevPAR Raw Data'!V$1,FALSE))/100</f>
        <v>-7.7918879061903104E-2</v>
      </c>
      <c r="BH33" s="119">
        <f>(VLOOKUP($A33,'RevPAR Raw Data'!$B$6:$BE$43,'RevPAR Raw Data'!W$1,FALSE))/100</f>
        <v>0.21336873270775</v>
      </c>
      <c r="BI33" s="119">
        <f>(VLOOKUP($A33,'RevPAR Raw Data'!$B$6:$BE$43,'RevPAR Raw Data'!X$1,FALSE))/100</f>
        <v>0.14739930379612798</v>
      </c>
      <c r="BJ33" s="130">
        <f>(VLOOKUP($A33,'RevPAR Raw Data'!$B$6:$BE$43,'RevPAR Raw Data'!Y$1,FALSE))/100</f>
        <v>2.0601375631063398E-2</v>
      </c>
      <c r="BK33" s="119">
        <f>(VLOOKUP($A33,'RevPAR Raw Data'!$B$6:$BE$43,'RevPAR Raw Data'!AA$1,FALSE))/100</f>
        <v>0.12993619540413601</v>
      </c>
      <c r="BL33" s="119">
        <f>(VLOOKUP($A33,'RevPAR Raw Data'!$B$6:$BE$43,'RevPAR Raw Data'!AB$1,FALSE))/100</f>
        <v>0.35954707182728596</v>
      </c>
      <c r="BM33" s="130">
        <f>(VLOOKUP($A33,'RevPAR Raw Data'!$B$6:$BE$43,'RevPAR Raw Data'!AC$1,FALSE))/100</f>
        <v>0.23307571471041899</v>
      </c>
      <c r="BN33" s="131">
        <f>(VLOOKUP($A33,'RevPAR Raw Data'!$B$6:$BE$43,'RevPAR Raw Data'!AE$1,FALSE))/100</f>
        <v>0.10441930512070799</v>
      </c>
    </row>
    <row r="34" spans="1:66" x14ac:dyDescent="0.45">
      <c r="A34" s="59" t="s">
        <v>50</v>
      </c>
      <c r="B34" s="118">
        <f>(VLOOKUP($A34,'Occupancy Raw Data'!$B$8:$BE$45,'Occupancy Raw Data'!G$3,FALSE))/100</f>
        <v>0.29675452752375803</v>
      </c>
      <c r="C34" s="115">
        <f>(VLOOKUP($A34,'Occupancy Raw Data'!$B$8:$BE$45,'Occupancy Raw Data'!H$3,FALSE))/100</f>
        <v>0.359691590460821</v>
      </c>
      <c r="D34" s="115">
        <f>(VLOOKUP($A34,'Occupancy Raw Data'!$B$8:$BE$45,'Occupancy Raw Data'!I$3,FALSE))/100</f>
        <v>0.50242065626680998</v>
      </c>
      <c r="E34" s="115">
        <f>(VLOOKUP($A34,'Occupancy Raw Data'!$B$8:$BE$45,'Occupancy Raw Data'!J$3,FALSE))/100</f>
        <v>0.43607674376905103</v>
      </c>
      <c r="F34" s="115">
        <f>(VLOOKUP($A34,'Occupancy Raw Data'!$B$8:$BE$45,'Occupancy Raw Data'!K$3,FALSE))/100</f>
        <v>0.50080688542227003</v>
      </c>
      <c r="G34" s="116">
        <f>(VLOOKUP($A34,'Occupancy Raw Data'!$B$8:$BE$45,'Occupancy Raw Data'!L$3,FALSE))/100</f>
        <v>0.41915008068854198</v>
      </c>
      <c r="H34" s="119">
        <f>(VLOOKUP($A34,'Occupancy Raw Data'!$B$8:$BE$45,'Occupancy Raw Data'!N$3,FALSE))/100</f>
        <v>0.63743948359332903</v>
      </c>
      <c r="I34" s="119">
        <f>(VLOOKUP($A34,'Occupancy Raw Data'!$B$8:$BE$45,'Occupancy Raw Data'!O$3,FALSE))/100</f>
        <v>0.65519096288327006</v>
      </c>
      <c r="J34" s="116">
        <f>(VLOOKUP($A34,'Occupancy Raw Data'!$B$8:$BE$45,'Occupancy Raw Data'!P$3,FALSE))/100</f>
        <v>0.64631522323829993</v>
      </c>
      <c r="K34" s="117">
        <f>(VLOOKUP($A34,'Occupancy Raw Data'!$B$8:$BE$45,'Occupancy Raw Data'!R$3,FALSE))/100</f>
        <v>0.48405440713132997</v>
      </c>
      <c r="M34" s="129">
        <f>(VLOOKUP($A34,'Occupancy Raw Data'!$B$8:$BE$45,'Occupancy Raw Data'!T$3,FALSE))/100</f>
        <v>7.6386786561452397E-2</v>
      </c>
      <c r="N34" s="119">
        <f>(VLOOKUP($A34,'Occupancy Raw Data'!$B$8:$BE$45,'Occupancy Raw Data'!U$3,FALSE))/100</f>
        <v>-5.27725003216446E-2</v>
      </c>
      <c r="O34" s="119">
        <f>(VLOOKUP($A34,'Occupancy Raw Data'!$B$8:$BE$45,'Occupancy Raw Data'!V$3,FALSE))/100</f>
        <v>0.27957750511076501</v>
      </c>
      <c r="P34" s="119">
        <f>(VLOOKUP($A34,'Occupancy Raw Data'!$B$8:$BE$45,'Occupancy Raw Data'!W$3,FALSE))/100</f>
        <v>1.2882399145230201E-3</v>
      </c>
      <c r="Q34" s="119">
        <f>(VLOOKUP($A34,'Occupancy Raw Data'!$B$8:$BE$45,'Occupancy Raw Data'!X$3,FALSE))/100</f>
        <v>1.1227231520882E-2</v>
      </c>
      <c r="R34" s="130">
        <f>(VLOOKUP($A34,'Occupancy Raw Data'!$B$8:$BE$45,'Occupancy Raw Data'!Y$3,FALSE))/100</f>
        <v>5.9083439013153896E-2</v>
      </c>
      <c r="S34" s="119">
        <f>(VLOOKUP($A34,'Occupancy Raw Data'!$B$8:$BE$45,'Occupancy Raw Data'!AA$3,FALSE))/100</f>
        <v>-9.9182478825649303E-2</v>
      </c>
      <c r="T34" s="119">
        <f>(VLOOKUP($A34,'Occupancy Raw Data'!$B$8:$BE$45,'Occupancy Raw Data'!AB$3,FALSE))/100</f>
        <v>-0.146966460048053</v>
      </c>
      <c r="U34" s="130">
        <f>(VLOOKUP($A34,'Occupancy Raw Data'!$B$8:$BE$45,'Occupancy Raw Data'!AC$3,FALSE))/100</f>
        <v>-0.124053149494706</v>
      </c>
      <c r="V34" s="131">
        <f>(VLOOKUP($A34,'Occupancy Raw Data'!$B$8:$BE$45,'Occupancy Raw Data'!AE$3,FALSE))/100</f>
        <v>-1.91482819305176E-2</v>
      </c>
      <c r="X34" s="49">
        <f>VLOOKUP($A34,'ADR Raw Data'!$B$6:$BE$43,'ADR Raw Data'!G$1,FALSE)</f>
        <v>86.318773413897205</v>
      </c>
      <c r="Y34" s="50">
        <f>VLOOKUP($A34,'ADR Raw Data'!$B$6:$BE$43,'ADR Raw Data'!H$1,FALSE)</f>
        <v>88.117696909272098</v>
      </c>
      <c r="Z34" s="50">
        <f>VLOOKUP($A34,'ADR Raw Data'!$B$6:$BE$43,'ADR Raw Data'!I$1,FALSE)</f>
        <v>88.855560314061293</v>
      </c>
      <c r="AA34" s="50">
        <f>VLOOKUP($A34,'ADR Raw Data'!$B$6:$BE$43,'ADR Raw Data'!J$1,FALSE)</f>
        <v>87.980402960526305</v>
      </c>
      <c r="AB34" s="50">
        <f>VLOOKUP($A34,'ADR Raw Data'!$B$6:$BE$43,'ADR Raw Data'!K$1,FALSE)</f>
        <v>94.079051199427099</v>
      </c>
      <c r="AC34" s="51">
        <f>VLOOKUP($A34,'ADR Raw Data'!$B$6:$BE$43,'ADR Raw Data'!L$1,FALSE)</f>
        <v>89.435838466803503</v>
      </c>
      <c r="AD34" s="50">
        <f>VLOOKUP($A34,'ADR Raw Data'!$B$6:$BE$43,'ADR Raw Data'!N$1,FALSE)</f>
        <v>112.40976933895899</v>
      </c>
      <c r="AE34" s="50">
        <f>VLOOKUP($A34,'ADR Raw Data'!$B$6:$BE$43,'ADR Raw Data'!O$1,FALSE)</f>
        <v>110.399419813902</v>
      </c>
      <c r="AF34" s="51">
        <f>VLOOKUP($A34,'ADR Raw Data'!$B$6:$BE$43,'ADR Raw Data'!P$1,FALSE)</f>
        <v>111.390790678318</v>
      </c>
      <c r="AG34" s="52">
        <f>VLOOKUP($A34,'ADR Raw Data'!$B$6:$BE$43,'ADR Raw Data'!R$1,FALSE)</f>
        <v>97.811413981055097</v>
      </c>
      <c r="AI34" s="129">
        <f>(VLOOKUP($A34,'ADR Raw Data'!$B$6:$BE$43,'ADR Raw Data'!T$1,FALSE))/100</f>
        <v>-2.24030879348978E-2</v>
      </c>
      <c r="AJ34" s="119">
        <f>(VLOOKUP($A34,'ADR Raw Data'!$B$6:$BE$43,'ADR Raw Data'!U$1,FALSE))/100</f>
        <v>-9.8712668874045891E-3</v>
      </c>
      <c r="AK34" s="119">
        <f>(VLOOKUP($A34,'ADR Raw Data'!$B$6:$BE$43,'ADR Raw Data'!V$1,FALSE))/100</f>
        <v>-7.8891943883504304E-3</v>
      </c>
      <c r="AL34" s="119">
        <f>(VLOOKUP($A34,'ADR Raw Data'!$B$6:$BE$43,'ADR Raw Data'!W$1,FALSE))/100</f>
        <v>-5.0239707998941396E-3</v>
      </c>
      <c r="AM34" s="119">
        <f>(VLOOKUP($A34,'ADR Raw Data'!$B$6:$BE$43,'ADR Raw Data'!X$1,FALSE))/100</f>
        <v>6.2389384374945097E-3</v>
      </c>
      <c r="AN34" s="130">
        <f>(VLOOKUP($A34,'ADR Raw Data'!$B$6:$BE$43,'ADR Raw Data'!Y$1,FALSE))/100</f>
        <v>-6.3941232819299601E-3</v>
      </c>
      <c r="AO34" s="119">
        <f>(VLOOKUP($A34,'ADR Raw Data'!$B$6:$BE$43,'ADR Raw Data'!AA$1,FALSE))/100</f>
        <v>-7.7422874423753299E-2</v>
      </c>
      <c r="AP34" s="119">
        <f>(VLOOKUP($A34,'ADR Raw Data'!$B$6:$BE$43,'ADR Raw Data'!AB$1,FALSE))/100</f>
        <v>-0.12785525716125901</v>
      </c>
      <c r="AQ34" s="130">
        <f>(VLOOKUP($A34,'ADR Raw Data'!$B$6:$BE$43,'ADR Raw Data'!AC$1,FALSE))/100</f>
        <v>-0.103931813322966</v>
      </c>
      <c r="AR34" s="131">
        <f>(VLOOKUP($A34,'ADR Raw Data'!$B$6:$BE$43,'ADR Raw Data'!AE$1,FALSE))/100</f>
        <v>-6.5465305842707794E-2</v>
      </c>
      <c r="AS34" s="40"/>
      <c r="AT34" s="49">
        <f>VLOOKUP($A34,'RevPAR Raw Data'!$B$6:$BE$43,'RevPAR Raw Data'!G$1,FALSE)</f>
        <v>25.6154868208714</v>
      </c>
      <c r="AU34" s="50">
        <f>VLOOKUP($A34,'RevPAR Raw Data'!$B$6:$BE$43,'RevPAR Raw Data'!H$1,FALSE)</f>
        <v>31.6951945490407</v>
      </c>
      <c r="AV34" s="50">
        <f>VLOOKUP($A34,'RevPAR Raw Data'!$B$6:$BE$43,'RevPAR Raw Data'!I$1,FALSE)</f>
        <v>44.642868925945798</v>
      </c>
      <c r="AW34" s="50">
        <f>VLOOKUP($A34,'RevPAR Raw Data'!$B$6:$BE$43,'RevPAR Raw Data'!J$1,FALSE)</f>
        <v>38.366207638515299</v>
      </c>
      <c r="AX34" s="50">
        <f>VLOOKUP($A34,'RevPAR Raw Data'!$B$6:$BE$43,'RevPAR Raw Data'!K$1,FALSE)</f>
        <v>47.115436614667303</v>
      </c>
      <c r="AY34" s="51">
        <f>VLOOKUP($A34,'RevPAR Raw Data'!$B$6:$BE$43,'RevPAR Raw Data'!L$1,FALSE)</f>
        <v>37.487038909808099</v>
      </c>
      <c r="AZ34" s="50">
        <f>VLOOKUP($A34,'RevPAR Raw Data'!$B$6:$BE$43,'RevPAR Raw Data'!N$1,FALSE)</f>
        <v>71.654425318271393</v>
      </c>
      <c r="BA34" s="50">
        <f>VLOOKUP($A34,'RevPAR Raw Data'!$B$6:$BE$43,'RevPAR Raw Data'!O$1,FALSE)</f>
        <v>72.332702169625193</v>
      </c>
      <c r="BB34" s="51">
        <f>VLOOKUP($A34,'RevPAR Raw Data'!$B$6:$BE$43,'RevPAR Raw Data'!P$1,FALSE)</f>
        <v>71.9935637439483</v>
      </c>
      <c r="BC34" s="52">
        <f>VLOOKUP($A34,'RevPAR Raw Data'!$B$6:$BE$43,'RevPAR Raw Data'!R$1,FALSE)</f>
        <v>47.346046005276698</v>
      </c>
      <c r="BE34" s="129">
        <f>(VLOOKUP($A34,'RevPAR Raw Data'!$B$6:$BE$43,'RevPAR Raw Data'!T$1,FALSE))/100</f>
        <v>5.2272398730154102E-2</v>
      </c>
      <c r="BF34" s="119">
        <f>(VLOOKUP($A34,'RevPAR Raw Data'!$B$6:$BE$43,'RevPAR Raw Data'!U$1,FALSE))/100</f>
        <v>-6.2122835774058603E-2</v>
      </c>
      <c r="BG34" s="119">
        <f>(VLOOKUP($A34,'RevPAR Raw Data'!$B$6:$BE$43,'RevPAR Raw Data'!V$1,FALSE))/100</f>
        <v>0.26948266943798599</v>
      </c>
      <c r="BH34" s="119">
        <f>(VLOOKUP($A34,'RevPAR Raw Data'!$B$6:$BE$43,'RevPAR Raw Data'!W$1,FALSE))/100</f>
        <v>-3.7422029650849399E-3</v>
      </c>
      <c r="BI34" s="119">
        <f>(VLOOKUP($A34,'RevPAR Raw Data'!$B$6:$BE$43,'RevPAR Raw Data'!X$1,FALSE))/100</f>
        <v>1.7536215964658798E-2</v>
      </c>
      <c r="BJ34" s="130">
        <f>(VLOOKUP($A34,'RevPAR Raw Data'!$B$6:$BE$43,'RevPAR Raw Data'!Y$1,FALSE))/100</f>
        <v>5.2311528938253506E-2</v>
      </c>
      <c r="BK34" s="119">
        <f>(VLOOKUP($A34,'RevPAR Raw Data'!$B$6:$BE$43,'RevPAR Raw Data'!AA$1,FALSE))/100</f>
        <v>-0.168926360646247</v>
      </c>
      <c r="BL34" s="119">
        <f>(VLOOKUP($A34,'RevPAR Raw Data'!$B$6:$BE$43,'RevPAR Raw Data'!AB$1,FALSE))/100</f>
        <v>-0.25603128266578901</v>
      </c>
      <c r="BM34" s="130">
        <f>(VLOOKUP($A34,'RevPAR Raw Data'!$B$6:$BE$43,'RevPAR Raw Data'!AC$1,FALSE))/100</f>
        <v>-0.215091894042263</v>
      </c>
      <c r="BN34" s="131">
        <f>(VLOOKUP($A34,'RevPAR Raw Data'!$B$6:$BE$43,'RevPAR Raw Data'!AE$1,FALSE))/100</f>
        <v>-8.3360039640281686E-2</v>
      </c>
    </row>
    <row r="35" spans="1:66" x14ac:dyDescent="0.45">
      <c r="A35" s="59" t="s">
        <v>47</v>
      </c>
      <c r="B35" s="118">
        <f>(VLOOKUP($A35,'Occupancy Raw Data'!$B$8:$BE$45,'Occupancy Raw Data'!G$3,FALSE))/100</f>
        <v>0.32149200710479497</v>
      </c>
      <c r="C35" s="115">
        <f>(VLOOKUP($A35,'Occupancy Raw Data'!$B$8:$BE$45,'Occupancy Raw Data'!H$3,FALSE))/100</f>
        <v>0.44280639431616303</v>
      </c>
      <c r="D35" s="115">
        <f>(VLOOKUP($A35,'Occupancy Raw Data'!$B$8:$BE$45,'Occupancy Raw Data'!I$3,FALSE))/100</f>
        <v>0.51101243339253899</v>
      </c>
      <c r="E35" s="115">
        <f>(VLOOKUP($A35,'Occupancy Raw Data'!$B$8:$BE$45,'Occupancy Raw Data'!J$3,FALSE))/100</f>
        <v>0.65879218472468903</v>
      </c>
      <c r="F35" s="115">
        <f>(VLOOKUP($A35,'Occupancy Raw Data'!$B$8:$BE$45,'Occupancy Raw Data'!K$3,FALSE))/100</f>
        <v>0.82717584369449293</v>
      </c>
      <c r="G35" s="116">
        <f>(VLOOKUP($A35,'Occupancy Raw Data'!$B$8:$BE$45,'Occupancy Raw Data'!L$3,FALSE))/100</f>
        <v>0.55225577264653603</v>
      </c>
      <c r="H35" s="119">
        <f>(VLOOKUP($A35,'Occupancy Raw Data'!$B$8:$BE$45,'Occupancy Raw Data'!N$3,FALSE))/100</f>
        <v>0.882415630550621</v>
      </c>
      <c r="I35" s="119">
        <f>(VLOOKUP($A35,'Occupancy Raw Data'!$B$8:$BE$45,'Occupancy Raw Data'!O$3,FALSE))/100</f>
        <v>0.84103019538188206</v>
      </c>
      <c r="J35" s="116">
        <f>(VLOOKUP($A35,'Occupancy Raw Data'!$B$8:$BE$45,'Occupancy Raw Data'!P$3,FALSE))/100</f>
        <v>0.86172291296625203</v>
      </c>
      <c r="K35" s="117">
        <f>(VLOOKUP($A35,'Occupancy Raw Data'!$B$8:$BE$45,'Occupancy Raw Data'!R$3,FALSE))/100</f>
        <v>0.64067495559502607</v>
      </c>
      <c r="M35" s="129">
        <f>(VLOOKUP($A35,'Occupancy Raw Data'!$B$8:$BE$45,'Occupancy Raw Data'!T$3,FALSE))/100</f>
        <v>-6.6548127833583506E-2</v>
      </c>
      <c r="N35" s="119">
        <f>(VLOOKUP($A35,'Occupancy Raw Data'!$B$8:$BE$45,'Occupancy Raw Data'!U$3,FALSE))/100</f>
        <v>-0.14679527963570999</v>
      </c>
      <c r="O35" s="119">
        <f>(VLOOKUP($A35,'Occupancy Raw Data'!$B$8:$BE$45,'Occupancy Raw Data'!V$3,FALSE))/100</f>
        <v>-2.7426638426411797E-3</v>
      </c>
      <c r="P35" s="119">
        <f>(VLOOKUP($A35,'Occupancy Raw Data'!$B$8:$BE$45,'Occupancy Raw Data'!W$3,FALSE))/100</f>
        <v>0.172042236371799</v>
      </c>
      <c r="Q35" s="119">
        <f>(VLOOKUP($A35,'Occupancy Raw Data'!$B$8:$BE$45,'Occupancy Raw Data'!X$3,FALSE))/100</f>
        <v>0.17866638565470899</v>
      </c>
      <c r="R35" s="130">
        <f>(VLOOKUP($A35,'Occupancy Raw Data'!$B$8:$BE$45,'Occupancy Raw Data'!Y$3,FALSE))/100</f>
        <v>4.6057630927856502E-2</v>
      </c>
      <c r="S35" s="119">
        <f>(VLOOKUP($A35,'Occupancy Raw Data'!$B$8:$BE$45,'Occupancy Raw Data'!AA$3,FALSE))/100</f>
        <v>0.173696379134127</v>
      </c>
      <c r="T35" s="119">
        <f>(VLOOKUP($A35,'Occupancy Raw Data'!$B$8:$BE$45,'Occupancy Raw Data'!AB$3,FALSE))/100</f>
        <v>0.30503863698248501</v>
      </c>
      <c r="U35" s="130">
        <f>(VLOOKUP($A35,'Occupancy Raw Data'!$B$8:$BE$45,'Occupancy Raw Data'!AC$3,FALSE))/100</f>
        <v>0.23431720413371601</v>
      </c>
      <c r="V35" s="131">
        <f>(VLOOKUP($A35,'Occupancy Raw Data'!$B$8:$BE$45,'Occupancy Raw Data'!AE$3,FALSE))/100</f>
        <v>0.111187385089749</v>
      </c>
      <c r="X35" s="49">
        <f>VLOOKUP($A35,'ADR Raw Data'!$B$6:$BE$43,'ADR Raw Data'!G$1,FALSE)</f>
        <v>86.909906077347998</v>
      </c>
      <c r="Y35" s="50">
        <f>VLOOKUP($A35,'ADR Raw Data'!$B$6:$BE$43,'ADR Raw Data'!H$1,FALSE)</f>
        <v>99.190457280385004</v>
      </c>
      <c r="Z35" s="50">
        <f>VLOOKUP($A35,'ADR Raw Data'!$B$6:$BE$43,'ADR Raw Data'!I$1,FALSE)</f>
        <v>100.13183524504601</v>
      </c>
      <c r="AA35" s="50">
        <f>VLOOKUP($A35,'ADR Raw Data'!$B$6:$BE$43,'ADR Raw Data'!J$1,FALSE)</f>
        <v>103.74260447559899</v>
      </c>
      <c r="AB35" s="50">
        <f>VLOOKUP($A35,'ADR Raw Data'!$B$6:$BE$43,'ADR Raw Data'!K$1,FALSE)</f>
        <v>104.74140219025099</v>
      </c>
      <c r="AC35" s="51">
        <f>VLOOKUP($A35,'ADR Raw Data'!$B$6:$BE$43,'ADR Raw Data'!L$1,FALSE)</f>
        <v>100.683781036922</v>
      </c>
      <c r="AD35" s="50">
        <f>VLOOKUP($A35,'ADR Raw Data'!$B$6:$BE$43,'ADR Raw Data'!N$1,FALSE)</f>
        <v>112.01844202898501</v>
      </c>
      <c r="AE35" s="50">
        <f>VLOOKUP($A35,'ADR Raw Data'!$B$6:$BE$43,'ADR Raw Data'!O$1,FALSE)</f>
        <v>111.497020063357</v>
      </c>
      <c r="AF35" s="51">
        <f>VLOOKUP($A35,'ADR Raw Data'!$B$6:$BE$43,'ADR Raw Data'!P$1,FALSE)</f>
        <v>111.763991549005</v>
      </c>
      <c r="AG35" s="52">
        <f>VLOOKUP($A35,'ADR Raw Data'!$B$6:$BE$43,'ADR Raw Data'!R$1,FALSE)</f>
        <v>104.941822250386</v>
      </c>
      <c r="AI35" s="129">
        <f>(VLOOKUP($A35,'ADR Raw Data'!$B$6:$BE$43,'ADR Raw Data'!T$1,FALSE))/100</f>
        <v>1.84198176341425E-2</v>
      </c>
      <c r="AJ35" s="119">
        <f>(VLOOKUP($A35,'ADR Raw Data'!$B$6:$BE$43,'ADR Raw Data'!U$1,FALSE))/100</f>
        <v>-2.1012142012659697E-2</v>
      </c>
      <c r="AK35" s="119">
        <f>(VLOOKUP($A35,'ADR Raw Data'!$B$6:$BE$43,'ADR Raw Data'!V$1,FALSE))/100</f>
        <v>6.2612972891415795E-3</v>
      </c>
      <c r="AL35" s="119">
        <f>(VLOOKUP($A35,'ADR Raw Data'!$B$6:$BE$43,'ADR Raw Data'!W$1,FALSE))/100</f>
        <v>6.3721247825790403E-2</v>
      </c>
      <c r="AM35" s="119">
        <f>(VLOOKUP($A35,'ADR Raw Data'!$B$6:$BE$43,'ADR Raw Data'!X$1,FALSE))/100</f>
        <v>5.4333970618849802E-3</v>
      </c>
      <c r="AN35" s="130">
        <f>(VLOOKUP($A35,'ADR Raw Data'!$B$6:$BE$43,'ADR Raw Data'!Y$1,FALSE))/100</f>
        <v>1.8708552268687399E-2</v>
      </c>
      <c r="AO35" s="119">
        <f>(VLOOKUP($A35,'ADR Raw Data'!$B$6:$BE$43,'ADR Raw Data'!AA$1,FALSE))/100</f>
        <v>4.1397218763174594E-3</v>
      </c>
      <c r="AP35" s="119">
        <f>(VLOOKUP($A35,'ADR Raw Data'!$B$6:$BE$43,'ADR Raw Data'!AB$1,FALSE))/100</f>
        <v>4.7987691660985599E-2</v>
      </c>
      <c r="AQ35" s="130">
        <f>(VLOOKUP($A35,'ADR Raw Data'!$B$6:$BE$43,'ADR Raw Data'!AC$1,FALSE))/100</f>
        <v>2.3735825546150401E-2</v>
      </c>
      <c r="AR35" s="131">
        <f>(VLOOKUP($A35,'ADR Raw Data'!$B$6:$BE$43,'ADR Raw Data'!AE$1,FALSE))/100</f>
        <v>2.4710220136304101E-2</v>
      </c>
      <c r="AS35" s="40"/>
      <c r="AT35" s="49">
        <f>VLOOKUP($A35,'RevPAR Raw Data'!$B$6:$BE$43,'RevPAR Raw Data'!G$1,FALSE)</f>
        <v>27.940840142095901</v>
      </c>
      <c r="AU35" s="50">
        <f>VLOOKUP($A35,'RevPAR Raw Data'!$B$6:$BE$43,'RevPAR Raw Data'!H$1,FALSE)</f>
        <v>43.922168738898698</v>
      </c>
      <c r="AV35" s="50">
        <f>VLOOKUP($A35,'RevPAR Raw Data'!$B$6:$BE$43,'RevPAR Raw Data'!I$1,FALSE)</f>
        <v>51.168612788632302</v>
      </c>
      <c r="AW35" s="50">
        <f>VLOOKUP($A35,'RevPAR Raw Data'!$B$6:$BE$43,'RevPAR Raw Data'!J$1,FALSE)</f>
        <v>68.344817051509693</v>
      </c>
      <c r="AX35" s="50">
        <f>VLOOKUP($A35,'RevPAR Raw Data'!$B$6:$BE$43,'RevPAR Raw Data'!K$1,FALSE)</f>
        <v>86.639557726465299</v>
      </c>
      <c r="AY35" s="51">
        <f>VLOOKUP($A35,'RevPAR Raw Data'!$B$6:$BE$43,'RevPAR Raw Data'!L$1,FALSE)</f>
        <v>55.603199289520397</v>
      </c>
      <c r="AZ35" s="50">
        <f>VLOOKUP($A35,'RevPAR Raw Data'!$B$6:$BE$43,'RevPAR Raw Data'!N$1,FALSE)</f>
        <v>98.846824156305502</v>
      </c>
      <c r="BA35" s="50">
        <f>VLOOKUP($A35,'RevPAR Raw Data'!$B$6:$BE$43,'RevPAR Raw Data'!O$1,FALSE)</f>
        <v>93.772360568383604</v>
      </c>
      <c r="BB35" s="51">
        <f>VLOOKUP($A35,'RevPAR Raw Data'!$B$6:$BE$43,'RevPAR Raw Data'!P$1,FALSE)</f>
        <v>96.309592362344503</v>
      </c>
      <c r="BC35" s="52">
        <f>VLOOKUP($A35,'RevPAR Raw Data'!$B$6:$BE$43,'RevPAR Raw Data'!R$1,FALSE)</f>
        <v>67.233597310327298</v>
      </c>
      <c r="BE35" s="129">
        <f>(VLOOKUP($A35,'RevPAR Raw Data'!$B$6:$BE$43,'RevPAR Raw Data'!T$1,FALSE))/100</f>
        <v>-4.9354114578029094E-2</v>
      </c>
      <c r="BF35" s="119">
        <f>(VLOOKUP($A35,'RevPAR Raw Data'!$B$6:$BE$43,'RevPAR Raw Data'!U$1,FALSE))/100</f>
        <v>-0.16472293838587601</v>
      </c>
      <c r="BG35" s="119">
        <f>(VLOOKUP($A35,'RevPAR Raw Data'!$B$6:$BE$43,'RevPAR Raw Data'!V$1,FALSE))/100</f>
        <v>3.5014608128174501E-3</v>
      </c>
      <c r="BH35" s="119">
        <f>(VLOOKUP($A35,'RevPAR Raw Data'!$B$6:$BE$43,'RevPAR Raw Data'!W$1,FALSE))/100</f>
        <v>0.24672623017793999</v>
      </c>
      <c r="BI35" s="119">
        <f>(VLOOKUP($A35,'RevPAR Raw Data'!$B$6:$BE$43,'RevPAR Raw Data'!X$1,FALSE))/100</f>
        <v>0.185070548131468</v>
      </c>
      <c r="BJ35" s="130">
        <f>(VLOOKUP($A35,'RevPAR Raw Data'!$B$6:$BE$43,'RevPAR Raw Data'!Y$1,FALSE))/100</f>
        <v>6.5627854792129695E-2</v>
      </c>
      <c r="BK35" s="119">
        <f>(VLOOKUP($A35,'RevPAR Raw Data'!$B$6:$BE$43,'RevPAR Raw Data'!AA$1,FALSE))/100</f>
        <v>0.17855515571098302</v>
      </c>
      <c r="BL35" s="119">
        <f>(VLOOKUP($A35,'RevPAR Raw Data'!$B$6:$BE$43,'RevPAR Raw Data'!AB$1,FALSE))/100</f>
        <v>0.36766442869967297</v>
      </c>
      <c r="BM35" s="130">
        <f>(VLOOKUP($A35,'RevPAR Raw Data'!$B$6:$BE$43,'RevPAR Raw Data'!AC$1,FALSE))/100</f>
        <v>0.26361474195964602</v>
      </c>
      <c r="BN35" s="131">
        <f>(VLOOKUP($A35,'RevPAR Raw Data'!$B$6:$BE$43,'RevPAR Raw Data'!AE$1,FALSE))/100</f>
        <v>0.138645069988001</v>
      </c>
    </row>
    <row r="36" spans="1:66" x14ac:dyDescent="0.45">
      <c r="A36" s="59" t="s">
        <v>48</v>
      </c>
      <c r="B36" s="118">
        <f>(VLOOKUP($A36,'Occupancy Raw Data'!$B$8:$BE$45,'Occupancy Raw Data'!G$3,FALSE))/100</f>
        <v>0.32741066081054099</v>
      </c>
      <c r="C36" s="115">
        <f>(VLOOKUP($A36,'Occupancy Raw Data'!$B$8:$BE$45,'Occupancy Raw Data'!H$3,FALSE))/100</f>
        <v>0.45937312836893496</v>
      </c>
      <c r="D36" s="115">
        <f>(VLOOKUP($A36,'Occupancy Raw Data'!$B$8:$BE$45,'Occupancy Raw Data'!I$3,FALSE))/100</f>
        <v>0.68436813735276503</v>
      </c>
      <c r="E36" s="115">
        <f>(VLOOKUP($A36,'Occupancy Raw Data'!$B$8:$BE$45,'Occupancy Raw Data'!J$3,FALSE))/100</f>
        <v>0.56977440606907503</v>
      </c>
      <c r="F36" s="115">
        <f>(VLOOKUP($A36,'Occupancy Raw Data'!$B$8:$BE$45,'Occupancy Raw Data'!K$3,FALSE))/100</f>
        <v>0.48552605310441199</v>
      </c>
      <c r="G36" s="116">
        <f>(VLOOKUP($A36,'Occupancy Raw Data'!$B$8:$BE$45,'Occupancy Raw Data'!L$3,FALSE))/100</f>
        <v>0.50529047714114494</v>
      </c>
      <c r="H36" s="119">
        <f>(VLOOKUP($A36,'Occupancy Raw Data'!$B$8:$BE$45,'Occupancy Raw Data'!N$3,FALSE))/100</f>
        <v>0.59752445597923698</v>
      </c>
      <c r="I36" s="119">
        <f>(VLOOKUP($A36,'Occupancy Raw Data'!$B$8:$BE$45,'Occupancy Raw Data'!O$3,FALSE))/100</f>
        <v>0.65062886803753206</v>
      </c>
      <c r="J36" s="116">
        <f>(VLOOKUP($A36,'Occupancy Raw Data'!$B$8:$BE$45,'Occupancy Raw Data'!P$3,FALSE))/100</f>
        <v>0.62407666200838396</v>
      </c>
      <c r="K36" s="117">
        <f>(VLOOKUP($A36,'Occupancy Raw Data'!$B$8:$BE$45,'Occupancy Raw Data'!R$3,FALSE))/100</f>
        <v>0.539229387103214</v>
      </c>
      <c r="M36" s="129">
        <f>(VLOOKUP($A36,'Occupancy Raw Data'!$B$8:$BE$45,'Occupancy Raw Data'!T$3,FALSE))/100</f>
        <v>6.2338917767567207E-3</v>
      </c>
      <c r="N36" s="119">
        <f>(VLOOKUP($A36,'Occupancy Raw Data'!$B$8:$BE$45,'Occupancy Raw Data'!U$3,FALSE))/100</f>
        <v>-5.7227952029443196E-2</v>
      </c>
      <c r="O36" s="119">
        <f>(VLOOKUP($A36,'Occupancy Raw Data'!$B$8:$BE$45,'Occupancy Raw Data'!V$3,FALSE))/100</f>
        <v>0.291086812967427</v>
      </c>
      <c r="P36" s="119">
        <f>(VLOOKUP($A36,'Occupancy Raw Data'!$B$8:$BE$45,'Occupancy Raw Data'!W$3,FALSE))/100</f>
        <v>0.129645699987395</v>
      </c>
      <c r="Q36" s="119">
        <f>(VLOOKUP($A36,'Occupancy Raw Data'!$B$8:$BE$45,'Occupancy Raw Data'!X$3,FALSE))/100</f>
        <v>-6.3505587700691604E-2</v>
      </c>
      <c r="R36" s="130">
        <f>(VLOOKUP($A36,'Occupancy Raw Data'!$B$8:$BE$45,'Occupancy Raw Data'!Y$3,FALSE))/100</f>
        <v>6.8021111082185892E-2</v>
      </c>
      <c r="S36" s="119">
        <f>(VLOOKUP($A36,'Occupancy Raw Data'!$B$8:$BE$45,'Occupancy Raw Data'!AA$3,FALSE))/100</f>
        <v>-0.16380671709610201</v>
      </c>
      <c r="T36" s="119">
        <f>(VLOOKUP($A36,'Occupancy Raw Data'!$B$8:$BE$45,'Occupancy Raw Data'!AB$3,FALSE))/100</f>
        <v>-0.19471748732674801</v>
      </c>
      <c r="U36" s="130">
        <f>(VLOOKUP($A36,'Occupancy Raw Data'!$B$8:$BE$45,'Occupancy Raw Data'!AC$3,FALSE))/100</f>
        <v>-0.18020995523537001</v>
      </c>
      <c r="V36" s="131">
        <f>(VLOOKUP($A36,'Occupancy Raw Data'!$B$8:$BE$45,'Occupancy Raw Data'!AE$3,FALSE))/100</f>
        <v>-2.9183524398885198E-2</v>
      </c>
      <c r="X36" s="49">
        <f>VLOOKUP($A36,'ADR Raw Data'!$B$6:$BE$43,'ADR Raw Data'!G$1,FALSE)</f>
        <v>119.35917682926799</v>
      </c>
      <c r="Y36" s="50">
        <f>VLOOKUP($A36,'ADR Raw Data'!$B$6:$BE$43,'ADR Raw Data'!H$1,FALSE)</f>
        <v>122.18505432420601</v>
      </c>
      <c r="Z36" s="50">
        <f>VLOOKUP($A36,'ADR Raw Data'!$B$6:$BE$43,'ADR Raw Data'!I$1,FALSE)</f>
        <v>120.74974620770099</v>
      </c>
      <c r="AA36" s="50">
        <f>VLOOKUP($A36,'ADR Raw Data'!$B$6:$BE$43,'ADR Raw Data'!J$1,FALSE)</f>
        <v>119.816236860546</v>
      </c>
      <c r="AB36" s="50">
        <f>VLOOKUP($A36,'ADR Raw Data'!$B$6:$BE$43,'ADR Raw Data'!K$1,FALSE)</f>
        <v>130.19362253289401</v>
      </c>
      <c r="AC36" s="51">
        <f>VLOOKUP($A36,'ADR Raw Data'!$B$6:$BE$43,'ADR Raw Data'!L$1,FALSE)</f>
        <v>122.434881074674</v>
      </c>
      <c r="AD36" s="50">
        <f>VLOOKUP($A36,'ADR Raw Data'!$B$6:$BE$43,'ADR Raw Data'!N$1,FALSE)</f>
        <v>178.05233879051099</v>
      </c>
      <c r="AE36" s="50">
        <f>VLOOKUP($A36,'ADR Raw Data'!$B$6:$BE$43,'ADR Raw Data'!O$1,FALSE)</f>
        <v>189.358947529917</v>
      </c>
      <c r="AF36" s="51">
        <f>VLOOKUP($A36,'ADR Raw Data'!$B$6:$BE$43,'ADR Raw Data'!P$1,FALSE)</f>
        <v>183.946170825335</v>
      </c>
      <c r="AG36" s="52">
        <f>VLOOKUP($A36,'ADR Raw Data'!$B$6:$BE$43,'ADR Raw Data'!R$1,FALSE)</f>
        <v>142.77489183900099</v>
      </c>
      <c r="AI36" s="129">
        <f>(VLOOKUP($A36,'ADR Raw Data'!$B$6:$BE$43,'ADR Raw Data'!T$1,FALSE))/100</f>
        <v>-2.2873020439010801E-2</v>
      </c>
      <c r="AJ36" s="119">
        <f>(VLOOKUP($A36,'ADR Raw Data'!$B$6:$BE$43,'ADR Raw Data'!U$1,FALSE))/100</f>
        <v>-3.55268936187585E-2</v>
      </c>
      <c r="AK36" s="119">
        <f>(VLOOKUP($A36,'ADR Raw Data'!$B$6:$BE$43,'ADR Raw Data'!V$1,FALSE))/100</f>
        <v>-4.2577472433299103E-2</v>
      </c>
      <c r="AL36" s="119">
        <f>(VLOOKUP($A36,'ADR Raw Data'!$B$6:$BE$43,'ADR Raw Data'!W$1,FALSE))/100</f>
        <v>-4.6824776907298894E-2</v>
      </c>
      <c r="AM36" s="119">
        <f>(VLOOKUP($A36,'ADR Raw Data'!$B$6:$BE$43,'ADR Raw Data'!X$1,FALSE))/100</f>
        <v>1.4324401639767601E-2</v>
      </c>
      <c r="AN36" s="130">
        <f>(VLOOKUP($A36,'ADR Raw Data'!$B$6:$BE$43,'ADR Raw Data'!Y$1,FALSE))/100</f>
        <v>-2.9000346675651798E-2</v>
      </c>
      <c r="AO36" s="119">
        <f>(VLOOKUP($A36,'ADR Raw Data'!$B$6:$BE$43,'ADR Raw Data'!AA$1,FALSE))/100</f>
        <v>4.68813362882348E-3</v>
      </c>
      <c r="AP36" s="119">
        <f>(VLOOKUP($A36,'ADR Raw Data'!$B$6:$BE$43,'ADR Raw Data'!AB$1,FALSE))/100</f>
        <v>-2.2855010770097599E-2</v>
      </c>
      <c r="AQ36" s="130">
        <f>(VLOOKUP($A36,'ADR Raw Data'!$B$6:$BE$43,'ADR Raw Data'!AC$1,FALSE))/100</f>
        <v>-1.1109795870844E-2</v>
      </c>
      <c r="AR36" s="131">
        <f>(VLOOKUP($A36,'ADR Raw Data'!$B$6:$BE$43,'ADR Raw Data'!AE$1,FALSE))/100</f>
        <v>-4.5342011906520402E-2</v>
      </c>
      <c r="AS36" s="40"/>
      <c r="AT36" s="49">
        <f>VLOOKUP($A36,'RevPAR Raw Data'!$B$6:$BE$43,'RevPAR Raw Data'!G$1,FALSE)</f>
        <v>39.079466959472903</v>
      </c>
      <c r="AU36" s="50">
        <f>VLOOKUP($A36,'RevPAR Raw Data'!$B$6:$BE$43,'RevPAR Raw Data'!H$1,FALSE)</f>
        <v>56.128530644839202</v>
      </c>
      <c r="AV36" s="50">
        <f>VLOOKUP($A36,'RevPAR Raw Data'!$B$6:$BE$43,'RevPAR Raw Data'!I$1,FALSE)</f>
        <v>82.637278897983606</v>
      </c>
      <c r="AW36" s="50">
        <f>VLOOKUP($A36,'RevPAR Raw Data'!$B$6:$BE$43,'RevPAR Raw Data'!J$1,FALSE)</f>
        <v>68.268225194649602</v>
      </c>
      <c r="AX36" s="50">
        <f>VLOOKUP($A36,'RevPAR Raw Data'!$B$6:$BE$43,'RevPAR Raw Data'!K$1,FALSE)</f>
        <v>63.212395687761997</v>
      </c>
      <c r="AY36" s="51">
        <f>VLOOKUP($A36,'RevPAR Raw Data'!$B$6:$BE$43,'RevPAR Raw Data'!L$1,FALSE)</f>
        <v>61.865179476941499</v>
      </c>
      <c r="AZ36" s="50">
        <f>VLOOKUP($A36,'RevPAR Raw Data'!$B$6:$BE$43,'RevPAR Raw Data'!N$1,FALSE)</f>
        <v>106.390626871631</v>
      </c>
      <c r="BA36" s="50">
        <f>VLOOKUP($A36,'RevPAR Raw Data'!$B$6:$BE$43,'RevPAR Raw Data'!O$1,FALSE)</f>
        <v>123.20239768416801</v>
      </c>
      <c r="BB36" s="51">
        <f>VLOOKUP($A36,'RevPAR Raw Data'!$B$6:$BE$43,'RevPAR Raw Data'!P$1,FALSE)</f>
        <v>114.796512277899</v>
      </c>
      <c r="BC36" s="52">
        <f>VLOOKUP($A36,'RevPAR Raw Data'!$B$6:$BE$43,'RevPAR Raw Data'!R$1,FALSE)</f>
        <v>76.988417420072395</v>
      </c>
      <c r="BE36" s="129">
        <f>(VLOOKUP($A36,'RevPAR Raw Data'!$B$6:$BE$43,'RevPAR Raw Data'!T$1,FALSE))/100</f>
        <v>-1.67817165962784E-2</v>
      </c>
      <c r="BF36" s="119">
        <f>(VLOOKUP($A36,'RevPAR Raw Data'!$B$6:$BE$43,'RevPAR Raw Data'!U$1,FALSE))/100</f>
        <v>-9.0721714284432306E-2</v>
      </c>
      <c r="BG36" s="119">
        <f>(VLOOKUP($A36,'RevPAR Raw Data'!$B$6:$BE$43,'RevPAR Raw Data'!V$1,FALSE))/100</f>
        <v>0.23611559977931101</v>
      </c>
      <c r="BH36" s="119">
        <f>(VLOOKUP($A36,'RevPAR Raw Data'!$B$6:$BE$43,'RevPAR Raw Data'!W$1,FALSE))/100</f>
        <v>7.6750292101196008E-2</v>
      </c>
      <c r="BI36" s="119">
        <f>(VLOOKUP($A36,'RevPAR Raw Data'!$B$6:$BE$43,'RevPAR Raw Data'!X$1,FALSE))/100</f>
        <v>-5.0090865605518099E-2</v>
      </c>
      <c r="BJ36" s="130">
        <f>(VLOOKUP($A36,'RevPAR Raw Data'!$B$6:$BE$43,'RevPAR Raw Data'!Y$1,FALSE))/100</f>
        <v>3.7048128603887703E-2</v>
      </c>
      <c r="BK36" s="119">
        <f>(VLOOKUP($A36,'RevPAR Raw Data'!$B$6:$BE$43,'RevPAR Raw Data'!AA$1,FALSE))/100</f>
        <v>-0.15988653124632399</v>
      </c>
      <c r="BL36" s="119">
        <f>(VLOOKUP($A36,'RevPAR Raw Data'!$B$6:$BE$43,'RevPAR Raw Data'!AB$1,FALSE))/100</f>
        <v>-0.21312222782686599</v>
      </c>
      <c r="BM36" s="130">
        <f>(VLOOKUP($A36,'RevPAR Raw Data'!$B$6:$BE$43,'RevPAR Raw Data'!AC$1,FALSE))/100</f>
        <v>-0.189317655289655</v>
      </c>
      <c r="BN36" s="131">
        <f>(VLOOKUP($A36,'RevPAR Raw Data'!$B$6:$BE$43,'RevPAR Raw Data'!AE$1,FALSE))/100</f>
        <v>-7.3202296594637201E-2</v>
      </c>
    </row>
    <row r="37" spans="1:66" x14ac:dyDescent="0.45">
      <c r="A37" s="59"/>
      <c r="B37" s="53"/>
      <c r="C37" s="120"/>
      <c r="D37" s="120"/>
      <c r="E37" s="120"/>
      <c r="F37" s="120"/>
      <c r="G37" s="121"/>
      <c r="H37" s="120"/>
      <c r="I37" s="120"/>
      <c r="J37" s="121"/>
      <c r="K37" s="54"/>
      <c r="M37" s="132"/>
      <c r="N37" s="136"/>
      <c r="O37" s="136"/>
      <c r="P37" s="136"/>
      <c r="Q37" s="136"/>
      <c r="R37" s="137"/>
      <c r="S37" s="136"/>
      <c r="T37" s="136"/>
      <c r="U37" s="137"/>
      <c r="V37" s="133"/>
      <c r="X37" s="55"/>
      <c r="Y37" s="56"/>
      <c r="Z37" s="56"/>
      <c r="AA37" s="56"/>
      <c r="AB37" s="56"/>
      <c r="AC37" s="57"/>
      <c r="AD37" s="56"/>
      <c r="AE37" s="56"/>
      <c r="AF37" s="57"/>
      <c r="AG37" s="58"/>
      <c r="AI37" s="134"/>
      <c r="AJ37" s="138"/>
      <c r="AK37" s="138"/>
      <c r="AL37" s="138"/>
      <c r="AM37" s="138"/>
      <c r="AN37" s="139"/>
      <c r="AO37" s="138"/>
      <c r="AP37" s="138"/>
      <c r="AQ37" s="139"/>
      <c r="AR37" s="135"/>
      <c r="AS37" s="40"/>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18">
        <f>(VLOOKUP($A38,'Occupancy Raw Data'!$B$8:$BE$45,'Occupancy Raw Data'!G$3,FALSE))/100</f>
        <v>0.41838622456240204</v>
      </c>
      <c r="C38" s="115">
        <f>(VLOOKUP($A38,'Occupancy Raw Data'!$B$8:$BE$45,'Occupancy Raw Data'!H$3,FALSE))/100</f>
        <v>0.568379109150419</v>
      </c>
      <c r="D38" s="115">
        <f>(VLOOKUP($A38,'Occupancy Raw Data'!$B$8:$BE$45,'Occupancy Raw Data'!I$3,FALSE))/100</f>
        <v>0.62658317916607298</v>
      </c>
      <c r="E38" s="115">
        <f>(VLOOKUP($A38,'Occupancy Raw Data'!$B$8:$BE$45,'Occupancy Raw Data'!J$3,FALSE))/100</f>
        <v>0.59655614060053996</v>
      </c>
      <c r="F38" s="115">
        <f>(VLOOKUP($A38,'Occupancy Raw Data'!$B$8:$BE$45,'Occupancy Raw Data'!K$3,FALSE))/100</f>
        <v>0.59242920165077495</v>
      </c>
      <c r="G38" s="116">
        <f>(VLOOKUP($A38,'Occupancy Raw Data'!$B$8:$BE$45,'Occupancy Raw Data'!L$3,FALSE))/100</f>
        <v>0.56046677102604203</v>
      </c>
      <c r="H38" s="119">
        <f>(VLOOKUP($A38,'Occupancy Raw Data'!$B$8:$BE$45,'Occupancy Raw Data'!N$3,FALSE))/100</f>
        <v>0.65874484132631195</v>
      </c>
      <c r="I38" s="119">
        <f>(VLOOKUP($A38,'Occupancy Raw Data'!$B$8:$BE$45,'Occupancy Raw Data'!O$3,FALSE))/100</f>
        <v>0.66472178739148902</v>
      </c>
      <c r="J38" s="116">
        <f>(VLOOKUP($A38,'Occupancy Raw Data'!$B$8:$BE$45,'Occupancy Raw Data'!P$3,FALSE))/100</f>
        <v>0.66173331435890104</v>
      </c>
      <c r="K38" s="117">
        <f>(VLOOKUP($A38,'Occupancy Raw Data'!$B$8:$BE$45,'Occupancy Raw Data'!R$3,FALSE))/100</f>
        <v>0.58940006912114395</v>
      </c>
      <c r="M38" s="129">
        <f>(VLOOKUP($A38,'Occupancy Raw Data'!$B$8:$BE$45,'Occupancy Raw Data'!T$3,FALSE))/100</f>
        <v>0.39289984436002101</v>
      </c>
      <c r="N38" s="119">
        <f>(VLOOKUP($A38,'Occupancy Raw Data'!$B$8:$BE$45,'Occupancy Raw Data'!U$3,FALSE))/100</f>
        <v>0.18069513126565401</v>
      </c>
      <c r="O38" s="119">
        <f>(VLOOKUP($A38,'Occupancy Raw Data'!$B$8:$BE$45,'Occupancy Raw Data'!V$3,FALSE))/100</f>
        <v>0.22253501402232201</v>
      </c>
      <c r="P38" s="119">
        <f>(VLOOKUP($A38,'Occupancy Raw Data'!$B$8:$BE$45,'Occupancy Raw Data'!W$3,FALSE))/100</f>
        <v>0.22825737739641197</v>
      </c>
      <c r="Q38" s="119">
        <f>(VLOOKUP($A38,'Occupancy Raw Data'!$B$8:$BE$45,'Occupancy Raw Data'!X$3,FALSE))/100</f>
        <v>0.216048376486452</v>
      </c>
      <c r="R38" s="130">
        <f>(VLOOKUP($A38,'Occupancy Raw Data'!$B$8:$BE$45,'Occupancy Raw Data'!Y$3,FALSE))/100</f>
        <v>0.23605426712354599</v>
      </c>
      <c r="S38" s="119">
        <f>(VLOOKUP($A38,'Occupancy Raw Data'!$B$8:$BE$45,'Occupancy Raw Data'!AA$3,FALSE))/100</f>
        <v>0.27386294574139297</v>
      </c>
      <c r="T38" s="119">
        <f>(VLOOKUP($A38,'Occupancy Raw Data'!$B$8:$BE$45,'Occupancy Raw Data'!AB$3,FALSE))/100</f>
        <v>0.24404785126403902</v>
      </c>
      <c r="U38" s="130">
        <f>(VLOOKUP($A38,'Occupancy Raw Data'!$B$8:$BE$45,'Occupancy Raw Data'!AC$3,FALSE))/100</f>
        <v>0.25871156383270999</v>
      </c>
      <c r="V38" s="131">
        <f>(VLOOKUP($A38,'Occupancy Raw Data'!$B$8:$BE$45,'Occupancy Raw Data'!AE$3,FALSE))/100</f>
        <v>0.24323285666345801</v>
      </c>
      <c r="X38" s="49">
        <f>VLOOKUP($A38,'ADR Raw Data'!$B$6:$BE$43,'ADR Raw Data'!G$1,FALSE)</f>
        <v>97.218115646258497</v>
      </c>
      <c r="Y38" s="50">
        <f>VLOOKUP($A38,'ADR Raw Data'!$B$6:$BE$43,'ADR Raw Data'!H$1,FALSE)</f>
        <v>104.582674011016</v>
      </c>
      <c r="Z38" s="50">
        <f>VLOOKUP($A38,'ADR Raw Data'!$B$6:$BE$43,'ADR Raw Data'!I$1,FALSE)</f>
        <v>108.43878491937301</v>
      </c>
      <c r="AA38" s="50">
        <f>VLOOKUP($A38,'ADR Raw Data'!$B$6:$BE$43,'ADR Raw Data'!J$1,FALSE)</f>
        <v>107.193652194656</v>
      </c>
      <c r="AB38" s="50">
        <f>VLOOKUP($A38,'ADR Raw Data'!$B$6:$BE$43,'ADR Raw Data'!K$1,FALSE)</f>
        <v>103.539070381936</v>
      </c>
      <c r="AC38" s="51">
        <f>VLOOKUP($A38,'ADR Raw Data'!$B$6:$BE$43,'ADR Raw Data'!L$1,FALSE)</f>
        <v>104.680548953889</v>
      </c>
      <c r="AD38" s="50">
        <f>VLOOKUP($A38,'ADR Raw Data'!$B$6:$BE$43,'ADR Raw Data'!N$1,FALSE)</f>
        <v>115.31005400734399</v>
      </c>
      <c r="AE38" s="50">
        <f>VLOOKUP($A38,'ADR Raw Data'!$B$6:$BE$43,'ADR Raw Data'!O$1,FALSE)</f>
        <v>118.238972382787</v>
      </c>
      <c r="AF38" s="51">
        <f>VLOOKUP($A38,'ADR Raw Data'!$B$6:$BE$43,'ADR Raw Data'!P$1,FALSE)</f>
        <v>116.78112688172</v>
      </c>
      <c r="AG38" s="52">
        <f>VLOOKUP($A38,'ADR Raw Data'!$B$6:$BE$43,'ADR Raw Data'!R$1,FALSE)</f>
        <v>108.562149903421</v>
      </c>
      <c r="AH38" s="61"/>
      <c r="AI38" s="129">
        <f>(VLOOKUP($A38,'ADR Raw Data'!$B$6:$BE$43,'ADR Raw Data'!T$1,FALSE))/100</f>
        <v>0.118423280978236</v>
      </c>
      <c r="AJ38" s="119">
        <f>(VLOOKUP($A38,'ADR Raw Data'!$B$6:$BE$43,'ADR Raw Data'!U$1,FALSE))/100</f>
        <v>5.9185129465490496E-2</v>
      </c>
      <c r="AK38" s="119">
        <f>(VLOOKUP($A38,'ADR Raw Data'!$B$6:$BE$43,'ADR Raw Data'!V$1,FALSE))/100</f>
        <v>8.0683390324185714E-2</v>
      </c>
      <c r="AL38" s="119">
        <f>(VLOOKUP($A38,'ADR Raw Data'!$B$6:$BE$43,'ADR Raw Data'!W$1,FALSE))/100</f>
        <v>9.7121899559924091E-2</v>
      </c>
      <c r="AM38" s="119">
        <f>(VLOOKUP($A38,'ADR Raw Data'!$B$6:$BE$43,'ADR Raw Data'!X$1,FALSE))/100</f>
        <v>7.0625153562727791E-2</v>
      </c>
      <c r="AN38" s="130">
        <f>(VLOOKUP($A38,'ADR Raw Data'!$B$6:$BE$43,'ADR Raw Data'!Y$1,FALSE))/100</f>
        <v>8.0535954085470499E-2</v>
      </c>
      <c r="AO38" s="119">
        <f>(VLOOKUP($A38,'ADR Raw Data'!$B$6:$BE$43,'ADR Raw Data'!AA$1,FALSE))/100</f>
        <v>0.165700431610803</v>
      </c>
      <c r="AP38" s="119">
        <f>(VLOOKUP($A38,'ADR Raw Data'!$B$6:$BE$43,'ADR Raw Data'!AB$1,FALSE))/100</f>
        <v>0.16716930497072799</v>
      </c>
      <c r="AQ38" s="130">
        <f>(VLOOKUP($A38,'ADR Raw Data'!$B$6:$BE$43,'ADR Raw Data'!AC$1,FALSE))/100</f>
        <v>0.16628245538706998</v>
      </c>
      <c r="AR38" s="131">
        <f>(VLOOKUP($A38,'ADR Raw Data'!$B$6:$BE$43,'ADR Raw Data'!AE$1,FALSE))/100</f>
        <v>0.10880743323896</v>
      </c>
      <c r="AS38" s="40"/>
      <c r="AT38" s="49">
        <f>VLOOKUP($A38,'RevPAR Raw Data'!$B$6:$BE$43,'RevPAR Raw Data'!G$1,FALSE)</f>
        <v>40.674720364309003</v>
      </c>
      <c r="AU38" s="50">
        <f>VLOOKUP($A38,'RevPAR Raw Data'!$B$6:$BE$43,'RevPAR Raw Data'!H$1,FALSE)</f>
        <v>59.442607086950296</v>
      </c>
      <c r="AV38" s="50">
        <f>VLOOKUP($A38,'RevPAR Raw Data'!$B$6:$BE$43,'RevPAR Raw Data'!I$1,FALSE)</f>
        <v>67.945918599686905</v>
      </c>
      <c r="AW38" s="50">
        <f>VLOOKUP($A38,'RevPAR Raw Data'!$B$6:$BE$43,'RevPAR Raw Data'!J$1,FALSE)</f>
        <v>63.947031450120903</v>
      </c>
      <c r="AX38" s="50">
        <f>VLOOKUP($A38,'RevPAR Raw Data'!$B$6:$BE$43,'RevPAR Raw Data'!K$1,FALSE)</f>
        <v>61.339568806033803</v>
      </c>
      <c r="AY38" s="51">
        <f>VLOOKUP($A38,'RevPAR Raw Data'!$B$6:$BE$43,'RevPAR Raw Data'!L$1,FALSE)</f>
        <v>58.669969261420199</v>
      </c>
      <c r="AZ38" s="50">
        <f>VLOOKUP($A38,'RevPAR Raw Data'!$B$6:$BE$43,'RevPAR Raw Data'!N$1,FALSE)</f>
        <v>75.959903230397003</v>
      </c>
      <c r="BA38" s="50">
        <f>VLOOKUP($A38,'RevPAR Raw Data'!$B$6:$BE$43,'RevPAR Raw Data'!O$1,FALSE)</f>
        <v>78.596021061619396</v>
      </c>
      <c r="BB38" s="51">
        <f>VLOOKUP($A38,'RevPAR Raw Data'!$B$6:$BE$43,'RevPAR Raw Data'!P$1,FALSE)</f>
        <v>77.277962146008207</v>
      </c>
      <c r="BC38" s="52">
        <f>VLOOKUP($A38,'RevPAR Raw Data'!$B$6:$BE$43,'RevPAR Raw Data'!R$1,FALSE)</f>
        <v>63.986538657016801</v>
      </c>
      <c r="BE38" s="129">
        <f>(VLOOKUP($A38,'RevPAR Raw Data'!$B$6:$BE$43,'RevPAR Raw Data'!T$1,FALSE))/100</f>
        <v>0.55785161400320904</v>
      </c>
      <c r="BF38" s="119">
        <f>(VLOOKUP($A38,'RevPAR Raw Data'!$B$6:$BE$43,'RevPAR Raw Data'!U$1,FALSE))/100</f>
        <v>0.25057472546888698</v>
      </c>
      <c r="BG38" s="119">
        <f>(VLOOKUP($A38,'RevPAR Raw Data'!$B$6:$BE$43,'RevPAR Raw Data'!V$1,FALSE))/100</f>
        <v>0.32117328374366799</v>
      </c>
      <c r="BH38" s="119">
        <f>(VLOOKUP($A38,'RevPAR Raw Data'!$B$6:$BE$43,'RevPAR Raw Data'!W$1,FALSE))/100</f>
        <v>0.34754806703764202</v>
      </c>
      <c r="BI38" s="119">
        <f>(VLOOKUP($A38,'RevPAR Raw Data'!$B$6:$BE$43,'RevPAR Raw Data'!X$1,FALSE))/100</f>
        <v>0.30193197981551301</v>
      </c>
      <c r="BJ38" s="130">
        <f>(VLOOKUP($A38,'RevPAR Raw Data'!$B$6:$BE$43,'RevPAR Raw Data'!Y$1,FALSE))/100</f>
        <v>0.33560107682775803</v>
      </c>
      <c r="BK38" s="119">
        <f>(VLOOKUP($A38,'RevPAR Raw Data'!$B$6:$BE$43,'RevPAR Raw Data'!AA$1,FALSE))/100</f>
        <v>0.48494258566375104</v>
      </c>
      <c r="BL38" s="119">
        <f>(VLOOKUP($A38,'RevPAR Raw Data'!$B$6:$BE$43,'RevPAR Raw Data'!AB$1,FALSE))/100</f>
        <v>0.45201446591017702</v>
      </c>
      <c r="BM38" s="130">
        <f>(VLOOKUP($A38,'RevPAR Raw Data'!$B$6:$BE$43,'RevPAR Raw Data'!AC$1,FALSE))/100</f>
        <v>0.468013213290912</v>
      </c>
      <c r="BN38" s="131">
        <f>(VLOOKUP($A38,'RevPAR Raw Data'!$B$6:$BE$43,'RevPAR Raw Data'!AE$1,FALSE))/100</f>
        <v>0.37850583271534999</v>
      </c>
    </row>
    <row r="39" spans="1:66" x14ac:dyDescent="0.45">
      <c r="A39" s="46"/>
      <c r="B39" s="53"/>
      <c r="C39" s="120"/>
      <c r="D39" s="120"/>
      <c r="E39" s="120"/>
      <c r="F39" s="120"/>
      <c r="G39" s="121"/>
      <c r="H39" s="120"/>
      <c r="I39" s="120"/>
      <c r="J39" s="121"/>
      <c r="K39" s="54"/>
      <c r="M39" s="132"/>
      <c r="N39" s="136"/>
      <c r="O39" s="136"/>
      <c r="P39" s="136"/>
      <c r="Q39" s="136"/>
      <c r="R39" s="137"/>
      <c r="S39" s="136"/>
      <c r="T39" s="136"/>
      <c r="U39" s="137"/>
      <c r="V39" s="133"/>
      <c r="X39" s="55"/>
      <c r="Y39" s="56"/>
      <c r="Z39" s="56"/>
      <c r="AA39" s="56"/>
      <c r="AB39" s="56"/>
      <c r="AC39" s="57"/>
      <c r="AD39" s="56"/>
      <c r="AE39" s="56"/>
      <c r="AF39" s="57"/>
      <c r="AG39" s="58"/>
      <c r="AI39" s="134"/>
      <c r="AJ39" s="138"/>
      <c r="AK39" s="138"/>
      <c r="AL39" s="138"/>
      <c r="AM39" s="138"/>
      <c r="AN39" s="139"/>
      <c r="AO39" s="138"/>
      <c r="AP39" s="138"/>
      <c r="AQ39" s="139"/>
      <c r="AR39" s="135"/>
      <c r="AS39" s="40"/>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18">
        <f>(VLOOKUP($A40,'Occupancy Raw Data'!$B$8:$BE$45,'Occupancy Raw Data'!G$3,FALSE))/100</f>
        <v>0.397301026127446</v>
      </c>
      <c r="C40" s="115">
        <f>(VLOOKUP($A40,'Occupancy Raw Data'!$B$8:$BE$45,'Occupancy Raw Data'!H$3,FALSE))/100</f>
        <v>0.51534879710269799</v>
      </c>
      <c r="D40" s="115">
        <f>(VLOOKUP($A40,'Occupancy Raw Data'!$B$8:$BE$45,'Occupancy Raw Data'!I$3,FALSE))/100</f>
        <v>0.59769768043459504</v>
      </c>
      <c r="E40" s="115">
        <f>(VLOOKUP($A40,'Occupancy Raw Data'!$B$8:$BE$45,'Occupancy Raw Data'!J$3,FALSE))/100</f>
        <v>0.64637406225747995</v>
      </c>
      <c r="F40" s="115">
        <f>(VLOOKUP($A40,'Occupancy Raw Data'!$B$8:$BE$45,'Occupancy Raw Data'!K$3,FALSE))/100</f>
        <v>0.60744157971889201</v>
      </c>
      <c r="G40" s="116">
        <f>(VLOOKUP($A40,'Occupancy Raw Data'!$B$8:$BE$45,'Occupancy Raw Data'!L$3,FALSE))/100</f>
        <v>0.55283262912822206</v>
      </c>
      <c r="H40" s="119">
        <f>(VLOOKUP($A40,'Occupancy Raw Data'!$B$8:$BE$45,'Occupancy Raw Data'!N$3,FALSE))/100</f>
        <v>0.75153056825040909</v>
      </c>
      <c r="I40" s="119">
        <f>(VLOOKUP($A40,'Occupancy Raw Data'!$B$8:$BE$45,'Occupancy Raw Data'!O$3,FALSE))/100</f>
        <v>0.72415279813744904</v>
      </c>
      <c r="J40" s="116">
        <f>(VLOOKUP($A40,'Occupancy Raw Data'!$B$8:$BE$45,'Occupancy Raw Data'!P$3,FALSE))/100</f>
        <v>0.73784168319392907</v>
      </c>
      <c r="K40" s="117">
        <f>(VLOOKUP($A40,'Occupancy Raw Data'!$B$8:$BE$45,'Occupancy Raw Data'!R$3,FALSE))/100</f>
        <v>0.60569235886128103</v>
      </c>
      <c r="M40" s="129">
        <f>(VLOOKUP($A40,'Occupancy Raw Data'!$B$8:$BE$45,'Occupancy Raw Data'!T$3,FALSE))/100</f>
        <v>4.2493491611369498E-2</v>
      </c>
      <c r="N40" s="119">
        <f>(VLOOKUP($A40,'Occupancy Raw Data'!$B$8:$BE$45,'Occupancy Raw Data'!U$3,FALSE))/100</f>
        <v>6.2301300074741304E-4</v>
      </c>
      <c r="O40" s="119">
        <f>(VLOOKUP($A40,'Occupancy Raw Data'!$B$8:$BE$45,'Occupancy Raw Data'!V$3,FALSE))/100</f>
        <v>0.116315969137572</v>
      </c>
      <c r="P40" s="119">
        <f>(VLOOKUP($A40,'Occupancy Raw Data'!$B$8:$BE$45,'Occupancy Raw Data'!W$3,FALSE))/100</f>
        <v>0.14458796580612598</v>
      </c>
      <c r="Q40" s="119">
        <f>(VLOOKUP($A40,'Occupancy Raw Data'!$B$8:$BE$45,'Occupancy Raw Data'!X$3,FALSE))/100</f>
        <v>0.15003501093569299</v>
      </c>
      <c r="R40" s="130">
        <f>(VLOOKUP($A40,'Occupancy Raw Data'!$B$8:$BE$45,'Occupancy Raw Data'!Y$3,FALSE))/100</f>
        <v>9.4947797765856809E-2</v>
      </c>
      <c r="S40" s="119">
        <f>(VLOOKUP($A40,'Occupancy Raw Data'!$B$8:$BE$45,'Occupancy Raw Data'!AA$3,FALSE))/100</f>
        <v>0.15570431239980398</v>
      </c>
      <c r="T40" s="119">
        <f>(VLOOKUP($A40,'Occupancy Raw Data'!$B$8:$BE$45,'Occupancy Raw Data'!AB$3,FALSE))/100</f>
        <v>2.1156393097742199E-2</v>
      </c>
      <c r="U40" s="130">
        <f>(VLOOKUP($A40,'Occupancy Raw Data'!$B$8:$BE$45,'Occupancy Raw Data'!AC$3,FALSE))/100</f>
        <v>8.5517034467401012E-2</v>
      </c>
      <c r="V40" s="131">
        <f>(VLOOKUP($A40,'Occupancy Raw Data'!$B$8:$BE$45,'Occupancy Raw Data'!AE$3,FALSE))/100</f>
        <v>9.1646874531742598E-2</v>
      </c>
      <c r="X40" s="49">
        <f>VLOOKUP($A40,'ADR Raw Data'!$B$6:$BE$43,'ADR Raw Data'!G$1,FALSE)</f>
        <v>93.828003407487699</v>
      </c>
      <c r="Y40" s="50">
        <f>VLOOKUP($A40,'ADR Raw Data'!$B$6:$BE$43,'ADR Raw Data'!H$1,FALSE)</f>
        <v>103.176045545051</v>
      </c>
      <c r="Z40" s="50">
        <f>VLOOKUP($A40,'ADR Raw Data'!$B$6:$BE$43,'ADR Raw Data'!I$1,FALSE)</f>
        <v>108.02347612349401</v>
      </c>
      <c r="AA40" s="50">
        <f>VLOOKUP($A40,'ADR Raw Data'!$B$6:$BE$43,'ADR Raw Data'!J$1,FALSE)</f>
        <v>110.435553428495</v>
      </c>
      <c r="AB40" s="50">
        <f>VLOOKUP($A40,'ADR Raw Data'!$B$6:$BE$43,'ADR Raw Data'!K$1,FALSE)</f>
        <v>106.676497501596</v>
      </c>
      <c r="AC40" s="51">
        <f>VLOOKUP($A40,'ADR Raw Data'!$B$6:$BE$43,'ADR Raw Data'!L$1,FALSE)</f>
        <v>105.347403974294</v>
      </c>
      <c r="AD40" s="50">
        <f>VLOOKUP($A40,'ADR Raw Data'!$B$6:$BE$43,'ADR Raw Data'!N$1,FALSE)</f>
        <v>121.366241225403</v>
      </c>
      <c r="AE40" s="50">
        <f>VLOOKUP($A40,'ADR Raw Data'!$B$6:$BE$43,'ADR Raw Data'!O$1,FALSE)</f>
        <v>119.18402522029</v>
      </c>
      <c r="AF40" s="51">
        <f>VLOOKUP($A40,'ADR Raw Data'!$B$6:$BE$43,'ADR Raw Data'!P$1,FALSE)</f>
        <v>120.295376118269</v>
      </c>
      <c r="AG40" s="52">
        <f>VLOOKUP($A40,'ADR Raw Data'!$B$6:$BE$43,'ADR Raw Data'!R$1,FALSE)</f>
        <v>110.550062559106</v>
      </c>
      <c r="AI40" s="129">
        <f>(VLOOKUP($A40,'ADR Raw Data'!$B$6:$BE$43,'ADR Raw Data'!T$1,FALSE))/100</f>
        <v>5.8950757893104699E-3</v>
      </c>
      <c r="AJ40" s="119">
        <f>(VLOOKUP($A40,'ADR Raw Data'!$B$6:$BE$43,'ADR Raw Data'!U$1,FALSE))/100</f>
        <v>-7.68862103592312E-3</v>
      </c>
      <c r="AK40" s="119">
        <f>(VLOOKUP($A40,'ADR Raw Data'!$B$6:$BE$43,'ADR Raw Data'!V$1,FALSE))/100</f>
        <v>2.9421569401611E-2</v>
      </c>
      <c r="AL40" s="119">
        <f>(VLOOKUP($A40,'ADR Raw Data'!$B$6:$BE$43,'ADR Raw Data'!W$1,FALSE))/100</f>
        <v>5.9599847902477604E-2</v>
      </c>
      <c r="AM40" s="119">
        <f>(VLOOKUP($A40,'ADR Raw Data'!$B$6:$BE$43,'ADR Raw Data'!X$1,FALSE))/100</f>
        <v>5.2899404439459195E-2</v>
      </c>
      <c r="AN40" s="130">
        <f>(VLOOKUP($A40,'ADR Raw Data'!$B$6:$BE$43,'ADR Raw Data'!Y$1,FALSE))/100</f>
        <v>3.2174183447925102E-2</v>
      </c>
      <c r="AO40" s="119">
        <f>(VLOOKUP($A40,'ADR Raw Data'!$B$6:$BE$43,'ADR Raw Data'!AA$1,FALSE))/100</f>
        <v>5.0295400453624302E-2</v>
      </c>
      <c r="AP40" s="119">
        <f>(VLOOKUP($A40,'ADR Raw Data'!$B$6:$BE$43,'ADR Raw Data'!AB$1,FALSE))/100</f>
        <v>-2.1299906131609699E-2</v>
      </c>
      <c r="AQ40" s="130">
        <f>(VLOOKUP($A40,'ADR Raw Data'!$B$6:$BE$43,'ADR Raw Data'!AC$1,FALSE))/100</f>
        <v>1.2579755138047599E-2</v>
      </c>
      <c r="AR40" s="131">
        <f>(VLOOKUP($A40,'ADR Raw Data'!$B$6:$BE$43,'ADR Raw Data'!AE$1,FALSE))/100</f>
        <v>2.43522322457379E-2</v>
      </c>
      <c r="AS40" s="40"/>
      <c r="AT40" s="49">
        <f>VLOOKUP($A40,'RevPAR Raw Data'!$B$6:$BE$43,'RevPAR Raw Data'!G$1,FALSE)</f>
        <v>37.277962033284403</v>
      </c>
      <c r="AU40" s="50">
        <f>VLOOKUP($A40,'RevPAR Raw Data'!$B$6:$BE$43,'RevPAR Raw Data'!H$1,FALSE)</f>
        <v>53.171650961455498</v>
      </c>
      <c r="AV40" s="50">
        <f>VLOOKUP($A40,'RevPAR Raw Data'!$B$6:$BE$43,'RevPAR Raw Data'!I$1,FALSE)</f>
        <v>64.565381111494304</v>
      </c>
      <c r="AW40" s="50">
        <f>VLOOKUP($A40,'RevPAR Raw Data'!$B$6:$BE$43,'RevPAR Raw Data'!J$1,FALSE)</f>
        <v>71.382677287229399</v>
      </c>
      <c r="AX40" s="50">
        <f>VLOOKUP($A40,'RevPAR Raw Data'!$B$6:$BE$43,'RevPAR Raw Data'!K$1,FALSE)</f>
        <v>64.799740161248494</v>
      </c>
      <c r="AY40" s="51">
        <f>VLOOKUP($A40,'RevPAR Raw Data'!$B$6:$BE$43,'RevPAR Raw Data'!L$1,FALSE)</f>
        <v>58.2394823109424</v>
      </c>
      <c r="AZ40" s="50">
        <f>VLOOKUP($A40,'RevPAR Raw Data'!$B$6:$BE$43,'RevPAR Raw Data'!N$1,FALSE)</f>
        <v>91.210440234543398</v>
      </c>
      <c r="BA40" s="50">
        <f>VLOOKUP($A40,'RevPAR Raw Data'!$B$6:$BE$43,'RevPAR Raw Data'!O$1,FALSE)</f>
        <v>86.307445356557693</v>
      </c>
      <c r="BB40" s="51">
        <f>VLOOKUP($A40,'RevPAR Raw Data'!$B$6:$BE$43,'RevPAR Raw Data'!P$1,FALSE)</f>
        <v>88.758942795550496</v>
      </c>
      <c r="BC40" s="52">
        <f>VLOOKUP($A40,'RevPAR Raw Data'!$B$6:$BE$43,'RevPAR Raw Data'!R$1,FALSE)</f>
        <v>66.959328163687601</v>
      </c>
      <c r="BD40" s="61"/>
      <c r="BE40" s="129">
        <f>(VLOOKUP($A40,'RevPAR Raw Data'!$B$6:$BE$43,'RevPAR Raw Data'!T$1,FALSE))/100</f>
        <v>4.8639069754281401E-2</v>
      </c>
      <c r="BF40" s="119">
        <f>(VLOOKUP($A40,'RevPAR Raw Data'!$B$6:$BE$43,'RevPAR Raw Data'!U$1,FALSE))/100</f>
        <v>-7.0703981460389096E-3</v>
      </c>
      <c r="BG40" s="119">
        <f>(VLOOKUP($A40,'RevPAR Raw Data'!$B$6:$BE$43,'RevPAR Raw Data'!V$1,FALSE))/100</f>
        <v>0.149159736897679</v>
      </c>
      <c r="BH40" s="119">
        <f>(VLOOKUP($A40,'RevPAR Raw Data'!$B$6:$BE$43,'RevPAR Raw Data'!W$1,FALSE))/100</f>
        <v>0.21280523447917701</v>
      </c>
      <c r="BI40" s="119">
        <f>(VLOOKUP($A40,'RevPAR Raw Data'!$B$6:$BE$43,'RevPAR Raw Data'!X$1,FALSE))/100</f>
        <v>0.210871178098718</v>
      </c>
      <c r="BJ40" s="130">
        <f>(VLOOKUP($A40,'RevPAR Raw Data'!$B$6:$BE$43,'RevPAR Raw Data'!Y$1,FALSE))/100</f>
        <v>0.13017684907707699</v>
      </c>
      <c r="BK40" s="119">
        <f>(VLOOKUP($A40,'RevPAR Raw Data'!$B$6:$BE$43,'RevPAR Raw Data'!AA$1,FALSE))/100</f>
        <v>0.21383092359793299</v>
      </c>
      <c r="BL40" s="119">
        <f>(VLOOKUP($A40,'RevPAR Raw Data'!$B$6:$BE$43,'RevPAR Raw Data'!AB$1,FALSE))/100</f>
        <v>-5.9414222093284003E-4</v>
      </c>
      <c r="BM40" s="130">
        <f>(VLOOKUP($A40,'RevPAR Raw Data'!$B$6:$BE$43,'RevPAR Raw Data'!AC$1,FALSE))/100</f>
        <v>9.9172572959180597E-2</v>
      </c>
      <c r="BN40" s="131">
        <f>(VLOOKUP($A40,'RevPAR Raw Data'!$B$6:$BE$43,'RevPAR Raw Data'!AE$1,FALSE))/100</f>
        <v>0.118230912750673</v>
      </c>
    </row>
    <row r="41" spans="1:66" x14ac:dyDescent="0.45">
      <c r="A41" s="59" t="s">
        <v>45</v>
      </c>
      <c r="B41" s="118">
        <f>(VLOOKUP($A41,'Occupancy Raw Data'!$B$8:$BE$45,'Occupancy Raw Data'!G$3,FALSE))/100</f>
        <v>0.44924812030075101</v>
      </c>
      <c r="C41" s="115">
        <f>(VLOOKUP($A41,'Occupancy Raw Data'!$B$8:$BE$45,'Occupancy Raw Data'!H$3,FALSE))/100</f>
        <v>0.56052631578947298</v>
      </c>
      <c r="D41" s="115">
        <f>(VLOOKUP($A41,'Occupancy Raw Data'!$B$8:$BE$45,'Occupancy Raw Data'!I$3,FALSE))/100</f>
        <v>0.6</v>
      </c>
      <c r="E41" s="115">
        <f>(VLOOKUP($A41,'Occupancy Raw Data'!$B$8:$BE$45,'Occupancy Raw Data'!J$3,FALSE))/100</f>
        <v>0.61804511278195395</v>
      </c>
      <c r="F41" s="115">
        <f>(VLOOKUP($A41,'Occupancy Raw Data'!$B$8:$BE$45,'Occupancy Raw Data'!K$3,FALSE))/100</f>
        <v>0.62105263157894697</v>
      </c>
      <c r="G41" s="116">
        <f>(VLOOKUP($A41,'Occupancy Raw Data'!$B$8:$BE$45,'Occupancy Raw Data'!L$3,FALSE))/100</f>
        <v>0.56977443609022504</v>
      </c>
      <c r="H41" s="119">
        <f>(VLOOKUP($A41,'Occupancy Raw Data'!$B$8:$BE$45,'Occupancy Raw Data'!N$3,FALSE))/100</f>
        <v>0.70676691729323293</v>
      </c>
      <c r="I41" s="119">
        <f>(VLOOKUP($A41,'Occupancy Raw Data'!$B$8:$BE$45,'Occupancy Raw Data'!O$3,FALSE))/100</f>
        <v>0.63120300751879599</v>
      </c>
      <c r="J41" s="116">
        <f>(VLOOKUP($A41,'Occupancy Raw Data'!$B$8:$BE$45,'Occupancy Raw Data'!P$3,FALSE))/100</f>
        <v>0.66898496240601502</v>
      </c>
      <c r="K41" s="117">
        <f>(VLOOKUP($A41,'Occupancy Raw Data'!$B$8:$BE$45,'Occupancy Raw Data'!R$3,FALSE))/100</f>
        <v>0.59812030075187894</v>
      </c>
      <c r="M41" s="129">
        <f>(VLOOKUP($A41,'Occupancy Raw Data'!$B$8:$BE$45,'Occupancy Raw Data'!T$3,FALSE))/100</f>
        <v>-2.4021801739087502E-2</v>
      </c>
      <c r="N41" s="119">
        <f>(VLOOKUP($A41,'Occupancy Raw Data'!$B$8:$BE$45,'Occupancy Raw Data'!U$3,FALSE))/100</f>
        <v>-4.5755681338176896E-2</v>
      </c>
      <c r="O41" s="119">
        <f>(VLOOKUP($A41,'Occupancy Raw Data'!$B$8:$BE$45,'Occupancy Raw Data'!V$3,FALSE))/100</f>
        <v>3.1377633711507202E-2</v>
      </c>
      <c r="P41" s="119">
        <f>(VLOOKUP($A41,'Occupancy Raw Data'!$B$8:$BE$45,'Occupancy Raw Data'!W$3,FALSE))/100</f>
        <v>2.8717273409512401E-2</v>
      </c>
      <c r="Q41" s="119">
        <f>(VLOOKUP($A41,'Occupancy Raw Data'!$B$8:$BE$45,'Occupancy Raw Data'!X$3,FALSE))/100</f>
        <v>7.6640112867982293E-2</v>
      </c>
      <c r="R41" s="130">
        <f>(VLOOKUP($A41,'Occupancy Raw Data'!$B$8:$BE$45,'Occupancy Raw Data'!Y$3,FALSE))/100</f>
        <v>1.48843996326972E-2</v>
      </c>
      <c r="S41" s="119">
        <f>(VLOOKUP($A41,'Occupancy Raw Data'!$B$8:$BE$45,'Occupancy Raw Data'!AA$3,FALSE))/100</f>
        <v>0.19743928511374201</v>
      </c>
      <c r="T41" s="119">
        <f>(VLOOKUP($A41,'Occupancy Raw Data'!$B$8:$BE$45,'Occupancy Raw Data'!AB$3,FALSE))/100</f>
        <v>5.5255217172818505E-2</v>
      </c>
      <c r="U41" s="130">
        <f>(VLOOKUP($A41,'Occupancy Raw Data'!$B$8:$BE$45,'Occupancy Raw Data'!AC$3,FALSE))/100</f>
        <v>0.125873454661725</v>
      </c>
      <c r="V41" s="131">
        <f>(VLOOKUP($A41,'Occupancy Raw Data'!$B$8:$BE$45,'Occupancy Raw Data'!AE$3,FALSE))/100</f>
        <v>4.7896152737895298E-2</v>
      </c>
      <c r="X41" s="49">
        <f>VLOOKUP($A41,'ADR Raw Data'!$B$6:$BE$43,'ADR Raw Data'!G$1,FALSE)</f>
        <v>85.665288870292798</v>
      </c>
      <c r="Y41" s="50">
        <f>VLOOKUP($A41,'ADR Raw Data'!$B$6:$BE$43,'ADR Raw Data'!H$1,FALSE)</f>
        <v>89.949805130784696</v>
      </c>
      <c r="Z41" s="50">
        <f>VLOOKUP($A41,'ADR Raw Data'!$B$6:$BE$43,'ADR Raw Data'!I$1,FALSE)</f>
        <v>92.558851691729302</v>
      </c>
      <c r="AA41" s="50">
        <f>VLOOKUP($A41,'ADR Raw Data'!$B$6:$BE$43,'ADR Raw Data'!J$1,FALSE)</f>
        <v>94.230059184914793</v>
      </c>
      <c r="AB41" s="50">
        <f>VLOOKUP($A41,'ADR Raw Data'!$B$6:$BE$43,'ADR Raw Data'!K$1,FALSE)</f>
        <v>94.650731234866797</v>
      </c>
      <c r="AC41" s="51">
        <f>VLOOKUP($A41,'ADR Raw Data'!$B$6:$BE$43,'ADR Raw Data'!L$1,FALSE)</f>
        <v>91.7770298561625</v>
      </c>
      <c r="AD41" s="50">
        <f>VLOOKUP($A41,'ADR Raw Data'!$B$6:$BE$43,'ADR Raw Data'!N$1,FALSE)</f>
        <v>102.69541574468001</v>
      </c>
      <c r="AE41" s="50">
        <f>VLOOKUP($A41,'ADR Raw Data'!$B$6:$BE$43,'ADR Raw Data'!O$1,FALSE)</f>
        <v>96.965695235259005</v>
      </c>
      <c r="AF41" s="51">
        <f>VLOOKUP($A41,'ADR Raw Data'!$B$6:$BE$43,'ADR Raw Data'!P$1,FALSE)</f>
        <v>99.992352880022395</v>
      </c>
      <c r="AG41" s="52">
        <f>VLOOKUP($A41,'ADR Raw Data'!$B$6:$BE$43,'ADR Raw Data'!R$1,FALSE)</f>
        <v>94.402362947831506</v>
      </c>
      <c r="AI41" s="129">
        <f>(VLOOKUP($A41,'ADR Raw Data'!$B$6:$BE$43,'ADR Raw Data'!T$1,FALSE))/100</f>
        <v>8.9148330893056797E-3</v>
      </c>
      <c r="AJ41" s="119">
        <f>(VLOOKUP($A41,'ADR Raw Data'!$B$6:$BE$43,'ADR Raw Data'!U$1,FALSE))/100</f>
        <v>-7.3416140372833004E-3</v>
      </c>
      <c r="AK41" s="119">
        <f>(VLOOKUP($A41,'ADR Raw Data'!$B$6:$BE$43,'ADR Raw Data'!V$1,FALSE))/100</f>
        <v>2.5759700220648999E-2</v>
      </c>
      <c r="AL41" s="119">
        <f>(VLOOKUP($A41,'ADR Raw Data'!$B$6:$BE$43,'ADR Raw Data'!W$1,FALSE))/100</f>
        <v>2.8026741197848998E-2</v>
      </c>
      <c r="AM41" s="119">
        <f>(VLOOKUP($A41,'ADR Raw Data'!$B$6:$BE$43,'ADR Raw Data'!X$1,FALSE))/100</f>
        <v>5.5565214337459104E-2</v>
      </c>
      <c r="AN41" s="130">
        <f>(VLOOKUP($A41,'ADR Raw Data'!$B$6:$BE$43,'ADR Raw Data'!Y$1,FALSE))/100</f>
        <v>2.3957564780354098E-2</v>
      </c>
      <c r="AO41" s="119">
        <f>(VLOOKUP($A41,'ADR Raw Data'!$B$6:$BE$43,'ADR Raw Data'!AA$1,FALSE))/100</f>
        <v>0.120445587004282</v>
      </c>
      <c r="AP41" s="119">
        <f>(VLOOKUP($A41,'ADR Raw Data'!$B$6:$BE$43,'ADR Raw Data'!AB$1,FALSE))/100</f>
        <v>4.0033768895499901E-2</v>
      </c>
      <c r="AQ41" s="130">
        <f>(VLOOKUP($A41,'ADR Raw Data'!$B$6:$BE$43,'ADR Raw Data'!AC$1,FALSE))/100</f>
        <v>8.1585382701288095E-2</v>
      </c>
      <c r="AR41" s="131">
        <f>(VLOOKUP($A41,'ADR Raw Data'!$B$6:$BE$43,'ADR Raw Data'!AE$1,FALSE))/100</f>
        <v>4.3483191839156193E-2</v>
      </c>
      <c r="AS41" s="40"/>
      <c r="AT41" s="49">
        <f>VLOOKUP($A41,'RevPAR Raw Data'!$B$6:$BE$43,'RevPAR Raw Data'!G$1,FALSE)</f>
        <v>38.484969999999997</v>
      </c>
      <c r="AU41" s="50">
        <f>VLOOKUP($A41,'RevPAR Raw Data'!$B$6:$BE$43,'RevPAR Raw Data'!H$1,FALSE)</f>
        <v>50.419232875939798</v>
      </c>
      <c r="AV41" s="50">
        <f>VLOOKUP($A41,'RevPAR Raw Data'!$B$6:$BE$43,'RevPAR Raw Data'!I$1,FALSE)</f>
        <v>55.5353110150375</v>
      </c>
      <c r="AW41" s="50">
        <f>VLOOKUP($A41,'RevPAR Raw Data'!$B$6:$BE$43,'RevPAR Raw Data'!J$1,FALSE)</f>
        <v>58.238427556390903</v>
      </c>
      <c r="AX41" s="50">
        <f>VLOOKUP($A41,'RevPAR Raw Data'!$B$6:$BE$43,'RevPAR Raw Data'!K$1,FALSE)</f>
        <v>58.783085714285697</v>
      </c>
      <c r="AY41" s="51">
        <f>VLOOKUP($A41,'RevPAR Raw Data'!$B$6:$BE$43,'RevPAR Raw Data'!L$1,FALSE)</f>
        <v>52.292205432330803</v>
      </c>
      <c r="AZ41" s="50">
        <f>VLOOKUP($A41,'RevPAR Raw Data'!$B$6:$BE$43,'RevPAR Raw Data'!N$1,FALSE)</f>
        <v>72.581722406015004</v>
      </c>
      <c r="BA41" s="50">
        <f>VLOOKUP($A41,'RevPAR Raw Data'!$B$6:$BE$43,'RevPAR Raw Data'!O$1,FALSE)</f>
        <v>61.205038458646598</v>
      </c>
      <c r="BB41" s="51">
        <f>VLOOKUP($A41,'RevPAR Raw Data'!$B$6:$BE$43,'RevPAR Raw Data'!P$1,FALSE)</f>
        <v>66.893380432330801</v>
      </c>
      <c r="BC41" s="52">
        <f>VLOOKUP($A41,'RevPAR Raw Data'!$B$6:$BE$43,'RevPAR Raw Data'!R$1,FALSE)</f>
        <v>56.463969718045099</v>
      </c>
      <c r="BE41" s="129">
        <f>(VLOOKUP($A41,'RevPAR Raw Data'!$B$6:$BE$43,'RevPAR Raw Data'!T$1,FALSE))/100</f>
        <v>-1.53211190027902E-2</v>
      </c>
      <c r="BF41" s="119">
        <f>(VLOOKUP($A41,'RevPAR Raw Data'!$B$6:$BE$43,'RevPAR Raw Data'!U$1,FALSE))/100</f>
        <v>-5.2761374823062299E-2</v>
      </c>
      <c r="BG41" s="119">
        <f>(VLOOKUP($A41,'RevPAR Raw Data'!$B$6:$BE$43,'RevPAR Raw Data'!V$1,FALSE))/100</f>
        <v>5.7945612370198102E-2</v>
      </c>
      <c r="BH41" s="119">
        <f>(VLOOKUP($A41,'RevPAR Raw Data'!$B$6:$BE$43,'RevPAR Raw Data'!W$1,FALSE))/100</f>
        <v>5.7548866197117798E-2</v>
      </c>
      <c r="BI41" s="119">
        <f>(VLOOKUP($A41,'RevPAR Raw Data'!$B$6:$BE$43,'RevPAR Raw Data'!X$1,FALSE))/100</f>
        <v>0.136463851503797</v>
      </c>
      <c r="BJ41" s="130">
        <f>(VLOOKUP($A41,'RevPAR Raw Data'!$B$6:$BE$43,'RevPAR Raw Data'!Y$1,FALSE))/100</f>
        <v>3.9198558381468296E-2</v>
      </c>
      <c r="BK41" s="119">
        <f>(VLOOKUP($A41,'RevPAR Raw Data'!$B$6:$BE$43,'RevPAR Raw Data'!AA$1,FALSE))/100</f>
        <v>0.34166556271125503</v>
      </c>
      <c r="BL41" s="119">
        <f>(VLOOKUP($A41,'RevPAR Raw Data'!$B$6:$BE$43,'RevPAR Raw Data'!AB$1,FALSE))/100</f>
        <v>9.7501060662885705E-2</v>
      </c>
      <c r="BM41" s="130">
        <f>(VLOOKUP($A41,'RevPAR Raw Data'!$B$6:$BE$43,'RevPAR Raw Data'!AC$1,FALSE))/100</f>
        <v>0.21772827133352401</v>
      </c>
      <c r="BN41" s="131">
        <f>(VLOOKUP($A41,'RevPAR Raw Data'!$B$6:$BE$43,'RevPAR Raw Data'!AE$1,FALSE))/100</f>
        <v>9.3462022174911008E-2</v>
      </c>
    </row>
    <row r="42" spans="1:66" x14ac:dyDescent="0.45">
      <c r="A42" s="59" t="s">
        <v>109</v>
      </c>
      <c r="B42" s="118">
        <f>(VLOOKUP($A42,'Occupancy Raw Data'!$B$8:$BE$45,'Occupancy Raw Data'!G$3,FALSE))/100</f>
        <v>0.342456608811748</v>
      </c>
      <c r="C42" s="115">
        <f>(VLOOKUP($A42,'Occupancy Raw Data'!$B$8:$BE$45,'Occupancy Raw Data'!H$3,FALSE))/100</f>
        <v>0.55173564753004001</v>
      </c>
      <c r="D42" s="115">
        <f>(VLOOKUP($A42,'Occupancy Raw Data'!$B$8:$BE$45,'Occupancy Raw Data'!I$3,FALSE))/100</f>
        <v>0.61148197596795695</v>
      </c>
      <c r="E42" s="115">
        <f>(VLOOKUP($A42,'Occupancy Raw Data'!$B$8:$BE$45,'Occupancy Raw Data'!J$3,FALSE))/100</f>
        <v>0.60113484646194904</v>
      </c>
      <c r="F42" s="115">
        <f>(VLOOKUP($A42,'Occupancy Raw Data'!$B$8:$BE$45,'Occupancy Raw Data'!K$3,FALSE))/100</f>
        <v>0.55006675567423202</v>
      </c>
      <c r="G42" s="116">
        <f>(VLOOKUP($A42,'Occupancy Raw Data'!$B$8:$BE$45,'Occupancy Raw Data'!L$3,FALSE))/100</f>
        <v>0.53137516688918507</v>
      </c>
      <c r="H42" s="119">
        <f>(VLOOKUP($A42,'Occupancy Raw Data'!$B$8:$BE$45,'Occupancy Raw Data'!N$3,FALSE))/100</f>
        <v>0.79105473965286999</v>
      </c>
      <c r="I42" s="119">
        <f>(VLOOKUP($A42,'Occupancy Raw Data'!$B$8:$BE$45,'Occupancy Raw Data'!O$3,FALSE))/100</f>
        <v>0.78471295060080093</v>
      </c>
      <c r="J42" s="116">
        <f>(VLOOKUP($A42,'Occupancy Raw Data'!$B$8:$BE$45,'Occupancy Raw Data'!P$3,FALSE))/100</f>
        <v>0.78788384512683507</v>
      </c>
      <c r="K42" s="117">
        <f>(VLOOKUP($A42,'Occupancy Raw Data'!$B$8:$BE$45,'Occupancy Raw Data'!R$3,FALSE))/100</f>
        <v>0.60466336067137094</v>
      </c>
      <c r="M42" s="129">
        <f>(VLOOKUP($A42,'Occupancy Raw Data'!$B$8:$BE$45,'Occupancy Raw Data'!T$3,FALSE))/100</f>
        <v>0.17931034482758601</v>
      </c>
      <c r="N42" s="119">
        <f>(VLOOKUP($A42,'Occupancy Raw Data'!$B$8:$BE$45,'Occupancy Raw Data'!U$3,FALSE))/100</f>
        <v>0.19695872556118701</v>
      </c>
      <c r="O42" s="119">
        <f>(VLOOKUP($A42,'Occupancy Raw Data'!$B$8:$BE$45,'Occupancy Raw Data'!V$3,FALSE))/100</f>
        <v>0.231182795698924</v>
      </c>
      <c r="P42" s="119">
        <f>(VLOOKUP($A42,'Occupancy Raw Data'!$B$8:$BE$45,'Occupancy Raw Data'!W$3,FALSE))/100</f>
        <v>0.274593064401981</v>
      </c>
      <c r="Q42" s="119">
        <f>(VLOOKUP($A42,'Occupancy Raw Data'!$B$8:$BE$45,'Occupancy Raw Data'!X$3,FALSE))/100</f>
        <v>0.24189902034664598</v>
      </c>
      <c r="R42" s="130">
        <f>(VLOOKUP($A42,'Occupancy Raw Data'!$B$8:$BE$45,'Occupancy Raw Data'!Y$3,FALSE))/100</f>
        <v>0.228584658126254</v>
      </c>
      <c r="S42" s="119">
        <f>(VLOOKUP($A42,'Occupancy Raw Data'!$B$8:$BE$45,'Occupancy Raw Data'!AA$3,FALSE))/100</f>
        <v>0.24934106483921903</v>
      </c>
      <c r="T42" s="119">
        <f>(VLOOKUP($A42,'Occupancy Raw Data'!$B$8:$BE$45,'Occupancy Raw Data'!AB$3,FALSE))/100</f>
        <v>-2.2046589018302799E-2</v>
      </c>
      <c r="U42" s="130">
        <f>(VLOOKUP($A42,'Occupancy Raw Data'!$B$8:$BE$45,'Occupancy Raw Data'!AC$3,FALSE))/100</f>
        <v>9.7651708904905807E-2</v>
      </c>
      <c r="V42" s="131">
        <f>(VLOOKUP($A42,'Occupancy Raw Data'!$B$8:$BE$45,'Occupancy Raw Data'!AE$3,FALSE))/100</f>
        <v>0.17634508348794001</v>
      </c>
      <c r="X42" s="49">
        <f>VLOOKUP($A42,'ADR Raw Data'!$B$6:$BE$43,'ADR Raw Data'!G$1,FALSE)</f>
        <v>151.05639376218301</v>
      </c>
      <c r="Y42" s="50">
        <f>VLOOKUP($A42,'ADR Raw Data'!$B$6:$BE$43,'ADR Raw Data'!H$1,FALSE)</f>
        <v>163.93008469449401</v>
      </c>
      <c r="Z42" s="50">
        <f>VLOOKUP($A42,'ADR Raw Data'!$B$6:$BE$43,'ADR Raw Data'!I$1,FALSE)</f>
        <v>167.89357532751001</v>
      </c>
      <c r="AA42" s="50">
        <f>VLOOKUP($A42,'ADR Raw Data'!$B$6:$BE$43,'ADR Raw Data'!J$1,FALSE)</f>
        <v>167.30176013325899</v>
      </c>
      <c r="AB42" s="50">
        <f>VLOOKUP($A42,'ADR Raw Data'!$B$6:$BE$43,'ADR Raw Data'!K$1,FALSE)</f>
        <v>159.82074029126201</v>
      </c>
      <c r="AC42" s="51">
        <f>VLOOKUP($A42,'ADR Raw Data'!$B$6:$BE$43,'ADR Raw Data'!L$1,FALSE)</f>
        <v>163.09502135678301</v>
      </c>
      <c r="AD42" s="50">
        <f>VLOOKUP($A42,'ADR Raw Data'!$B$6:$BE$43,'ADR Raw Data'!N$1,FALSE)</f>
        <v>179.71310126582199</v>
      </c>
      <c r="AE42" s="50">
        <f>VLOOKUP($A42,'ADR Raw Data'!$B$6:$BE$43,'ADR Raw Data'!O$1,FALSE)</f>
        <v>175.13404934070601</v>
      </c>
      <c r="AF42" s="51">
        <f>VLOOKUP($A42,'ADR Raw Data'!$B$6:$BE$43,'ADR Raw Data'!P$1,FALSE)</f>
        <v>177.43278966320599</v>
      </c>
      <c r="AG42" s="52">
        <f>VLOOKUP($A42,'ADR Raw Data'!$B$6:$BE$43,'ADR Raw Data'!R$1,FALSE)</f>
        <v>168.432818389716</v>
      </c>
      <c r="AI42" s="129">
        <f>(VLOOKUP($A42,'ADR Raw Data'!$B$6:$BE$43,'ADR Raw Data'!T$1,FALSE))/100</f>
        <v>-2.5631136155419201E-2</v>
      </c>
      <c r="AJ42" s="119">
        <f>(VLOOKUP($A42,'ADR Raw Data'!$B$6:$BE$43,'ADR Raw Data'!U$1,FALSE))/100</f>
        <v>-9.3328429181797901E-3</v>
      </c>
      <c r="AK42" s="119">
        <f>(VLOOKUP($A42,'ADR Raw Data'!$B$6:$BE$43,'ADR Raw Data'!V$1,FALSE))/100</f>
        <v>-2.2278223125160399E-2</v>
      </c>
      <c r="AL42" s="119">
        <f>(VLOOKUP($A42,'ADR Raw Data'!$B$6:$BE$43,'ADR Raw Data'!W$1,FALSE))/100</f>
        <v>-1.5866304424744002E-2</v>
      </c>
      <c r="AM42" s="119">
        <f>(VLOOKUP($A42,'ADR Raw Data'!$B$6:$BE$43,'ADR Raw Data'!X$1,FALSE))/100</f>
        <v>-2.86151576175914E-2</v>
      </c>
      <c r="AN42" s="130">
        <f>(VLOOKUP($A42,'ADR Raw Data'!$B$6:$BE$43,'ADR Raw Data'!Y$1,FALSE))/100</f>
        <v>-1.9267701510006899E-2</v>
      </c>
      <c r="AO42" s="119">
        <f>(VLOOKUP($A42,'ADR Raw Data'!$B$6:$BE$43,'ADR Raw Data'!AA$1,FALSE))/100</f>
        <v>3.0523123054964799E-2</v>
      </c>
      <c r="AP42" s="119">
        <f>(VLOOKUP($A42,'ADR Raw Data'!$B$6:$BE$43,'ADR Raw Data'!AB$1,FALSE))/100</f>
        <v>-7.5649795667802999E-2</v>
      </c>
      <c r="AQ42" s="130">
        <f>(VLOOKUP($A42,'ADR Raw Data'!$B$6:$BE$43,'ADR Raw Data'!AC$1,FALSE))/100</f>
        <v>-2.9453085193114598E-2</v>
      </c>
      <c r="AR42" s="131">
        <f>(VLOOKUP($A42,'ADR Raw Data'!$B$6:$BE$43,'ADR Raw Data'!AE$1,FALSE))/100</f>
        <v>-2.5778247091420101E-2</v>
      </c>
      <c r="AS42" s="40"/>
      <c r="AT42" s="49">
        <f>VLOOKUP($A42,'RevPAR Raw Data'!$B$6:$BE$43,'RevPAR Raw Data'!G$1,FALSE)</f>
        <v>51.730260347129501</v>
      </c>
      <c r="AU42" s="50">
        <f>VLOOKUP($A42,'RevPAR Raw Data'!$B$6:$BE$43,'RevPAR Raw Data'!H$1,FALSE)</f>
        <v>90.4460714285714</v>
      </c>
      <c r="AV42" s="50">
        <f>VLOOKUP($A42,'RevPAR Raw Data'!$B$6:$BE$43,'RevPAR Raw Data'!I$1,FALSE)</f>
        <v>102.663895193591</v>
      </c>
      <c r="AW42" s="50">
        <f>VLOOKUP($A42,'RevPAR Raw Data'!$B$6:$BE$43,'RevPAR Raw Data'!J$1,FALSE)</f>
        <v>100.57091789051999</v>
      </c>
      <c r="AX42" s="50">
        <f>VLOOKUP($A42,'RevPAR Raw Data'!$B$6:$BE$43,'RevPAR Raw Data'!K$1,FALSE)</f>
        <v>87.9120761014686</v>
      </c>
      <c r="AY42" s="51">
        <f>VLOOKUP($A42,'RevPAR Raw Data'!$B$6:$BE$43,'RevPAR Raw Data'!L$1,FALSE)</f>
        <v>86.664644192256304</v>
      </c>
      <c r="AZ42" s="50">
        <f>VLOOKUP($A42,'RevPAR Raw Data'!$B$6:$BE$43,'RevPAR Raw Data'!N$1,FALSE)</f>
        <v>142.16290053404501</v>
      </c>
      <c r="BA42" s="50">
        <f>VLOOKUP($A42,'RevPAR Raw Data'!$B$6:$BE$43,'RevPAR Raw Data'!O$1,FALSE)</f>
        <v>137.42995660881101</v>
      </c>
      <c r="BB42" s="51">
        <f>VLOOKUP($A42,'RevPAR Raw Data'!$B$6:$BE$43,'RevPAR Raw Data'!P$1,FALSE)</f>
        <v>139.79642857142801</v>
      </c>
      <c r="BC42" s="52">
        <f>VLOOKUP($A42,'RevPAR Raw Data'!$B$6:$BE$43,'RevPAR Raw Data'!R$1,FALSE)</f>
        <v>101.845154014876</v>
      </c>
      <c r="BE42" s="129">
        <f>(VLOOKUP($A42,'RevPAR Raw Data'!$B$6:$BE$43,'RevPAR Raw Data'!T$1,FALSE))/100</f>
        <v>0.14908328080981501</v>
      </c>
      <c r="BF42" s="119">
        <f>(VLOOKUP($A42,'RevPAR Raw Data'!$B$6:$BE$43,'RevPAR Raw Data'!U$1,FALSE))/100</f>
        <v>0.18578769779598001</v>
      </c>
      <c r="BG42" s="119">
        <f>(VLOOKUP($A42,'RevPAR Raw Data'!$B$6:$BE$43,'RevPAR Raw Data'!V$1,FALSE))/100</f>
        <v>0.20375423066848503</v>
      </c>
      <c r="BH42" s="119">
        <f>(VLOOKUP($A42,'RevPAR Raw Data'!$B$6:$BE$43,'RevPAR Raw Data'!W$1,FALSE))/100</f>
        <v>0.25436998282451201</v>
      </c>
      <c r="BI42" s="119">
        <f>(VLOOKUP($A42,'RevPAR Raw Data'!$B$6:$BE$43,'RevPAR Raw Data'!X$1,FALSE))/100</f>
        <v>0.20636188413429402</v>
      </c>
      <c r="BJ42" s="130">
        <f>(VLOOKUP($A42,'RevPAR Raw Data'!$B$6:$BE$43,'RevPAR Raw Data'!Y$1,FALSE))/100</f>
        <v>0.20491265565370298</v>
      </c>
      <c r="BK42" s="119">
        <f>(VLOOKUP($A42,'RevPAR Raw Data'!$B$6:$BE$43,'RevPAR Raw Data'!AA$1,FALSE))/100</f>
        <v>0.28747485589892802</v>
      </c>
      <c r="BL42" s="119">
        <f>(VLOOKUP($A42,'RevPAR Raw Data'!$B$6:$BE$43,'RevPAR Raw Data'!AB$1,FALSE))/100</f>
        <v>-9.6028564731699198E-2</v>
      </c>
      <c r="BM42" s="130">
        <f>(VLOOKUP($A42,'RevPAR Raw Data'!$B$6:$BE$43,'RevPAR Raw Data'!AC$1,FALSE))/100</f>
        <v>6.5322479610161702E-2</v>
      </c>
      <c r="BN42" s="131">
        <f>(VLOOKUP($A42,'RevPAR Raw Data'!$B$6:$BE$43,'RevPAR Raw Data'!AE$1,FALSE))/100</f>
        <v>0.14602096926101099</v>
      </c>
    </row>
    <row r="43" spans="1:66" x14ac:dyDescent="0.45">
      <c r="A43" s="59" t="s">
        <v>94</v>
      </c>
      <c r="B43" s="118">
        <f>(VLOOKUP($A43,'Occupancy Raw Data'!$B$8:$BE$45,'Occupancy Raw Data'!G$3,FALSE))/100</f>
        <v>0.34911174785100202</v>
      </c>
      <c r="C43" s="115">
        <f>(VLOOKUP($A43,'Occupancy Raw Data'!$B$8:$BE$45,'Occupancy Raw Data'!H$3,FALSE))/100</f>
        <v>0.45260744985673296</v>
      </c>
      <c r="D43" s="115">
        <f>(VLOOKUP($A43,'Occupancy Raw Data'!$B$8:$BE$45,'Occupancy Raw Data'!I$3,FALSE))/100</f>
        <v>0.55862464183381</v>
      </c>
      <c r="E43" s="115">
        <f>(VLOOKUP($A43,'Occupancy Raw Data'!$B$8:$BE$45,'Occupancy Raw Data'!J$3,FALSE))/100</f>
        <v>0.62865329512893897</v>
      </c>
      <c r="F43" s="115">
        <f>(VLOOKUP($A43,'Occupancy Raw Data'!$B$8:$BE$45,'Occupancy Raw Data'!K$3,FALSE))/100</f>
        <v>0.54223495702005697</v>
      </c>
      <c r="G43" s="116">
        <f>(VLOOKUP($A43,'Occupancy Raw Data'!$B$8:$BE$45,'Occupancy Raw Data'!L$3,FALSE))/100</f>
        <v>0.50624641833810802</v>
      </c>
      <c r="H43" s="119">
        <f>(VLOOKUP($A43,'Occupancy Raw Data'!$B$8:$BE$45,'Occupancy Raw Data'!N$3,FALSE))/100</f>
        <v>0.76194842406876706</v>
      </c>
      <c r="I43" s="119">
        <f>(VLOOKUP($A43,'Occupancy Raw Data'!$B$8:$BE$45,'Occupancy Raw Data'!O$3,FALSE))/100</f>
        <v>0.76985673352435502</v>
      </c>
      <c r="J43" s="116">
        <f>(VLOOKUP($A43,'Occupancy Raw Data'!$B$8:$BE$45,'Occupancy Raw Data'!P$3,FALSE))/100</f>
        <v>0.76590257879656098</v>
      </c>
      <c r="K43" s="117">
        <f>(VLOOKUP($A43,'Occupancy Raw Data'!$B$8:$BE$45,'Occupancy Raw Data'!R$3,FALSE))/100</f>
        <v>0.58043389275480894</v>
      </c>
      <c r="M43" s="129">
        <f>(VLOOKUP($A43,'Occupancy Raw Data'!$B$8:$BE$45,'Occupancy Raw Data'!T$3,FALSE))/100</f>
        <v>-2.0200191804043102E-2</v>
      </c>
      <c r="N43" s="119">
        <f>(VLOOKUP($A43,'Occupancy Raw Data'!$B$8:$BE$45,'Occupancy Raw Data'!U$3,FALSE))/100</f>
        <v>-8.0022514820486709E-2</v>
      </c>
      <c r="O43" s="119">
        <f>(VLOOKUP($A43,'Occupancy Raw Data'!$B$8:$BE$45,'Occupancy Raw Data'!V$3,FALSE))/100</f>
        <v>5.6135670817036992E-2</v>
      </c>
      <c r="P43" s="119">
        <f>(VLOOKUP($A43,'Occupancy Raw Data'!$B$8:$BE$45,'Occupancy Raw Data'!W$3,FALSE))/100</f>
        <v>0.116188647902149</v>
      </c>
      <c r="Q43" s="119">
        <f>(VLOOKUP($A43,'Occupancy Raw Data'!$B$8:$BE$45,'Occupancy Raw Data'!X$3,FALSE))/100</f>
        <v>7.8178572986944903E-2</v>
      </c>
      <c r="R43" s="130">
        <f>(VLOOKUP($A43,'Occupancy Raw Data'!$B$8:$BE$45,'Occupancy Raw Data'!Y$3,FALSE))/100</f>
        <v>3.5967719102762204E-2</v>
      </c>
      <c r="S43" s="119">
        <f>(VLOOKUP($A43,'Occupancy Raw Data'!$B$8:$BE$45,'Occupancy Raw Data'!AA$3,FALSE))/100</f>
        <v>9.1568745452748998E-2</v>
      </c>
      <c r="T43" s="119">
        <f>(VLOOKUP($A43,'Occupancy Raw Data'!$B$8:$BE$45,'Occupancy Raw Data'!AB$3,FALSE))/100</f>
        <v>-1.44410438799326E-3</v>
      </c>
      <c r="U43" s="130">
        <f>(VLOOKUP($A43,'Occupancy Raw Data'!$B$8:$BE$45,'Occupancy Raw Data'!AC$3,FALSE))/100</f>
        <v>4.2753163386381202E-2</v>
      </c>
      <c r="V43" s="131">
        <f>(VLOOKUP($A43,'Occupancy Raw Data'!$B$8:$BE$45,'Occupancy Raw Data'!AE$3,FALSE))/100</f>
        <v>3.8515502364833899E-2</v>
      </c>
      <c r="X43" s="49">
        <f>VLOOKUP($A43,'ADR Raw Data'!$B$6:$BE$43,'ADR Raw Data'!G$1,FALSE)</f>
        <v>87.544061063689995</v>
      </c>
      <c r="Y43" s="50">
        <f>VLOOKUP($A43,'ADR Raw Data'!$B$6:$BE$43,'ADR Raw Data'!H$1,FALSE)</f>
        <v>96.645150671055902</v>
      </c>
      <c r="Z43" s="50">
        <f>VLOOKUP($A43,'ADR Raw Data'!$B$6:$BE$43,'ADR Raw Data'!I$1,FALSE)</f>
        <v>102.13256462864101</v>
      </c>
      <c r="AA43" s="50">
        <f>VLOOKUP($A43,'ADR Raw Data'!$B$6:$BE$43,'ADR Raw Data'!J$1,FALSE)</f>
        <v>105.69201823154</v>
      </c>
      <c r="AB43" s="50">
        <f>VLOOKUP($A43,'ADR Raw Data'!$B$6:$BE$43,'ADR Raw Data'!K$1,FALSE)</f>
        <v>100.00891989008601</v>
      </c>
      <c r="AC43" s="51">
        <f>VLOOKUP($A43,'ADR Raw Data'!$B$6:$BE$43,'ADR Raw Data'!L$1,FALSE)</f>
        <v>99.568392574145307</v>
      </c>
      <c r="AD43" s="50">
        <f>VLOOKUP($A43,'ADR Raw Data'!$B$6:$BE$43,'ADR Raw Data'!N$1,FALSE)</f>
        <v>118.569879663056</v>
      </c>
      <c r="AE43" s="50">
        <f>VLOOKUP($A43,'ADR Raw Data'!$B$6:$BE$43,'ADR Raw Data'!O$1,FALSE)</f>
        <v>118.074947149024</v>
      </c>
      <c r="AF43" s="51">
        <f>VLOOKUP($A43,'ADR Raw Data'!$B$6:$BE$43,'ADR Raw Data'!P$1,FALSE)</f>
        <v>118.321135802469</v>
      </c>
      <c r="AG43" s="52">
        <f>VLOOKUP($A43,'ADR Raw Data'!$B$6:$BE$43,'ADR Raw Data'!R$1,FALSE)</f>
        <v>106.63836191819399</v>
      </c>
      <c r="AI43" s="129">
        <f>(VLOOKUP($A43,'ADR Raw Data'!$B$6:$BE$43,'ADR Raw Data'!T$1,FALSE))/100</f>
        <v>-3.13341776113212E-2</v>
      </c>
      <c r="AJ43" s="119">
        <f>(VLOOKUP($A43,'ADR Raw Data'!$B$6:$BE$43,'ADR Raw Data'!U$1,FALSE))/100</f>
        <v>-4.5753767116319802E-2</v>
      </c>
      <c r="AK43" s="119">
        <f>(VLOOKUP($A43,'ADR Raw Data'!$B$6:$BE$43,'ADR Raw Data'!V$1,FALSE))/100</f>
        <v>2.3298259194798601E-3</v>
      </c>
      <c r="AL43" s="119">
        <f>(VLOOKUP($A43,'ADR Raw Data'!$B$6:$BE$43,'ADR Raw Data'!W$1,FALSE))/100</f>
        <v>6.2259129256960893E-2</v>
      </c>
      <c r="AM43" s="119">
        <f>(VLOOKUP($A43,'ADR Raw Data'!$B$6:$BE$43,'ADR Raw Data'!X$1,FALSE))/100</f>
        <v>3.4952125376902704E-2</v>
      </c>
      <c r="AN43" s="130">
        <f>(VLOOKUP($A43,'ADR Raw Data'!$B$6:$BE$43,'ADR Raw Data'!Y$1,FALSE))/100</f>
        <v>1.1307277213424401E-2</v>
      </c>
      <c r="AO43" s="119">
        <f>(VLOOKUP($A43,'ADR Raw Data'!$B$6:$BE$43,'ADR Raw Data'!AA$1,FALSE))/100</f>
        <v>2.6044580247283199E-2</v>
      </c>
      <c r="AP43" s="119">
        <f>(VLOOKUP($A43,'ADR Raw Data'!$B$6:$BE$43,'ADR Raw Data'!AB$1,FALSE))/100</f>
        <v>-1.2936457384752499E-2</v>
      </c>
      <c r="AQ43" s="130">
        <f>(VLOOKUP($A43,'ADR Raw Data'!$B$6:$BE$43,'ADR Raw Data'!AC$1,FALSE))/100</f>
        <v>5.34431725871733E-3</v>
      </c>
      <c r="AR43" s="131">
        <f>(VLOOKUP($A43,'ADR Raw Data'!$B$6:$BE$43,'ADR Raw Data'!AE$1,FALSE))/100</f>
        <v>9.0856638996726705E-3</v>
      </c>
      <c r="AS43" s="40"/>
      <c r="AT43" s="49">
        <f>VLOOKUP($A43,'RevPAR Raw Data'!$B$6:$BE$43,'RevPAR Raw Data'!G$1,FALSE)</f>
        <v>30.562660171919699</v>
      </c>
      <c r="AU43" s="50">
        <f>VLOOKUP($A43,'RevPAR Raw Data'!$B$6:$BE$43,'RevPAR Raw Data'!H$1,FALSE)</f>
        <v>43.742315186246401</v>
      </c>
      <c r="AV43" s="50">
        <f>VLOOKUP($A43,'RevPAR Raw Data'!$B$6:$BE$43,'RevPAR Raw Data'!I$1,FALSE)</f>
        <v>57.053767335243499</v>
      </c>
      <c r="AW43" s="50">
        <f>VLOOKUP($A43,'RevPAR Raw Data'!$B$6:$BE$43,'RevPAR Raw Data'!J$1,FALSE)</f>
        <v>66.443635530085899</v>
      </c>
      <c r="AX43" s="50">
        <f>VLOOKUP($A43,'RevPAR Raw Data'!$B$6:$BE$43,'RevPAR Raw Data'!K$1,FALSE)</f>
        <v>54.228332378223399</v>
      </c>
      <c r="AY43" s="51">
        <f>VLOOKUP($A43,'RevPAR Raw Data'!$B$6:$BE$43,'RevPAR Raw Data'!L$1,FALSE)</f>
        <v>50.406142120343802</v>
      </c>
      <c r="AZ43" s="50">
        <f>VLOOKUP($A43,'RevPAR Raw Data'!$B$6:$BE$43,'RevPAR Raw Data'!N$1,FALSE)</f>
        <v>90.344132951289296</v>
      </c>
      <c r="BA43" s="50">
        <f>VLOOKUP($A43,'RevPAR Raw Data'!$B$6:$BE$43,'RevPAR Raw Data'!O$1,FALSE)</f>
        <v>90.900793123209098</v>
      </c>
      <c r="BB43" s="51">
        <f>VLOOKUP($A43,'RevPAR Raw Data'!$B$6:$BE$43,'RevPAR Raw Data'!P$1,FALSE)</f>
        <v>90.622463037249204</v>
      </c>
      <c r="BC43" s="52">
        <f>VLOOKUP($A43,'RevPAR Raw Data'!$B$6:$BE$43,'RevPAR Raw Data'!R$1,FALSE)</f>
        <v>61.8965195251739</v>
      </c>
      <c r="BE43" s="129">
        <f>(VLOOKUP($A43,'RevPAR Raw Data'!$B$6:$BE$43,'RevPAR Raw Data'!T$1,FALSE))/100</f>
        <v>-5.0901413017593704E-2</v>
      </c>
      <c r="BF43" s="119">
        <f>(VLOOKUP($A43,'RevPAR Raw Data'!$B$6:$BE$43,'RevPAR Raw Data'!U$1,FALSE))/100</f>
        <v>-0.122114950429647</v>
      </c>
      <c r="BG43" s="119">
        <f>(VLOOKUP($A43,'RevPAR Raw Data'!$B$6:$BE$43,'RevPAR Raw Data'!V$1,FALSE))/100</f>
        <v>5.8596283077393799E-2</v>
      </c>
      <c r="BH43" s="119">
        <f>(VLOOKUP($A43,'RevPAR Raw Data'!$B$6:$BE$43,'RevPAR Raw Data'!W$1,FALSE))/100</f>
        <v>0.18568158120704201</v>
      </c>
      <c r="BI43" s="119">
        <f>(VLOOKUP($A43,'RevPAR Raw Data'!$B$6:$BE$43,'RevPAR Raw Data'!X$1,FALSE))/100</f>
        <v>0.115863205648674</v>
      </c>
      <c r="BJ43" s="130">
        <f>(VLOOKUP($A43,'RevPAR Raw Data'!$B$6:$BE$43,'RevPAR Raw Data'!Y$1,FALSE))/100</f>
        <v>4.76816932868162E-2</v>
      </c>
      <c r="BK43" s="119">
        <f>(VLOOKUP($A43,'RevPAR Raw Data'!$B$6:$BE$43,'RevPAR Raw Data'!AA$1,FALSE))/100</f>
        <v>0.11999819523911899</v>
      </c>
      <c r="BL43" s="119">
        <f>(VLOOKUP($A43,'RevPAR Raw Data'!$B$6:$BE$43,'RevPAR Raw Data'!AB$1,FALSE))/100</f>
        <v>-1.43618801778714E-2</v>
      </c>
      <c r="BM43" s="130">
        <f>(VLOOKUP($A43,'RevPAR Raw Data'!$B$6:$BE$43,'RevPAR Raw Data'!AC$1,FALSE))/100</f>
        <v>4.8325967114049205E-2</v>
      </c>
      <c r="BN43" s="131">
        <f>(VLOOKUP($A43,'RevPAR Raw Data'!$B$6:$BE$43,'RevPAR Raw Data'!AE$1,FALSE))/100</f>
        <v>4.7951105173920504E-2</v>
      </c>
    </row>
    <row r="44" spans="1:66" x14ac:dyDescent="0.45">
      <c r="A44" s="59" t="s">
        <v>44</v>
      </c>
      <c r="B44" s="118">
        <f>(VLOOKUP($A44,'Occupancy Raw Data'!$B$8:$BE$45,'Occupancy Raw Data'!G$3,FALSE))/100</f>
        <v>0.40261958997721997</v>
      </c>
      <c r="C44" s="115">
        <f>(VLOOKUP($A44,'Occupancy Raw Data'!$B$8:$BE$45,'Occupancy Raw Data'!H$3,FALSE))/100</f>
        <v>0.47978359908883805</v>
      </c>
      <c r="D44" s="115">
        <f>(VLOOKUP($A44,'Occupancy Raw Data'!$B$8:$BE$45,'Occupancy Raw Data'!I$3,FALSE))/100</f>
        <v>0.56634396355353001</v>
      </c>
      <c r="E44" s="115">
        <f>(VLOOKUP($A44,'Occupancy Raw Data'!$B$8:$BE$45,'Occupancy Raw Data'!J$3,FALSE))/100</f>
        <v>0.69105922551252807</v>
      </c>
      <c r="F44" s="115">
        <f>(VLOOKUP($A44,'Occupancy Raw Data'!$B$8:$BE$45,'Occupancy Raw Data'!K$3,FALSE))/100</f>
        <v>0.67710706150341593</v>
      </c>
      <c r="G44" s="116">
        <f>(VLOOKUP($A44,'Occupancy Raw Data'!$B$8:$BE$45,'Occupancy Raw Data'!L$3,FALSE))/100</f>
        <v>0.563382687927107</v>
      </c>
      <c r="H44" s="119">
        <f>(VLOOKUP($A44,'Occupancy Raw Data'!$B$8:$BE$45,'Occupancy Raw Data'!N$3,FALSE))/100</f>
        <v>0.75284738041002197</v>
      </c>
      <c r="I44" s="119">
        <f>(VLOOKUP($A44,'Occupancy Raw Data'!$B$8:$BE$45,'Occupancy Raw Data'!O$3,FALSE))/100</f>
        <v>0.728644646924829</v>
      </c>
      <c r="J44" s="116">
        <f>(VLOOKUP($A44,'Occupancy Raw Data'!$B$8:$BE$45,'Occupancy Raw Data'!P$3,FALSE))/100</f>
        <v>0.74074601366742499</v>
      </c>
      <c r="K44" s="117">
        <f>(VLOOKUP($A44,'Occupancy Raw Data'!$B$8:$BE$45,'Occupancy Raw Data'!R$3,FALSE))/100</f>
        <v>0.61405792385291202</v>
      </c>
      <c r="M44" s="129">
        <f>(VLOOKUP($A44,'Occupancy Raw Data'!$B$8:$BE$45,'Occupancy Raw Data'!T$3,FALSE))/100</f>
        <v>3.0612244897959103E-2</v>
      </c>
      <c r="N44" s="119">
        <f>(VLOOKUP($A44,'Occupancy Raw Data'!$B$8:$BE$45,'Occupancy Raw Data'!U$3,FALSE))/100</f>
        <v>-3.9886039886039802E-2</v>
      </c>
      <c r="O44" s="119">
        <f>(VLOOKUP($A44,'Occupancy Raw Data'!$B$8:$BE$45,'Occupancy Raw Data'!V$3,FALSE))/100</f>
        <v>0.10931399888455101</v>
      </c>
      <c r="P44" s="119">
        <f>(VLOOKUP($A44,'Occupancy Raw Data'!$B$8:$BE$45,'Occupancy Raw Data'!W$3,FALSE))/100</f>
        <v>0.14860388073828601</v>
      </c>
      <c r="Q44" s="119">
        <f>(VLOOKUP($A44,'Occupancy Raw Data'!$B$8:$BE$45,'Occupancy Raw Data'!X$3,FALSE))/100</f>
        <v>0.19677906391545</v>
      </c>
      <c r="R44" s="130">
        <f>(VLOOKUP($A44,'Occupancy Raw Data'!$B$8:$BE$45,'Occupancy Raw Data'!Y$3,FALSE))/100</f>
        <v>9.6784922394678397E-2</v>
      </c>
      <c r="S44" s="119">
        <f>(VLOOKUP($A44,'Occupancy Raw Data'!$B$8:$BE$45,'Occupancy Raw Data'!AA$3,FALSE))/100</f>
        <v>2.9595015576323901E-2</v>
      </c>
      <c r="T44" s="119">
        <f>(VLOOKUP($A44,'Occupancy Raw Data'!$B$8:$BE$45,'Occupancy Raw Data'!AB$3,FALSE))/100</f>
        <v>-5.9536934950385804E-2</v>
      </c>
      <c r="U44" s="130">
        <f>(VLOOKUP($A44,'Occupancy Raw Data'!$B$8:$BE$45,'Occupancy Raw Data'!AC$3,FALSE))/100</f>
        <v>-1.6260162601626001E-2</v>
      </c>
      <c r="V44" s="131">
        <f>(VLOOKUP($A44,'Occupancy Raw Data'!$B$8:$BE$45,'Occupancy Raw Data'!AE$3,FALSE))/100</f>
        <v>5.5000349430428398E-2</v>
      </c>
      <c r="X44" s="49">
        <f>VLOOKUP($A44,'ADR Raw Data'!$B$6:$BE$43,'ADR Raw Data'!G$1,FALSE)</f>
        <v>77.409866336633598</v>
      </c>
      <c r="Y44" s="50">
        <f>VLOOKUP($A44,'ADR Raw Data'!$B$6:$BE$43,'ADR Raw Data'!H$1,FALSE)</f>
        <v>83.215254302670601</v>
      </c>
      <c r="Z44" s="50">
        <f>VLOOKUP($A44,'ADR Raw Data'!$B$6:$BE$43,'ADR Raw Data'!I$1,FALSE)</f>
        <v>91.7379662644544</v>
      </c>
      <c r="AA44" s="50">
        <f>VLOOKUP($A44,'ADR Raw Data'!$B$6:$BE$43,'ADR Raw Data'!J$1,FALSE)</f>
        <v>97.326544046147504</v>
      </c>
      <c r="AB44" s="50">
        <f>VLOOKUP($A44,'ADR Raw Data'!$B$6:$BE$43,'ADR Raw Data'!K$1,FALSE)</f>
        <v>97.741794491169003</v>
      </c>
      <c r="AC44" s="51">
        <f>VLOOKUP($A44,'ADR Raw Data'!$B$6:$BE$43,'ADR Raw Data'!L$1,FALSE)</f>
        <v>91.052620954209999</v>
      </c>
      <c r="AD44" s="50">
        <f>VLOOKUP($A44,'ADR Raw Data'!$B$6:$BE$43,'ADR Raw Data'!N$1,FALSE)</f>
        <v>110.58795295007501</v>
      </c>
      <c r="AE44" s="50">
        <f>VLOOKUP($A44,'ADR Raw Data'!$B$6:$BE$43,'ADR Raw Data'!O$1,FALSE)</f>
        <v>108.568113716295</v>
      </c>
      <c r="AF44" s="51">
        <f>VLOOKUP($A44,'ADR Raw Data'!$B$6:$BE$43,'ADR Raw Data'!P$1,FALSE)</f>
        <v>109.594532116086</v>
      </c>
      <c r="AG44" s="52">
        <f>VLOOKUP($A44,'ADR Raw Data'!$B$6:$BE$43,'ADR Raw Data'!R$1,FALSE)</f>
        <v>97.443291580551104</v>
      </c>
      <c r="AI44" s="129">
        <f>(VLOOKUP($A44,'ADR Raw Data'!$B$6:$BE$43,'ADR Raw Data'!T$1,FALSE))/100</f>
        <v>6.3439369269093502E-4</v>
      </c>
      <c r="AJ44" s="119">
        <f>(VLOOKUP($A44,'ADR Raw Data'!$B$6:$BE$43,'ADR Raw Data'!U$1,FALSE))/100</f>
        <v>-2.2989090712894199E-2</v>
      </c>
      <c r="AK44" s="119">
        <f>(VLOOKUP($A44,'ADR Raw Data'!$B$6:$BE$43,'ADR Raw Data'!V$1,FALSE))/100</f>
        <v>6.9514709120794604E-2</v>
      </c>
      <c r="AL44" s="119">
        <f>(VLOOKUP($A44,'ADR Raw Data'!$B$6:$BE$43,'ADR Raw Data'!W$1,FALSE))/100</f>
        <v>6.1610186358517602E-2</v>
      </c>
      <c r="AM44" s="119">
        <f>(VLOOKUP($A44,'ADR Raw Data'!$B$6:$BE$43,'ADR Raw Data'!X$1,FALSE))/100</f>
        <v>9.82210158351466E-2</v>
      </c>
      <c r="AN44" s="130">
        <f>(VLOOKUP($A44,'ADR Raw Data'!$B$6:$BE$43,'ADR Raw Data'!Y$1,FALSE))/100</f>
        <v>5.2978783510613699E-2</v>
      </c>
      <c r="AO44" s="119">
        <f>(VLOOKUP($A44,'ADR Raw Data'!$B$6:$BE$43,'ADR Raw Data'!AA$1,FALSE))/100</f>
        <v>-6.5243091107293309E-3</v>
      </c>
      <c r="AP44" s="119">
        <f>(VLOOKUP($A44,'ADR Raw Data'!$B$6:$BE$43,'ADR Raw Data'!AB$1,FALSE))/100</f>
        <v>-2.79058061681043E-2</v>
      </c>
      <c r="AQ44" s="130">
        <f>(VLOOKUP($A44,'ADR Raw Data'!$B$6:$BE$43,'ADR Raw Data'!AC$1,FALSE))/100</f>
        <v>-1.71320981955684E-2</v>
      </c>
      <c r="AR44" s="131">
        <f>(VLOOKUP($A44,'ADR Raw Data'!$B$6:$BE$43,'ADR Raw Data'!AE$1,FALSE))/100</f>
        <v>1.79556902368905E-2</v>
      </c>
      <c r="AS44" s="40"/>
      <c r="AT44" s="49">
        <f>VLOOKUP($A44,'RevPAR Raw Data'!$B$6:$BE$43,'RevPAR Raw Data'!G$1,FALSE)</f>
        <v>31.166728644646899</v>
      </c>
      <c r="AU44" s="50">
        <f>VLOOKUP($A44,'RevPAR Raw Data'!$B$6:$BE$43,'RevPAR Raw Data'!H$1,FALSE)</f>
        <v>39.925314208428198</v>
      </c>
      <c r="AV44" s="50">
        <f>VLOOKUP($A44,'RevPAR Raw Data'!$B$6:$BE$43,'RevPAR Raw Data'!I$1,FALSE)</f>
        <v>51.955243422551199</v>
      </c>
      <c r="AW44" s="50">
        <f>VLOOKUP($A44,'RevPAR Raw Data'!$B$6:$BE$43,'RevPAR Raw Data'!J$1,FALSE)</f>
        <v>67.2584061503416</v>
      </c>
      <c r="AX44" s="50">
        <f>VLOOKUP($A44,'RevPAR Raw Data'!$B$6:$BE$43,'RevPAR Raw Data'!K$1,FALSE)</f>
        <v>66.181659253986297</v>
      </c>
      <c r="AY44" s="51">
        <f>VLOOKUP($A44,'RevPAR Raw Data'!$B$6:$BE$43,'RevPAR Raw Data'!L$1,FALSE)</f>
        <v>51.297470335990802</v>
      </c>
      <c r="AZ44" s="50">
        <f>VLOOKUP($A44,'RevPAR Raw Data'!$B$6:$BE$43,'RevPAR Raw Data'!N$1,FALSE)</f>
        <v>83.255850683371193</v>
      </c>
      <c r="BA44" s="50">
        <f>VLOOKUP($A44,'RevPAR Raw Data'!$B$6:$BE$43,'RevPAR Raw Data'!O$1,FALSE)</f>
        <v>79.1075748861047</v>
      </c>
      <c r="BB44" s="51">
        <f>VLOOKUP($A44,'RevPAR Raw Data'!$B$6:$BE$43,'RevPAR Raw Data'!P$1,FALSE)</f>
        <v>81.181712784737996</v>
      </c>
      <c r="BC44" s="52">
        <f>VLOOKUP($A44,'RevPAR Raw Data'!$B$6:$BE$43,'RevPAR Raw Data'!R$1,FALSE)</f>
        <v>59.835825321347201</v>
      </c>
      <c r="BE44" s="129">
        <f>(VLOOKUP($A44,'RevPAR Raw Data'!$B$6:$BE$43,'RevPAR Raw Data'!T$1,FALSE))/100</f>
        <v>3.1266058805732404E-2</v>
      </c>
      <c r="BF44" s="119">
        <f>(VLOOKUP($A44,'RevPAR Raw Data'!$B$6:$BE$43,'RevPAR Raw Data'!U$1,FALSE))/100</f>
        <v>-6.1958186809815796E-2</v>
      </c>
      <c r="BG44" s="119">
        <f>(VLOOKUP($A44,'RevPAR Raw Data'!$B$6:$BE$43,'RevPAR Raw Data'!V$1,FALSE))/100</f>
        <v>0.18642763884063601</v>
      </c>
      <c r="BH44" s="119">
        <f>(VLOOKUP($A44,'RevPAR Raw Data'!$B$6:$BE$43,'RevPAR Raw Data'!W$1,FALSE))/100</f>
        <v>0.21936957988268901</v>
      </c>
      <c r="BI44" s="119">
        <f>(VLOOKUP($A44,'RevPAR Raw Data'!$B$6:$BE$43,'RevPAR Raw Data'!X$1,FALSE))/100</f>
        <v>0.31432791930346099</v>
      </c>
      <c r="BJ44" s="130">
        <f>(VLOOKUP($A44,'RevPAR Raw Data'!$B$6:$BE$43,'RevPAR Raw Data'!Y$1,FALSE))/100</f>
        <v>0.15489125335593099</v>
      </c>
      <c r="BK44" s="119">
        <f>(VLOOKUP($A44,'RevPAR Raw Data'!$B$6:$BE$43,'RevPAR Raw Data'!AA$1,FALSE))/100</f>
        <v>2.2877619435837802E-2</v>
      </c>
      <c r="BL44" s="119">
        <f>(VLOOKUP($A44,'RevPAR Raw Data'!$B$6:$BE$43,'RevPAR Raw Data'!AB$1,FALSE))/100</f>
        <v>-8.5781314951921595E-2</v>
      </c>
      <c r="BM44" s="130">
        <f>(VLOOKUP($A44,'RevPAR Raw Data'!$B$6:$BE$43,'RevPAR Raw Data'!AC$1,FALSE))/100</f>
        <v>-3.3113690094827501E-2</v>
      </c>
      <c r="BN44" s="131">
        <f>(VLOOKUP($A44,'RevPAR Raw Data'!$B$6:$BE$43,'RevPAR Raw Data'!AE$1,FALSE))/100</f>
        <v>7.3943608904612393E-2</v>
      </c>
    </row>
    <row r="45" spans="1:66" x14ac:dyDescent="0.45">
      <c r="A45" s="59"/>
      <c r="B45" s="53"/>
      <c r="C45" s="120"/>
      <c r="D45" s="120"/>
      <c r="E45" s="120"/>
      <c r="F45" s="120"/>
      <c r="G45" s="121"/>
      <c r="H45" s="120"/>
      <c r="I45" s="120"/>
      <c r="J45" s="121"/>
      <c r="K45" s="54"/>
      <c r="M45" s="132"/>
      <c r="N45" s="136"/>
      <c r="O45" s="136"/>
      <c r="P45" s="136"/>
      <c r="Q45" s="136"/>
      <c r="R45" s="137"/>
      <c r="S45" s="136"/>
      <c r="T45" s="136"/>
      <c r="U45" s="137"/>
      <c r="V45" s="133"/>
      <c r="X45" s="55"/>
      <c r="Y45" s="56"/>
      <c r="Z45" s="56"/>
      <c r="AA45" s="56"/>
      <c r="AB45" s="56"/>
      <c r="AC45" s="57"/>
      <c r="AD45" s="56"/>
      <c r="AE45" s="56"/>
      <c r="AF45" s="57"/>
      <c r="AG45" s="58"/>
      <c r="AI45" s="134"/>
      <c r="AJ45" s="138"/>
      <c r="AK45" s="138"/>
      <c r="AL45" s="138"/>
      <c r="AM45" s="138"/>
      <c r="AN45" s="139"/>
      <c r="AO45" s="138"/>
      <c r="AP45" s="138"/>
      <c r="AQ45" s="139"/>
      <c r="AR45" s="135"/>
      <c r="AS45" s="40"/>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53"/>
      <c r="C46" s="120"/>
      <c r="D46" s="120"/>
      <c r="E46" s="120"/>
      <c r="F46" s="120"/>
      <c r="G46" s="121"/>
      <c r="H46" s="120"/>
      <c r="I46" s="120"/>
      <c r="J46" s="121"/>
      <c r="K46" s="54"/>
      <c r="M46" s="132"/>
      <c r="N46" s="136"/>
      <c r="O46" s="136"/>
      <c r="P46" s="136"/>
      <c r="Q46" s="136"/>
      <c r="R46" s="137"/>
      <c r="S46" s="136"/>
      <c r="T46" s="136"/>
      <c r="U46" s="137"/>
      <c r="V46" s="133"/>
      <c r="X46" s="55"/>
      <c r="Y46" s="56"/>
      <c r="Z46" s="56"/>
      <c r="AA46" s="56"/>
      <c r="AB46" s="56"/>
      <c r="AC46" s="57"/>
      <c r="AD46" s="56"/>
      <c r="AE46" s="56"/>
      <c r="AF46" s="57"/>
      <c r="AG46" s="58"/>
      <c r="AI46" s="134"/>
      <c r="AJ46" s="138"/>
      <c r="AK46" s="138"/>
      <c r="AL46" s="138"/>
      <c r="AM46" s="138"/>
      <c r="AN46" s="139"/>
      <c r="AO46" s="138"/>
      <c r="AP46" s="138"/>
      <c r="AQ46" s="139"/>
      <c r="AR46" s="135"/>
      <c r="AS46" s="40"/>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18">
        <f>(VLOOKUP($A47,'Occupancy Raw Data'!$B$8:$BE$45,'Occupancy Raw Data'!G$3,FALSE))/100</f>
        <v>0.37428484479610397</v>
      </c>
      <c r="C47" s="115">
        <f>(VLOOKUP($A47,'Occupancy Raw Data'!$B$8:$BE$45,'Occupancy Raw Data'!H$3,FALSE))/100</f>
        <v>0.49321363359707804</v>
      </c>
      <c r="D47" s="115">
        <f>(VLOOKUP($A47,'Occupancy Raw Data'!$B$8:$BE$45,'Occupancy Raw Data'!I$3,FALSE))/100</f>
        <v>0.60410833840535605</v>
      </c>
      <c r="E47" s="115">
        <f>(VLOOKUP($A47,'Occupancy Raw Data'!$B$8:$BE$45,'Occupancy Raw Data'!J$3,FALSE))/100</f>
        <v>0.63149726110772908</v>
      </c>
      <c r="F47" s="115">
        <f>(VLOOKUP($A47,'Occupancy Raw Data'!$B$8:$BE$45,'Occupancy Raw Data'!K$3,FALSE))/100</f>
        <v>0.60526475958612203</v>
      </c>
      <c r="G47" s="116">
        <f>(VLOOKUP($A47,'Occupancy Raw Data'!$B$8:$BE$45,'Occupancy Raw Data'!L$3,FALSE))/100</f>
        <v>0.54167376749847795</v>
      </c>
      <c r="H47" s="119">
        <f>(VLOOKUP($A47,'Occupancy Raw Data'!$B$8:$BE$45,'Occupancy Raw Data'!N$3,FALSE))/100</f>
        <v>0.73210590383444896</v>
      </c>
      <c r="I47" s="119">
        <f>(VLOOKUP($A47,'Occupancy Raw Data'!$B$8:$BE$45,'Occupancy Raw Data'!O$3,FALSE))/100</f>
        <v>0.702586731588557</v>
      </c>
      <c r="J47" s="116">
        <f>(VLOOKUP($A47,'Occupancy Raw Data'!$B$8:$BE$45,'Occupancy Raw Data'!P$3,FALSE))/100</f>
        <v>0.71734631771150303</v>
      </c>
      <c r="K47" s="117">
        <f>(VLOOKUP($A47,'Occupancy Raw Data'!$B$8:$BE$45,'Occupancy Raw Data'!R$3,FALSE))/100</f>
        <v>0.59186592470219901</v>
      </c>
      <c r="M47" s="129">
        <f>(VLOOKUP($A47,'Occupancy Raw Data'!$B$8:$BE$45,'Occupancy Raw Data'!T$3,FALSE))/100</f>
        <v>2.1836701041838401E-2</v>
      </c>
      <c r="N47" s="119">
        <f>(VLOOKUP($A47,'Occupancy Raw Data'!$B$8:$BE$45,'Occupancy Raw Data'!U$3,FALSE))/100</f>
        <v>-3.1006357147534098E-2</v>
      </c>
      <c r="O47" s="119">
        <f>(VLOOKUP($A47,'Occupancy Raw Data'!$B$8:$BE$45,'Occupancy Raw Data'!V$3,FALSE))/100</f>
        <v>0.12349008618388099</v>
      </c>
      <c r="P47" s="119">
        <f>(VLOOKUP($A47,'Occupancy Raw Data'!$B$8:$BE$45,'Occupancy Raw Data'!W$3,FALSE))/100</f>
        <v>0.13621072740700402</v>
      </c>
      <c r="Q47" s="119">
        <f>(VLOOKUP($A47,'Occupancy Raw Data'!$B$8:$BE$45,'Occupancy Raw Data'!X$3,FALSE))/100</f>
        <v>0.138381588742301</v>
      </c>
      <c r="R47" s="130">
        <f>(VLOOKUP($A47,'Occupancy Raw Data'!$B$8:$BE$45,'Occupancy Raw Data'!Y$3,FALSE))/100</f>
        <v>8.3143834426289795E-2</v>
      </c>
      <c r="S47" s="119">
        <f>(VLOOKUP($A47,'Occupancy Raw Data'!$B$8:$BE$45,'Occupancy Raw Data'!AA$3,FALSE))/100</f>
        <v>0.123099810354102</v>
      </c>
      <c r="T47" s="119">
        <f>(VLOOKUP($A47,'Occupancy Raw Data'!$B$8:$BE$45,'Occupancy Raw Data'!AB$3,FALSE))/100</f>
        <v>-1.3800559435024E-2</v>
      </c>
      <c r="U47" s="130">
        <f>(VLOOKUP($A47,'Occupancy Raw Data'!$B$8:$BE$45,'Occupancy Raw Data'!AC$3,FALSE))/100</f>
        <v>5.16113091149107E-2</v>
      </c>
      <c r="V47" s="131">
        <f>(VLOOKUP($A47,'Occupancy Raw Data'!$B$8:$BE$45,'Occupancy Raw Data'!AE$3,FALSE))/100</f>
        <v>7.2012661956455101E-2</v>
      </c>
      <c r="X47" s="49">
        <f>VLOOKUP($A47,'ADR Raw Data'!$B$6:$BE$43,'ADR Raw Data'!G$1,FALSE)</f>
        <v>96.986253353931204</v>
      </c>
      <c r="Y47" s="50">
        <f>VLOOKUP($A47,'ADR Raw Data'!$B$6:$BE$43,'ADR Raw Data'!H$1,FALSE)</f>
        <v>105.203661997902</v>
      </c>
      <c r="Z47" s="50">
        <f>VLOOKUP($A47,'ADR Raw Data'!$B$6:$BE$43,'ADR Raw Data'!I$1,FALSE)</f>
        <v>109.226317062112</v>
      </c>
      <c r="AA47" s="50">
        <f>VLOOKUP($A47,'ADR Raw Data'!$B$6:$BE$43,'ADR Raw Data'!J$1,FALSE)</f>
        <v>110.787600597561</v>
      </c>
      <c r="AB47" s="50">
        <f>VLOOKUP($A47,'ADR Raw Data'!$B$6:$BE$43,'ADR Raw Data'!K$1,FALSE)</f>
        <v>110.809778772185</v>
      </c>
      <c r="AC47" s="51">
        <f>VLOOKUP($A47,'ADR Raw Data'!$B$6:$BE$43,'ADR Raw Data'!L$1,FALSE)</f>
        <v>107.52014663415601</v>
      </c>
      <c r="AD47" s="50">
        <f>VLOOKUP($A47,'ADR Raw Data'!$B$6:$BE$43,'ADR Raw Data'!N$1,FALSE)</f>
        <v>130.340894126449</v>
      </c>
      <c r="AE47" s="50">
        <f>VLOOKUP($A47,'ADR Raw Data'!$B$6:$BE$43,'ADR Raw Data'!O$1,FALSE)</f>
        <v>130.899638757742</v>
      </c>
      <c r="AF47" s="51">
        <f>VLOOKUP($A47,'ADR Raw Data'!$B$6:$BE$43,'ADR Raw Data'!P$1,FALSE)</f>
        <v>130.61451828440499</v>
      </c>
      <c r="AG47" s="52">
        <f>VLOOKUP($A47,'ADR Raw Data'!$B$6:$BE$43,'ADR Raw Data'!R$1,FALSE)</f>
        <v>115.51745131885301</v>
      </c>
      <c r="AI47" s="129">
        <f>(VLOOKUP($A47,'ADR Raw Data'!$B$6:$BE$43,'ADR Raw Data'!T$1,FALSE))/100</f>
        <v>-8.0304111571796797E-4</v>
      </c>
      <c r="AJ47" s="119">
        <f>(VLOOKUP($A47,'ADR Raw Data'!$B$6:$BE$43,'ADR Raw Data'!U$1,FALSE))/100</f>
        <v>-1.3234853187265701E-2</v>
      </c>
      <c r="AK47" s="119">
        <f>(VLOOKUP($A47,'ADR Raw Data'!$B$6:$BE$43,'ADR Raw Data'!V$1,FALSE))/100</f>
        <v>1.5572476980998499E-2</v>
      </c>
      <c r="AL47" s="119">
        <f>(VLOOKUP($A47,'ADR Raw Data'!$B$6:$BE$43,'ADR Raw Data'!W$1,FALSE))/100</f>
        <v>3.7981892495490999E-2</v>
      </c>
      <c r="AM47" s="119">
        <f>(VLOOKUP($A47,'ADR Raw Data'!$B$6:$BE$43,'ADR Raw Data'!X$1,FALSE))/100</f>
        <v>5.2149515492092097E-2</v>
      </c>
      <c r="AN47" s="130">
        <f>(VLOOKUP($A47,'ADR Raw Data'!$B$6:$BE$43,'ADR Raw Data'!Y$1,FALSE))/100</f>
        <v>2.2368191288133402E-2</v>
      </c>
      <c r="AO47" s="119">
        <f>(VLOOKUP($A47,'ADR Raw Data'!$B$6:$BE$43,'ADR Raw Data'!AA$1,FALSE))/100</f>
        <v>4.2374843646738297E-2</v>
      </c>
      <c r="AP47" s="119">
        <f>(VLOOKUP($A47,'ADR Raw Data'!$B$6:$BE$43,'ADR Raw Data'!AB$1,FALSE))/100</f>
        <v>-1.9115268812601002E-2</v>
      </c>
      <c r="AQ47" s="130">
        <f>(VLOOKUP($A47,'ADR Raw Data'!$B$6:$BE$43,'ADR Raw Data'!AC$1,FALSE))/100</f>
        <v>9.1282061930141704E-3</v>
      </c>
      <c r="AR47" s="131">
        <f>(VLOOKUP($A47,'ADR Raw Data'!$B$6:$BE$43,'ADR Raw Data'!AE$1,FALSE))/100</f>
        <v>1.5685097476908202E-2</v>
      </c>
      <c r="AS47" s="40"/>
      <c r="AT47" s="49">
        <f>VLOOKUP($A47,'RevPAR Raw Data'!$B$6:$BE$43,'RevPAR Raw Data'!G$1,FALSE)</f>
        <v>36.3004847839318</v>
      </c>
      <c r="AU47" s="50">
        <f>VLOOKUP($A47,'RevPAR Raw Data'!$B$6:$BE$43,'RevPAR Raw Data'!H$1,FALSE)</f>
        <v>51.887880401704102</v>
      </c>
      <c r="AV47" s="50">
        <f>VLOOKUP($A47,'RevPAR Raw Data'!$B$6:$BE$43,'RevPAR Raw Data'!I$1,FALSE)</f>
        <v>65.984528910529505</v>
      </c>
      <c r="AW47" s="50">
        <f>VLOOKUP($A47,'RevPAR Raw Data'!$B$6:$BE$43,'RevPAR Raw Data'!J$1,FALSE)</f>
        <v>69.962066342057199</v>
      </c>
      <c r="AX47" s="50">
        <f>VLOOKUP($A47,'RevPAR Raw Data'!$B$6:$BE$43,'RevPAR Raw Data'!K$1,FALSE)</f>
        <v>67.069254108338399</v>
      </c>
      <c r="AY47" s="51">
        <f>VLOOKUP($A47,'RevPAR Raw Data'!$B$6:$BE$43,'RevPAR Raw Data'!L$1,FALSE)</f>
        <v>58.2408429093122</v>
      </c>
      <c r="AZ47" s="50">
        <f>VLOOKUP($A47,'RevPAR Raw Data'!$B$6:$BE$43,'RevPAR Raw Data'!N$1,FALSE)</f>
        <v>95.423338101034602</v>
      </c>
      <c r="BA47" s="50">
        <f>VLOOKUP($A47,'RevPAR Raw Data'!$B$6:$BE$43,'RevPAR Raw Data'!O$1,FALSE)</f>
        <v>91.968349360925103</v>
      </c>
      <c r="BB47" s="51">
        <f>VLOOKUP($A47,'RevPAR Raw Data'!$B$6:$BE$43,'RevPAR Raw Data'!P$1,FALSE)</f>
        <v>93.695843730979902</v>
      </c>
      <c r="BC47" s="52">
        <f>VLOOKUP($A47,'RevPAR Raw Data'!$B$6:$BE$43,'RevPAR Raw Data'!R$1,FALSE)</f>
        <v>68.370843144074399</v>
      </c>
      <c r="BE47" s="129">
        <f>(VLOOKUP($A47,'RevPAR Raw Data'!$B$6:$BE$43,'RevPAR Raw Data'!T$1,FALSE))/100</f>
        <v>2.1016124157352198E-2</v>
      </c>
      <c r="BF47" s="119">
        <f>(VLOOKUP($A47,'RevPAR Raw Data'!$B$6:$BE$43,'RevPAR Raw Data'!U$1,FALSE))/100</f>
        <v>-4.3830845750080297E-2</v>
      </c>
      <c r="BG47" s="119">
        <f>(VLOOKUP($A47,'RevPAR Raw Data'!$B$6:$BE$43,'RevPAR Raw Data'!V$1,FALSE))/100</f>
        <v>0.140985609689359</v>
      </c>
      <c r="BH47" s="119">
        <f>(VLOOKUP($A47,'RevPAR Raw Data'!$B$6:$BE$43,'RevPAR Raw Data'!W$1,FALSE))/100</f>
        <v>0.17936616110760098</v>
      </c>
      <c r="BI47" s="119">
        <f>(VLOOKUP($A47,'RevPAR Raw Data'!$B$6:$BE$43,'RevPAR Raw Data'!X$1,FALSE))/100</f>
        <v>0.19774763704033099</v>
      </c>
      <c r="BJ47" s="130">
        <f>(VLOOKUP($A47,'RevPAR Raw Data'!$B$6:$BE$43,'RevPAR Raw Data'!Y$1,FALSE))/100</f>
        <v>0.10737180290729899</v>
      </c>
      <c r="BK47" s="119">
        <f>(VLOOKUP($A47,'RevPAR Raw Data'!$B$6:$BE$43,'RevPAR Raw Data'!AA$1,FALSE))/100</f>
        <v>0.170690989217538</v>
      </c>
      <c r="BL47" s="119">
        <f>(VLOOKUP($A47,'RevPAR Raw Data'!$B$6:$BE$43,'RevPAR Raw Data'!AB$1,FALSE))/100</f>
        <v>-3.2652026844260197E-2</v>
      </c>
      <c r="BM47" s="130">
        <f>(VLOOKUP($A47,'RevPAR Raw Data'!$B$6:$BE$43,'RevPAR Raw Data'!AC$1,FALSE))/100</f>
        <v>6.1210633979417201E-2</v>
      </c>
      <c r="BN47" s="131">
        <f>(VLOOKUP($A47,'RevPAR Raw Data'!$B$6:$BE$43,'RevPAR Raw Data'!AE$1,FALSE))/100</f>
        <v>8.8827285055721988E-2</v>
      </c>
    </row>
    <row r="48" spans="1:66" x14ac:dyDescent="0.45">
      <c r="A48" s="59" t="s">
        <v>78</v>
      </c>
      <c r="B48" s="118">
        <f>(VLOOKUP($A48,'Occupancy Raw Data'!$B$8:$BE$45,'Occupancy Raw Data'!G$3,FALSE))/100</f>
        <v>0.41360437842064102</v>
      </c>
      <c r="C48" s="115">
        <f>(VLOOKUP($A48,'Occupancy Raw Data'!$B$8:$BE$45,'Occupancy Raw Data'!H$3,FALSE))/100</f>
        <v>0.551211884284597</v>
      </c>
      <c r="D48" s="115">
        <f>(VLOOKUP($A48,'Occupancy Raw Data'!$B$8:$BE$45,'Occupancy Raw Data'!I$3,FALSE))/100</f>
        <v>0.70289288506645808</v>
      </c>
      <c r="E48" s="115">
        <f>(VLOOKUP($A48,'Occupancy Raw Data'!$B$8:$BE$45,'Occupancy Raw Data'!J$3,FALSE))/100</f>
        <v>0.61454261141516797</v>
      </c>
      <c r="F48" s="115">
        <f>(VLOOKUP($A48,'Occupancy Raw Data'!$B$8:$BE$45,'Occupancy Raw Data'!K$3,FALSE))/100</f>
        <v>0.551211884284597</v>
      </c>
      <c r="G48" s="116">
        <f>(VLOOKUP($A48,'Occupancy Raw Data'!$B$8:$BE$45,'Occupancy Raw Data'!L$3,FALSE))/100</f>
        <v>0.56669272869429199</v>
      </c>
      <c r="H48" s="119">
        <f>(VLOOKUP($A48,'Occupancy Raw Data'!$B$8:$BE$45,'Occupancy Raw Data'!N$3,FALSE))/100</f>
        <v>0.56919468334636403</v>
      </c>
      <c r="I48" s="119">
        <f>(VLOOKUP($A48,'Occupancy Raw Data'!$B$8:$BE$45,'Occupancy Raw Data'!O$3,FALSE))/100</f>
        <v>0.53401094605160204</v>
      </c>
      <c r="J48" s="116">
        <f>(VLOOKUP($A48,'Occupancy Raw Data'!$B$8:$BE$45,'Occupancy Raw Data'!P$3,FALSE))/100</f>
        <v>0.55160281469898298</v>
      </c>
      <c r="K48" s="117">
        <f>(VLOOKUP($A48,'Occupancy Raw Data'!$B$8:$BE$45,'Occupancy Raw Data'!R$3,FALSE))/100</f>
        <v>0.56238132469563196</v>
      </c>
      <c r="M48" s="129">
        <f>(VLOOKUP($A48,'Occupancy Raw Data'!$B$8:$BE$45,'Occupancy Raw Data'!T$3,FALSE))/100</f>
        <v>2.91828793774319E-2</v>
      </c>
      <c r="N48" s="119">
        <f>(VLOOKUP($A48,'Occupancy Raw Data'!$B$8:$BE$45,'Occupancy Raw Data'!U$3,FALSE))/100</f>
        <v>0.142625607779578</v>
      </c>
      <c r="O48" s="119">
        <f>(VLOOKUP($A48,'Occupancy Raw Data'!$B$8:$BE$45,'Occupancy Raw Data'!V$3,FALSE))/100</f>
        <v>0.32205882352941101</v>
      </c>
      <c r="P48" s="119">
        <f>(VLOOKUP($A48,'Occupancy Raw Data'!$B$8:$BE$45,'Occupancy Raw Data'!W$3,FALSE))/100</f>
        <v>7.6712328767123208E-2</v>
      </c>
      <c r="Q48" s="119">
        <f>(VLOOKUP($A48,'Occupancy Raw Data'!$B$8:$BE$45,'Occupancy Raw Data'!X$3,FALSE))/100</f>
        <v>3.3724340175953001E-2</v>
      </c>
      <c r="R48" s="130">
        <f>(VLOOKUP($A48,'Occupancy Raw Data'!$B$8:$BE$45,'Occupancy Raw Data'!Y$3,FALSE))/100</f>
        <v>0.12441824387216799</v>
      </c>
      <c r="S48" s="119">
        <f>(VLOOKUP($A48,'Occupancy Raw Data'!$B$8:$BE$45,'Occupancy Raw Data'!AA$3,FALSE))/100</f>
        <v>6.27737226277372E-2</v>
      </c>
      <c r="T48" s="119">
        <f>(VLOOKUP($A48,'Occupancy Raw Data'!$B$8:$BE$45,'Occupancy Raw Data'!AB$3,FALSE))/100</f>
        <v>-6.1813186813186795E-2</v>
      </c>
      <c r="U48" s="130">
        <f>(VLOOKUP($A48,'Occupancy Raw Data'!$B$8:$BE$45,'Occupancy Raw Data'!AC$3,FALSE))/100</f>
        <v>-1.4154281670205199E-3</v>
      </c>
      <c r="V48" s="131">
        <f>(VLOOKUP($A48,'Occupancy Raw Data'!$B$8:$BE$45,'Occupancy Raw Data'!AE$3,FALSE))/100</f>
        <v>8.6065573770491802E-2</v>
      </c>
      <c r="X48" s="49">
        <f>VLOOKUP($A48,'ADR Raw Data'!$B$6:$BE$43,'ADR Raw Data'!G$1,FALSE)</f>
        <v>91.158884688090694</v>
      </c>
      <c r="Y48" s="50">
        <f>VLOOKUP($A48,'ADR Raw Data'!$B$6:$BE$43,'ADR Raw Data'!H$1,FALSE)</f>
        <v>98.409390070921901</v>
      </c>
      <c r="Z48" s="50">
        <f>VLOOKUP($A48,'ADR Raw Data'!$B$6:$BE$43,'ADR Raw Data'!I$1,FALSE)</f>
        <v>100.50036707452701</v>
      </c>
      <c r="AA48" s="50">
        <f>VLOOKUP($A48,'ADR Raw Data'!$B$6:$BE$43,'ADR Raw Data'!J$1,FALSE)</f>
        <v>97.020050890585196</v>
      </c>
      <c r="AB48" s="50">
        <f>VLOOKUP($A48,'ADR Raw Data'!$B$6:$BE$43,'ADR Raw Data'!K$1,FALSE)</f>
        <v>95.567120567375795</v>
      </c>
      <c r="AC48" s="51">
        <f>VLOOKUP($A48,'ADR Raw Data'!$B$6:$BE$43,'ADR Raw Data'!L$1,FALSE)</f>
        <v>97.015474613686493</v>
      </c>
      <c r="AD48" s="50">
        <f>VLOOKUP($A48,'ADR Raw Data'!$B$6:$BE$43,'ADR Raw Data'!N$1,FALSE)</f>
        <v>112.859299450549</v>
      </c>
      <c r="AE48" s="50">
        <f>VLOOKUP($A48,'ADR Raw Data'!$B$6:$BE$43,'ADR Raw Data'!O$1,FALSE)</f>
        <v>121.12616398243</v>
      </c>
      <c r="AF48" s="51">
        <f>VLOOKUP($A48,'ADR Raw Data'!$B$6:$BE$43,'ADR Raw Data'!P$1,FALSE)</f>
        <v>116.86090715804301</v>
      </c>
      <c r="AG48" s="52">
        <f>VLOOKUP($A48,'ADR Raw Data'!$B$6:$BE$43,'ADR Raw Data'!R$1,FALSE)</f>
        <v>102.57692552135001</v>
      </c>
      <c r="AI48" s="129">
        <f>(VLOOKUP($A48,'ADR Raw Data'!$B$6:$BE$43,'ADR Raw Data'!T$1,FALSE))/100</f>
        <v>1.4695095114885698E-2</v>
      </c>
      <c r="AJ48" s="119">
        <f>(VLOOKUP($A48,'ADR Raw Data'!$B$6:$BE$43,'ADR Raw Data'!U$1,FALSE))/100</f>
        <v>7.3407872684351907E-2</v>
      </c>
      <c r="AK48" s="119">
        <f>(VLOOKUP($A48,'ADR Raw Data'!$B$6:$BE$43,'ADR Raw Data'!V$1,FALSE))/100</f>
        <v>8.73240123140272E-2</v>
      </c>
      <c r="AL48" s="119">
        <f>(VLOOKUP($A48,'ADR Raw Data'!$B$6:$BE$43,'ADR Raw Data'!W$1,FALSE))/100</f>
        <v>3.0949114887654301E-2</v>
      </c>
      <c r="AM48" s="119">
        <f>(VLOOKUP($A48,'ADR Raw Data'!$B$6:$BE$43,'ADR Raw Data'!X$1,FALSE))/100</f>
        <v>1.8950894970957401E-2</v>
      </c>
      <c r="AN48" s="130">
        <f>(VLOOKUP($A48,'ADR Raw Data'!$B$6:$BE$43,'ADR Raw Data'!Y$1,FALSE))/100</f>
        <v>4.8356585216676899E-2</v>
      </c>
      <c r="AO48" s="119">
        <f>(VLOOKUP($A48,'ADR Raw Data'!$B$6:$BE$43,'ADR Raw Data'!AA$1,FALSE))/100</f>
        <v>6.8889803439206698E-2</v>
      </c>
      <c r="AP48" s="119">
        <f>(VLOOKUP($A48,'ADR Raw Data'!$B$6:$BE$43,'ADR Raw Data'!AB$1,FALSE))/100</f>
        <v>2.0750362544223702E-2</v>
      </c>
      <c r="AQ48" s="130">
        <f>(VLOOKUP($A48,'ADR Raw Data'!$B$6:$BE$43,'ADR Raw Data'!AC$1,FALSE))/100</f>
        <v>4.0394150879135601E-2</v>
      </c>
      <c r="AR48" s="131">
        <f>(VLOOKUP($A48,'ADR Raw Data'!$B$6:$BE$43,'ADR Raw Data'!AE$1,FALSE))/100</f>
        <v>4.0648326464519401E-2</v>
      </c>
      <c r="AS48" s="40"/>
      <c r="AT48" s="49">
        <f>VLOOKUP($A48,'RevPAR Raw Data'!$B$6:$BE$43,'RevPAR Raw Data'!G$1,FALSE)</f>
        <v>37.703713838936601</v>
      </c>
      <c r="AU48" s="50">
        <f>VLOOKUP($A48,'RevPAR Raw Data'!$B$6:$BE$43,'RevPAR Raw Data'!H$1,FALSE)</f>
        <v>54.244425332290803</v>
      </c>
      <c r="AV48" s="50">
        <f>VLOOKUP($A48,'RevPAR Raw Data'!$B$6:$BE$43,'RevPAR Raw Data'!I$1,FALSE)</f>
        <v>70.640992963252501</v>
      </c>
      <c r="AW48" s="50">
        <f>VLOOKUP($A48,'RevPAR Raw Data'!$B$6:$BE$43,'RevPAR Raw Data'!J$1,FALSE)</f>
        <v>59.622955433932702</v>
      </c>
      <c r="AX48" s="50">
        <f>VLOOKUP($A48,'RevPAR Raw Data'!$B$6:$BE$43,'RevPAR Raw Data'!K$1,FALSE)</f>
        <v>52.677732603596503</v>
      </c>
      <c r="AY48" s="51">
        <f>VLOOKUP($A48,'RevPAR Raw Data'!$B$6:$BE$43,'RevPAR Raw Data'!L$1,FALSE)</f>
        <v>54.977964034401801</v>
      </c>
      <c r="AZ48" s="50">
        <f>VLOOKUP($A48,'RevPAR Raw Data'!$B$6:$BE$43,'RevPAR Raw Data'!N$1,FALSE)</f>
        <v>64.238913213448001</v>
      </c>
      <c r="BA48" s="50">
        <f>VLOOKUP($A48,'RevPAR Raw Data'!$B$6:$BE$43,'RevPAR Raw Data'!O$1,FALSE)</f>
        <v>64.682697419859196</v>
      </c>
      <c r="BB48" s="51">
        <f>VLOOKUP($A48,'RevPAR Raw Data'!$B$6:$BE$43,'RevPAR Raw Data'!P$1,FALSE)</f>
        <v>64.460805316653605</v>
      </c>
      <c r="BC48" s="52">
        <f>VLOOKUP($A48,'RevPAR Raw Data'!$B$6:$BE$43,'RevPAR Raw Data'!R$1,FALSE)</f>
        <v>57.687347257902303</v>
      </c>
      <c r="BE48" s="129">
        <f>(VLOOKUP($A48,'RevPAR Raw Data'!$B$6:$BE$43,'RevPAR Raw Data'!T$1,FALSE))/100</f>
        <v>4.4306819680495206E-2</v>
      </c>
      <c r="BF48" s="119">
        <f>(VLOOKUP($A48,'RevPAR Raw Data'!$B$6:$BE$43,'RevPAR Raw Data'!U$1,FALSE))/100</f>
        <v>0.22650332292134198</v>
      </c>
      <c r="BG48" s="119">
        <f>(VLOOKUP($A48,'RevPAR Raw Data'!$B$6:$BE$43,'RevPAR Raw Data'!V$1,FALSE))/100</f>
        <v>0.43750630451516204</v>
      </c>
      <c r="BH48" s="119">
        <f>(VLOOKUP($A48,'RevPAR Raw Data'!$B$6:$BE$43,'RevPAR Raw Data'!W$1,FALSE))/100</f>
        <v>0.11003562233108999</v>
      </c>
      <c r="BI48" s="119">
        <f>(VLOOKUP($A48,'RevPAR Raw Data'!$B$6:$BE$43,'RevPAR Raw Data'!X$1,FALSE))/100</f>
        <v>5.3314341575549803E-2</v>
      </c>
      <c r="BJ48" s="130">
        <f>(VLOOKUP($A48,'RevPAR Raw Data'!$B$6:$BE$43,'RevPAR Raw Data'!Y$1,FALSE))/100</f>
        <v>0.17879127050115901</v>
      </c>
      <c r="BK48" s="119">
        <f>(VLOOKUP($A48,'RevPAR Raw Data'!$B$6:$BE$43,'RevPAR Raw Data'!AA$1,FALSE))/100</f>
        <v>0.135987995479916</v>
      </c>
      <c r="BL48" s="119">
        <f>(VLOOKUP($A48,'RevPAR Raw Data'!$B$6:$BE$43,'RevPAR Raw Data'!AB$1,FALSE))/100</f>
        <v>-4.2345470305350498E-2</v>
      </c>
      <c r="BM48" s="130">
        <f>(VLOOKUP($A48,'RevPAR Raw Data'!$B$6:$BE$43,'RevPAR Raw Data'!AC$1,FALSE))/100</f>
        <v>3.8921547693177898E-2</v>
      </c>
      <c r="BN48" s="131">
        <f>(VLOOKUP($A48,'RevPAR Raw Data'!$B$6:$BE$43,'RevPAR Raw Data'!AE$1,FALSE))/100</f>
        <v>0.13021232177499001</v>
      </c>
    </row>
    <row r="49" spans="1:66" x14ac:dyDescent="0.45">
      <c r="A49" s="59" t="s">
        <v>79</v>
      </c>
      <c r="B49" s="118">
        <f>(VLOOKUP($A49,'Occupancy Raw Data'!$B$8:$BE$45,'Occupancy Raw Data'!G$3,FALSE))/100</f>
        <v>0.23507462686567099</v>
      </c>
      <c r="C49" s="115">
        <f>(VLOOKUP($A49,'Occupancy Raw Data'!$B$8:$BE$45,'Occupancy Raw Data'!H$3,FALSE))/100</f>
        <v>0.32462686567164101</v>
      </c>
      <c r="D49" s="115">
        <f>(VLOOKUP($A49,'Occupancy Raw Data'!$B$8:$BE$45,'Occupancy Raw Data'!I$3,FALSE))/100</f>
        <v>0.38283582089552198</v>
      </c>
      <c r="E49" s="115">
        <f>(VLOOKUP($A49,'Occupancy Raw Data'!$B$8:$BE$45,'Occupancy Raw Data'!J$3,FALSE))/100</f>
        <v>0.39104477611940197</v>
      </c>
      <c r="F49" s="115">
        <f>(VLOOKUP($A49,'Occupancy Raw Data'!$B$8:$BE$45,'Occupancy Raw Data'!K$3,FALSE))/100</f>
        <v>0.44029850746268601</v>
      </c>
      <c r="G49" s="116">
        <f>(VLOOKUP($A49,'Occupancy Raw Data'!$B$8:$BE$45,'Occupancy Raw Data'!L$3,FALSE))/100</f>
        <v>0.35477611940298504</v>
      </c>
      <c r="H49" s="119">
        <f>(VLOOKUP($A49,'Occupancy Raw Data'!$B$8:$BE$45,'Occupancy Raw Data'!N$3,FALSE))/100</f>
        <v>0.55000000000000004</v>
      </c>
      <c r="I49" s="119">
        <f>(VLOOKUP($A49,'Occupancy Raw Data'!$B$8:$BE$45,'Occupancy Raw Data'!O$3,FALSE))/100</f>
        <v>0.52611940298507398</v>
      </c>
      <c r="J49" s="116">
        <f>(VLOOKUP($A49,'Occupancy Raw Data'!$B$8:$BE$45,'Occupancy Raw Data'!P$3,FALSE))/100</f>
        <v>0.53805970149253701</v>
      </c>
      <c r="K49" s="117">
        <f>(VLOOKUP($A49,'Occupancy Raw Data'!$B$8:$BE$45,'Occupancy Raw Data'!R$3,FALSE))/100</f>
        <v>0.40714285714285703</v>
      </c>
      <c r="M49" s="129">
        <f>(VLOOKUP($A49,'Occupancy Raw Data'!$B$8:$BE$45,'Occupancy Raw Data'!T$3,FALSE))/100</f>
        <v>-0.33032167790081801</v>
      </c>
      <c r="N49" s="119">
        <f>(VLOOKUP($A49,'Occupancy Raw Data'!$B$8:$BE$45,'Occupancy Raw Data'!U$3,FALSE))/100</f>
        <v>-0.26016490129995096</v>
      </c>
      <c r="O49" s="119">
        <f>(VLOOKUP($A49,'Occupancy Raw Data'!$B$8:$BE$45,'Occupancy Raw Data'!V$3,FALSE))/100</f>
        <v>-0.16391496920344101</v>
      </c>
      <c r="P49" s="119">
        <f>(VLOOKUP($A49,'Occupancy Raw Data'!$B$8:$BE$45,'Occupancy Raw Data'!W$3,FALSE))/100</f>
        <v>-0.21624642743728098</v>
      </c>
      <c r="Q49" s="119">
        <f>(VLOOKUP($A49,'Occupancy Raw Data'!$B$8:$BE$45,'Occupancy Raw Data'!X$3,FALSE))/100</f>
        <v>-0.100951169010439</v>
      </c>
      <c r="R49" s="130">
        <f>(VLOOKUP($A49,'Occupancy Raw Data'!$B$8:$BE$45,'Occupancy Raw Data'!Y$3,FALSE))/100</f>
        <v>-0.20680592291705999</v>
      </c>
      <c r="S49" s="119">
        <f>(VLOOKUP($A49,'Occupancy Raw Data'!$B$8:$BE$45,'Occupancy Raw Data'!AA$3,FALSE))/100</f>
        <v>-5.2256097560975601E-2</v>
      </c>
      <c r="T49" s="119">
        <f>(VLOOKUP($A49,'Occupancy Raw Data'!$B$8:$BE$45,'Occupancy Raw Data'!AB$3,FALSE))/100</f>
        <v>-0.15713524215656402</v>
      </c>
      <c r="U49" s="130">
        <f>(VLOOKUP($A49,'Occupancy Raw Data'!$B$8:$BE$45,'Occupancy Raw Data'!AC$3,FALSE))/100</f>
        <v>-0.106605924548818</v>
      </c>
      <c r="V49" s="131">
        <f>(VLOOKUP($A49,'Occupancy Raw Data'!$B$8:$BE$45,'Occupancy Raw Data'!AE$3,FALSE))/100</f>
        <v>-0.17172974084738701</v>
      </c>
      <c r="X49" s="49">
        <f>VLOOKUP($A49,'ADR Raw Data'!$B$6:$BE$43,'ADR Raw Data'!G$1,FALSE)</f>
        <v>88.582793650793604</v>
      </c>
      <c r="Y49" s="50">
        <f>VLOOKUP($A49,'ADR Raw Data'!$B$6:$BE$43,'ADR Raw Data'!H$1,FALSE)</f>
        <v>94.223862068965502</v>
      </c>
      <c r="Z49" s="50">
        <f>VLOOKUP($A49,'ADR Raw Data'!$B$6:$BE$43,'ADR Raw Data'!I$1,FALSE)</f>
        <v>91.099668615984399</v>
      </c>
      <c r="AA49" s="50">
        <f>VLOOKUP($A49,'ADR Raw Data'!$B$6:$BE$43,'ADR Raw Data'!J$1,FALSE)</f>
        <v>91.336049618320601</v>
      </c>
      <c r="AB49" s="50">
        <f>VLOOKUP($A49,'ADR Raw Data'!$B$6:$BE$43,'ADR Raw Data'!K$1,FALSE)</f>
        <v>93.358999999999995</v>
      </c>
      <c r="AC49" s="51">
        <f>VLOOKUP($A49,'ADR Raw Data'!$B$6:$BE$43,'ADR Raw Data'!L$1,FALSE)</f>
        <v>91.950774084981006</v>
      </c>
      <c r="AD49" s="50">
        <f>VLOOKUP($A49,'ADR Raw Data'!$B$6:$BE$43,'ADR Raw Data'!N$1,FALSE)</f>
        <v>110.885427408412</v>
      </c>
      <c r="AE49" s="50">
        <f>VLOOKUP($A49,'ADR Raw Data'!$B$6:$BE$43,'ADR Raw Data'!O$1,FALSE)</f>
        <v>113.757716312056</v>
      </c>
      <c r="AF49" s="51">
        <f>VLOOKUP($A49,'ADR Raw Data'!$B$6:$BE$43,'ADR Raw Data'!P$1,FALSE)</f>
        <v>112.289701803051</v>
      </c>
      <c r="AG49" s="52">
        <f>VLOOKUP($A49,'ADR Raw Data'!$B$6:$BE$43,'ADR Raw Data'!R$1,FALSE)</f>
        <v>99.630463472113107</v>
      </c>
      <c r="AI49" s="129">
        <f>(VLOOKUP($A49,'ADR Raw Data'!$B$6:$BE$43,'ADR Raw Data'!T$1,FALSE))/100</f>
        <v>1.8421486160077799E-2</v>
      </c>
      <c r="AJ49" s="119">
        <f>(VLOOKUP($A49,'ADR Raw Data'!$B$6:$BE$43,'ADR Raw Data'!U$1,FALSE))/100</f>
        <v>5.9378933678438599E-2</v>
      </c>
      <c r="AK49" s="119">
        <f>(VLOOKUP($A49,'ADR Raw Data'!$B$6:$BE$43,'ADR Raw Data'!V$1,FALSE))/100</f>
        <v>3.4630963281890299E-3</v>
      </c>
      <c r="AL49" s="119">
        <f>(VLOOKUP($A49,'ADR Raw Data'!$B$6:$BE$43,'ADR Raw Data'!W$1,FALSE))/100</f>
        <v>-3.5248547166346501E-3</v>
      </c>
      <c r="AM49" s="119">
        <f>(VLOOKUP($A49,'ADR Raw Data'!$B$6:$BE$43,'ADR Raw Data'!X$1,FALSE))/100</f>
        <v>1.8725733992043102E-2</v>
      </c>
      <c r="AN49" s="130">
        <f>(VLOOKUP($A49,'ADR Raw Data'!$B$6:$BE$43,'ADR Raw Data'!Y$1,FALSE))/100</f>
        <v>1.93049177501299E-2</v>
      </c>
      <c r="AO49" s="119">
        <f>(VLOOKUP($A49,'ADR Raw Data'!$B$6:$BE$43,'ADR Raw Data'!AA$1,FALSE))/100</f>
        <v>2.5049247733567998E-2</v>
      </c>
      <c r="AP49" s="119">
        <f>(VLOOKUP($A49,'ADR Raw Data'!$B$6:$BE$43,'ADR Raw Data'!AB$1,FALSE))/100</f>
        <v>3.6760652971370697E-2</v>
      </c>
      <c r="AQ49" s="130">
        <f>(VLOOKUP($A49,'ADR Raw Data'!$B$6:$BE$43,'ADR Raw Data'!AC$1,FALSE))/100</f>
        <v>3.0387307823344801E-2</v>
      </c>
      <c r="AR49" s="131">
        <f>(VLOOKUP($A49,'ADR Raw Data'!$B$6:$BE$43,'ADR Raw Data'!AE$1,FALSE))/100</f>
        <v>2.9457813316528001E-2</v>
      </c>
      <c r="AS49" s="40"/>
      <c r="AT49" s="49">
        <f>VLOOKUP($A49,'RevPAR Raw Data'!$B$6:$BE$43,'RevPAR Raw Data'!G$1,FALSE)</f>
        <v>20.823567164179099</v>
      </c>
      <c r="AU49" s="50">
        <f>VLOOKUP($A49,'RevPAR Raw Data'!$B$6:$BE$43,'RevPAR Raw Data'!H$1,FALSE)</f>
        <v>30.587597014925301</v>
      </c>
      <c r="AV49" s="50">
        <f>VLOOKUP($A49,'RevPAR Raw Data'!$B$6:$BE$43,'RevPAR Raw Data'!I$1,FALSE)</f>
        <v>34.876216417910399</v>
      </c>
      <c r="AW49" s="50">
        <f>VLOOKUP($A49,'RevPAR Raw Data'!$B$6:$BE$43,'RevPAR Raw Data'!J$1,FALSE)</f>
        <v>35.716485074626803</v>
      </c>
      <c r="AX49" s="50">
        <f>VLOOKUP($A49,'RevPAR Raw Data'!$B$6:$BE$43,'RevPAR Raw Data'!K$1,FALSE)</f>
        <v>41.105828358208903</v>
      </c>
      <c r="AY49" s="51">
        <f>VLOOKUP($A49,'RevPAR Raw Data'!$B$6:$BE$43,'RevPAR Raw Data'!L$1,FALSE)</f>
        <v>32.621938805970103</v>
      </c>
      <c r="AZ49" s="50">
        <f>VLOOKUP($A49,'RevPAR Raw Data'!$B$6:$BE$43,'RevPAR Raw Data'!N$1,FALSE)</f>
        <v>60.986985074626801</v>
      </c>
      <c r="BA49" s="50">
        <f>VLOOKUP($A49,'RevPAR Raw Data'!$B$6:$BE$43,'RevPAR Raw Data'!O$1,FALSE)</f>
        <v>59.850141791044699</v>
      </c>
      <c r="BB49" s="51">
        <f>VLOOKUP($A49,'RevPAR Raw Data'!$B$6:$BE$43,'RevPAR Raw Data'!P$1,FALSE)</f>
        <v>60.418563432835803</v>
      </c>
      <c r="BC49" s="52">
        <f>VLOOKUP($A49,'RevPAR Raw Data'!$B$6:$BE$43,'RevPAR Raw Data'!R$1,FALSE)</f>
        <v>40.563831556503096</v>
      </c>
      <c r="BE49" s="129">
        <f>(VLOOKUP($A49,'RevPAR Raw Data'!$B$6:$BE$43,'RevPAR Raw Data'!T$1,FALSE))/100</f>
        <v>-0.317985207958564</v>
      </c>
      <c r="BF49" s="119">
        <f>(VLOOKUP($A49,'RevPAR Raw Data'!$B$6:$BE$43,'RevPAR Raw Data'!U$1,FALSE))/100</f>
        <v>-0.21623428204126</v>
      </c>
      <c r="BG49" s="119">
        <f>(VLOOKUP($A49,'RevPAR Raw Data'!$B$6:$BE$43,'RevPAR Raw Data'!V$1,FALSE))/100</f>
        <v>-0.16101952620323601</v>
      </c>
      <c r="BH49" s="119">
        <f>(VLOOKUP($A49,'RevPAR Raw Data'!$B$6:$BE$43,'RevPAR Raw Data'!W$1,FALSE))/100</f>
        <v>-0.219009044914208</v>
      </c>
      <c r="BI49" s="119">
        <f>(VLOOKUP($A49,'RevPAR Raw Data'!$B$6:$BE$43,'RevPAR Raw Data'!X$1,FALSE))/100</f>
        <v>-8.4115819755471208E-2</v>
      </c>
      <c r="BJ49" s="130">
        <f>(VLOOKUP($A49,'RevPAR Raw Data'!$B$6:$BE$43,'RevPAR Raw Data'!Y$1,FALSE))/100</f>
        <v>-0.19149337649908302</v>
      </c>
      <c r="BK49" s="119">
        <f>(VLOOKUP($A49,'RevPAR Raw Data'!$B$6:$BE$43,'RevPAR Raw Data'!AA$1,FALSE))/100</f>
        <v>-2.8515825760801899E-2</v>
      </c>
      <c r="BL49" s="119">
        <f>(VLOOKUP($A49,'RevPAR Raw Data'!$B$6:$BE$43,'RevPAR Raw Data'!AB$1,FALSE))/100</f>
        <v>-0.12615098329168301</v>
      </c>
      <c r="BM49" s="130">
        <f>(VLOOKUP($A49,'RevPAR Raw Data'!$B$6:$BE$43,'RevPAR Raw Data'!AC$1,FALSE))/100</f>
        <v>-7.9458083770531096E-2</v>
      </c>
      <c r="BN49" s="131">
        <f>(VLOOKUP($A49,'RevPAR Raw Data'!$B$6:$BE$43,'RevPAR Raw Data'!AE$1,FALSE))/100</f>
        <v>-0.14733071017763699</v>
      </c>
    </row>
    <row r="50" spans="1:66" x14ac:dyDescent="0.45">
      <c r="A50" s="59" t="s">
        <v>80</v>
      </c>
      <c r="B50" s="118">
        <f>(VLOOKUP($A50,'Occupancy Raw Data'!$B$8:$BE$45,'Occupancy Raw Data'!G$3,FALSE))/100</f>
        <v>0.364220935594609</v>
      </c>
      <c r="C50" s="115">
        <f>(VLOOKUP($A50,'Occupancy Raw Data'!$B$8:$BE$45,'Occupancy Raw Data'!H$3,FALSE))/100</f>
        <v>0.45260542091509898</v>
      </c>
      <c r="D50" s="115">
        <f>(VLOOKUP($A50,'Occupancy Raw Data'!$B$8:$BE$45,'Occupancy Raw Data'!I$3,FALSE))/100</f>
        <v>0.45257980222370198</v>
      </c>
      <c r="E50" s="115">
        <f>(VLOOKUP($A50,'Occupancy Raw Data'!$B$8:$BE$45,'Occupancy Raw Data'!J$3,FALSE))/100</f>
        <v>0.45316903212583903</v>
      </c>
      <c r="F50" s="115">
        <f>(VLOOKUP($A50,'Occupancy Raw Data'!$B$8:$BE$45,'Occupancy Raw Data'!K$3,FALSE))/100</f>
        <v>0.48857406363682898</v>
      </c>
      <c r="G50" s="116">
        <f>(VLOOKUP($A50,'Occupancy Raw Data'!$B$8:$BE$45,'Occupancy Raw Data'!L$3,FALSE))/100</f>
        <v>0.44222985089921601</v>
      </c>
      <c r="H50" s="119">
        <f>(VLOOKUP($A50,'Occupancy Raw Data'!$B$8:$BE$45,'Occupancy Raw Data'!N$3,FALSE))/100</f>
        <v>0.66648783977110104</v>
      </c>
      <c r="I50" s="119">
        <f>(VLOOKUP($A50,'Occupancy Raw Data'!$B$8:$BE$45,'Occupancy Raw Data'!O$3,FALSE))/100</f>
        <v>0.69711833231146503</v>
      </c>
      <c r="J50" s="116">
        <f>(VLOOKUP($A50,'Occupancy Raw Data'!$B$8:$BE$45,'Occupancy Raw Data'!P$3,FALSE))/100</f>
        <v>0.68180308604128304</v>
      </c>
      <c r="K50" s="117">
        <f>(VLOOKUP($A50,'Occupancy Raw Data'!$B$8:$BE$45,'Occupancy Raw Data'!R$3,FALSE))/100</f>
        <v>0.51081701760416498</v>
      </c>
      <c r="M50" s="129">
        <f>(VLOOKUP($A50,'Occupancy Raw Data'!$B$8:$BE$45,'Occupancy Raw Data'!T$3,FALSE))/100</f>
        <v>9.3558480712987897E-3</v>
      </c>
      <c r="N50" s="119">
        <f>(VLOOKUP($A50,'Occupancy Raw Data'!$B$8:$BE$45,'Occupancy Raw Data'!U$3,FALSE))/100</f>
        <v>7.1219512249979702E-2</v>
      </c>
      <c r="O50" s="119">
        <f>(VLOOKUP($A50,'Occupancy Raw Data'!$B$8:$BE$45,'Occupancy Raw Data'!V$3,FALSE))/100</f>
        <v>6.9433701469582502E-3</v>
      </c>
      <c r="P50" s="119">
        <f>(VLOOKUP($A50,'Occupancy Raw Data'!$B$8:$BE$45,'Occupancy Raw Data'!W$3,FALSE))/100</f>
        <v>-7.7696244776917694E-2</v>
      </c>
      <c r="Q50" s="119">
        <f>(VLOOKUP($A50,'Occupancy Raw Data'!$B$8:$BE$45,'Occupancy Raw Data'!X$3,FALSE))/100</f>
        <v>-9.2297432381827291E-2</v>
      </c>
      <c r="R50" s="130">
        <f>(VLOOKUP($A50,'Occupancy Raw Data'!$B$8:$BE$45,'Occupancy Raw Data'!Y$3,FALSE))/100</f>
        <v>-2.2660297408110899E-2</v>
      </c>
      <c r="S50" s="119">
        <f>(VLOOKUP($A50,'Occupancy Raw Data'!$B$8:$BE$45,'Occupancy Raw Data'!AA$3,FALSE))/100</f>
        <v>-4.3156141275363699E-2</v>
      </c>
      <c r="T50" s="119">
        <f>(VLOOKUP($A50,'Occupancy Raw Data'!$B$8:$BE$45,'Occupancy Raw Data'!AB$3,FALSE))/100</f>
        <v>-6.4758997085599693E-2</v>
      </c>
      <c r="U50" s="130">
        <f>(VLOOKUP($A50,'Occupancy Raw Data'!$B$8:$BE$45,'Occupancy Raw Data'!AC$3,FALSE))/100</f>
        <v>-5.4323431466248906E-2</v>
      </c>
      <c r="V50" s="131">
        <f>(VLOOKUP($A50,'Occupancy Raw Data'!$B$8:$BE$45,'Occupancy Raw Data'!AE$3,FALSE))/100</f>
        <v>-3.4725170102459305E-2</v>
      </c>
      <c r="X50" s="49">
        <f>VLOOKUP($A50,'ADR Raw Data'!$B$6:$BE$43,'ADR Raw Data'!G$1,FALSE)</f>
        <v>86.844007877892594</v>
      </c>
      <c r="Y50" s="50">
        <f>VLOOKUP($A50,'ADR Raw Data'!$B$6:$BE$43,'ADR Raw Data'!H$1,FALSE)</f>
        <v>93.051702609384705</v>
      </c>
      <c r="Z50" s="50">
        <f>VLOOKUP($A50,'ADR Raw Data'!$B$6:$BE$43,'ADR Raw Data'!I$1,FALSE)</f>
        <v>93.605443790331705</v>
      </c>
      <c r="AA50" s="50">
        <f>VLOOKUP($A50,'ADR Raw Data'!$B$6:$BE$43,'ADR Raw Data'!J$1,FALSE)</f>
        <v>93.342581265193004</v>
      </c>
      <c r="AB50" s="50">
        <f>VLOOKUP($A50,'ADR Raw Data'!$B$6:$BE$43,'ADR Raw Data'!K$1,FALSE)</f>
        <v>94.460059776624107</v>
      </c>
      <c r="AC50" s="51">
        <f>VLOOKUP($A50,'ADR Raw Data'!$B$6:$BE$43,'ADR Raw Data'!L$1,FALSE)</f>
        <v>92.513314563781705</v>
      </c>
      <c r="AD50" s="50">
        <f>VLOOKUP($A50,'ADR Raw Data'!$B$6:$BE$43,'ADR Raw Data'!N$1,FALSE)</f>
        <v>122.735076469009</v>
      </c>
      <c r="AE50" s="50">
        <f>VLOOKUP($A50,'ADR Raw Data'!$B$6:$BE$43,'ADR Raw Data'!O$1,FALSE)</f>
        <v>131.43951260627301</v>
      </c>
      <c r="AF50" s="51">
        <f>VLOOKUP($A50,'ADR Raw Data'!$B$6:$BE$43,'ADR Raw Data'!P$1,FALSE)</f>
        <v>127.18505779642901</v>
      </c>
      <c r="AG50" s="52">
        <f>VLOOKUP($A50,'ADR Raw Data'!$B$6:$BE$43,'ADR Raw Data'!R$1,FALSE)</f>
        <v>105.762032329422</v>
      </c>
      <c r="AI50" s="129">
        <f>(VLOOKUP($A50,'ADR Raw Data'!$B$6:$BE$43,'ADR Raw Data'!T$1,FALSE))/100</f>
        <v>-3.5039131726111401E-2</v>
      </c>
      <c r="AJ50" s="119">
        <f>(VLOOKUP($A50,'ADR Raw Data'!$B$6:$BE$43,'ADR Raw Data'!U$1,FALSE))/100</f>
        <v>7.5792845942068594E-3</v>
      </c>
      <c r="AK50" s="119">
        <f>(VLOOKUP($A50,'ADR Raw Data'!$B$6:$BE$43,'ADR Raw Data'!V$1,FALSE))/100</f>
        <v>-9.9377635631641009E-3</v>
      </c>
      <c r="AL50" s="119">
        <f>(VLOOKUP($A50,'ADR Raw Data'!$B$6:$BE$43,'ADR Raw Data'!W$1,FALSE))/100</f>
        <v>-3.3646106534036102E-2</v>
      </c>
      <c r="AM50" s="119">
        <f>(VLOOKUP($A50,'ADR Raw Data'!$B$6:$BE$43,'ADR Raw Data'!X$1,FALSE))/100</f>
        <v>-5.6304473763151702E-2</v>
      </c>
      <c r="AN50" s="130">
        <f>(VLOOKUP($A50,'ADR Raw Data'!$B$6:$BE$43,'ADR Raw Data'!Y$1,FALSE))/100</f>
        <v>-2.79702011150369E-2</v>
      </c>
      <c r="AO50" s="119">
        <f>(VLOOKUP($A50,'ADR Raw Data'!$B$6:$BE$43,'ADR Raw Data'!AA$1,FALSE))/100</f>
        <v>-1.6561263410569401E-2</v>
      </c>
      <c r="AP50" s="119">
        <f>(VLOOKUP($A50,'ADR Raw Data'!$B$6:$BE$43,'ADR Raw Data'!AB$1,FALSE))/100</f>
        <v>6.8784658764935294E-2</v>
      </c>
      <c r="AQ50" s="130">
        <f>(VLOOKUP($A50,'ADR Raw Data'!$B$6:$BE$43,'ADR Raw Data'!AC$1,FALSE))/100</f>
        <v>2.6842784004121597E-2</v>
      </c>
      <c r="AR50" s="131">
        <f>(VLOOKUP($A50,'ADR Raw Data'!$B$6:$BE$43,'ADR Raw Data'!AE$1,FALSE))/100</f>
        <v>-5.4456403147226792E-3</v>
      </c>
      <c r="AS50" s="40"/>
      <c r="AT50" s="49">
        <f>VLOOKUP($A50,'RevPAR Raw Data'!$B$6:$BE$43,'RevPAR Raw Data'!G$1,FALSE)</f>
        <v>31.630405800071699</v>
      </c>
      <c r="AU50" s="50">
        <f>VLOOKUP($A50,'RevPAR Raw Data'!$B$6:$BE$43,'RevPAR Raw Data'!H$1,FALSE)</f>
        <v>42.115705026387197</v>
      </c>
      <c r="AV50" s="50">
        <f>VLOOKUP($A50,'RevPAR Raw Data'!$B$6:$BE$43,'RevPAR Raw Data'!I$1,FALSE)</f>
        <v>42.363933237690198</v>
      </c>
      <c r="AW50" s="50">
        <f>VLOOKUP($A50,'RevPAR Raw Data'!$B$6:$BE$43,'RevPAR Raw Data'!J$1,FALSE)</f>
        <v>42.299967208075003</v>
      </c>
      <c r="AX50" s="50">
        <f>VLOOKUP($A50,'RevPAR Raw Data'!$B$6:$BE$43,'RevPAR Raw Data'!K$1,FALSE)</f>
        <v>46.150735256443099</v>
      </c>
      <c r="AY50" s="51">
        <f>VLOOKUP($A50,'RevPAR Raw Data'!$B$6:$BE$43,'RevPAR Raw Data'!L$1,FALSE)</f>
        <v>40.912149305733401</v>
      </c>
      <c r="AZ50" s="50">
        <f>VLOOKUP($A50,'RevPAR Raw Data'!$B$6:$BE$43,'RevPAR Raw Data'!N$1,FALSE)</f>
        <v>81.801435979971302</v>
      </c>
      <c r="BA50" s="50">
        <f>VLOOKUP($A50,'RevPAR Raw Data'!$B$6:$BE$43,'RevPAR Raw Data'!O$1,FALSE)</f>
        <v>91.628893827917395</v>
      </c>
      <c r="BB50" s="51">
        <f>VLOOKUP($A50,'RevPAR Raw Data'!$B$6:$BE$43,'RevPAR Raw Data'!P$1,FALSE)</f>
        <v>86.715164903944398</v>
      </c>
      <c r="BC50" s="52">
        <f>VLOOKUP($A50,'RevPAR Raw Data'!$B$6:$BE$43,'RevPAR Raw Data'!R$1,FALSE)</f>
        <v>54.025045930270799</v>
      </c>
      <c r="BE50" s="129">
        <f>(VLOOKUP($A50,'RevPAR Raw Data'!$B$6:$BE$43,'RevPAR Raw Data'!T$1,FALSE))/100</f>
        <v>-2.6011104447792401E-2</v>
      </c>
      <c r="BF50" s="119">
        <f>(VLOOKUP($A50,'RevPAR Raw Data'!$B$6:$BE$43,'RevPAR Raw Data'!U$1,FALSE))/100</f>
        <v>7.9338589796189796E-2</v>
      </c>
      <c r="BG50" s="119">
        <f>(VLOOKUP($A50,'RevPAR Raw Data'!$B$6:$BE$43,'RevPAR Raw Data'!V$1,FALSE))/100</f>
        <v>-3.0633949870578496E-3</v>
      </c>
      <c r="BH50" s="119">
        <f>(VLOOKUP($A50,'RevPAR Raw Data'!$B$6:$BE$43,'RevPAR Raw Data'!W$1,FALSE))/100</f>
        <v>-0.108728175181895</v>
      </c>
      <c r="BI50" s="119">
        <f>(VLOOKUP($A50,'RevPAR Raw Data'!$B$6:$BE$43,'RevPAR Raw Data'!X$1,FALSE))/100</f>
        <v>-0.14340514778503</v>
      </c>
      <c r="BJ50" s="130">
        <f>(VLOOKUP($A50,'RevPAR Raw Data'!$B$6:$BE$43,'RevPAR Raw Data'!Y$1,FALSE))/100</f>
        <v>-4.9996685447316398E-2</v>
      </c>
      <c r="BK50" s="119">
        <f>(VLOOKUP($A50,'RevPAR Raw Data'!$B$6:$BE$43,'RevPAR Raw Data'!AA$1,FALSE))/100</f>
        <v>-5.9002684462488103E-2</v>
      </c>
      <c r="BL50" s="119">
        <f>(VLOOKUP($A50,'RevPAR Raw Data'!$B$6:$BE$43,'RevPAR Raw Data'!AB$1,FALSE))/100</f>
        <v>-4.2876383715688198E-4</v>
      </c>
      <c r="BM50" s="130">
        <f>(VLOOKUP($A50,'RevPAR Raw Data'!$B$6:$BE$43,'RevPAR Raw Data'!AC$1,FALSE))/100</f>
        <v>-2.89388395993385E-2</v>
      </c>
      <c r="BN50" s="131">
        <f>(VLOOKUP($A50,'RevPAR Raw Data'!$B$6:$BE$43,'RevPAR Raw Data'!AE$1,FALSE))/100</f>
        <v>-3.9981709630936398E-2</v>
      </c>
    </row>
    <row r="51" spans="1:66" x14ac:dyDescent="0.45">
      <c r="A51" s="62" t="s">
        <v>81</v>
      </c>
      <c r="B51" s="118">
        <f>(VLOOKUP($A51,'Occupancy Raw Data'!$B$8:$BE$45,'Occupancy Raw Data'!G$3,FALSE))/100</f>
        <v>0.40854289314800502</v>
      </c>
      <c r="C51" s="115">
        <f>(VLOOKUP($A51,'Occupancy Raw Data'!$B$8:$BE$45,'Occupancy Raw Data'!H$3,FALSE))/100</f>
        <v>0.56926288863392704</v>
      </c>
      <c r="D51" s="115">
        <f>(VLOOKUP($A51,'Occupancy Raw Data'!$B$8:$BE$45,'Occupancy Raw Data'!I$3,FALSE))/100</f>
        <v>0.70865386423909493</v>
      </c>
      <c r="E51" s="115">
        <f>(VLOOKUP($A51,'Occupancy Raw Data'!$B$8:$BE$45,'Occupancy Raw Data'!J$3,FALSE))/100</f>
        <v>0.61643500667707396</v>
      </c>
      <c r="F51" s="115">
        <f>(VLOOKUP($A51,'Occupancy Raw Data'!$B$8:$BE$45,'Occupancy Raw Data'!K$3,FALSE))/100</f>
        <v>0.55609682697914098</v>
      </c>
      <c r="G51" s="116">
        <f>(VLOOKUP($A51,'Occupancy Raw Data'!$B$8:$BE$45,'Occupancy Raw Data'!L$3,FALSE))/100</f>
        <v>0.57179829593544806</v>
      </c>
      <c r="H51" s="119">
        <f>(VLOOKUP($A51,'Occupancy Raw Data'!$B$8:$BE$45,'Occupancy Raw Data'!N$3,FALSE))/100</f>
        <v>0.73237158387721701</v>
      </c>
      <c r="I51" s="119">
        <f>(VLOOKUP($A51,'Occupancy Raw Data'!$B$8:$BE$45,'Occupancy Raw Data'!O$3,FALSE))/100</f>
        <v>0.74758778941824799</v>
      </c>
      <c r="J51" s="116">
        <f>(VLOOKUP($A51,'Occupancy Raw Data'!$B$8:$BE$45,'Occupancy Raw Data'!P$3,FALSE))/100</f>
        <v>0.73997968664773195</v>
      </c>
      <c r="K51" s="117">
        <f>(VLOOKUP($A51,'Occupancy Raw Data'!$B$8:$BE$45,'Occupancy Raw Data'!R$3,FALSE))/100</f>
        <v>0.61985012185324395</v>
      </c>
      <c r="M51" s="129">
        <f>(VLOOKUP($A51,'Occupancy Raw Data'!$B$8:$BE$45,'Occupancy Raw Data'!T$3,FALSE))/100</f>
        <v>4.93306070473447E-3</v>
      </c>
      <c r="N51" s="119">
        <f>(VLOOKUP($A51,'Occupancy Raw Data'!$B$8:$BE$45,'Occupancy Raw Data'!U$3,FALSE))/100</f>
        <v>3.6600370659931802E-3</v>
      </c>
      <c r="O51" s="119">
        <f>(VLOOKUP($A51,'Occupancy Raw Data'!$B$8:$BE$45,'Occupancy Raw Data'!V$3,FALSE))/100</f>
        <v>0.22421263216356899</v>
      </c>
      <c r="P51" s="119">
        <f>(VLOOKUP($A51,'Occupancy Raw Data'!$B$8:$BE$45,'Occupancy Raw Data'!W$3,FALSE))/100</f>
        <v>4.8043503760665199E-2</v>
      </c>
      <c r="Q51" s="119">
        <f>(VLOOKUP($A51,'Occupancy Raw Data'!$B$8:$BE$45,'Occupancy Raw Data'!X$3,FALSE))/100</f>
        <v>-3.1349786788909297E-2</v>
      </c>
      <c r="R51" s="130">
        <f>(VLOOKUP($A51,'Occupancy Raw Data'!$B$8:$BE$45,'Occupancy Raw Data'!Y$3,FALSE))/100</f>
        <v>5.3089492067936096E-2</v>
      </c>
      <c r="S51" s="119">
        <f>(VLOOKUP($A51,'Occupancy Raw Data'!$B$8:$BE$45,'Occupancy Raw Data'!AA$3,FALSE))/100</f>
        <v>5.6387350673495401E-2</v>
      </c>
      <c r="T51" s="119">
        <f>(VLOOKUP($A51,'Occupancy Raw Data'!$B$8:$BE$45,'Occupancy Raw Data'!AB$3,FALSE))/100</f>
        <v>1.6661970423830001E-2</v>
      </c>
      <c r="U51" s="130">
        <f>(VLOOKUP($A51,'Occupancy Raw Data'!$B$8:$BE$45,'Occupancy Raw Data'!AC$3,FALSE))/100</f>
        <v>3.5939933174682699E-2</v>
      </c>
      <c r="V51" s="131">
        <f>(VLOOKUP($A51,'Occupancy Raw Data'!$B$8:$BE$45,'Occupancy Raw Data'!AE$3,FALSE))/100</f>
        <v>4.7176553703724096E-2</v>
      </c>
      <c r="X51" s="49">
        <f>VLOOKUP($A51,'ADR Raw Data'!$B$6:$BE$43,'ADR Raw Data'!G$1,FALSE)</f>
        <v>123.00561622393001</v>
      </c>
      <c r="Y51" s="50">
        <f>VLOOKUP($A51,'ADR Raw Data'!$B$6:$BE$43,'ADR Raw Data'!H$1,FALSE)</f>
        <v>143.021099914095</v>
      </c>
      <c r="Z51" s="50">
        <f>VLOOKUP($A51,'ADR Raw Data'!$B$6:$BE$43,'ADR Raw Data'!I$1,FALSE)</f>
        <v>149.29173607240401</v>
      </c>
      <c r="AA51" s="50">
        <f>VLOOKUP($A51,'ADR Raw Data'!$B$6:$BE$43,'ADR Raw Data'!J$1,FALSE)</f>
        <v>148.61308994935001</v>
      </c>
      <c r="AB51" s="50">
        <f>VLOOKUP($A51,'ADR Raw Data'!$B$6:$BE$43,'ADR Raw Data'!K$1,FALSE)</f>
        <v>133.057661164851</v>
      </c>
      <c r="AC51" s="51">
        <f>VLOOKUP($A51,'ADR Raw Data'!$B$6:$BE$43,'ADR Raw Data'!L$1,FALSE)</f>
        <v>140.98296465882399</v>
      </c>
      <c r="AD51" s="50">
        <f>VLOOKUP($A51,'ADR Raw Data'!$B$6:$BE$43,'ADR Raw Data'!N$1,FALSE)</f>
        <v>135.685592223534</v>
      </c>
      <c r="AE51" s="50">
        <f>VLOOKUP($A51,'ADR Raw Data'!$B$6:$BE$43,'ADR Raw Data'!O$1,FALSE)</f>
        <v>138.083756509925</v>
      </c>
      <c r="AF51" s="51">
        <f>VLOOKUP($A51,'ADR Raw Data'!$B$6:$BE$43,'ADR Raw Data'!P$1,FALSE)</f>
        <v>136.89700273241399</v>
      </c>
      <c r="AG51" s="52">
        <f>VLOOKUP($A51,'ADR Raw Data'!$B$6:$BE$43,'ADR Raw Data'!R$1,FALSE)</f>
        <v>139.58929649874901</v>
      </c>
      <c r="AI51" s="129">
        <f>(VLOOKUP($A51,'ADR Raw Data'!$B$6:$BE$43,'ADR Raw Data'!T$1,FALSE))/100</f>
        <v>3.0799275480667201E-2</v>
      </c>
      <c r="AJ51" s="119">
        <f>(VLOOKUP($A51,'ADR Raw Data'!$B$6:$BE$43,'ADR Raw Data'!U$1,FALSE))/100</f>
        <v>5.3767833701266594E-2</v>
      </c>
      <c r="AK51" s="119">
        <f>(VLOOKUP($A51,'ADR Raw Data'!$B$6:$BE$43,'ADR Raw Data'!V$1,FALSE))/100</f>
        <v>9.0423966827406194E-2</v>
      </c>
      <c r="AL51" s="119">
        <f>(VLOOKUP($A51,'ADR Raw Data'!$B$6:$BE$43,'ADR Raw Data'!W$1,FALSE))/100</f>
        <v>0.11916837386939999</v>
      </c>
      <c r="AM51" s="119">
        <f>(VLOOKUP($A51,'ADR Raw Data'!$B$6:$BE$43,'ADR Raw Data'!X$1,FALSE))/100</f>
        <v>4.1261311716398998E-2</v>
      </c>
      <c r="AN51" s="130">
        <f>(VLOOKUP($A51,'ADR Raw Data'!$B$6:$BE$43,'ADR Raw Data'!Y$1,FALSE))/100</f>
        <v>7.4503317750215001E-2</v>
      </c>
      <c r="AO51" s="119">
        <f>(VLOOKUP($A51,'ADR Raw Data'!$B$6:$BE$43,'ADR Raw Data'!AA$1,FALSE))/100</f>
        <v>7.9105181532571497E-2</v>
      </c>
      <c r="AP51" s="119">
        <f>(VLOOKUP($A51,'ADR Raw Data'!$B$6:$BE$43,'ADR Raw Data'!AB$1,FALSE))/100</f>
        <v>5.8041558751336E-2</v>
      </c>
      <c r="AQ51" s="130">
        <f>(VLOOKUP($A51,'ADR Raw Data'!$B$6:$BE$43,'ADR Raw Data'!AC$1,FALSE))/100</f>
        <v>6.7888378581941702E-2</v>
      </c>
      <c r="AR51" s="131">
        <f>(VLOOKUP($A51,'ADR Raw Data'!$B$6:$BE$43,'ADR Raw Data'!AE$1,FALSE))/100</f>
        <v>7.2373303250734808E-2</v>
      </c>
      <c r="AS51" s="40"/>
      <c r="AT51" s="49">
        <f>VLOOKUP($A51,'RevPAR Raw Data'!$B$6:$BE$43,'RevPAR Raw Data'!G$1,FALSE)</f>
        <v>50.253070325577802</v>
      </c>
      <c r="AU51" s="50">
        <f>VLOOKUP($A51,'RevPAR Raw Data'!$B$6:$BE$43,'RevPAR Raw Data'!H$1,FALSE)</f>
        <v>81.416604472699206</v>
      </c>
      <c r="AV51" s="50">
        <f>VLOOKUP($A51,'RevPAR Raw Data'!$B$6:$BE$43,'RevPAR Raw Data'!I$1,FALSE)</f>
        <v>105.796165666672</v>
      </c>
      <c r="AW51" s="50">
        <f>VLOOKUP($A51,'RevPAR Raw Data'!$B$6:$BE$43,'RevPAR Raw Data'!J$1,FALSE)</f>
        <v>91.610311095228198</v>
      </c>
      <c r="AX51" s="50">
        <f>VLOOKUP($A51,'RevPAR Raw Data'!$B$6:$BE$43,'RevPAR Raw Data'!K$1,FALSE)</f>
        <v>73.992943179039599</v>
      </c>
      <c r="AY51" s="51">
        <f>VLOOKUP($A51,'RevPAR Raw Data'!$B$6:$BE$43,'RevPAR Raw Data'!L$1,FALSE)</f>
        <v>80.613818947843498</v>
      </c>
      <c r="AZ51" s="50">
        <f>VLOOKUP($A51,'RevPAR Raw Data'!$B$6:$BE$43,'RevPAR Raw Data'!N$1,FALSE)</f>
        <v>99.372272086068406</v>
      </c>
      <c r="BA51" s="50">
        <f>VLOOKUP($A51,'RevPAR Raw Data'!$B$6:$BE$43,'RevPAR Raw Data'!O$1,FALSE)</f>
        <v>103.22973028382199</v>
      </c>
      <c r="BB51" s="51">
        <f>VLOOKUP($A51,'RevPAR Raw Data'!$B$6:$BE$43,'RevPAR Raw Data'!P$1,FALSE)</f>
        <v>101.30100118494499</v>
      </c>
      <c r="BC51" s="52">
        <f>VLOOKUP($A51,'RevPAR Raw Data'!$B$6:$BE$43,'RevPAR Raw Data'!R$1,FALSE)</f>
        <v>86.524442444158396</v>
      </c>
      <c r="BE51" s="129">
        <f>(VLOOKUP($A51,'RevPAR Raw Data'!$B$6:$BE$43,'RevPAR Raw Data'!T$1,FALSE))/100</f>
        <v>3.5884270881009601E-2</v>
      </c>
      <c r="BF51" s="119">
        <f>(VLOOKUP($A51,'RevPAR Raw Data'!$B$6:$BE$43,'RevPAR Raw Data'!U$1,FALSE))/100</f>
        <v>5.7624663031564598E-2</v>
      </c>
      <c r="BG51" s="119">
        <f>(VLOOKUP($A51,'RevPAR Raw Data'!$B$6:$BE$43,'RevPAR Raw Data'!V$1,FALSE))/100</f>
        <v>0.33491079460401901</v>
      </c>
      <c r="BH51" s="119">
        <f>(VLOOKUP($A51,'RevPAR Raw Data'!$B$6:$BE$43,'RevPAR Raw Data'!W$1,FALSE))/100</f>
        <v>0.17293714384821202</v>
      </c>
      <c r="BI51" s="119">
        <f>(VLOOKUP($A51,'RevPAR Raw Data'!$B$6:$BE$43,'RevPAR Raw Data'!X$1,FALSE))/100</f>
        <v>8.6179916025499008E-3</v>
      </c>
      <c r="BJ51" s="130">
        <f>(VLOOKUP($A51,'RevPAR Raw Data'!$B$6:$BE$43,'RevPAR Raw Data'!Y$1,FALSE))/100</f>
        <v>0.13154815311488599</v>
      </c>
      <c r="BK51" s="119">
        <f>(VLOOKUP($A51,'RevPAR Raw Data'!$B$6:$BE$43,'RevPAR Raw Data'!AA$1,FALSE))/100</f>
        <v>0.13995306381723402</v>
      </c>
      <c r="BL51" s="119">
        <f>(VLOOKUP($A51,'RevPAR Raw Data'!$B$6:$BE$43,'RevPAR Raw Data'!AB$1,FALSE))/100</f>
        <v>7.5670615910433808E-2</v>
      </c>
      <c r="BM51" s="130">
        <f>(VLOOKUP($A51,'RevPAR Raw Data'!$B$6:$BE$43,'RevPAR Raw Data'!AC$1,FALSE))/100</f>
        <v>0.10626821554619699</v>
      </c>
      <c r="BN51" s="131">
        <f>(VLOOKUP($A51,'RevPAR Raw Data'!$B$6:$BE$43,'RevPAR Raw Data'!AE$1,FALSE))/100</f>
        <v>0.122964179981983</v>
      </c>
    </row>
    <row r="52" spans="1:66" x14ac:dyDescent="0.45">
      <c r="A52" s="59" t="s">
        <v>82</v>
      </c>
      <c r="B52" s="118">
        <f>(VLOOKUP($A52,'Occupancy Raw Data'!$B$8:$BE$45,'Occupancy Raw Data'!G$3,FALSE))/100</f>
        <v>0.278481012658227</v>
      </c>
      <c r="C52" s="115">
        <f>(VLOOKUP($A52,'Occupancy Raw Data'!$B$8:$BE$45,'Occupancy Raw Data'!H$3,FALSE))/100</f>
        <v>0.34540084388185599</v>
      </c>
      <c r="D52" s="115">
        <f>(VLOOKUP($A52,'Occupancy Raw Data'!$B$8:$BE$45,'Occupancy Raw Data'!I$3,FALSE))/100</f>
        <v>0.46860759493670801</v>
      </c>
      <c r="E52" s="115">
        <f>(VLOOKUP($A52,'Occupancy Raw Data'!$B$8:$BE$45,'Occupancy Raw Data'!J$3,FALSE))/100</f>
        <v>0.41645569620253098</v>
      </c>
      <c r="F52" s="115">
        <f>(VLOOKUP($A52,'Occupancy Raw Data'!$B$8:$BE$45,'Occupancy Raw Data'!K$3,FALSE))/100</f>
        <v>0.45780590717299502</v>
      </c>
      <c r="G52" s="116">
        <f>(VLOOKUP($A52,'Occupancy Raw Data'!$B$8:$BE$45,'Occupancy Raw Data'!L$3,FALSE))/100</f>
        <v>0.39335021097046402</v>
      </c>
      <c r="H52" s="119">
        <f>(VLOOKUP($A52,'Occupancy Raw Data'!$B$8:$BE$45,'Occupancy Raw Data'!N$3,FALSE))/100</f>
        <v>0.58489451476793197</v>
      </c>
      <c r="I52" s="119">
        <f>(VLOOKUP($A52,'Occupancy Raw Data'!$B$8:$BE$45,'Occupancy Raw Data'!O$3,FALSE))/100</f>
        <v>0.57831223628691897</v>
      </c>
      <c r="J52" s="116">
        <f>(VLOOKUP($A52,'Occupancy Raw Data'!$B$8:$BE$45,'Occupancy Raw Data'!P$3,FALSE))/100</f>
        <v>0.58160337552742591</v>
      </c>
      <c r="K52" s="117">
        <f>(VLOOKUP($A52,'Occupancy Raw Data'!$B$8:$BE$45,'Occupancy Raw Data'!R$3,FALSE))/100</f>
        <v>0.44713682941530997</v>
      </c>
      <c r="M52" s="129">
        <f>(VLOOKUP($A52,'Occupancy Raw Data'!$B$8:$BE$45,'Occupancy Raw Data'!T$3,FALSE))/100</f>
        <v>-9.6671894592739397E-3</v>
      </c>
      <c r="N52" s="119">
        <f>(VLOOKUP($A52,'Occupancy Raw Data'!$B$8:$BE$45,'Occupancy Raw Data'!U$3,FALSE))/100</f>
        <v>-0.12445249269507301</v>
      </c>
      <c r="O52" s="119">
        <f>(VLOOKUP($A52,'Occupancy Raw Data'!$B$8:$BE$45,'Occupancy Raw Data'!V$3,FALSE))/100</f>
        <v>9.9097813578826202E-2</v>
      </c>
      <c r="P52" s="119">
        <f>(VLOOKUP($A52,'Occupancy Raw Data'!$B$8:$BE$45,'Occupancy Raw Data'!W$3,FALSE))/100</f>
        <v>-0.12104037797167899</v>
      </c>
      <c r="Q52" s="119">
        <f>(VLOOKUP($A52,'Occupancy Raw Data'!$B$8:$BE$45,'Occupancy Raw Data'!X$3,FALSE))/100</f>
        <v>-0.125580288919004</v>
      </c>
      <c r="R52" s="130">
        <f>(VLOOKUP($A52,'Occupancy Raw Data'!$B$8:$BE$45,'Occupancy Raw Data'!Y$3,FALSE))/100</f>
        <v>-6.3189667968699806E-2</v>
      </c>
      <c r="S52" s="119">
        <f>(VLOOKUP($A52,'Occupancy Raw Data'!$B$8:$BE$45,'Occupancy Raw Data'!AA$3,FALSE))/100</f>
        <v>-0.112795360012823</v>
      </c>
      <c r="T52" s="119">
        <f>(VLOOKUP($A52,'Occupancy Raw Data'!$B$8:$BE$45,'Occupancy Raw Data'!AB$3,FALSE))/100</f>
        <v>-0.131421783294248</v>
      </c>
      <c r="U52" s="130">
        <f>(VLOOKUP($A52,'Occupancy Raw Data'!$B$8:$BE$45,'Occupancy Raw Data'!AC$3,FALSE))/100</f>
        <v>-0.12215467369765901</v>
      </c>
      <c r="V52" s="131">
        <f>(VLOOKUP($A52,'Occupancy Raw Data'!$B$8:$BE$45,'Occupancy Raw Data'!AE$3,FALSE))/100</f>
        <v>-8.600560488695759E-2</v>
      </c>
      <c r="X52" s="49">
        <f>VLOOKUP($A52,'ADR Raw Data'!$B$6:$BE$43,'ADR Raw Data'!G$1,FALSE)</f>
        <v>85.163481818181793</v>
      </c>
      <c r="Y52" s="50">
        <f>VLOOKUP($A52,'ADR Raw Data'!$B$6:$BE$43,'ADR Raw Data'!H$1,FALSE)</f>
        <v>87.468345956511101</v>
      </c>
      <c r="Z52" s="50">
        <f>VLOOKUP($A52,'ADR Raw Data'!$B$6:$BE$43,'ADR Raw Data'!I$1,FALSE)</f>
        <v>88.820940032414896</v>
      </c>
      <c r="AA52" s="50">
        <f>VLOOKUP($A52,'ADR Raw Data'!$B$6:$BE$43,'ADR Raw Data'!J$1,FALSE)</f>
        <v>87.550838905774995</v>
      </c>
      <c r="AB52" s="50">
        <f>VLOOKUP($A52,'ADR Raw Data'!$B$6:$BE$43,'ADR Raw Data'!K$1,FALSE)</f>
        <v>91.488506912442304</v>
      </c>
      <c r="AC52" s="51">
        <f>VLOOKUP($A52,'ADR Raw Data'!$B$6:$BE$43,'ADR Raw Data'!L$1,FALSE)</f>
        <v>88.417516948425202</v>
      </c>
      <c r="AD52" s="50">
        <f>VLOOKUP($A52,'ADR Raw Data'!$B$6:$BE$43,'ADR Raw Data'!N$1,FALSE)</f>
        <v>106.668161881402</v>
      </c>
      <c r="AE52" s="50">
        <f>VLOOKUP($A52,'ADR Raw Data'!$B$6:$BE$43,'ADR Raw Data'!O$1,FALSE)</f>
        <v>105.822344958412</v>
      </c>
      <c r="AF52" s="51">
        <f>VLOOKUP($A52,'ADR Raw Data'!$B$6:$BE$43,'ADR Raw Data'!P$1,FALSE)</f>
        <v>106.24764654672001</v>
      </c>
      <c r="AG52" s="52">
        <f>VLOOKUP($A52,'ADR Raw Data'!$B$6:$BE$43,'ADR Raw Data'!R$1,FALSE)</f>
        <v>95.043844971690405</v>
      </c>
      <c r="AI52" s="129">
        <f>(VLOOKUP($A52,'ADR Raw Data'!$B$6:$BE$43,'ADR Raw Data'!T$1,FALSE))/100</f>
        <v>-2.5414640060549401E-2</v>
      </c>
      <c r="AJ52" s="119">
        <f>(VLOOKUP($A52,'ADR Raw Data'!$B$6:$BE$43,'ADR Raw Data'!U$1,FALSE))/100</f>
        <v>-3.2783148626718203E-2</v>
      </c>
      <c r="AK52" s="119">
        <f>(VLOOKUP($A52,'ADR Raw Data'!$B$6:$BE$43,'ADR Raw Data'!V$1,FALSE))/100</f>
        <v>-2.8935962458358801E-2</v>
      </c>
      <c r="AL52" s="119">
        <f>(VLOOKUP($A52,'ADR Raw Data'!$B$6:$BE$43,'ADR Raw Data'!W$1,FALSE))/100</f>
        <v>-3.8832850825208903E-2</v>
      </c>
      <c r="AM52" s="119">
        <f>(VLOOKUP($A52,'ADR Raw Data'!$B$6:$BE$43,'ADR Raw Data'!X$1,FALSE))/100</f>
        <v>-2.4897107462289299E-2</v>
      </c>
      <c r="AN52" s="130">
        <f>(VLOOKUP($A52,'ADR Raw Data'!$B$6:$BE$43,'ADR Raw Data'!Y$1,FALSE))/100</f>
        <v>-3.0811280922362003E-2</v>
      </c>
      <c r="AO52" s="119">
        <f>(VLOOKUP($A52,'ADR Raw Data'!$B$6:$BE$43,'ADR Raw Data'!AA$1,FALSE))/100</f>
        <v>-4.5357435653832795E-2</v>
      </c>
      <c r="AP52" s="119">
        <f>(VLOOKUP($A52,'ADR Raw Data'!$B$6:$BE$43,'ADR Raw Data'!AB$1,FALSE))/100</f>
        <v>-8.7941870656886204E-2</v>
      </c>
      <c r="AQ52" s="130">
        <f>(VLOOKUP($A52,'ADR Raw Data'!$B$6:$BE$43,'ADR Raw Data'!AC$1,FALSE))/100</f>
        <v>-6.7116627947058E-2</v>
      </c>
      <c r="AR52" s="131">
        <f>(VLOOKUP($A52,'ADR Raw Data'!$B$6:$BE$43,'ADR Raw Data'!AE$1,FALSE))/100</f>
        <v>-4.9539888304131495E-2</v>
      </c>
      <c r="AS52" s="40"/>
      <c r="AT52" s="49">
        <f>VLOOKUP($A52,'RevPAR Raw Data'!$B$6:$BE$43,'RevPAR Raw Data'!G$1,FALSE)</f>
        <v>23.716412658227799</v>
      </c>
      <c r="AU52" s="50">
        <f>VLOOKUP($A52,'RevPAR Raw Data'!$B$6:$BE$43,'RevPAR Raw Data'!H$1,FALSE)</f>
        <v>30.2116405063291</v>
      </c>
      <c r="AV52" s="50">
        <f>VLOOKUP($A52,'RevPAR Raw Data'!$B$6:$BE$43,'RevPAR Raw Data'!I$1,FALSE)</f>
        <v>41.622167088607497</v>
      </c>
      <c r="AW52" s="50">
        <f>VLOOKUP($A52,'RevPAR Raw Data'!$B$6:$BE$43,'RevPAR Raw Data'!J$1,FALSE)</f>
        <v>36.461045569620197</v>
      </c>
      <c r="AX52" s="50">
        <f>VLOOKUP($A52,'RevPAR Raw Data'!$B$6:$BE$43,'RevPAR Raw Data'!K$1,FALSE)</f>
        <v>41.883978902953501</v>
      </c>
      <c r="AY52" s="51">
        <f>VLOOKUP($A52,'RevPAR Raw Data'!$B$6:$BE$43,'RevPAR Raw Data'!L$1,FALSE)</f>
        <v>34.779048945147601</v>
      </c>
      <c r="AZ52" s="50">
        <f>VLOOKUP($A52,'RevPAR Raw Data'!$B$6:$BE$43,'RevPAR Raw Data'!N$1,FALSE)</f>
        <v>62.389622784810101</v>
      </c>
      <c r="BA52" s="50">
        <f>VLOOKUP($A52,'RevPAR Raw Data'!$B$6:$BE$43,'RevPAR Raw Data'!O$1,FALSE)</f>
        <v>61.198356962025301</v>
      </c>
      <c r="BB52" s="51">
        <f>VLOOKUP($A52,'RevPAR Raw Data'!$B$6:$BE$43,'RevPAR Raw Data'!P$1,FALSE)</f>
        <v>61.793989873417701</v>
      </c>
      <c r="BC52" s="52">
        <f>VLOOKUP($A52,'RevPAR Raw Data'!$B$6:$BE$43,'RevPAR Raw Data'!R$1,FALSE)</f>
        <v>42.497603496081901</v>
      </c>
      <c r="BE52" s="129">
        <f>(VLOOKUP($A52,'RevPAR Raw Data'!$B$6:$BE$43,'RevPAR Raw Data'!T$1,FALSE))/100</f>
        <v>-3.4836141379318702E-2</v>
      </c>
      <c r="BF52" s="119">
        <f>(VLOOKUP($A52,'RevPAR Raw Data'!$B$6:$BE$43,'RevPAR Raw Data'!U$1,FALSE))/100</f>
        <v>-0.15315569675680299</v>
      </c>
      <c r="BG52" s="119">
        <f>(VLOOKUP($A52,'RevPAR Raw Data'!$B$6:$BE$43,'RevPAR Raw Data'!V$1,FALSE))/100</f>
        <v>6.7294360507045001E-2</v>
      </c>
      <c r="BH52" s="119">
        <f>(VLOOKUP($A52,'RevPAR Raw Data'!$B$6:$BE$43,'RevPAR Raw Data'!W$1,FALSE))/100</f>
        <v>-0.15517288585528699</v>
      </c>
      <c r="BI52" s="119">
        <f>(VLOOKUP($A52,'RevPAR Raw Data'!$B$6:$BE$43,'RevPAR Raw Data'!X$1,FALSE))/100</f>
        <v>-0.14735081043293199</v>
      </c>
      <c r="BJ52" s="130">
        <f>(VLOOKUP($A52,'RevPAR Raw Data'!$B$6:$BE$43,'RevPAR Raw Data'!Y$1,FALSE))/100</f>
        <v>-9.2053994279887391E-2</v>
      </c>
      <c r="BK52" s="119">
        <f>(VLOOKUP($A52,'RevPAR Raw Data'!$B$6:$BE$43,'RevPAR Raw Data'!AA$1,FALSE))/100</f>
        <v>-0.153036687382823</v>
      </c>
      <c r="BL52" s="119">
        <f>(VLOOKUP($A52,'RevPAR Raw Data'!$B$6:$BE$43,'RevPAR Raw Data'!AB$1,FALSE))/100</f>
        <v>-0.20780617648317398</v>
      </c>
      <c r="BM52" s="130">
        <f>(VLOOKUP($A52,'RevPAR Raw Data'!$B$6:$BE$43,'RevPAR Raw Data'!AC$1,FALSE))/100</f>
        <v>-0.181072691858157</v>
      </c>
      <c r="BN52" s="131">
        <f>(VLOOKUP($A52,'RevPAR Raw Data'!$B$6:$BE$43,'RevPAR Raw Data'!AE$1,FALSE))/100</f>
        <v>-0.13128478513146</v>
      </c>
    </row>
    <row r="53" spans="1:66" x14ac:dyDescent="0.45">
      <c r="A53" s="59" t="s">
        <v>83</v>
      </c>
      <c r="B53" s="118">
        <f>(VLOOKUP($A53,'Occupancy Raw Data'!$B$8:$BE$45,'Occupancy Raw Data'!G$3,FALSE))/100</f>
        <v>0.37463912946924194</v>
      </c>
      <c r="C53" s="115">
        <f>(VLOOKUP($A53,'Occupancy Raw Data'!$B$8:$BE$45,'Occupancy Raw Data'!H$3,FALSE))/100</f>
        <v>0.53542083055740597</v>
      </c>
      <c r="D53" s="115">
        <f>(VLOOKUP($A53,'Occupancy Raw Data'!$B$8:$BE$45,'Occupancy Raw Data'!I$3,FALSE))/100</f>
        <v>0.59982234066178097</v>
      </c>
      <c r="E53" s="115">
        <f>(VLOOKUP($A53,'Occupancy Raw Data'!$B$8:$BE$45,'Occupancy Raw Data'!J$3,FALSE))/100</f>
        <v>0.67954696868754094</v>
      </c>
      <c r="F53" s="115">
        <f>(VLOOKUP($A53,'Occupancy Raw Data'!$B$8:$BE$45,'Occupancy Raw Data'!K$3,FALSE))/100</f>
        <v>0.69220519653564194</v>
      </c>
      <c r="G53" s="116">
        <f>(VLOOKUP($A53,'Occupancy Raw Data'!$B$8:$BE$45,'Occupancy Raw Data'!L$3,FALSE))/100</f>
        <v>0.576326893182322</v>
      </c>
      <c r="H53" s="119">
        <f>(VLOOKUP($A53,'Occupancy Raw Data'!$B$8:$BE$45,'Occupancy Raw Data'!N$3,FALSE))/100</f>
        <v>0.74017321785476298</v>
      </c>
      <c r="I53" s="119">
        <f>(VLOOKUP($A53,'Occupancy Raw Data'!$B$8:$BE$45,'Occupancy Raw Data'!O$3,FALSE))/100</f>
        <v>0.67443926271374588</v>
      </c>
      <c r="J53" s="116">
        <f>(VLOOKUP($A53,'Occupancy Raw Data'!$B$8:$BE$45,'Occupancy Raw Data'!P$3,FALSE))/100</f>
        <v>0.70730624028425393</v>
      </c>
      <c r="K53" s="117">
        <f>(VLOOKUP($A53,'Occupancy Raw Data'!$B$8:$BE$45,'Occupancy Raw Data'!R$3,FALSE))/100</f>
        <v>0.61374956378287404</v>
      </c>
      <c r="M53" s="129">
        <f>(VLOOKUP($A53,'Occupancy Raw Data'!$B$8:$BE$45,'Occupancy Raw Data'!T$3,FALSE))/100</f>
        <v>-2.5663802479258799E-2</v>
      </c>
      <c r="N53" s="119">
        <f>(VLOOKUP($A53,'Occupancy Raw Data'!$B$8:$BE$45,'Occupancy Raw Data'!U$3,FALSE))/100</f>
        <v>-7.8761469445192203E-3</v>
      </c>
      <c r="O53" s="119">
        <f>(VLOOKUP($A53,'Occupancy Raw Data'!$B$8:$BE$45,'Occupancy Raw Data'!V$3,FALSE))/100</f>
        <v>4.7230807876716005E-2</v>
      </c>
      <c r="P53" s="119">
        <f>(VLOOKUP($A53,'Occupancy Raw Data'!$B$8:$BE$45,'Occupancy Raw Data'!W$3,FALSE))/100</f>
        <v>0.16540663712114601</v>
      </c>
      <c r="Q53" s="119">
        <f>(VLOOKUP($A53,'Occupancy Raw Data'!$B$8:$BE$45,'Occupancy Raw Data'!X$3,FALSE))/100</f>
        <v>0.19384378025985299</v>
      </c>
      <c r="R53" s="130">
        <f>(VLOOKUP($A53,'Occupancy Raw Data'!$B$8:$BE$45,'Occupancy Raw Data'!Y$3,FALSE))/100</f>
        <v>8.3378591896873799E-2</v>
      </c>
      <c r="S53" s="119">
        <f>(VLOOKUP($A53,'Occupancy Raw Data'!$B$8:$BE$45,'Occupancy Raw Data'!AA$3,FALSE))/100</f>
        <v>0.169995513195284</v>
      </c>
      <c r="T53" s="119">
        <f>(VLOOKUP($A53,'Occupancy Raw Data'!$B$8:$BE$45,'Occupancy Raw Data'!AB$3,FALSE))/100</f>
        <v>0.11317755101145201</v>
      </c>
      <c r="U53" s="130">
        <f>(VLOOKUP($A53,'Occupancy Raw Data'!$B$8:$BE$45,'Occupancy Raw Data'!AC$3,FALSE))/100</f>
        <v>0.142200372862367</v>
      </c>
      <c r="V53" s="131">
        <f>(VLOOKUP($A53,'Occupancy Raw Data'!$B$8:$BE$45,'Occupancy Raw Data'!AE$3,FALSE))/100</f>
        <v>0.102066116216374</v>
      </c>
      <c r="X53" s="49">
        <f>VLOOKUP($A53,'ADR Raw Data'!$B$6:$BE$43,'ADR Raw Data'!G$1,FALSE)</f>
        <v>94.587931238885503</v>
      </c>
      <c r="Y53" s="50">
        <f>VLOOKUP($A53,'ADR Raw Data'!$B$6:$BE$43,'ADR Raw Data'!H$1,FALSE)</f>
        <v>106.989444214019</v>
      </c>
      <c r="Z53" s="50">
        <f>VLOOKUP($A53,'ADR Raw Data'!$B$6:$BE$43,'ADR Raw Data'!I$1,FALSE)</f>
        <v>109.165812661977</v>
      </c>
      <c r="AA53" s="50">
        <f>VLOOKUP($A53,'ADR Raw Data'!$B$6:$BE$43,'ADR Raw Data'!J$1,FALSE)</f>
        <v>108.805810457516</v>
      </c>
      <c r="AB53" s="50">
        <f>VLOOKUP($A53,'ADR Raw Data'!$B$6:$BE$43,'ADR Raw Data'!K$1,FALSE)</f>
        <v>107.909563683028</v>
      </c>
      <c r="AC53" s="51">
        <f>VLOOKUP($A53,'ADR Raw Data'!$B$6:$BE$43,'ADR Raw Data'!L$1,FALSE)</f>
        <v>106.479511405672</v>
      </c>
      <c r="AD53" s="50">
        <f>VLOOKUP($A53,'ADR Raw Data'!$B$6:$BE$43,'ADR Raw Data'!N$1,FALSE)</f>
        <v>112.388223822382</v>
      </c>
      <c r="AE53" s="50">
        <f>VLOOKUP($A53,'ADR Raw Data'!$B$6:$BE$43,'ADR Raw Data'!O$1,FALSE)</f>
        <v>111.09654922621</v>
      </c>
      <c r="AF53" s="51">
        <f>VLOOKUP($A53,'ADR Raw Data'!$B$6:$BE$43,'ADR Raw Data'!P$1,FALSE)</f>
        <v>111.772397174254</v>
      </c>
      <c r="AG53" s="52">
        <f>VLOOKUP($A53,'ADR Raw Data'!$B$6:$BE$43,'ADR Raw Data'!R$1,FALSE)</f>
        <v>108.22228419311401</v>
      </c>
      <c r="AI53" s="129">
        <f>(VLOOKUP($A53,'ADR Raw Data'!$B$6:$BE$43,'ADR Raw Data'!T$1,FALSE))/100</f>
        <v>2.1999629216713799E-2</v>
      </c>
      <c r="AJ53" s="119">
        <f>(VLOOKUP($A53,'ADR Raw Data'!$B$6:$BE$43,'ADR Raw Data'!U$1,FALSE))/100</f>
        <v>4.8305817268617803E-2</v>
      </c>
      <c r="AK53" s="119">
        <f>(VLOOKUP($A53,'ADR Raw Data'!$B$6:$BE$43,'ADR Raw Data'!V$1,FALSE))/100</f>
        <v>6.3966565338965498E-2</v>
      </c>
      <c r="AL53" s="119">
        <f>(VLOOKUP($A53,'ADR Raw Data'!$B$6:$BE$43,'ADR Raw Data'!W$1,FALSE))/100</f>
        <v>7.1951897847219295E-2</v>
      </c>
      <c r="AM53" s="119">
        <f>(VLOOKUP($A53,'ADR Raw Data'!$B$6:$BE$43,'ADR Raw Data'!X$1,FALSE))/100</f>
        <v>5.0014031606163696E-2</v>
      </c>
      <c r="AN53" s="130">
        <f>(VLOOKUP($A53,'ADR Raw Data'!$B$6:$BE$43,'ADR Raw Data'!Y$1,FALSE))/100</f>
        <v>5.5980662391887599E-2</v>
      </c>
      <c r="AO53" s="119">
        <f>(VLOOKUP($A53,'ADR Raw Data'!$B$6:$BE$43,'ADR Raw Data'!AA$1,FALSE))/100</f>
        <v>4.5993415576249801E-2</v>
      </c>
      <c r="AP53" s="119">
        <f>(VLOOKUP($A53,'ADR Raw Data'!$B$6:$BE$43,'ADR Raw Data'!AB$1,FALSE))/100</f>
        <v>7.5204708552180796E-2</v>
      </c>
      <c r="AQ53" s="130">
        <f>(VLOOKUP($A53,'ADR Raw Data'!$B$6:$BE$43,'ADR Raw Data'!AC$1,FALSE))/100</f>
        <v>6.0150486188292697E-2</v>
      </c>
      <c r="AR53" s="131">
        <f>(VLOOKUP($A53,'ADR Raw Data'!$B$6:$BE$43,'ADR Raw Data'!AE$1,FALSE))/100</f>
        <v>5.7944646324624399E-2</v>
      </c>
      <c r="AS53" s="40"/>
      <c r="AT53" s="49">
        <f>VLOOKUP($A53,'RevPAR Raw Data'!$B$6:$BE$43,'RevPAR Raw Data'!G$1,FALSE)</f>
        <v>35.436340217632598</v>
      </c>
      <c r="AU53" s="50">
        <f>VLOOKUP($A53,'RevPAR Raw Data'!$B$6:$BE$43,'RevPAR Raw Data'!H$1,FALSE)</f>
        <v>57.284377081945301</v>
      </c>
      <c r="AV53" s="50">
        <f>VLOOKUP($A53,'RevPAR Raw Data'!$B$6:$BE$43,'RevPAR Raw Data'!I$1,FALSE)</f>
        <v>65.480093271152498</v>
      </c>
      <c r="AW53" s="50">
        <f>VLOOKUP($A53,'RevPAR Raw Data'!$B$6:$BE$43,'RevPAR Raw Data'!J$1,FALSE)</f>
        <v>73.938658671996393</v>
      </c>
      <c r="AX53" s="50">
        <f>VLOOKUP($A53,'RevPAR Raw Data'!$B$6:$BE$43,'RevPAR Raw Data'!K$1,FALSE)</f>
        <v>74.6955607372862</v>
      </c>
      <c r="AY53" s="51">
        <f>VLOOKUP($A53,'RevPAR Raw Data'!$B$6:$BE$43,'RevPAR Raw Data'!L$1,FALSE)</f>
        <v>61.367005996002597</v>
      </c>
      <c r="AZ53" s="50">
        <f>VLOOKUP($A53,'RevPAR Raw Data'!$B$6:$BE$43,'RevPAR Raw Data'!N$1,FALSE)</f>
        <v>83.186753275594</v>
      </c>
      <c r="BA53" s="50">
        <f>VLOOKUP($A53,'RevPAR Raw Data'!$B$6:$BE$43,'RevPAR Raw Data'!O$1,FALSE)</f>
        <v>74.927874750166495</v>
      </c>
      <c r="BB53" s="51">
        <f>VLOOKUP($A53,'RevPAR Raw Data'!$B$6:$BE$43,'RevPAR Raw Data'!P$1,FALSE)</f>
        <v>79.057314012880298</v>
      </c>
      <c r="BC53" s="52">
        <f>VLOOKUP($A53,'RevPAR Raw Data'!$B$6:$BE$43,'RevPAR Raw Data'!R$1,FALSE)</f>
        <v>66.421379715110504</v>
      </c>
      <c r="BE53" s="129">
        <f>(VLOOKUP($A53,'RevPAR Raw Data'!$B$6:$BE$43,'RevPAR Raw Data'!T$1,FALSE))/100</f>
        <v>-4.22876740137966E-3</v>
      </c>
      <c r="BF53" s="119">
        <f>(VLOOKUP($A53,'RevPAR Raw Data'!$B$6:$BE$43,'RevPAR Raw Data'!U$1,FALSE))/100</f>
        <v>4.0049206609015897E-2</v>
      </c>
      <c r="BG53" s="119">
        <f>(VLOOKUP($A53,'RevPAR Raw Data'!$B$6:$BE$43,'RevPAR Raw Data'!V$1,FALSE))/100</f>
        <v>0.114218565773739</v>
      </c>
      <c r="BH53" s="119">
        <f>(VLOOKUP($A53,'RevPAR Raw Data'!$B$6:$BE$43,'RevPAR Raw Data'!W$1,FALSE))/100</f>
        <v>0.24925985642575799</v>
      </c>
      <c r="BI53" s="119">
        <f>(VLOOKUP($A53,'RevPAR Raw Data'!$B$6:$BE$43,'RevPAR Raw Data'!X$1,FALSE))/100</f>
        <v>0.25355272081859204</v>
      </c>
      <c r="BJ53" s="130">
        <f>(VLOOKUP($A53,'RevPAR Raw Data'!$B$6:$BE$43,'RevPAR Raw Data'!Y$1,FALSE))/100</f>
        <v>0.14402684309245101</v>
      </c>
      <c r="BK53" s="119">
        <f>(VLOOKUP($A53,'RevPAR Raw Data'!$B$6:$BE$43,'RevPAR Raw Data'!AA$1,FALSE))/100</f>
        <v>0.22380760305602301</v>
      </c>
      <c r="BL53" s="119">
        <f>(VLOOKUP($A53,'RevPAR Raw Data'!$B$6:$BE$43,'RevPAR Raw Data'!AB$1,FALSE))/100</f>
        <v>0.19689374430209899</v>
      </c>
      <c r="BM53" s="130">
        <f>(VLOOKUP($A53,'RevPAR Raw Data'!$B$6:$BE$43,'RevPAR Raw Data'!AC$1,FALSE))/100</f>
        <v>0.21090428061448802</v>
      </c>
      <c r="BN53" s="131">
        <f>(VLOOKUP($A53,'RevPAR Raw Data'!$B$6:$BE$43,'RevPAR Raw Data'!AE$1,FALSE))/100</f>
        <v>0.165924947546884</v>
      </c>
    </row>
    <row r="54" spans="1:66" x14ac:dyDescent="0.45">
      <c r="A54" s="62" t="s">
        <v>84</v>
      </c>
      <c r="B54" s="118">
        <f>(VLOOKUP($A54,'Occupancy Raw Data'!$B$8:$BE$45,'Occupancy Raw Data'!G$3,FALSE))/100</f>
        <v>0.31104585498079901</v>
      </c>
      <c r="C54" s="115">
        <f>(VLOOKUP($A54,'Occupancy Raw Data'!$B$8:$BE$45,'Occupancy Raw Data'!H$3,FALSE))/100</f>
        <v>0.43347639484978501</v>
      </c>
      <c r="D54" s="115">
        <f>(VLOOKUP($A54,'Occupancy Raw Data'!$B$8:$BE$45,'Occupancy Raw Data'!I$3,FALSE))/100</f>
        <v>0.50688954145019205</v>
      </c>
      <c r="E54" s="115">
        <f>(VLOOKUP($A54,'Occupancy Raw Data'!$B$8:$BE$45,'Occupancy Raw Data'!J$3,FALSE))/100</f>
        <v>0.57138016715608697</v>
      </c>
      <c r="F54" s="115">
        <f>(VLOOKUP($A54,'Occupancy Raw Data'!$B$8:$BE$45,'Occupancy Raw Data'!K$3,FALSE))/100</f>
        <v>0.72453128529478206</v>
      </c>
      <c r="G54" s="116">
        <f>(VLOOKUP($A54,'Occupancy Raw Data'!$B$8:$BE$45,'Occupancy Raw Data'!L$3,FALSE))/100</f>
        <v>0.50946464874632902</v>
      </c>
      <c r="H54" s="119">
        <f>(VLOOKUP($A54,'Occupancy Raw Data'!$B$8:$BE$45,'Occupancy Raw Data'!N$3,FALSE))/100</f>
        <v>0.77716286424214998</v>
      </c>
      <c r="I54" s="119">
        <f>(VLOOKUP($A54,'Occupancy Raw Data'!$B$8:$BE$45,'Occupancy Raw Data'!O$3,FALSE))/100</f>
        <v>0.75186356449062497</v>
      </c>
      <c r="J54" s="116">
        <f>(VLOOKUP($A54,'Occupancy Raw Data'!$B$8:$BE$45,'Occupancy Raw Data'!P$3,FALSE))/100</f>
        <v>0.76451321436638808</v>
      </c>
      <c r="K54" s="117">
        <f>(VLOOKUP($A54,'Occupancy Raw Data'!$B$8:$BE$45,'Occupancy Raw Data'!R$3,FALSE))/100</f>
        <v>0.58233566749491705</v>
      </c>
      <c r="M54" s="129">
        <f>(VLOOKUP($A54,'Occupancy Raw Data'!$B$8:$BE$45,'Occupancy Raw Data'!T$3,FALSE))/100</f>
        <v>0.14582181872359601</v>
      </c>
      <c r="N54" s="119">
        <f>(VLOOKUP($A54,'Occupancy Raw Data'!$B$8:$BE$45,'Occupancy Raw Data'!U$3,FALSE))/100</f>
        <v>2.53406285892325E-2</v>
      </c>
      <c r="O54" s="119">
        <f>(VLOOKUP($A54,'Occupancy Raw Data'!$B$8:$BE$45,'Occupancy Raw Data'!V$3,FALSE))/100</f>
        <v>0.13628704011302201</v>
      </c>
      <c r="P54" s="119">
        <f>(VLOOKUP($A54,'Occupancy Raw Data'!$B$8:$BE$45,'Occupancy Raw Data'!W$3,FALSE))/100</f>
        <v>0.23932372291531601</v>
      </c>
      <c r="Q54" s="119">
        <f>(VLOOKUP($A54,'Occupancy Raw Data'!$B$8:$BE$45,'Occupancy Raw Data'!X$3,FALSE))/100</f>
        <v>0.29114253262420198</v>
      </c>
      <c r="R54" s="130">
        <f>(VLOOKUP($A54,'Occupancy Raw Data'!$B$8:$BE$45,'Occupancy Raw Data'!Y$3,FALSE))/100</f>
        <v>0.17794523394346298</v>
      </c>
      <c r="S54" s="119">
        <f>(VLOOKUP($A54,'Occupancy Raw Data'!$B$8:$BE$45,'Occupancy Raw Data'!AA$3,FALSE))/100</f>
        <v>0.323500114032437</v>
      </c>
      <c r="T54" s="119">
        <f>(VLOOKUP($A54,'Occupancy Raw Data'!$B$8:$BE$45,'Occupancy Raw Data'!AB$3,FALSE))/100</f>
        <v>0.387451468015094</v>
      </c>
      <c r="U54" s="130">
        <f>(VLOOKUP($A54,'Occupancy Raw Data'!$B$8:$BE$45,'Occupancy Raw Data'!AC$3,FALSE))/100</f>
        <v>0.35419291531699204</v>
      </c>
      <c r="V54" s="131">
        <f>(VLOOKUP($A54,'Occupancy Raw Data'!$B$8:$BE$45,'Occupancy Raw Data'!AE$3,FALSE))/100</f>
        <v>0.238402463714462</v>
      </c>
      <c r="X54" s="49">
        <f>VLOOKUP($A54,'ADR Raw Data'!$B$6:$BE$43,'ADR Raw Data'!G$1,FALSE)</f>
        <v>89.508387799564204</v>
      </c>
      <c r="Y54" s="50">
        <f>VLOOKUP($A54,'ADR Raw Data'!$B$6:$BE$43,'ADR Raw Data'!H$1,FALSE)</f>
        <v>93.822113079728993</v>
      </c>
      <c r="Z54" s="50">
        <f>VLOOKUP($A54,'ADR Raw Data'!$B$6:$BE$43,'ADR Raw Data'!I$1,FALSE)</f>
        <v>97.619465240641702</v>
      </c>
      <c r="AA54" s="50">
        <f>VLOOKUP($A54,'ADR Raw Data'!$B$6:$BE$43,'ADR Raw Data'!J$1,FALSE)</f>
        <v>99.225550504052094</v>
      </c>
      <c r="AB54" s="50">
        <f>VLOOKUP($A54,'ADR Raw Data'!$B$6:$BE$43,'ADR Raw Data'!K$1,FALSE)</f>
        <v>101.794107560405</v>
      </c>
      <c r="AC54" s="51">
        <f>VLOOKUP($A54,'ADR Raw Data'!$B$6:$BE$43,'ADR Raw Data'!L$1,FALSE)</f>
        <v>97.530495255830402</v>
      </c>
      <c r="AD54" s="50">
        <f>VLOOKUP($A54,'ADR Raw Data'!$B$6:$BE$43,'ADR Raw Data'!N$1,FALSE)</f>
        <v>119.886536840575</v>
      </c>
      <c r="AE54" s="50">
        <f>VLOOKUP($A54,'ADR Raw Data'!$B$6:$BE$43,'ADR Raw Data'!O$1,FALSE)</f>
        <v>123.69670271894201</v>
      </c>
      <c r="AF54" s="51">
        <f>VLOOKUP($A54,'ADR Raw Data'!$B$6:$BE$43,'ADR Raw Data'!P$1,FALSE)</f>
        <v>121.76009824198501</v>
      </c>
      <c r="AG54" s="52">
        <f>VLOOKUP($A54,'ADR Raw Data'!$B$6:$BE$43,'ADR Raw Data'!R$1,FALSE)</f>
        <v>106.61894602682</v>
      </c>
      <c r="AI54" s="129">
        <f>(VLOOKUP($A54,'ADR Raw Data'!$B$6:$BE$43,'ADR Raw Data'!T$1,FALSE))/100</f>
        <v>-3.8202520013844001E-3</v>
      </c>
      <c r="AJ54" s="119">
        <f>(VLOOKUP($A54,'ADR Raw Data'!$B$6:$BE$43,'ADR Raw Data'!U$1,FALSE))/100</f>
        <v>-3.2138292378883201E-2</v>
      </c>
      <c r="AK54" s="119">
        <f>(VLOOKUP($A54,'ADR Raw Data'!$B$6:$BE$43,'ADR Raw Data'!V$1,FALSE))/100</f>
        <v>-4.9403401577795599E-3</v>
      </c>
      <c r="AL54" s="119">
        <f>(VLOOKUP($A54,'ADR Raw Data'!$B$6:$BE$43,'ADR Raw Data'!W$1,FALSE))/100</f>
        <v>4.1053071295234396E-2</v>
      </c>
      <c r="AM54" s="119">
        <f>(VLOOKUP($A54,'ADR Raw Data'!$B$6:$BE$43,'ADR Raw Data'!X$1,FALSE))/100</f>
        <v>-3.9724650970629202E-2</v>
      </c>
      <c r="AN54" s="130">
        <f>(VLOOKUP($A54,'ADR Raw Data'!$B$6:$BE$43,'ADR Raw Data'!Y$1,FALSE))/100</f>
        <v>-7.7800802814722804E-3</v>
      </c>
      <c r="AO54" s="119">
        <f>(VLOOKUP($A54,'ADR Raw Data'!$B$6:$BE$43,'ADR Raw Data'!AA$1,FALSE))/100</f>
        <v>-1.6607653660059399E-2</v>
      </c>
      <c r="AP54" s="119">
        <f>(VLOOKUP($A54,'ADR Raw Data'!$B$6:$BE$43,'ADR Raw Data'!AB$1,FALSE))/100</f>
        <v>3.90877764488992E-2</v>
      </c>
      <c r="AQ54" s="130">
        <f>(VLOOKUP($A54,'ADR Raw Data'!$B$6:$BE$43,'ADR Raw Data'!AC$1,FALSE))/100</f>
        <v>1.01646704211188E-2</v>
      </c>
      <c r="AR54" s="131">
        <f>(VLOOKUP($A54,'ADR Raw Data'!$B$6:$BE$43,'ADR Raw Data'!AE$1,FALSE))/100</f>
        <v>6.5609587647260806E-3</v>
      </c>
      <c r="AS54" s="40"/>
      <c r="AT54" s="49">
        <f>VLOOKUP($A54,'RevPAR Raw Data'!$B$6:$BE$43,'RevPAR Raw Data'!G$1,FALSE)</f>
        <v>27.841213011068401</v>
      </c>
      <c r="AU54" s="50">
        <f>VLOOKUP($A54,'RevPAR Raw Data'!$B$6:$BE$43,'RevPAR Raw Data'!H$1,FALSE)</f>
        <v>40.6696713349898</v>
      </c>
      <c r="AV54" s="50">
        <f>VLOOKUP($A54,'RevPAR Raw Data'!$B$6:$BE$43,'RevPAR Raw Data'!I$1,FALSE)</f>
        <v>49.482285972441801</v>
      </c>
      <c r="AW54" s="50">
        <f>VLOOKUP($A54,'RevPAR Raw Data'!$B$6:$BE$43,'RevPAR Raw Data'!J$1,FALSE)</f>
        <v>56.695511633160102</v>
      </c>
      <c r="AX54" s="50">
        <f>VLOOKUP($A54,'RevPAR Raw Data'!$B$6:$BE$43,'RevPAR Raw Data'!K$1,FALSE)</f>
        <v>73.753015586175707</v>
      </c>
      <c r="AY54" s="51">
        <f>VLOOKUP($A54,'RevPAR Raw Data'!$B$6:$BE$43,'RevPAR Raw Data'!L$1,FALSE)</f>
        <v>49.6883395075672</v>
      </c>
      <c r="AZ54" s="50">
        <f>VLOOKUP($A54,'RevPAR Raw Data'!$B$6:$BE$43,'RevPAR Raw Data'!N$1,FALSE)</f>
        <v>93.171364355093701</v>
      </c>
      <c r="BA54" s="50">
        <f>VLOOKUP($A54,'RevPAR Raw Data'!$B$6:$BE$43,'RevPAR Raw Data'!O$1,FALSE)</f>
        <v>93.003043822001302</v>
      </c>
      <c r="BB54" s="51">
        <f>VLOOKUP($A54,'RevPAR Raw Data'!$B$6:$BE$43,'RevPAR Raw Data'!P$1,FALSE)</f>
        <v>93.087204088547495</v>
      </c>
      <c r="BC54" s="52">
        <f>VLOOKUP($A54,'RevPAR Raw Data'!$B$6:$BE$43,'RevPAR Raw Data'!R$1,FALSE)</f>
        <v>62.088015102132999</v>
      </c>
      <c r="BE54" s="129">
        <f>(VLOOKUP($A54,'RevPAR Raw Data'!$B$6:$BE$43,'RevPAR Raw Data'!T$1,FALSE))/100</f>
        <v>0.14144449062738698</v>
      </c>
      <c r="BF54" s="119">
        <f>(VLOOKUP($A54,'RevPAR Raw Data'!$B$6:$BE$43,'RevPAR Raw Data'!U$1,FALSE))/100</f>
        <v>-7.6120683203161101E-3</v>
      </c>
      <c r="BG54" s="119">
        <f>(VLOOKUP($A54,'RevPAR Raw Data'!$B$6:$BE$43,'RevPAR Raw Data'!V$1,FALSE))/100</f>
        <v>0.13067339561798699</v>
      </c>
      <c r="BH54" s="119">
        <f>(VLOOKUP($A54,'RevPAR Raw Data'!$B$6:$BE$43,'RevPAR Raw Data'!W$1,FALSE))/100</f>
        <v>0.29020176807003401</v>
      </c>
      <c r="BI54" s="119">
        <f>(VLOOKUP($A54,'RevPAR Raw Data'!$B$6:$BE$43,'RevPAR Raw Data'!X$1,FALSE))/100</f>
        <v>0.239852346162372</v>
      </c>
      <c r="BJ54" s="130">
        <f>(VLOOKUP($A54,'RevPAR Raw Data'!$B$6:$BE$43,'RevPAR Raw Data'!Y$1,FALSE))/100</f>
        <v>0.16878072545620501</v>
      </c>
      <c r="BK54" s="119">
        <f>(VLOOKUP($A54,'RevPAR Raw Data'!$B$6:$BE$43,'RevPAR Raw Data'!AA$1,FALSE))/100</f>
        <v>0.30151988251953699</v>
      </c>
      <c r="BL54" s="119">
        <f>(VLOOKUP($A54,'RevPAR Raw Data'!$B$6:$BE$43,'RevPAR Raw Data'!AB$1,FALSE))/100</f>
        <v>0.44168386083056499</v>
      </c>
      <c r="BM54" s="130">
        <f>(VLOOKUP($A54,'RevPAR Raw Data'!$B$6:$BE$43,'RevPAR Raw Data'!AC$1,FALSE))/100</f>
        <v>0.36795783998780301</v>
      </c>
      <c r="BN54" s="131">
        <f>(VLOOKUP($A54,'RevPAR Raw Data'!$B$6:$BE$43,'RevPAR Raw Data'!AE$1,FALSE))/100</f>
        <v>0.24652757121302799</v>
      </c>
    </row>
    <row r="55" spans="1:66" x14ac:dyDescent="0.45">
      <c r="A55" s="59" t="s">
        <v>85</v>
      </c>
      <c r="B55" s="118">
        <f>(VLOOKUP($A55,'Occupancy Raw Data'!$B$8:$BE$45,'Occupancy Raw Data'!G$3,FALSE))/100</f>
        <v>0.28941979522184302</v>
      </c>
      <c r="C55" s="115">
        <f>(VLOOKUP($A55,'Occupancy Raw Data'!$B$8:$BE$45,'Occupancy Raw Data'!H$3,FALSE))/100</f>
        <v>0.41569965870307102</v>
      </c>
      <c r="D55" s="115">
        <f>(VLOOKUP($A55,'Occupancy Raw Data'!$B$8:$BE$45,'Occupancy Raw Data'!I$3,FALSE))/100</f>
        <v>0.44300341296928303</v>
      </c>
      <c r="E55" s="115">
        <f>(VLOOKUP($A55,'Occupancy Raw Data'!$B$8:$BE$45,'Occupancy Raw Data'!J$3,FALSE))/100</f>
        <v>0.47918088737201303</v>
      </c>
      <c r="F55" s="115">
        <f>(VLOOKUP($A55,'Occupancy Raw Data'!$B$8:$BE$45,'Occupancy Raw Data'!K$3,FALSE))/100</f>
        <v>0.52491467576791795</v>
      </c>
      <c r="G55" s="116">
        <f>(VLOOKUP($A55,'Occupancy Raw Data'!$B$8:$BE$45,'Occupancy Raw Data'!L$3,FALSE))/100</f>
        <v>0.43044368600682503</v>
      </c>
      <c r="H55" s="119">
        <f>(VLOOKUP($A55,'Occupancy Raw Data'!$B$8:$BE$45,'Occupancy Raw Data'!N$3,FALSE))/100</f>
        <v>0.50921501706484595</v>
      </c>
      <c r="I55" s="119">
        <f>(VLOOKUP($A55,'Occupancy Raw Data'!$B$8:$BE$45,'Occupancy Raw Data'!O$3,FALSE))/100</f>
        <v>0.60614334470989695</v>
      </c>
      <c r="J55" s="116">
        <f>(VLOOKUP($A55,'Occupancy Raw Data'!$B$8:$BE$45,'Occupancy Raw Data'!P$3,FALSE))/100</f>
        <v>0.55767918088737201</v>
      </c>
      <c r="K55" s="117">
        <f>(VLOOKUP($A55,'Occupancy Raw Data'!$B$8:$BE$45,'Occupancy Raw Data'!R$3,FALSE))/100</f>
        <v>0.46679668454412399</v>
      </c>
      <c r="M55" s="129">
        <f>(VLOOKUP($A55,'Occupancy Raw Data'!$B$8:$BE$45,'Occupancy Raw Data'!T$3,FALSE))/100</f>
        <v>-4.9148394594904193E-2</v>
      </c>
      <c r="N55" s="119">
        <f>(VLOOKUP($A55,'Occupancy Raw Data'!$B$8:$BE$45,'Occupancy Raw Data'!U$3,FALSE))/100</f>
        <v>-9.4581029533850197E-2</v>
      </c>
      <c r="O55" s="119">
        <f>(VLOOKUP($A55,'Occupancy Raw Data'!$B$8:$BE$45,'Occupancy Raw Data'!V$3,FALSE))/100</f>
        <v>-0.12674147371522498</v>
      </c>
      <c r="P55" s="119">
        <f>(VLOOKUP($A55,'Occupancy Raw Data'!$B$8:$BE$45,'Occupancy Raw Data'!W$3,FALSE))/100</f>
        <v>-9.3262685497708914E-2</v>
      </c>
      <c r="Q55" s="119">
        <f>(VLOOKUP($A55,'Occupancy Raw Data'!$B$8:$BE$45,'Occupancy Raw Data'!X$3,FALSE))/100</f>
        <v>0.12540392144295398</v>
      </c>
      <c r="R55" s="130">
        <f>(VLOOKUP($A55,'Occupancy Raw Data'!$B$8:$BE$45,'Occupancy Raw Data'!Y$3,FALSE))/100</f>
        <v>-5.0084004785194002E-2</v>
      </c>
      <c r="S55" s="119">
        <f>(VLOOKUP($A55,'Occupancy Raw Data'!$B$8:$BE$45,'Occupancy Raw Data'!AA$3,FALSE))/100</f>
        <v>0.213260127615373</v>
      </c>
      <c r="T55" s="119">
        <f>(VLOOKUP($A55,'Occupancy Raw Data'!$B$8:$BE$45,'Occupancy Raw Data'!AB$3,FALSE))/100</f>
        <v>0.44924325000446702</v>
      </c>
      <c r="U55" s="130">
        <f>(VLOOKUP($A55,'Occupancy Raw Data'!$B$8:$BE$45,'Occupancy Raw Data'!AC$3,FALSE))/100</f>
        <v>0.33104612859877902</v>
      </c>
      <c r="V55" s="131">
        <f>(VLOOKUP($A55,'Occupancy Raw Data'!$B$8:$BE$45,'Occupancy Raw Data'!AE$3,FALSE))/100</f>
        <v>5.2817545808597599E-2</v>
      </c>
      <c r="X55" s="49">
        <f>VLOOKUP($A55,'ADR Raw Data'!$B$6:$BE$43,'ADR Raw Data'!G$1,FALSE)</f>
        <v>75.847476415094306</v>
      </c>
      <c r="Y55" s="50">
        <f>VLOOKUP($A55,'ADR Raw Data'!$B$6:$BE$43,'ADR Raw Data'!H$1,FALSE)</f>
        <v>84.698489326765099</v>
      </c>
      <c r="Z55" s="50">
        <f>VLOOKUP($A55,'ADR Raw Data'!$B$6:$BE$43,'ADR Raw Data'!I$1,FALSE)</f>
        <v>84.876209553158702</v>
      </c>
      <c r="AA55" s="50">
        <f>VLOOKUP($A55,'ADR Raw Data'!$B$6:$BE$43,'ADR Raw Data'!J$1,FALSE)</f>
        <v>86.580270655270596</v>
      </c>
      <c r="AB55" s="50">
        <f>VLOOKUP($A55,'ADR Raw Data'!$B$6:$BE$43,'ADR Raw Data'!K$1,FALSE)</f>
        <v>86.403420026007794</v>
      </c>
      <c r="AC55" s="51">
        <f>VLOOKUP($A55,'ADR Raw Data'!$B$6:$BE$43,'ADR Raw Data'!L$1,FALSE)</f>
        <v>84.379622581668201</v>
      </c>
      <c r="AD55" s="50">
        <f>VLOOKUP($A55,'ADR Raw Data'!$B$6:$BE$43,'ADR Raw Data'!N$1,FALSE)</f>
        <v>87.630616621983904</v>
      </c>
      <c r="AE55" s="50">
        <f>VLOOKUP($A55,'ADR Raw Data'!$B$6:$BE$43,'ADR Raw Data'!O$1,FALSE)</f>
        <v>92.805495495495407</v>
      </c>
      <c r="AF55" s="51">
        <f>VLOOKUP($A55,'ADR Raw Data'!$B$6:$BE$43,'ADR Raw Data'!P$1,FALSE)</f>
        <v>90.442913096695193</v>
      </c>
      <c r="AG55" s="52">
        <f>VLOOKUP($A55,'ADR Raw Data'!$B$6:$BE$43,'ADR Raw Data'!R$1,FALSE)</f>
        <v>86.449273031125898</v>
      </c>
      <c r="AI55" s="129">
        <f>(VLOOKUP($A55,'ADR Raw Data'!$B$6:$BE$43,'ADR Raw Data'!T$1,FALSE))/100</f>
        <v>-6.6917536906436204E-2</v>
      </c>
      <c r="AJ55" s="119">
        <f>(VLOOKUP($A55,'ADR Raw Data'!$B$6:$BE$43,'ADR Raw Data'!U$1,FALSE))/100</f>
        <v>-3.4466470126193499E-2</v>
      </c>
      <c r="AK55" s="119">
        <f>(VLOOKUP($A55,'ADR Raw Data'!$B$6:$BE$43,'ADR Raw Data'!V$1,FALSE))/100</f>
        <v>-4.3785230308579504E-2</v>
      </c>
      <c r="AL55" s="119">
        <f>(VLOOKUP($A55,'ADR Raw Data'!$B$6:$BE$43,'ADR Raw Data'!W$1,FALSE))/100</f>
        <v>-1.0559141736683699E-2</v>
      </c>
      <c r="AM55" s="119">
        <f>(VLOOKUP($A55,'ADR Raw Data'!$B$6:$BE$43,'ADR Raw Data'!X$1,FALSE))/100</f>
        <v>1.65838179786265E-2</v>
      </c>
      <c r="AN55" s="130">
        <f>(VLOOKUP($A55,'ADR Raw Data'!$B$6:$BE$43,'ADR Raw Data'!Y$1,FALSE))/100</f>
        <v>-2.42660621688469E-2</v>
      </c>
      <c r="AO55" s="119">
        <f>(VLOOKUP($A55,'ADR Raw Data'!$B$6:$BE$43,'ADR Raw Data'!AA$1,FALSE))/100</f>
        <v>3.9520031210617701E-2</v>
      </c>
      <c r="AP55" s="119">
        <f>(VLOOKUP($A55,'ADR Raw Data'!$B$6:$BE$43,'ADR Raw Data'!AB$1,FALSE))/100</f>
        <v>8.8227182682002303E-2</v>
      </c>
      <c r="AQ55" s="130">
        <f>(VLOOKUP($A55,'ADR Raw Data'!$B$6:$BE$43,'ADR Raw Data'!AC$1,FALSE))/100</f>
        <v>6.66773534771814E-2</v>
      </c>
      <c r="AR55" s="131">
        <f>(VLOOKUP($A55,'ADR Raw Data'!$B$6:$BE$43,'ADR Raw Data'!AE$1,FALSE))/100</f>
        <v>4.9650806446674802E-3</v>
      </c>
      <c r="AS55" s="40"/>
      <c r="AT55" s="49">
        <f>VLOOKUP($A55,'RevPAR Raw Data'!$B$6:$BE$43,'RevPAR Raw Data'!G$1,FALSE)</f>
        <v>21.9517610921501</v>
      </c>
      <c r="AU55" s="50">
        <f>VLOOKUP($A55,'RevPAR Raw Data'!$B$6:$BE$43,'RevPAR Raw Data'!H$1,FALSE)</f>
        <v>35.209133105802003</v>
      </c>
      <c r="AV55" s="50">
        <f>VLOOKUP($A55,'RevPAR Raw Data'!$B$6:$BE$43,'RevPAR Raw Data'!I$1,FALSE)</f>
        <v>37.600450511945297</v>
      </c>
      <c r="AW55" s="50">
        <f>VLOOKUP($A55,'RevPAR Raw Data'!$B$6:$BE$43,'RevPAR Raw Data'!J$1,FALSE)</f>
        <v>41.487610921501698</v>
      </c>
      <c r="AX55" s="50">
        <f>VLOOKUP($A55,'RevPAR Raw Data'!$B$6:$BE$43,'RevPAR Raw Data'!K$1,FALSE)</f>
        <v>45.354423208191101</v>
      </c>
      <c r="AY55" s="51">
        <f>VLOOKUP($A55,'RevPAR Raw Data'!$B$6:$BE$43,'RevPAR Raw Data'!L$1,FALSE)</f>
        <v>36.320675767917997</v>
      </c>
      <c r="AZ55" s="50">
        <f>VLOOKUP($A55,'RevPAR Raw Data'!$B$6:$BE$43,'RevPAR Raw Data'!N$1,FALSE)</f>
        <v>44.6228259385665</v>
      </c>
      <c r="BA55" s="50">
        <f>VLOOKUP($A55,'RevPAR Raw Data'!$B$6:$BE$43,'RevPAR Raw Data'!O$1,FALSE)</f>
        <v>56.253433447098899</v>
      </c>
      <c r="BB55" s="51">
        <f>VLOOKUP($A55,'RevPAR Raw Data'!$B$6:$BE$43,'RevPAR Raw Data'!P$1,FALSE)</f>
        <v>50.438129692832703</v>
      </c>
      <c r="BC55" s="52">
        <f>VLOOKUP($A55,'RevPAR Raw Data'!$B$6:$BE$43,'RevPAR Raw Data'!R$1,FALSE)</f>
        <v>40.354234032179399</v>
      </c>
      <c r="BE55" s="129">
        <f>(VLOOKUP($A55,'RevPAR Raw Data'!$B$6:$BE$43,'RevPAR Raw Data'!T$1,FALSE))/100</f>
        <v>-0.112777041992143</v>
      </c>
      <c r="BF55" s="119">
        <f>(VLOOKUP($A55,'RevPAR Raw Data'!$B$6:$BE$43,'RevPAR Raw Data'!U$1,FALSE))/100</f>
        <v>-0.12578762543111</v>
      </c>
      <c r="BG55" s="119">
        <f>(VLOOKUP($A55,'RevPAR Raw Data'!$B$6:$BE$43,'RevPAR Raw Data'!V$1,FALSE))/100</f>
        <v>-0.16497729940753503</v>
      </c>
      <c r="BH55" s="119">
        <f>(VLOOKUP($A55,'RevPAR Raw Data'!$B$6:$BE$43,'RevPAR Raw Data'!W$1,FALSE))/100</f>
        <v>-0.102837053319478</v>
      </c>
      <c r="BI55" s="119">
        <f>(VLOOKUP($A55,'RevPAR Raw Data'!$B$6:$BE$43,'RevPAR Raw Data'!X$1,FALSE))/100</f>
        <v>0.14406741522859601</v>
      </c>
      <c r="BJ55" s="130">
        <f>(VLOOKUP($A55,'RevPAR Raw Data'!$B$6:$BE$43,'RevPAR Raw Data'!Y$1,FALSE))/100</f>
        <v>-7.31347253802586E-2</v>
      </c>
      <c r="BK55" s="119">
        <f>(VLOOKUP($A55,'RevPAR Raw Data'!$B$6:$BE$43,'RevPAR Raw Data'!AA$1,FALSE))/100</f>
        <v>0.26120820572532999</v>
      </c>
      <c r="BL55" s="119">
        <f>(VLOOKUP($A55,'RevPAR Raw Data'!$B$6:$BE$43,'RevPAR Raw Data'!AB$1,FALSE))/100</f>
        <v>0.57710589897327003</v>
      </c>
      <c r="BM55" s="130">
        <f>(VLOOKUP($A55,'RevPAR Raw Data'!$B$6:$BE$43,'RevPAR Raw Data'!AC$1,FALSE))/100</f>
        <v>0.41979676180979403</v>
      </c>
      <c r="BN55" s="131">
        <f>(VLOOKUP($A55,'RevPAR Raw Data'!$B$6:$BE$43,'RevPAR Raw Data'!AE$1,FALSE))/100</f>
        <v>5.8044869827658101E-2</v>
      </c>
    </row>
    <row r="56" spans="1:66" ht="16.5" thickBot="1" x14ac:dyDescent="0.5">
      <c r="A56" s="59" t="s">
        <v>86</v>
      </c>
      <c r="B56" s="124">
        <f>(VLOOKUP($A56,'Occupancy Raw Data'!$B$8:$BE$45,'Occupancy Raw Data'!G$3,FALSE))/100</f>
        <v>0.30077225308223798</v>
      </c>
      <c r="C56" s="125">
        <f>(VLOOKUP($A56,'Occupancy Raw Data'!$B$8:$BE$45,'Occupancy Raw Data'!H$3,FALSE))/100</f>
        <v>0.41362958948651901</v>
      </c>
      <c r="D56" s="125">
        <f>(VLOOKUP($A56,'Occupancy Raw Data'!$B$8:$BE$45,'Occupancy Raw Data'!I$3,FALSE))/100</f>
        <v>0.48015174095650898</v>
      </c>
      <c r="E56" s="125">
        <f>(VLOOKUP($A56,'Occupancy Raw Data'!$B$8:$BE$45,'Occupancy Raw Data'!J$3,FALSE))/100</f>
        <v>0.596396152282888</v>
      </c>
      <c r="F56" s="125">
        <f>(VLOOKUP($A56,'Occupancy Raw Data'!$B$8:$BE$45,'Occupancy Raw Data'!K$3,FALSE))/100</f>
        <v>0.73025335320417195</v>
      </c>
      <c r="G56" s="126">
        <f>(VLOOKUP($A56,'Occupancy Raw Data'!$B$8:$BE$45,'Occupancy Raw Data'!L$3,FALSE))/100</f>
        <v>0.50424061780246499</v>
      </c>
      <c r="H56" s="127">
        <f>(VLOOKUP($A56,'Occupancy Raw Data'!$B$8:$BE$45,'Occupancy Raw Data'!N$3,FALSE))/100</f>
        <v>0.81113670234385493</v>
      </c>
      <c r="I56" s="127">
        <f>(VLOOKUP($A56,'Occupancy Raw Data'!$B$8:$BE$45,'Occupancy Raw Data'!O$3,FALSE))/100</f>
        <v>0.79271101476764594</v>
      </c>
      <c r="J56" s="126">
        <f>(VLOOKUP($A56,'Occupancy Raw Data'!$B$8:$BE$45,'Occupancy Raw Data'!P$3,FALSE))/100</f>
        <v>0.80192385855575099</v>
      </c>
      <c r="K56" s="128">
        <f>(VLOOKUP($A56,'Occupancy Raw Data'!$B$8:$BE$45,'Occupancy Raw Data'!R$3,FALSE))/100</f>
        <v>0.58929297230340405</v>
      </c>
      <c r="M56" s="140">
        <f>(VLOOKUP($A56,'Occupancy Raw Data'!$B$8:$BE$45,'Occupancy Raw Data'!T$3,FALSE))/100</f>
        <v>-4.2420470736416999E-2</v>
      </c>
      <c r="N56" s="127">
        <f>(VLOOKUP($A56,'Occupancy Raw Data'!$B$8:$BE$45,'Occupancy Raw Data'!U$3,FALSE))/100</f>
        <v>-0.13111394528687301</v>
      </c>
      <c r="O56" s="127">
        <f>(VLOOKUP($A56,'Occupancy Raw Data'!$B$8:$BE$45,'Occupancy Raw Data'!V$3,FALSE))/100</f>
        <v>-7.4945605742004397E-3</v>
      </c>
      <c r="P56" s="127">
        <f>(VLOOKUP($A56,'Occupancy Raw Data'!$B$8:$BE$45,'Occupancy Raw Data'!W$3,FALSE))/100</f>
        <v>0.142777071689143</v>
      </c>
      <c r="Q56" s="127">
        <f>(VLOOKUP($A56,'Occupancy Raw Data'!$B$8:$BE$45,'Occupancy Raw Data'!X$3,FALSE))/100</f>
        <v>0.17905150184079802</v>
      </c>
      <c r="R56" s="141">
        <f>(VLOOKUP($A56,'Occupancy Raw Data'!$B$8:$BE$45,'Occupancy Raw Data'!Y$3,FALSE))/100</f>
        <v>4.3907504356959802E-2</v>
      </c>
      <c r="S56" s="127">
        <f>(VLOOKUP($A56,'Occupancy Raw Data'!$B$8:$BE$45,'Occupancy Raw Data'!AA$3,FALSE))/100</f>
        <v>0.15197316374049899</v>
      </c>
      <c r="T56" s="127">
        <f>(VLOOKUP($A56,'Occupancy Raw Data'!$B$8:$BE$45,'Occupancy Raw Data'!AB$3,FALSE))/100</f>
        <v>0.23475395268001301</v>
      </c>
      <c r="U56" s="141">
        <f>(VLOOKUP($A56,'Occupancy Raw Data'!$B$8:$BE$45,'Occupancy Raw Data'!AC$3,FALSE))/100</f>
        <v>0.19145323231165201</v>
      </c>
      <c r="V56" s="142">
        <f>(VLOOKUP($A56,'Occupancy Raw Data'!$B$8:$BE$45,'Occupancy Raw Data'!AE$3,FALSE))/100</f>
        <v>9.6712659720108285E-2</v>
      </c>
      <c r="X56" s="63">
        <f>VLOOKUP($A56,'ADR Raw Data'!$B$6:$BE$43,'ADR Raw Data'!G$1,FALSE)</f>
        <v>93.107364864864806</v>
      </c>
      <c r="Y56" s="64">
        <f>VLOOKUP($A56,'ADR Raw Data'!$B$6:$BE$43,'ADR Raw Data'!H$1,FALSE)</f>
        <v>100.953727481166</v>
      </c>
      <c r="Z56" s="64">
        <f>VLOOKUP($A56,'ADR Raw Data'!$B$6:$BE$43,'ADR Raw Data'!I$1,FALSE)</f>
        <v>103.489229683972</v>
      </c>
      <c r="AA56" s="64">
        <f>VLOOKUP($A56,'ADR Raw Data'!$B$6:$BE$43,'ADR Raw Data'!J$1,FALSE)</f>
        <v>105.60885960926799</v>
      </c>
      <c r="AB56" s="64">
        <f>VLOOKUP($A56,'ADR Raw Data'!$B$6:$BE$43,'ADR Raw Data'!K$1,FALSE)</f>
        <v>110.691805194805</v>
      </c>
      <c r="AC56" s="65">
        <f>VLOOKUP($A56,'ADR Raw Data'!$B$6:$BE$43,'ADR Raw Data'!L$1,FALSE)</f>
        <v>104.422319307861</v>
      </c>
      <c r="AD56" s="64">
        <f>VLOOKUP($A56,'ADR Raw Data'!$B$6:$BE$43,'ADR Raw Data'!N$1,FALSE)</f>
        <v>139.642117922164</v>
      </c>
      <c r="AE56" s="64">
        <f>VLOOKUP($A56,'ADR Raw Data'!$B$6:$BE$43,'ADR Raw Data'!O$1,FALSE)</f>
        <v>146.82189882071401</v>
      </c>
      <c r="AF56" s="65">
        <f>VLOOKUP($A56,'ADR Raw Data'!$B$6:$BE$43,'ADR Raw Data'!P$1,FALSE)</f>
        <v>143.19076617671899</v>
      </c>
      <c r="AG56" s="66">
        <f>VLOOKUP($A56,'ADR Raw Data'!$B$6:$BE$43,'ADR Raw Data'!R$1,FALSE)</f>
        <v>119.495754261503</v>
      </c>
      <c r="AI56" s="140">
        <f>(VLOOKUP($A56,'ADR Raw Data'!$B$6:$BE$43,'ADR Raw Data'!T$1,FALSE))/100</f>
        <v>5.5762231000449899E-2</v>
      </c>
      <c r="AJ56" s="127">
        <f>(VLOOKUP($A56,'ADR Raw Data'!$B$6:$BE$43,'ADR Raw Data'!U$1,FALSE))/100</f>
        <v>-2.0154791530071599E-2</v>
      </c>
      <c r="AK56" s="127">
        <f>(VLOOKUP($A56,'ADR Raw Data'!$B$6:$BE$43,'ADR Raw Data'!V$1,FALSE))/100</f>
        <v>-4.9086839052209902E-4</v>
      </c>
      <c r="AL56" s="127">
        <f>(VLOOKUP($A56,'ADR Raw Data'!$B$6:$BE$43,'ADR Raw Data'!W$1,FALSE))/100</f>
        <v>4.9825774339042797E-2</v>
      </c>
      <c r="AM56" s="127">
        <f>(VLOOKUP($A56,'ADR Raw Data'!$B$6:$BE$43,'ADR Raw Data'!X$1,FALSE))/100</f>
        <v>2.10422740855176E-2</v>
      </c>
      <c r="AN56" s="141">
        <f>(VLOOKUP($A56,'ADR Raw Data'!$B$6:$BE$43,'ADR Raw Data'!Y$1,FALSE))/100</f>
        <v>2.3184368814424698E-2</v>
      </c>
      <c r="AO56" s="127">
        <f>(VLOOKUP($A56,'ADR Raw Data'!$B$6:$BE$43,'ADR Raw Data'!AA$1,FALSE))/100</f>
        <v>5.6739576414966296E-3</v>
      </c>
      <c r="AP56" s="127">
        <f>(VLOOKUP($A56,'ADR Raw Data'!$B$6:$BE$43,'ADR Raw Data'!AB$1,FALSE))/100</f>
        <v>-6.9579816057291598E-3</v>
      </c>
      <c r="AQ56" s="141">
        <f>(VLOOKUP($A56,'ADR Raw Data'!$B$6:$BE$43,'ADR Raw Data'!AC$1,FALSE))/100</f>
        <v>3.2080844017011402E-4</v>
      </c>
      <c r="AR56" s="142">
        <f>(VLOOKUP($A56,'ADR Raw Data'!$B$6:$BE$43,'ADR Raw Data'!AE$1,FALSE))/100</f>
        <v>2.3418081426079297E-2</v>
      </c>
      <c r="AS56" s="40"/>
      <c r="AT56" s="63">
        <f>VLOOKUP($A56,'RevPAR Raw Data'!$B$6:$BE$43,'RevPAR Raw Data'!G$1,FALSE)</f>
        <v>28.004111908955402</v>
      </c>
      <c r="AU56" s="64">
        <f>VLOOKUP($A56,'RevPAR Raw Data'!$B$6:$BE$43,'RevPAR Raw Data'!H$1,FALSE)</f>
        <v>41.757448855168597</v>
      </c>
      <c r="AV56" s="64">
        <f>VLOOKUP($A56,'RevPAR Raw Data'!$B$6:$BE$43,'RevPAR Raw Data'!I$1,FALSE)</f>
        <v>49.690533803007703</v>
      </c>
      <c r="AW56" s="64">
        <f>VLOOKUP($A56,'RevPAR Raw Data'!$B$6:$BE$43,'RevPAR Raw Data'!J$1,FALSE)</f>
        <v>62.984717517951402</v>
      </c>
      <c r="AX56" s="64">
        <f>VLOOKUP($A56,'RevPAR Raw Data'!$B$6:$BE$43,'RevPAR Raw Data'!K$1,FALSE)</f>
        <v>80.833061915729502</v>
      </c>
      <c r="AY56" s="65">
        <f>VLOOKUP($A56,'RevPAR Raw Data'!$B$6:$BE$43,'RevPAR Raw Data'!L$1,FALSE)</f>
        <v>52.653974800162501</v>
      </c>
      <c r="AZ56" s="64">
        <f>VLOOKUP($A56,'RevPAR Raw Data'!$B$6:$BE$43,'RevPAR Raw Data'!N$1,FALSE)</f>
        <v>113.268847039696</v>
      </c>
      <c r="BA56" s="64">
        <f>VLOOKUP($A56,'RevPAR Raw Data'!$B$6:$BE$43,'RevPAR Raw Data'!O$1,FALSE)</f>
        <v>116.387336404281</v>
      </c>
      <c r="BB56" s="65">
        <f>VLOOKUP($A56,'RevPAR Raw Data'!$B$6:$BE$43,'RevPAR Raw Data'!P$1,FALSE)</f>
        <v>114.828091721988</v>
      </c>
      <c r="BC56" s="66">
        <f>VLOOKUP($A56,'RevPAR Raw Data'!$B$6:$BE$43,'RevPAR Raw Data'!R$1,FALSE)</f>
        <v>70.418008206398596</v>
      </c>
      <c r="BE56" s="140">
        <f>(VLOOKUP($A56,'RevPAR Raw Data'!$B$6:$BE$43,'RevPAR Raw Data'!T$1,FALSE))/100</f>
        <v>1.09763001756809E-2</v>
      </c>
      <c r="BF56" s="127">
        <f>(VLOOKUP($A56,'RevPAR Raw Data'!$B$6:$BE$43,'RevPAR Raw Data'!U$1,FALSE))/100</f>
        <v>-0.14862616258300199</v>
      </c>
      <c r="BG56" s="127">
        <f>(VLOOKUP($A56,'RevPAR Raw Data'!$B$6:$BE$43,'RevPAR Raw Data'!V$1,FALSE))/100</f>
        <v>-7.9817501218358202E-3</v>
      </c>
      <c r="BH56" s="127">
        <f>(VLOOKUP($A56,'RevPAR Raw Data'!$B$6:$BE$43,'RevPAR Raw Data'!W$1,FALSE))/100</f>
        <v>0.199716824182958</v>
      </c>
      <c r="BI56" s="127">
        <f>(VLOOKUP($A56,'RevPAR Raw Data'!$B$6:$BE$43,'RevPAR Raw Data'!X$1,FALSE))/100</f>
        <v>0.20386142670347401</v>
      </c>
      <c r="BJ56" s="141">
        <f>(VLOOKUP($A56,'RevPAR Raw Data'!$B$6:$BE$43,'RevPAR Raw Data'!Y$1,FALSE))/100</f>
        <v>6.81098409461173E-2</v>
      </c>
      <c r="BK56" s="127">
        <f>(VLOOKUP($A56,'RevPAR Raw Data'!$B$6:$BE$43,'RevPAR Raw Data'!AA$1,FALSE))/100</f>
        <v>0.15850941067570401</v>
      </c>
      <c r="BL56" s="127">
        <f>(VLOOKUP($A56,'RevPAR Raw Data'!$B$6:$BE$43,'RevPAR Raw Data'!AB$1,FALSE))/100</f>
        <v>0.22616255738966501</v>
      </c>
      <c r="BM56" s="141">
        <f>(VLOOKUP($A56,'RevPAR Raw Data'!$B$6:$BE$43,'RevPAR Raw Data'!AC$1,FALSE))/100</f>
        <v>0.19183546056464601</v>
      </c>
      <c r="BN56" s="142">
        <f>(VLOOKUP($A56,'RevPAR Raw Data'!$B$6:$BE$43,'RevPAR Raw Data'!AE$1,FALSE))/100</f>
        <v>0.122395566086445</v>
      </c>
    </row>
    <row r="57" spans="1:66" ht="14.25" customHeight="1" x14ac:dyDescent="0.45">
      <c r="A57" s="195" t="s">
        <v>122</v>
      </c>
      <c r="B57" s="195"/>
      <c r="C57" s="195"/>
      <c r="D57" s="195"/>
      <c r="E57" s="195"/>
      <c r="F57" s="195"/>
      <c r="G57" s="195"/>
      <c r="H57" s="195"/>
      <c r="I57" s="195"/>
      <c r="J57" s="195"/>
      <c r="K57" s="195"/>
      <c r="AS57" s="40"/>
    </row>
    <row r="58" spans="1:66" x14ac:dyDescent="0.45">
      <c r="A58" s="195"/>
      <c r="B58" s="195"/>
      <c r="C58" s="195"/>
      <c r="D58" s="195"/>
      <c r="E58" s="195"/>
      <c r="F58" s="195"/>
      <c r="G58" s="195"/>
      <c r="H58" s="195"/>
      <c r="I58" s="195"/>
      <c r="J58" s="195"/>
      <c r="K58" s="195"/>
      <c r="AS58" s="40"/>
    </row>
    <row r="59" spans="1:66" x14ac:dyDescent="0.45">
      <c r="A59" s="195"/>
      <c r="B59" s="195"/>
      <c r="C59" s="195"/>
      <c r="D59" s="195"/>
      <c r="E59" s="195"/>
      <c r="F59" s="195"/>
      <c r="G59" s="195"/>
      <c r="H59" s="195"/>
      <c r="I59" s="195"/>
      <c r="J59" s="195"/>
      <c r="K59" s="195"/>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6UZbhaPLolzuU0Ig8ICVUWyXEN5xZCSlvLI73sG6YbGnoXEgYCEIjLcc6HqPNYlZEQk1EKcsuI1b6kVLD0iF1w==" saltValue="mq16DC3JqfA+ChrwAk42/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7" right="0.7" top="0.75" bottom="0.75" header="0.3" footer="0.3"/>
  <pageSetup paperSize="5" scale="26"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zoomScaleSheetLayoutView="96" workbookViewId="0">
      <pane xSplit="1" ySplit="3" topLeftCell="B4" activePane="bottomRight" state="frozen"/>
      <selection sqref="A1:A3"/>
      <selection pane="topRight" sqref="A1:A3"/>
      <selection pane="bottomLeft" sqref="A1:A3"/>
      <selection pane="bottomRight" activeCell="A18" sqref="A18"/>
    </sheetView>
  </sheetViews>
  <sheetFormatPr defaultColWidth="9.1796875" defaultRowHeight="16" outlineLevelCol="1" x14ac:dyDescent="0.45"/>
  <cols>
    <col min="1" max="1" width="39" style="41" bestFit="1" customWidth="1"/>
    <col min="2" max="2" width="9.54296875" style="41" bestFit="1" customWidth="1"/>
    <col min="3" max="3" width="7.54296875" style="41" customWidth="1"/>
    <col min="4" max="4" width="6.81640625" style="41" customWidth="1"/>
    <col min="5" max="5" width="7.453125" style="41" customWidth="1"/>
    <col min="6" max="6" width="8.54296875" style="41" bestFit="1" customWidth="1"/>
    <col min="7" max="7" width="12.54296875" style="43" bestFit="1" customWidth="1"/>
    <col min="8" max="9" width="8.54296875" style="41" bestFit="1" customWidth="1"/>
    <col min="10" max="10" width="12.1796875" style="43" bestFit="1" customWidth="1"/>
    <col min="11" max="11" width="14.2695312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6" t="str">
        <f>'Occupancy Raw Data'!B2</f>
        <v>January 19 - February 15, 2025
Rolling-28 Day Period</v>
      </c>
      <c r="B1" s="199" t="s">
        <v>66</v>
      </c>
      <c r="C1" s="200"/>
      <c r="D1" s="200"/>
      <c r="E1" s="200"/>
      <c r="F1" s="200"/>
      <c r="G1" s="200"/>
      <c r="H1" s="200"/>
      <c r="I1" s="200"/>
      <c r="J1" s="200"/>
      <c r="K1" s="201"/>
      <c r="L1" s="40"/>
      <c r="M1" s="199" t="s">
        <v>73</v>
      </c>
      <c r="N1" s="200"/>
      <c r="O1" s="200"/>
      <c r="P1" s="200"/>
      <c r="Q1" s="200"/>
      <c r="R1" s="200"/>
      <c r="S1" s="200"/>
      <c r="T1" s="200"/>
      <c r="U1" s="200"/>
      <c r="V1" s="201"/>
      <c r="X1" s="199" t="s">
        <v>67</v>
      </c>
      <c r="Y1" s="200"/>
      <c r="Z1" s="200"/>
      <c r="AA1" s="200"/>
      <c r="AB1" s="200"/>
      <c r="AC1" s="200"/>
      <c r="AD1" s="200"/>
      <c r="AE1" s="200"/>
      <c r="AF1" s="200"/>
      <c r="AG1" s="201"/>
      <c r="AI1" s="199" t="s">
        <v>74</v>
      </c>
      <c r="AJ1" s="200"/>
      <c r="AK1" s="200"/>
      <c r="AL1" s="200"/>
      <c r="AM1" s="200"/>
      <c r="AN1" s="200"/>
      <c r="AO1" s="200"/>
      <c r="AP1" s="200"/>
      <c r="AQ1" s="200"/>
      <c r="AR1" s="201"/>
      <c r="AS1" s="40"/>
      <c r="AT1" s="199" t="s">
        <v>68</v>
      </c>
      <c r="AU1" s="200"/>
      <c r="AV1" s="200"/>
      <c r="AW1" s="200"/>
      <c r="AX1" s="200"/>
      <c r="AY1" s="200"/>
      <c r="AZ1" s="200"/>
      <c r="BA1" s="200"/>
      <c r="BB1" s="200"/>
      <c r="BC1" s="201"/>
      <c r="BE1" s="199" t="s">
        <v>75</v>
      </c>
      <c r="BF1" s="200"/>
      <c r="BG1" s="200"/>
      <c r="BH1" s="200"/>
      <c r="BI1" s="200"/>
      <c r="BJ1" s="200"/>
      <c r="BK1" s="200"/>
      <c r="BL1" s="200"/>
      <c r="BM1" s="200"/>
      <c r="BN1" s="201"/>
    </row>
    <row r="2" spans="1:66" x14ac:dyDescent="0.45">
      <c r="A2" s="196"/>
      <c r="B2" s="42"/>
      <c r="C2" s="43"/>
      <c r="D2" s="43"/>
      <c r="E2" s="43"/>
      <c r="F2" s="43"/>
      <c r="G2" s="197" t="s">
        <v>64</v>
      </c>
      <c r="H2" s="43"/>
      <c r="I2" s="43"/>
      <c r="J2" s="197" t="s">
        <v>65</v>
      </c>
      <c r="K2" s="198" t="s">
        <v>56</v>
      </c>
      <c r="L2" s="44"/>
      <c r="M2" s="42"/>
      <c r="N2" s="43"/>
      <c r="O2" s="43"/>
      <c r="P2" s="43"/>
      <c r="Q2" s="43"/>
      <c r="R2" s="197" t="s">
        <v>64</v>
      </c>
      <c r="S2" s="43"/>
      <c r="T2" s="43"/>
      <c r="U2" s="197" t="s">
        <v>65</v>
      </c>
      <c r="V2" s="198" t="s">
        <v>56</v>
      </c>
      <c r="X2" s="42"/>
      <c r="Y2" s="43"/>
      <c r="Z2" s="43"/>
      <c r="AA2" s="43"/>
      <c r="AB2" s="43"/>
      <c r="AC2" s="197" t="s">
        <v>64</v>
      </c>
      <c r="AD2" s="43"/>
      <c r="AE2" s="43"/>
      <c r="AF2" s="197" t="s">
        <v>65</v>
      </c>
      <c r="AG2" s="198" t="s">
        <v>56</v>
      </c>
      <c r="AI2" s="42"/>
      <c r="AJ2" s="43"/>
      <c r="AK2" s="43"/>
      <c r="AL2" s="43"/>
      <c r="AM2" s="43"/>
      <c r="AN2" s="197" t="s">
        <v>64</v>
      </c>
      <c r="AO2" s="43"/>
      <c r="AP2" s="43"/>
      <c r="AQ2" s="197" t="s">
        <v>65</v>
      </c>
      <c r="AR2" s="198" t="s">
        <v>56</v>
      </c>
      <c r="AS2" s="44"/>
      <c r="AT2" s="42"/>
      <c r="AU2" s="43"/>
      <c r="AV2" s="43"/>
      <c r="AW2" s="43"/>
      <c r="AX2" s="43"/>
      <c r="AY2" s="197" t="s">
        <v>64</v>
      </c>
      <c r="AZ2" s="43"/>
      <c r="BA2" s="43"/>
      <c r="BB2" s="197" t="s">
        <v>65</v>
      </c>
      <c r="BC2" s="198" t="s">
        <v>56</v>
      </c>
      <c r="BE2" s="42"/>
      <c r="BF2" s="43"/>
      <c r="BG2" s="43"/>
      <c r="BH2" s="43"/>
      <c r="BI2" s="43"/>
      <c r="BJ2" s="197" t="s">
        <v>64</v>
      </c>
      <c r="BK2" s="43"/>
      <c r="BL2" s="43"/>
      <c r="BM2" s="197" t="s">
        <v>65</v>
      </c>
      <c r="BN2" s="198" t="s">
        <v>56</v>
      </c>
    </row>
    <row r="3" spans="1:66" x14ac:dyDescent="0.45">
      <c r="A3" s="196"/>
      <c r="B3" s="45" t="s">
        <v>57</v>
      </c>
      <c r="C3" s="44" t="s">
        <v>58</v>
      </c>
      <c r="D3" s="44" t="s">
        <v>59</v>
      </c>
      <c r="E3" s="44" t="s">
        <v>60</v>
      </c>
      <c r="F3" s="44" t="s">
        <v>61</v>
      </c>
      <c r="G3" s="197"/>
      <c r="H3" s="44" t="s">
        <v>62</v>
      </c>
      <c r="I3" s="44" t="s">
        <v>63</v>
      </c>
      <c r="J3" s="197"/>
      <c r="K3" s="198"/>
      <c r="L3" s="44"/>
      <c r="M3" s="45" t="s">
        <v>57</v>
      </c>
      <c r="N3" s="44" t="s">
        <v>58</v>
      </c>
      <c r="O3" s="44" t="s">
        <v>59</v>
      </c>
      <c r="P3" s="44" t="s">
        <v>60</v>
      </c>
      <c r="Q3" s="44" t="s">
        <v>61</v>
      </c>
      <c r="R3" s="197"/>
      <c r="S3" s="44" t="s">
        <v>62</v>
      </c>
      <c r="T3" s="44" t="s">
        <v>63</v>
      </c>
      <c r="U3" s="197"/>
      <c r="V3" s="198"/>
      <c r="X3" s="45" t="s">
        <v>57</v>
      </c>
      <c r="Y3" s="44" t="s">
        <v>58</v>
      </c>
      <c r="Z3" s="44" t="s">
        <v>59</v>
      </c>
      <c r="AA3" s="44" t="s">
        <v>60</v>
      </c>
      <c r="AB3" s="44" t="s">
        <v>61</v>
      </c>
      <c r="AC3" s="197"/>
      <c r="AD3" s="44" t="s">
        <v>62</v>
      </c>
      <c r="AE3" s="44" t="s">
        <v>63</v>
      </c>
      <c r="AF3" s="197"/>
      <c r="AG3" s="198"/>
      <c r="AI3" s="45" t="s">
        <v>57</v>
      </c>
      <c r="AJ3" s="44" t="s">
        <v>58</v>
      </c>
      <c r="AK3" s="44" t="s">
        <v>59</v>
      </c>
      <c r="AL3" s="44" t="s">
        <v>60</v>
      </c>
      <c r="AM3" s="44" t="s">
        <v>61</v>
      </c>
      <c r="AN3" s="197"/>
      <c r="AO3" s="44" t="s">
        <v>62</v>
      </c>
      <c r="AP3" s="44" t="s">
        <v>63</v>
      </c>
      <c r="AQ3" s="197"/>
      <c r="AR3" s="198"/>
      <c r="AS3" s="44"/>
      <c r="AT3" s="45" t="s">
        <v>57</v>
      </c>
      <c r="AU3" s="44" t="s">
        <v>58</v>
      </c>
      <c r="AV3" s="44" t="s">
        <v>59</v>
      </c>
      <c r="AW3" s="44" t="s">
        <v>60</v>
      </c>
      <c r="AX3" s="44" t="s">
        <v>61</v>
      </c>
      <c r="AY3" s="197"/>
      <c r="AZ3" s="44" t="s">
        <v>62</v>
      </c>
      <c r="BA3" s="44" t="s">
        <v>63</v>
      </c>
      <c r="BB3" s="197"/>
      <c r="BC3" s="198"/>
      <c r="BE3" s="45" t="s">
        <v>57</v>
      </c>
      <c r="BF3" s="44" t="s">
        <v>58</v>
      </c>
      <c r="BG3" s="44" t="s">
        <v>59</v>
      </c>
      <c r="BH3" s="44" t="s">
        <v>60</v>
      </c>
      <c r="BI3" s="44" t="s">
        <v>61</v>
      </c>
      <c r="BJ3" s="197"/>
      <c r="BK3" s="44" t="s">
        <v>62</v>
      </c>
      <c r="BL3" s="44" t="s">
        <v>63</v>
      </c>
      <c r="BM3" s="197"/>
      <c r="BN3" s="198"/>
    </row>
    <row r="4" spans="1:66" x14ac:dyDescent="0.45">
      <c r="A4" s="46" t="s">
        <v>15</v>
      </c>
      <c r="B4" s="129">
        <f>(VLOOKUP($A4,'Occupancy Raw Data'!$B$8:$BE$45,'Occupancy Raw Data'!AG$3,FALSE))/100</f>
        <v>0.45046959880119603</v>
      </c>
      <c r="C4" s="119">
        <f>(VLOOKUP($A4,'Occupancy Raw Data'!$B$8:$BE$45,'Occupancy Raw Data'!AH$3,FALSE))/100</f>
        <v>0.53850215021546199</v>
      </c>
      <c r="D4" s="119">
        <f>(VLOOKUP($A4,'Occupancy Raw Data'!$B$8:$BE$45,'Occupancy Raw Data'!AI$3,FALSE))/100</f>
        <v>0.59268283588218695</v>
      </c>
      <c r="E4" s="119">
        <f>(VLOOKUP($A4,'Occupancy Raw Data'!$B$8:$BE$45,'Occupancy Raw Data'!AJ$3,FALSE))/100</f>
        <v>0.59258938606352796</v>
      </c>
      <c r="F4" s="119">
        <f>(VLOOKUP($A4,'Occupancy Raw Data'!$B$8:$BE$45,'Occupancy Raw Data'!AK$3,FALSE))/100</f>
        <v>0.55771027513489302</v>
      </c>
      <c r="G4" s="130">
        <f>(VLOOKUP($A4,'Occupancy Raw Data'!$B$8:$BE$45,'Occupancy Raw Data'!AL$3,FALSE))/100</f>
        <v>0.54639085496839601</v>
      </c>
      <c r="H4" s="119">
        <f>(VLOOKUP($A4,'Occupancy Raw Data'!$B$8:$BE$45,'Occupancy Raw Data'!AN$3,FALSE))/100</f>
        <v>0.61379545508094602</v>
      </c>
      <c r="I4" s="119">
        <f>(VLOOKUP($A4,'Occupancy Raw Data'!$B$8:$BE$45,'Occupancy Raw Data'!AO$3,FALSE))/100</f>
        <v>0.62044042267102395</v>
      </c>
      <c r="J4" s="130">
        <f>(VLOOKUP($A4,'Occupancy Raw Data'!$B$8:$BE$45,'Occupancy Raw Data'!AP$3,FALSE))/100</f>
        <v>0.617118324599365</v>
      </c>
      <c r="K4" s="131">
        <f>(VLOOKUP($A4,'Occupancy Raw Data'!$B$8:$BE$45,'Occupancy Raw Data'!AR$3,FALSE))/100</f>
        <v>0.56660215264287894</v>
      </c>
      <c r="M4" s="118">
        <f>(VLOOKUP($A4,'Occupancy Raw Data'!$B$8:$BE$45,'Occupancy Raw Data'!AT$3,FALSE))/100</f>
        <v>4.22056325516302E-2</v>
      </c>
      <c r="N4" s="115">
        <f>(VLOOKUP($A4,'Occupancy Raw Data'!$B$8:$BE$45,'Occupancy Raw Data'!AU$3,FALSE))/100</f>
        <v>-1.7840042937592001E-2</v>
      </c>
      <c r="O4" s="115">
        <f>(VLOOKUP($A4,'Occupancy Raw Data'!$B$8:$BE$45,'Occupancy Raw Data'!AV$3,FALSE))/100</f>
        <v>1.32051203652752E-3</v>
      </c>
      <c r="P4" s="115">
        <f>(VLOOKUP($A4,'Occupancy Raw Data'!$B$8:$BE$45,'Occupancy Raw Data'!AW$3,FALSE))/100</f>
        <v>-5.4307514462993102E-3</v>
      </c>
      <c r="Q4" s="115">
        <f>(VLOOKUP($A4,'Occupancy Raw Data'!$B$8:$BE$45,'Occupancy Raw Data'!AX$3,FALSE))/100</f>
        <v>-1.1643939635670099E-2</v>
      </c>
      <c r="R4" s="116">
        <f>(VLOOKUP($A4,'Occupancy Raw Data'!$B$8:$BE$45,'Occupancy Raw Data'!AY$3,FALSE))/100</f>
        <v>-2.0803747505631398E-4</v>
      </c>
      <c r="S4" s="115">
        <f>(VLOOKUP($A4,'Occupancy Raw Data'!$B$8:$BE$45,'Occupancy Raw Data'!BA$3,FALSE))/100</f>
        <v>7.3562648159880891E-3</v>
      </c>
      <c r="T4" s="115">
        <f>(VLOOKUP($A4,'Occupancy Raw Data'!$B$8:$BE$45,'Occupancy Raw Data'!BB$3,FALSE))/100</f>
        <v>-1.4270650224510899E-2</v>
      </c>
      <c r="U4" s="116">
        <f>(VLOOKUP($A4,'Occupancy Raw Data'!$B$8:$BE$45,'Occupancy Raw Data'!BC$3,FALSE))/100</f>
        <v>-3.63223658248157E-3</v>
      </c>
      <c r="V4" s="117">
        <f>(VLOOKUP($A4,'Occupancy Raw Data'!$B$8:$BE$45,'Occupancy Raw Data'!BE$3,FALSE))/100</f>
        <v>-1.2745894358851401E-3</v>
      </c>
      <c r="X4" s="49">
        <f>VLOOKUP($A4,'ADR Raw Data'!$B$6:$BE$43,'ADR Raw Data'!AG$1,FALSE)</f>
        <v>149.859528935539</v>
      </c>
      <c r="Y4" s="50">
        <f>VLOOKUP($A4,'ADR Raw Data'!$B$6:$BE$43,'ADR Raw Data'!AH$1,FALSE)</f>
        <v>152.62527045684999</v>
      </c>
      <c r="Z4" s="50">
        <f>VLOOKUP($A4,'ADR Raw Data'!$B$6:$BE$43,'ADR Raw Data'!AI$1,FALSE)</f>
        <v>156.331905580636</v>
      </c>
      <c r="AA4" s="50">
        <f>VLOOKUP($A4,'ADR Raw Data'!$B$6:$BE$43,'ADR Raw Data'!AJ$1,FALSE)</f>
        <v>155.321441218888</v>
      </c>
      <c r="AB4" s="50">
        <f>VLOOKUP($A4,'ADR Raw Data'!$B$6:$BE$43,'ADR Raw Data'!AK$1,FALSE)</f>
        <v>151.582152725252</v>
      </c>
      <c r="AC4" s="51">
        <f>VLOOKUP($A4,'ADR Raw Data'!$B$6:$BE$43,'ADR Raw Data'!AL$1,FALSE)</f>
        <v>153.34523584191001</v>
      </c>
      <c r="AD4" s="50">
        <f>VLOOKUP($A4,'ADR Raw Data'!$B$6:$BE$43,'ADR Raw Data'!AN$1,FALSE)</f>
        <v>161.20518713032899</v>
      </c>
      <c r="AE4" s="50">
        <f>VLOOKUP($A4,'ADR Raw Data'!$B$6:$BE$43,'ADR Raw Data'!AO$1,FALSE)</f>
        <v>165.43362095098999</v>
      </c>
      <c r="AF4" s="51">
        <f>VLOOKUP($A4,'ADR Raw Data'!$B$6:$BE$43,'ADR Raw Data'!AP$1,FALSE)</f>
        <v>163.331032155716</v>
      </c>
      <c r="AG4" s="52">
        <f>VLOOKUP($A4,'ADR Raw Data'!$B$6:$BE$43,'ADR Raw Data'!AR$1,FALSE)</f>
        <v>156.453221478865</v>
      </c>
      <c r="AI4" s="118">
        <f>(VLOOKUP($A4,'ADR Raw Data'!$B$6:$BE$43,'ADR Raw Data'!AT$1,FALSE))/100</f>
        <v>7.7807088638337492E-3</v>
      </c>
      <c r="AJ4" s="115">
        <f>(VLOOKUP($A4,'ADR Raw Data'!$B$6:$BE$43,'ADR Raw Data'!AU$1,FALSE))/100</f>
        <v>3.0948518061461101E-2</v>
      </c>
      <c r="AK4" s="115">
        <f>(VLOOKUP($A4,'ADR Raw Data'!$B$6:$BE$43,'ADR Raw Data'!AV$1,FALSE))/100</f>
        <v>2.7062628717838998E-2</v>
      </c>
      <c r="AL4" s="115">
        <f>(VLOOKUP($A4,'ADR Raw Data'!$B$6:$BE$43,'ADR Raw Data'!AW$1,FALSE))/100</f>
        <v>2.6897766464335202E-2</v>
      </c>
      <c r="AM4" s="115">
        <f>(VLOOKUP($A4,'ADR Raw Data'!$B$6:$BE$43,'ADR Raw Data'!AX$1,FALSE))/100</f>
        <v>7.7470173842383904E-3</v>
      </c>
      <c r="AN4" s="116">
        <f>(VLOOKUP($A4,'ADR Raw Data'!$B$6:$BE$43,'ADR Raw Data'!AY$1,FALSE))/100</f>
        <v>2.0662975088524601E-2</v>
      </c>
      <c r="AO4" s="115">
        <f>(VLOOKUP($A4,'ADR Raw Data'!$B$6:$BE$43,'ADR Raw Data'!BA$1,FALSE))/100</f>
        <v>-4.7148692214319396E-3</v>
      </c>
      <c r="AP4" s="115">
        <f>(VLOOKUP($A4,'ADR Raw Data'!$B$6:$BE$43,'ADR Raw Data'!BB$1,FALSE))/100</f>
        <v>-3.56420195038267E-3</v>
      </c>
      <c r="AQ4" s="116">
        <f>(VLOOKUP($A4,'ADR Raw Data'!$B$6:$BE$43,'ADR Raw Data'!BC$1,FALSE))/100</f>
        <v>-4.2615282411518898E-3</v>
      </c>
      <c r="AR4" s="117">
        <f>(VLOOKUP($A4,'ADR Raw Data'!$B$6:$BE$43,'ADR Raw Data'!BE$1,FALSE))/100</f>
        <v>1.23634766852106E-2</v>
      </c>
      <c r="AT4" s="49">
        <f>VLOOKUP($A4,'RevPAR Raw Data'!$B$6:$BE$43,'RevPAR Raw Data'!AG$1,FALSE)</f>
        <v>67.507161876128805</v>
      </c>
      <c r="AU4" s="50">
        <f>VLOOKUP($A4,'RevPAR Raw Data'!$B$6:$BE$43,'RevPAR Raw Data'!AH$1,FALSE)</f>
        <v>82.189036318230194</v>
      </c>
      <c r="AV4" s="50">
        <f>VLOOKUP($A4,'RevPAR Raw Data'!$B$6:$BE$43,'RevPAR Raw Data'!AI$1,FALSE)</f>
        <v>92.655237138397794</v>
      </c>
      <c r="AW4" s="50">
        <f>VLOOKUP($A4,'RevPAR Raw Data'!$B$6:$BE$43,'RevPAR Raw Data'!AJ$1,FALSE)</f>
        <v>92.041837494403396</v>
      </c>
      <c r="AX4" s="50">
        <f>VLOOKUP($A4,'RevPAR Raw Data'!$B$6:$BE$43,'RevPAR Raw Data'!AK$1,FALSE)</f>
        <v>84.538924101940097</v>
      </c>
      <c r="AY4" s="51">
        <f>VLOOKUP($A4,'RevPAR Raw Data'!$B$6:$BE$43,'RevPAR Raw Data'!AL$1,FALSE)</f>
        <v>83.786434516992003</v>
      </c>
      <c r="AZ4" s="50">
        <f>VLOOKUP($A4,'RevPAR Raw Data'!$B$6:$BE$43,'RevPAR Raw Data'!AN$1,FALSE)</f>
        <v>98.947011196069496</v>
      </c>
      <c r="BA4" s="50">
        <f>VLOOKUP($A4,'RevPAR Raw Data'!$B$6:$BE$43,'RevPAR Raw Data'!AO$1,FALSE)</f>
        <v>102.64170570683</v>
      </c>
      <c r="BB4" s="51">
        <f>VLOOKUP($A4,'RevPAR Raw Data'!$B$6:$BE$43,'RevPAR Raw Data'!AP$1,FALSE)</f>
        <v>100.79457291902</v>
      </c>
      <c r="BC4" s="52">
        <f>VLOOKUP($A4,'RevPAR Raw Data'!$B$6:$BE$43,'RevPAR Raw Data'!AR$1,FALSE)</f>
        <v>88.646732077838195</v>
      </c>
      <c r="BE4" s="129">
        <f>(VLOOKUP($A4,'RevPAR Raw Data'!$B$6:$BE$43,'RevPAR Raw Data'!AT$1,FALSE))/100</f>
        <v>5.0314731154762198E-2</v>
      </c>
      <c r="BF4" s="119">
        <f>(VLOOKUP($A4,'RevPAR Raw Data'!$B$6:$BE$43,'RevPAR Raw Data'!AU$1,FALSE))/100</f>
        <v>1.2556352232797701E-2</v>
      </c>
      <c r="BG4" s="119">
        <f>(VLOOKUP($A4,'RevPAR Raw Data'!$B$6:$BE$43,'RevPAR Raw Data'!AV$1,FALSE))/100</f>
        <v>2.8418877281328497E-2</v>
      </c>
      <c r="BH4" s="119">
        <f>(VLOOKUP($A4,'RevPAR Raw Data'!$B$6:$BE$43,'RevPAR Raw Data'!AW$1,FALSE))/100</f>
        <v>2.13209399339074E-2</v>
      </c>
      <c r="BI4" s="119">
        <f>(VLOOKUP($A4,'RevPAR Raw Data'!$B$6:$BE$43,'RevPAR Raw Data'!AX$1,FALSE))/100</f>
        <v>-3.9871280542103102E-3</v>
      </c>
      <c r="BJ4" s="130">
        <f>(VLOOKUP($A4,'RevPAR Raw Data'!$B$6:$BE$43,'RevPAR Raw Data'!AY$1,FALSE))/100</f>
        <v>2.04506389403037E-2</v>
      </c>
      <c r="BK4" s="119">
        <f>(VLOOKUP($A4,'RevPAR Raw Data'!$B$6:$BE$43,'RevPAR Raw Data'!BA$1,FALSE))/100</f>
        <v>2.6067117679905399E-3</v>
      </c>
      <c r="BL4" s="119">
        <f>(VLOOKUP($A4,'RevPAR Raw Data'!$B$6:$BE$43,'RevPAR Raw Data'!BB$1,FALSE))/100</f>
        <v>-1.7783988695530099E-2</v>
      </c>
      <c r="BM4" s="130">
        <f>(VLOOKUP($A4,'RevPAR Raw Data'!$B$6:$BE$43,'RevPAR Raw Data'!BC$1,FALSE))/100</f>
        <v>-7.8782859448586796E-3</v>
      </c>
      <c r="BN4" s="131">
        <f>(VLOOKUP($A4,'RevPAR Raw Data'!$B$6:$BE$43,'RevPAR Raw Data'!BE$1,FALSE))/100</f>
        <v>1.10731288925516E-2</v>
      </c>
    </row>
    <row r="5" spans="1:66" x14ac:dyDescent="0.45">
      <c r="A5" s="46" t="s">
        <v>69</v>
      </c>
      <c r="B5" s="129">
        <f>(VLOOKUP($A5,'Occupancy Raw Data'!$B$8:$BE$45,'Occupancy Raw Data'!AG$3,FALSE))/100</f>
        <v>0.42324521337375404</v>
      </c>
      <c r="C5" s="119">
        <f>(VLOOKUP($A5,'Occupancy Raw Data'!$B$8:$BE$45,'Occupancy Raw Data'!AH$3,FALSE))/100</f>
        <v>0.51816332281509003</v>
      </c>
      <c r="D5" s="119">
        <f>(VLOOKUP($A5,'Occupancy Raw Data'!$B$8:$BE$45,'Occupancy Raw Data'!AI$3,FALSE))/100</f>
        <v>0.57469861982900294</v>
      </c>
      <c r="E5" s="119">
        <f>(VLOOKUP($A5,'Occupancy Raw Data'!$B$8:$BE$45,'Occupancy Raw Data'!AJ$3,FALSE))/100</f>
        <v>0.56827155026925202</v>
      </c>
      <c r="F5" s="119">
        <f>(VLOOKUP($A5,'Occupancy Raw Data'!$B$8:$BE$45,'Occupancy Raw Data'!AK$3,FALSE))/100</f>
        <v>0.52629044594665697</v>
      </c>
      <c r="G5" s="130">
        <f>(VLOOKUP($A5,'Occupancy Raw Data'!$B$8:$BE$45,'Occupancy Raw Data'!AL$3,FALSE))/100</f>
        <v>0.52213383044675099</v>
      </c>
      <c r="H5" s="119">
        <f>(VLOOKUP($A5,'Occupancy Raw Data'!$B$8:$BE$45,'Occupancy Raw Data'!AN$3,FALSE))/100</f>
        <v>0.56084783860600707</v>
      </c>
      <c r="I5" s="119">
        <f>(VLOOKUP($A5,'Occupancy Raw Data'!$B$8:$BE$45,'Occupancy Raw Data'!AO$3,FALSE))/100</f>
        <v>0.55642299173648302</v>
      </c>
      <c r="J5" s="130">
        <f>(VLOOKUP($A5,'Occupancy Raw Data'!$B$8:$BE$45,'Occupancy Raw Data'!AP$3,FALSE))/100</f>
        <v>0.55863520798102195</v>
      </c>
      <c r="K5" s="131">
        <f>(VLOOKUP($A5,'Occupancy Raw Data'!$B$8:$BE$45,'Occupancy Raw Data'!AR$3,FALSE))/100</f>
        <v>0.53256476182577206</v>
      </c>
      <c r="M5" s="118">
        <f>(VLOOKUP($A5,'Occupancy Raw Data'!$B$8:$BE$45,'Occupancy Raw Data'!AT$3,FALSE))/100</f>
        <v>0.105028366698675</v>
      </c>
      <c r="N5" s="115">
        <f>(VLOOKUP($A5,'Occupancy Raw Data'!$B$8:$BE$45,'Occupancy Raw Data'!AU$3,FALSE))/100</f>
        <v>-2.5870161365758597E-3</v>
      </c>
      <c r="O5" s="115">
        <f>(VLOOKUP($A5,'Occupancy Raw Data'!$B$8:$BE$45,'Occupancy Raw Data'!AV$3,FALSE))/100</f>
        <v>2.0290756902627903E-2</v>
      </c>
      <c r="P5" s="115">
        <f>(VLOOKUP($A5,'Occupancy Raw Data'!$B$8:$BE$45,'Occupancy Raw Data'!AW$3,FALSE))/100</f>
        <v>7.1860046253820198E-3</v>
      </c>
      <c r="Q5" s="115">
        <f>(VLOOKUP($A5,'Occupancy Raw Data'!$B$8:$BE$45,'Occupancy Raw Data'!AX$3,FALSE))/100</f>
        <v>1.72098689724553E-2</v>
      </c>
      <c r="R5" s="116">
        <f>(VLOOKUP($A5,'Occupancy Raw Data'!$B$8:$BE$45,'Occupancy Raw Data'!AY$3,FALSE))/100</f>
        <v>2.4837949601534199E-2</v>
      </c>
      <c r="S5" s="115">
        <f>(VLOOKUP($A5,'Occupancy Raw Data'!$B$8:$BE$45,'Occupancy Raw Data'!BA$3,FALSE))/100</f>
        <v>3.2532472070376101E-2</v>
      </c>
      <c r="T5" s="115">
        <f>(VLOOKUP($A5,'Occupancy Raw Data'!$B$8:$BE$45,'Occupancy Raw Data'!BB$3,FALSE))/100</f>
        <v>-5.6532419053546201E-3</v>
      </c>
      <c r="U5" s="116">
        <f>(VLOOKUP($A5,'Occupancy Raw Data'!$B$8:$BE$45,'Occupancy Raw Data'!BC$3,FALSE))/100</f>
        <v>1.3155130678234801E-2</v>
      </c>
      <c r="V5" s="117">
        <f>(VLOOKUP($A5,'Occupancy Raw Data'!$B$8:$BE$45,'Occupancy Raw Data'!BE$3,FALSE))/100</f>
        <v>2.13132129264905E-2</v>
      </c>
      <c r="X5" s="49">
        <f>VLOOKUP($A5,'ADR Raw Data'!$B$6:$BE$43,'ADR Raw Data'!AG$1,FALSE)</f>
        <v>125.02744963747099</v>
      </c>
      <c r="Y5" s="50">
        <f>VLOOKUP($A5,'ADR Raw Data'!$B$6:$BE$43,'ADR Raw Data'!AH$1,FALSE)</f>
        <v>128.29992930269901</v>
      </c>
      <c r="Z5" s="50">
        <f>VLOOKUP($A5,'ADR Raw Data'!$B$6:$BE$43,'ADR Raw Data'!AI$1,FALSE)</f>
        <v>123.370723327478</v>
      </c>
      <c r="AA5" s="50">
        <f>VLOOKUP($A5,'ADR Raw Data'!$B$6:$BE$43,'ADR Raw Data'!AJ$1,FALSE)</f>
        <v>121.30587683154999</v>
      </c>
      <c r="AB5" s="50">
        <f>VLOOKUP($A5,'ADR Raw Data'!$B$6:$BE$43,'ADR Raw Data'!AK$1,FALSE)</f>
        <v>112.88037168170401</v>
      </c>
      <c r="AC5" s="51">
        <f>VLOOKUP($A5,'ADR Raw Data'!$B$6:$BE$43,'ADR Raw Data'!AL$1,FALSE)</f>
        <v>122.05342498861199</v>
      </c>
      <c r="AD5" s="50">
        <f>VLOOKUP($A5,'ADR Raw Data'!$B$6:$BE$43,'ADR Raw Data'!AN$1,FALSE)</f>
        <v>118.36167946159399</v>
      </c>
      <c r="AE5" s="50">
        <f>VLOOKUP($A5,'ADR Raw Data'!$B$6:$BE$43,'ADR Raw Data'!AO$1,FALSE)</f>
        <v>119.787759070489</v>
      </c>
      <c r="AF5" s="51">
        <f>VLOOKUP($A5,'ADR Raw Data'!$B$6:$BE$43,'ADR Raw Data'!AP$1,FALSE)</f>
        <v>119.071962112544</v>
      </c>
      <c r="AG5" s="52">
        <f>VLOOKUP($A5,'ADR Raw Data'!$B$6:$BE$43,'ADR Raw Data'!AR$1,FALSE)</f>
        <v>121.159709846444</v>
      </c>
      <c r="AI5" s="118">
        <f>(VLOOKUP($A5,'ADR Raw Data'!$B$6:$BE$43,'ADR Raw Data'!AT$1,FALSE))/100</f>
        <v>0.21543443239115098</v>
      </c>
      <c r="AJ5" s="115">
        <f>(VLOOKUP($A5,'ADR Raw Data'!$B$6:$BE$43,'ADR Raw Data'!AU$1,FALSE))/100</f>
        <v>0.11491023686936601</v>
      </c>
      <c r="AK5" s="115">
        <f>(VLOOKUP($A5,'ADR Raw Data'!$B$6:$BE$43,'ADR Raw Data'!AV$1,FALSE))/100</f>
        <v>3.49781903990838E-2</v>
      </c>
      <c r="AL5" s="115">
        <f>(VLOOKUP($A5,'ADR Raw Data'!$B$6:$BE$43,'ADR Raw Data'!AW$1,FALSE))/100</f>
        <v>3.4486181967602399E-2</v>
      </c>
      <c r="AM5" s="115">
        <f>(VLOOKUP($A5,'ADR Raw Data'!$B$6:$BE$43,'ADR Raw Data'!AX$1,FALSE))/100</f>
        <v>2.1729851069866003E-2</v>
      </c>
      <c r="AN5" s="116">
        <f>(VLOOKUP($A5,'ADR Raw Data'!$B$6:$BE$43,'ADR Raw Data'!AY$1,FALSE))/100</f>
        <v>7.3439185640472304E-2</v>
      </c>
      <c r="AO5" s="115">
        <f>(VLOOKUP($A5,'ADR Raw Data'!$B$6:$BE$43,'ADR Raw Data'!BA$1,FALSE))/100</f>
        <v>3.19154323119792E-2</v>
      </c>
      <c r="AP5" s="115">
        <f>(VLOOKUP($A5,'ADR Raw Data'!$B$6:$BE$43,'ADR Raw Data'!BB$1,FALSE))/100</f>
        <v>2.4123838374856699E-2</v>
      </c>
      <c r="AQ5" s="116">
        <f>(VLOOKUP($A5,'ADR Raw Data'!$B$6:$BE$43,'ADR Raw Data'!BC$1,FALSE))/100</f>
        <v>2.7808201620495302E-2</v>
      </c>
      <c r="AR5" s="117">
        <f>(VLOOKUP($A5,'ADR Raw Data'!$B$6:$BE$43,'ADR Raw Data'!BE$1,FALSE))/100</f>
        <v>5.9534483990489002E-2</v>
      </c>
      <c r="AT5" s="49">
        <f>VLOOKUP($A5,'RevPAR Raw Data'!$B$6:$BE$43,'RevPAR Raw Data'!AG$1,FALSE)</f>
        <v>52.917269599388099</v>
      </c>
      <c r="AU5" s="50">
        <f>VLOOKUP($A5,'RevPAR Raw Data'!$B$6:$BE$43,'RevPAR Raw Data'!AH$1,FALSE)</f>
        <v>66.480317684427902</v>
      </c>
      <c r="AV5" s="50">
        <f>VLOOKUP($A5,'RevPAR Raw Data'!$B$6:$BE$43,'RevPAR Raw Data'!AI$1,FALSE)</f>
        <v>70.900984423607497</v>
      </c>
      <c r="AW5" s="50">
        <f>VLOOKUP($A5,'RevPAR Raw Data'!$B$6:$BE$43,'RevPAR Raw Data'!AJ$1,FALSE)</f>
        <v>68.934678683836395</v>
      </c>
      <c r="AX5" s="50">
        <f>VLOOKUP($A5,'RevPAR Raw Data'!$B$6:$BE$43,'RevPAR Raw Data'!AK$1,FALSE)</f>
        <v>59.4078611509889</v>
      </c>
      <c r="AY5" s="51">
        <f>VLOOKUP($A5,'RevPAR Raw Data'!$B$6:$BE$43,'RevPAR Raw Data'!AL$1,FALSE)</f>
        <v>63.728222308449702</v>
      </c>
      <c r="AZ5" s="50">
        <f>VLOOKUP($A5,'RevPAR Raw Data'!$B$6:$BE$43,'RevPAR Raw Data'!AN$1,FALSE)</f>
        <v>66.382892099812295</v>
      </c>
      <c r="BA5" s="50">
        <f>VLOOKUP($A5,'RevPAR Raw Data'!$B$6:$BE$43,'RevPAR Raw Data'!AO$1,FALSE)</f>
        <v>66.652663275410802</v>
      </c>
      <c r="BB5" s="51">
        <f>VLOOKUP($A5,'RevPAR Raw Data'!$B$6:$BE$43,'RevPAR Raw Data'!AP$1,FALSE)</f>
        <v>66.517790319449801</v>
      </c>
      <c r="BC5" s="52">
        <f>VLOOKUP($A5,'RevPAR Raw Data'!$B$6:$BE$43,'RevPAR Raw Data'!AR$1,FALSE)</f>
        <v>64.525392017251306</v>
      </c>
      <c r="BE5" s="129">
        <f>(VLOOKUP($A5,'RevPAR Raw Data'!$B$6:$BE$43,'RevPAR Raw Data'!AT$1,FALSE))/100</f>
        <v>0.343089525654525</v>
      </c>
      <c r="BF5" s="119">
        <f>(VLOOKUP($A5,'RevPAR Raw Data'!$B$6:$BE$43,'RevPAR Raw Data'!AU$1,FALSE))/100</f>
        <v>0.11202594609575099</v>
      </c>
      <c r="BG5" s="119">
        <f>(VLOOKUP($A5,'RevPAR Raw Data'!$B$6:$BE$43,'RevPAR Raw Data'!AV$1,FALSE))/100</f>
        <v>5.5978681259993397E-2</v>
      </c>
      <c r="BH5" s="119">
        <f>(VLOOKUP($A5,'RevPAR Raw Data'!$B$6:$BE$43,'RevPAR Raw Data'!AW$1,FALSE))/100</f>
        <v>4.1920004456115399E-2</v>
      </c>
      <c r="BI5" s="119">
        <f>(VLOOKUP($A5,'RevPAR Raw Data'!$B$6:$BE$43,'RevPAR Raw Data'!AX$1,FALSE))/100</f>
        <v>3.9313687932024804E-2</v>
      </c>
      <c r="BJ5" s="130">
        <f>(VLOOKUP($A5,'RevPAR Raw Data'!$B$6:$BE$43,'RevPAR Raw Data'!AY$1,FALSE))/100</f>
        <v>0.10010121403372199</v>
      </c>
      <c r="BK5" s="119">
        <f>(VLOOKUP($A5,'RevPAR Raw Data'!$B$6:$BE$43,'RevPAR Raw Data'!BA$1,FALSE))/100</f>
        <v>6.5486192292658701E-2</v>
      </c>
      <c r="BL5" s="119">
        <f>(VLOOKUP($A5,'RevPAR Raw Data'!$B$6:$BE$43,'RevPAR Raw Data'!BB$1,FALSE))/100</f>
        <v>1.8334218575483299E-2</v>
      </c>
      <c r="BM5" s="130">
        <f>(VLOOKUP($A5,'RevPAR Raw Data'!$B$6:$BE$43,'RevPAR Raw Data'!BC$1,FALSE))/100</f>
        <v>4.1329152824974402E-2</v>
      </c>
      <c r="BN5" s="131">
        <f>(VLOOKUP($A5,'RevPAR Raw Data'!$B$6:$BE$43,'RevPAR Raw Data'!BE$1,FALSE))/100</f>
        <v>8.2116568050737707E-2</v>
      </c>
    </row>
    <row r="6" spans="1:66" x14ac:dyDescent="0.45">
      <c r="B6" s="134"/>
      <c r="C6" s="138"/>
      <c r="D6" s="138"/>
      <c r="E6" s="138"/>
      <c r="F6" s="138"/>
      <c r="G6" s="139"/>
      <c r="H6" s="138"/>
      <c r="I6" s="138"/>
      <c r="J6" s="139"/>
      <c r="K6" s="135"/>
      <c r="M6" s="143"/>
      <c r="N6" s="145"/>
      <c r="O6" s="145"/>
      <c r="P6" s="145"/>
      <c r="Q6" s="145"/>
      <c r="R6" s="146"/>
      <c r="S6" s="145"/>
      <c r="T6" s="145"/>
      <c r="U6" s="146"/>
      <c r="V6" s="144"/>
      <c r="X6" s="55"/>
      <c r="Y6" s="56"/>
      <c r="Z6" s="56"/>
      <c r="AA6" s="56"/>
      <c r="AB6" s="56"/>
      <c r="AC6" s="57"/>
      <c r="AD6" s="56"/>
      <c r="AE6" s="56"/>
      <c r="AF6" s="57"/>
      <c r="AG6" s="58"/>
      <c r="AI6" s="143"/>
      <c r="AJ6" s="145"/>
      <c r="AK6" s="145"/>
      <c r="AL6" s="145"/>
      <c r="AM6" s="145"/>
      <c r="AN6" s="146"/>
      <c r="AO6" s="145"/>
      <c r="AP6" s="145"/>
      <c r="AQ6" s="146"/>
      <c r="AR6" s="144"/>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134"/>
      <c r="C7" s="138"/>
      <c r="D7" s="138"/>
      <c r="E7" s="138"/>
      <c r="F7" s="138"/>
      <c r="G7" s="139"/>
      <c r="H7" s="138"/>
      <c r="I7" s="138"/>
      <c r="J7" s="139"/>
      <c r="K7" s="135"/>
      <c r="M7" s="143"/>
      <c r="N7" s="145"/>
      <c r="O7" s="145"/>
      <c r="P7" s="145"/>
      <c r="Q7" s="145"/>
      <c r="R7" s="146"/>
      <c r="S7" s="145"/>
      <c r="T7" s="145"/>
      <c r="U7" s="146"/>
      <c r="V7" s="144"/>
      <c r="X7" s="55"/>
      <c r="Y7" s="56"/>
      <c r="Z7" s="56"/>
      <c r="AA7" s="56"/>
      <c r="AB7" s="56"/>
      <c r="AC7" s="57"/>
      <c r="AD7" s="56"/>
      <c r="AE7" s="56"/>
      <c r="AF7" s="57"/>
      <c r="AG7" s="58"/>
      <c r="AI7" s="143"/>
      <c r="AJ7" s="145"/>
      <c r="AK7" s="145"/>
      <c r="AL7" s="145"/>
      <c r="AM7" s="145"/>
      <c r="AN7" s="146"/>
      <c r="AO7" s="145"/>
      <c r="AP7" s="145"/>
      <c r="AQ7" s="146"/>
      <c r="AR7" s="144"/>
      <c r="AT7" s="55"/>
      <c r="AU7" s="56"/>
      <c r="AV7" s="56"/>
      <c r="AW7" s="56"/>
      <c r="AX7" s="56"/>
      <c r="AY7" s="57"/>
      <c r="AZ7" s="56"/>
      <c r="BA7" s="56"/>
      <c r="BB7" s="57"/>
      <c r="BC7" s="58"/>
      <c r="BE7" s="134"/>
      <c r="BF7" s="138"/>
      <c r="BG7" s="138"/>
      <c r="BH7" s="138"/>
      <c r="BI7" s="138"/>
      <c r="BJ7" s="139"/>
      <c r="BK7" s="138"/>
      <c r="BL7" s="138"/>
      <c r="BM7" s="139"/>
      <c r="BN7" s="135"/>
    </row>
    <row r="8" spans="1:66" x14ac:dyDescent="0.45">
      <c r="A8" s="59" t="s">
        <v>116</v>
      </c>
      <c r="B8" s="129">
        <f>(VLOOKUP($A8,'Occupancy Raw Data'!$B$8:$BE$51,'Occupancy Raw Data'!AG$3,FALSE))/100</f>
        <v>0.38219986120749394</v>
      </c>
      <c r="C8" s="119">
        <f>(VLOOKUP($A8,'Occupancy Raw Data'!$B$8:$BE$51,'Occupancy Raw Data'!AH$3,FALSE))/100</f>
        <v>0.52246703678001305</v>
      </c>
      <c r="D8" s="119">
        <f>(VLOOKUP($A8,'Occupancy Raw Data'!$B$8:$BE$51,'Occupancy Raw Data'!AI$3,FALSE))/100</f>
        <v>0.57286606523247696</v>
      </c>
      <c r="E8" s="119">
        <f>(VLOOKUP($A8,'Occupancy Raw Data'!$B$8:$BE$51,'Occupancy Raw Data'!AJ$3,FALSE))/100</f>
        <v>0.58075988896599495</v>
      </c>
      <c r="F8" s="119">
        <f>(VLOOKUP($A8,'Occupancy Raw Data'!$B$8:$BE$51,'Occupancy Raw Data'!AK$3,FALSE))/100</f>
        <v>0.51257807078417694</v>
      </c>
      <c r="G8" s="130">
        <f>(VLOOKUP($A8,'Occupancy Raw Data'!$B$8:$BE$51,'Occupancy Raw Data'!AL$3,FALSE))/100</f>
        <v>0.51417418459403097</v>
      </c>
      <c r="H8" s="119">
        <f>(VLOOKUP($A8,'Occupancy Raw Data'!$B$8:$BE$51,'Occupancy Raw Data'!AN$3,FALSE))/100</f>
        <v>0.60192574600971493</v>
      </c>
      <c r="I8" s="119">
        <f>(VLOOKUP($A8,'Occupancy Raw Data'!$B$8:$BE$51,'Occupancy Raw Data'!AO$3,FALSE))/100</f>
        <v>0.64295628036086006</v>
      </c>
      <c r="J8" s="130">
        <f>(VLOOKUP($A8,'Occupancy Raw Data'!$B$8:$BE$51,'Occupancy Raw Data'!AP$3,FALSE))/100</f>
        <v>0.622441013185287</v>
      </c>
      <c r="K8" s="131">
        <f>(VLOOKUP($A8,'Occupancy Raw Data'!$B$8:$BE$51,'Occupancy Raw Data'!AR$3,FALSE))/100</f>
        <v>0.54510756419153306</v>
      </c>
      <c r="M8" s="118">
        <f>(VLOOKUP($A8,'Occupancy Raw Data'!$B$8:$BE$51,'Occupancy Raw Data'!AT$3,FALSE))/100</f>
        <v>0.19358959488708799</v>
      </c>
      <c r="N8" s="115">
        <f>(VLOOKUP($A8,'Occupancy Raw Data'!$B$8:$BE$51,'Occupancy Raw Data'!AU$3,FALSE))/100</f>
        <v>-2.2126211636184497E-2</v>
      </c>
      <c r="O8" s="115">
        <f>(VLOOKUP($A8,'Occupancy Raw Data'!$B$8:$BE$51,'Occupancy Raw Data'!AV$3,FALSE))/100</f>
        <v>-2.6021668241389299E-2</v>
      </c>
      <c r="P8" s="115">
        <f>(VLOOKUP($A8,'Occupancy Raw Data'!$B$8:$BE$51,'Occupancy Raw Data'!AW$3,FALSE))/100</f>
        <v>-3.2739535283103402E-2</v>
      </c>
      <c r="Q8" s="115">
        <f>(VLOOKUP($A8,'Occupancy Raw Data'!$B$8:$BE$51,'Occupancy Raw Data'!AX$3,FALSE))/100</f>
        <v>6.1717685763487198E-3</v>
      </c>
      <c r="R8" s="116">
        <f>(VLOOKUP($A8,'Occupancy Raw Data'!$B$8:$BE$51,'Occupancy Raw Data'!AY$3,FALSE))/100</f>
        <v>7.1886369388762701E-3</v>
      </c>
      <c r="S8" s="115">
        <f>(VLOOKUP($A8,'Occupancy Raw Data'!$B$8:$BE$51,'Occupancy Raw Data'!BA$3,FALSE))/100</f>
        <v>0.131201742927225</v>
      </c>
      <c r="T8" s="115">
        <f>(VLOOKUP($A8,'Occupancy Raw Data'!$B$8:$BE$51,'Occupancy Raw Data'!BB$3,FALSE))/100</f>
        <v>5.5256113914209501E-3</v>
      </c>
      <c r="U8" s="116">
        <f>(VLOOKUP($A8,'Occupancy Raw Data'!$B$8:$BE$51,'Occupancy Raw Data'!BC$3,FALSE))/100</f>
        <v>6.2607778452127699E-2</v>
      </c>
      <c r="V8" s="117">
        <f>(VLOOKUP($A8,'Occupancy Raw Data'!$B$8:$BE$51,'Occupancy Raw Data'!BE$3,FALSE))/100</f>
        <v>2.4622704572813098E-2</v>
      </c>
      <c r="X8" s="49">
        <f>VLOOKUP($A8,'ADR Raw Data'!$B$6:$BE$49,'ADR Raw Data'!AG$1,FALSE)</f>
        <v>352.667158420335</v>
      </c>
      <c r="Y8" s="50">
        <f>VLOOKUP($A8,'ADR Raw Data'!$B$6:$BE$49,'ADR Raw Data'!AH$1,FALSE)</f>
        <v>307.392170014942</v>
      </c>
      <c r="Z8" s="50">
        <f>VLOOKUP($A8,'ADR Raw Data'!$B$6:$BE$49,'ADR Raw Data'!AI$1,FALSE)</f>
        <v>266.28920956995699</v>
      </c>
      <c r="AA8" s="50">
        <f>VLOOKUP($A8,'ADR Raw Data'!$B$6:$BE$49,'ADR Raw Data'!AJ$1,FALSE)</f>
        <v>268.63776848394298</v>
      </c>
      <c r="AB8" s="50">
        <f>VLOOKUP($A8,'ADR Raw Data'!$B$6:$BE$49,'ADR Raw Data'!AK$1,FALSE)</f>
        <v>256.872675579624</v>
      </c>
      <c r="AC8" s="51">
        <f>VLOOKUP($A8,'ADR Raw Data'!$B$6:$BE$49,'ADR Raw Data'!AL$1,FALSE)</f>
        <v>286.13688902385502</v>
      </c>
      <c r="AD8" s="50">
        <f>VLOOKUP($A8,'ADR Raw Data'!$B$6:$BE$49,'ADR Raw Data'!AN$1,FALSE)</f>
        <v>299.22485084305998</v>
      </c>
      <c r="AE8" s="50">
        <f>VLOOKUP($A8,'ADR Raw Data'!$B$6:$BE$49,'ADR Raw Data'!AO$1,FALSE)</f>
        <v>312.747686184565</v>
      </c>
      <c r="AF8" s="51">
        <f>VLOOKUP($A8,'ADR Raw Data'!$B$6:$BE$49,'ADR Raw Data'!AP$1,FALSE)</f>
        <v>306.20912061877198</v>
      </c>
      <c r="AG8" s="52">
        <f>VLOOKUP($A8,'ADR Raw Data'!$B$6:$BE$49,'ADR Raw Data'!AR$1,FALSE)</f>
        <v>292.68541579521599</v>
      </c>
      <c r="AI8" s="118">
        <f>(VLOOKUP($A8,'ADR Raw Data'!$B$6:$BE$49,'ADR Raw Data'!AT$1,FALSE))/100</f>
        <v>0.450922585998972</v>
      </c>
      <c r="AJ8" s="115">
        <f>(VLOOKUP($A8,'ADR Raw Data'!$B$6:$BE$49,'ADR Raw Data'!AU$1,FALSE))/100</f>
        <v>0.23601423618645501</v>
      </c>
      <c r="AK8" s="115">
        <f>(VLOOKUP($A8,'ADR Raw Data'!$B$6:$BE$49,'ADR Raw Data'!AV$1,FALSE))/100</f>
        <v>6.0352310659552204E-2</v>
      </c>
      <c r="AL8" s="115">
        <f>(VLOOKUP($A8,'ADR Raw Data'!$B$6:$BE$49,'ADR Raw Data'!AW$1,FALSE))/100</f>
        <v>8.6378699925424809E-2</v>
      </c>
      <c r="AM8" s="115">
        <f>(VLOOKUP($A8,'ADR Raw Data'!$B$6:$BE$49,'ADR Raw Data'!AX$1,FALSE))/100</f>
        <v>5.4375227967406702E-2</v>
      </c>
      <c r="AN8" s="116">
        <f>(VLOOKUP($A8,'ADR Raw Data'!$B$6:$BE$49,'ADR Raw Data'!AY$1,FALSE))/100</f>
        <v>0.15748563010410299</v>
      </c>
      <c r="AO8" s="115">
        <f>(VLOOKUP($A8,'ADR Raw Data'!$B$6:$BE$49,'ADR Raw Data'!BA$1,FALSE))/100</f>
        <v>1.7367746500727799E-2</v>
      </c>
      <c r="AP8" s="115">
        <f>(VLOOKUP($A8,'ADR Raw Data'!$B$6:$BE$49,'ADR Raw Data'!BB$1,FALSE))/100</f>
        <v>9.1435641468448504E-3</v>
      </c>
      <c r="AQ8" s="116">
        <f>(VLOOKUP($A8,'ADR Raw Data'!$B$6:$BE$49,'ADR Raw Data'!BC$1,FALSE))/100</f>
        <v>1.1462940719638E-2</v>
      </c>
      <c r="AR8" s="117">
        <f>(VLOOKUP($A8,'ADR Raw Data'!$B$6:$BE$49,'ADR Raw Data'!BE$1,FALSE))/100</f>
        <v>0.105827223996992</v>
      </c>
      <c r="AT8" s="49">
        <f>VLOOKUP($A8,'RevPAR Raw Data'!$B$6:$BE$49,'RevPAR Raw Data'!AG$1,FALSE)</f>
        <v>134.78933900069299</v>
      </c>
      <c r="AU8" s="50">
        <f>VLOOKUP($A8,'RevPAR Raw Data'!$B$6:$BE$49,'RevPAR Raw Data'!AH$1,FALSE)</f>
        <v>160.60227619708499</v>
      </c>
      <c r="AV8" s="50">
        <f>VLOOKUP($A8,'RevPAR Raw Data'!$B$6:$BE$49,'RevPAR Raw Data'!AI$1,FALSE)</f>
        <v>152.54805170020799</v>
      </c>
      <c r="AW8" s="50">
        <f>VLOOKUP($A8,'RevPAR Raw Data'!$B$6:$BE$49,'RevPAR Raw Data'!AJ$1,FALSE)</f>
        <v>156.01404059680701</v>
      </c>
      <c r="AX8" s="50">
        <f>VLOOKUP($A8,'RevPAR Raw Data'!$B$6:$BE$49,'RevPAR Raw Data'!AK$1,FALSE)</f>
        <v>131.66730048577301</v>
      </c>
      <c r="AY8" s="51">
        <f>VLOOKUP($A8,'RevPAR Raw Data'!$B$6:$BE$49,'RevPAR Raw Data'!AL$1,FALSE)</f>
        <v>147.12420159611301</v>
      </c>
      <c r="AZ8" s="50">
        <f>VLOOKUP($A8,'RevPAR Raw Data'!$B$6:$BE$49,'RevPAR Raw Data'!AN$1,FALSE)</f>
        <v>180.11114156835501</v>
      </c>
      <c r="BA8" s="50">
        <f>VLOOKUP($A8,'RevPAR Raw Data'!$B$6:$BE$49,'RevPAR Raw Data'!AO$1,FALSE)</f>
        <v>201.08308900069301</v>
      </c>
      <c r="BB8" s="51">
        <f>VLOOKUP($A8,'RevPAR Raw Data'!$B$6:$BE$49,'RevPAR Raw Data'!AP$1,FALSE)</f>
        <v>190.59711528452399</v>
      </c>
      <c r="BC8" s="52">
        <f>VLOOKUP($A8,'RevPAR Raw Data'!$B$6:$BE$49,'RevPAR Raw Data'!AR$1,FALSE)</f>
        <v>159.54503407851601</v>
      </c>
      <c r="BE8" s="129">
        <f>(VLOOKUP($A8,'RevPAR Raw Data'!$B$6:$BE$49,'RevPAR Raw Data'!AT$1,FALSE))/100</f>
        <v>0.73180610163504001</v>
      </c>
      <c r="BF8" s="119">
        <f>(VLOOKUP($A8,'RevPAR Raw Data'!$B$6:$BE$49,'RevPAR Raw Data'!AU$1,FALSE))/100</f>
        <v>0.20866592361125702</v>
      </c>
      <c r="BG8" s="119">
        <f>(VLOOKUP($A8,'RevPAR Raw Data'!$B$6:$BE$49,'RevPAR Raw Data'!AV$1,FALSE))/100</f>
        <v>3.2760174612578699E-2</v>
      </c>
      <c r="BH8" s="119">
        <f>(VLOOKUP($A8,'RevPAR Raw Data'!$B$6:$BE$49,'RevPAR Raw Data'!AW$1,FALSE))/100</f>
        <v>5.0811166148404301E-2</v>
      </c>
      <c r="BI8" s="119">
        <f>(VLOOKUP($A8,'RevPAR Raw Data'!$B$6:$BE$49,'RevPAR Raw Data'!AX$1,FALSE))/100</f>
        <v>6.0882587867056498E-2</v>
      </c>
      <c r="BJ8" s="130">
        <f>(VLOOKUP($A8,'RevPAR Raw Data'!$B$6:$BE$49,'RevPAR Raw Data'!AY$1,FALSE))/100</f>
        <v>0.16580637406088802</v>
      </c>
      <c r="BK8" s="119">
        <f>(VLOOKUP($A8,'RevPAR Raw Data'!$B$6:$BE$49,'RevPAR Raw Data'!BA$1,FALSE))/100</f>
        <v>0.15084816803956602</v>
      </c>
      <c r="BL8" s="119">
        <f>(VLOOKUP($A8,'RevPAR Raw Data'!$B$6:$BE$49,'RevPAR Raw Data'!BB$1,FALSE))/100</f>
        <v>1.47196993204738E-2</v>
      </c>
      <c r="BM8" s="130">
        <f>(VLOOKUP($A8,'RevPAR Raw Data'!$B$6:$BE$49,'RevPAR Raw Data'!BC$1,FALSE))/100</f>
        <v>7.4788388424750704E-2</v>
      </c>
      <c r="BN8" s="131">
        <f>(VLOOKUP($A8,'RevPAR Raw Data'!$B$6:$BE$49,'RevPAR Raw Data'!BE$1,FALSE))/100</f>
        <v>0.13305568104204402</v>
      </c>
    </row>
    <row r="9" spans="1:66" x14ac:dyDescent="0.45">
      <c r="A9" s="59" t="s">
        <v>117</v>
      </c>
      <c r="B9" s="129">
        <f>(VLOOKUP($A9,'Occupancy Raw Data'!$B$8:$BE$51,'Occupancy Raw Data'!AG$3,FALSE))/100</f>
        <v>0.45081487977782603</v>
      </c>
      <c r="C9" s="119">
        <f>(VLOOKUP($A9,'Occupancy Raw Data'!$B$8:$BE$51,'Occupancy Raw Data'!AH$3,FALSE))/100</f>
        <v>0.60081853394723306</v>
      </c>
      <c r="D9" s="119">
        <f>(VLOOKUP($A9,'Occupancy Raw Data'!$B$8:$BE$51,'Occupancy Raw Data'!AI$3,FALSE))/100</f>
        <v>0.67865234232258997</v>
      </c>
      <c r="E9" s="119">
        <f>(VLOOKUP($A9,'Occupancy Raw Data'!$B$8:$BE$51,'Occupancy Raw Data'!AJ$3,FALSE))/100</f>
        <v>0.65395929255280194</v>
      </c>
      <c r="F9" s="119">
        <f>(VLOOKUP($A9,'Occupancy Raw Data'!$B$8:$BE$51,'Occupancy Raw Data'!AK$3,FALSE))/100</f>
        <v>0.55862201271650902</v>
      </c>
      <c r="G9" s="130">
        <f>(VLOOKUP($A9,'Occupancy Raw Data'!$B$8:$BE$51,'Occupancy Raw Data'!AL$3,FALSE))/100</f>
        <v>0.58857341226339199</v>
      </c>
      <c r="H9" s="119">
        <f>(VLOOKUP($A9,'Occupancy Raw Data'!$B$8:$BE$51,'Occupancy Raw Data'!AN$3,FALSE))/100</f>
        <v>0.62137323686325996</v>
      </c>
      <c r="I9" s="119">
        <f>(VLOOKUP($A9,'Occupancy Raw Data'!$B$8:$BE$51,'Occupancy Raw Data'!AO$3,FALSE))/100</f>
        <v>0.62632463641014302</v>
      </c>
      <c r="J9" s="130">
        <f>(VLOOKUP($A9,'Occupancy Raw Data'!$B$8:$BE$51,'Occupancy Raw Data'!AP$3,FALSE))/100</f>
        <v>0.62384893663670193</v>
      </c>
      <c r="K9" s="131">
        <f>(VLOOKUP($A9,'Occupancy Raw Data'!$B$8:$BE$51,'Occupancy Raw Data'!AR$3,FALSE))/100</f>
        <v>0.59865213351290902</v>
      </c>
      <c r="M9" s="118">
        <f>(VLOOKUP($A9,'Occupancy Raw Data'!$B$8:$BE$51,'Occupancy Raw Data'!AT$3,FALSE))/100</f>
        <v>0.19945154930372902</v>
      </c>
      <c r="N9" s="115">
        <f>(VLOOKUP($A9,'Occupancy Raw Data'!$B$8:$BE$51,'Occupancy Raw Data'!AU$3,FALSE))/100</f>
        <v>2.4517507165656401E-3</v>
      </c>
      <c r="O9" s="115">
        <f>(VLOOKUP($A9,'Occupancy Raw Data'!$B$8:$BE$51,'Occupancy Raw Data'!AV$3,FALSE))/100</f>
        <v>6.0692136055159294E-3</v>
      </c>
      <c r="P9" s="115">
        <f>(VLOOKUP($A9,'Occupancy Raw Data'!$B$8:$BE$51,'Occupancy Raw Data'!AW$3,FALSE))/100</f>
        <v>-6.8942692772942507E-3</v>
      </c>
      <c r="Q9" s="115">
        <f>(VLOOKUP($A9,'Occupancy Raw Data'!$B$8:$BE$51,'Occupancy Raw Data'!AX$3,FALSE))/100</f>
        <v>1.44757628304952E-2</v>
      </c>
      <c r="R9" s="116">
        <f>(VLOOKUP($A9,'Occupancy Raw Data'!$B$8:$BE$51,'Occupancy Raw Data'!AY$3,FALSE))/100</f>
        <v>2.93674154375426E-2</v>
      </c>
      <c r="S9" s="115">
        <f>(VLOOKUP($A9,'Occupancy Raw Data'!$B$8:$BE$51,'Occupancy Raw Data'!BA$3,FALSE))/100</f>
        <v>7.66531522158235E-2</v>
      </c>
      <c r="T9" s="115">
        <f>(VLOOKUP($A9,'Occupancy Raw Data'!$B$8:$BE$51,'Occupancy Raw Data'!BB$3,FALSE))/100</f>
        <v>2.37870709765448E-2</v>
      </c>
      <c r="U9" s="116">
        <f>(VLOOKUP($A9,'Occupancy Raw Data'!$B$8:$BE$51,'Occupancy Raw Data'!BC$3,FALSE))/100</f>
        <v>4.9449996416424599E-2</v>
      </c>
      <c r="V9" s="117">
        <f>(VLOOKUP($A9,'Occupancy Raw Data'!$B$8:$BE$51,'Occupancy Raw Data'!BE$3,FALSE))/100</f>
        <v>3.5265983307791203E-2</v>
      </c>
      <c r="X9" s="49">
        <f>VLOOKUP($A9,'ADR Raw Data'!$B$6:$BE$49,'ADR Raw Data'!AG$1,FALSE)</f>
        <v>202.20685823133601</v>
      </c>
      <c r="Y9" s="50">
        <f>VLOOKUP($A9,'ADR Raw Data'!$B$6:$BE$49,'ADR Raw Data'!AH$1,FALSE)</f>
        <v>201.332394173458</v>
      </c>
      <c r="Z9" s="50">
        <f>VLOOKUP($A9,'ADR Raw Data'!$B$6:$BE$49,'ADR Raw Data'!AI$1,FALSE)</f>
        <v>187.20172665841</v>
      </c>
      <c r="AA9" s="50">
        <f>VLOOKUP($A9,'ADR Raw Data'!$B$6:$BE$49,'ADR Raw Data'!AJ$1,FALSE)</f>
        <v>183.42168652650599</v>
      </c>
      <c r="AB9" s="50">
        <f>VLOOKUP($A9,'ADR Raw Data'!$B$6:$BE$49,'ADR Raw Data'!AK$1,FALSE)</f>
        <v>165.734907357438</v>
      </c>
      <c r="AC9" s="51">
        <f>VLOOKUP($A9,'ADR Raw Data'!$B$6:$BE$49,'ADR Raw Data'!AL$1,FALSE)</f>
        <v>187.470401163476</v>
      </c>
      <c r="AD9" s="50">
        <f>VLOOKUP($A9,'ADR Raw Data'!$B$6:$BE$49,'ADR Raw Data'!AN$1,FALSE)</f>
        <v>170.80004484107101</v>
      </c>
      <c r="AE9" s="50">
        <f>VLOOKUP($A9,'ADR Raw Data'!$B$6:$BE$49,'ADR Raw Data'!AO$1,FALSE)</f>
        <v>176.83333138856401</v>
      </c>
      <c r="AF9" s="51">
        <f>VLOOKUP($A9,'ADR Raw Data'!$B$6:$BE$49,'ADR Raw Data'!AP$1,FALSE)</f>
        <v>173.828659447348</v>
      </c>
      <c r="AG9" s="52">
        <f>VLOOKUP($A9,'ADR Raw Data'!$B$6:$BE$49,'ADR Raw Data'!AR$1,FALSE)</f>
        <v>183.40871201353301</v>
      </c>
      <c r="AI9" s="118">
        <f>(VLOOKUP($A9,'ADR Raw Data'!$B$6:$BE$49,'ADR Raw Data'!AT$1,FALSE))/100</f>
        <v>0.31428491070361497</v>
      </c>
      <c r="AJ9" s="115">
        <f>(VLOOKUP($A9,'ADR Raw Data'!$B$6:$BE$49,'ADR Raw Data'!AU$1,FALSE))/100</f>
        <v>0.16112083981185801</v>
      </c>
      <c r="AK9" s="115">
        <f>(VLOOKUP($A9,'ADR Raw Data'!$B$6:$BE$49,'ADR Raw Data'!AV$1,FALSE))/100</f>
        <v>4.1032393902246903E-2</v>
      </c>
      <c r="AL9" s="115">
        <f>(VLOOKUP($A9,'ADR Raw Data'!$B$6:$BE$49,'ADR Raw Data'!AW$1,FALSE))/100</f>
        <v>4.3292147168221599E-2</v>
      </c>
      <c r="AM9" s="115">
        <f>(VLOOKUP($A9,'ADR Raw Data'!$B$6:$BE$49,'ADR Raw Data'!AX$1,FALSE))/100</f>
        <v>3.2693495714092399E-2</v>
      </c>
      <c r="AN9" s="116">
        <f>(VLOOKUP($A9,'ADR Raw Data'!$B$6:$BE$49,'ADR Raw Data'!AY$1,FALSE))/100</f>
        <v>0.100094808452205</v>
      </c>
      <c r="AO9" s="115">
        <f>(VLOOKUP($A9,'ADR Raw Data'!$B$6:$BE$49,'ADR Raw Data'!BA$1,FALSE))/100</f>
        <v>4.7662640873001594E-2</v>
      </c>
      <c r="AP9" s="115">
        <f>(VLOOKUP($A9,'ADR Raw Data'!$B$6:$BE$49,'ADR Raw Data'!BB$1,FALSE))/100</f>
        <v>5.4473913233608E-2</v>
      </c>
      <c r="AQ9" s="116">
        <f>(VLOOKUP($A9,'ADR Raw Data'!$B$6:$BE$49,'ADR Raw Data'!BC$1,FALSE))/100</f>
        <v>5.0756608588702894E-2</v>
      </c>
      <c r="AR9" s="117">
        <f>(VLOOKUP($A9,'ADR Raw Data'!$B$6:$BE$49,'ADR Raw Data'!BE$1,FALSE))/100</f>
        <v>8.5580234947088496E-2</v>
      </c>
      <c r="AT9" s="49">
        <f>VLOOKUP($A9,'RevPAR Raw Data'!$B$6:$BE$49,'RevPAR Raw Data'!AG$1,FALSE)</f>
        <v>91.157860483812001</v>
      </c>
      <c r="AU9" s="50">
        <f>VLOOKUP($A9,'RevPAR Raw Data'!$B$6:$BE$49,'RevPAR Raw Data'!AH$1,FALSE)</f>
        <v>120.964233903383</v>
      </c>
      <c r="AV9" s="50">
        <f>VLOOKUP($A9,'RevPAR Raw Data'!$B$6:$BE$49,'RevPAR Raw Data'!AI$1,FALSE)</f>
        <v>127.04489028356301</v>
      </c>
      <c r="AW9" s="50">
        <f>VLOOKUP($A9,'RevPAR Raw Data'!$B$6:$BE$49,'RevPAR Raw Data'!AJ$1,FALSE)</f>
        <v>119.950316359716</v>
      </c>
      <c r="AX9" s="50">
        <f>VLOOKUP($A9,'RevPAR Raw Data'!$B$6:$BE$49,'RevPAR Raw Data'!AK$1,FALSE)</f>
        <v>92.583167525396405</v>
      </c>
      <c r="AY9" s="51">
        <f>VLOOKUP($A9,'RevPAR Raw Data'!$B$6:$BE$49,'RevPAR Raw Data'!AL$1,FALSE)</f>
        <v>110.34009371117401</v>
      </c>
      <c r="AZ9" s="50">
        <f>VLOOKUP($A9,'RevPAR Raw Data'!$B$6:$BE$49,'RevPAR Raw Data'!AN$1,FALSE)</f>
        <v>106.130576719286</v>
      </c>
      <c r="BA9" s="50">
        <f>VLOOKUP($A9,'RevPAR Raw Data'!$B$6:$BE$49,'RevPAR Raw Data'!AO$1,FALSE)</f>
        <v>110.755071987137</v>
      </c>
      <c r="BB9" s="51">
        <f>VLOOKUP($A9,'RevPAR Raw Data'!$B$6:$BE$49,'RevPAR Raw Data'!AP$1,FALSE)</f>
        <v>108.442824353212</v>
      </c>
      <c r="BC9" s="52">
        <f>VLOOKUP($A9,'RevPAR Raw Data'!$B$6:$BE$49,'RevPAR Raw Data'!AR$1,FALSE)</f>
        <v>109.79801675175599</v>
      </c>
      <c r="BE9" s="129">
        <f>(VLOOKUP($A9,'RevPAR Raw Data'!$B$6:$BE$49,'RevPAR Raw Data'!AT$1,FALSE))/100</f>
        <v>0.57642107236996498</v>
      </c>
      <c r="BF9" s="119">
        <f>(VLOOKUP($A9,'RevPAR Raw Data'!$B$6:$BE$49,'RevPAR Raw Data'!AU$1,FALSE))/100</f>
        <v>0.16396761866288601</v>
      </c>
      <c r="BG9" s="119">
        <f>(VLOOKUP($A9,'RevPAR Raw Data'!$B$6:$BE$49,'RevPAR Raw Data'!AV$1,FALSE))/100</f>
        <v>4.7350641871101197E-2</v>
      </c>
      <c r="BH9" s="119">
        <f>(VLOOKUP($A9,'RevPAR Raw Data'!$B$6:$BE$49,'RevPAR Raw Data'!AW$1,FALSE))/100</f>
        <v>3.6099410170757296E-2</v>
      </c>
      <c r="BI9" s="119">
        <f>(VLOOKUP($A9,'RevPAR Raw Data'!$B$6:$BE$49,'RevPAR Raw Data'!AX$1,FALSE))/100</f>
        <v>4.7642521834644701E-2</v>
      </c>
      <c r="BJ9" s="130">
        <f>(VLOOKUP($A9,'RevPAR Raw Data'!$B$6:$BE$49,'RevPAR Raw Data'!AY$1,FALSE))/100</f>
        <v>0.13240174971270499</v>
      </c>
      <c r="BK9" s="119">
        <f>(VLOOKUP($A9,'RevPAR Raw Data'!$B$6:$BE$49,'RevPAR Raw Data'!BA$1,FALSE))/100</f>
        <v>0.12796928475467101</v>
      </c>
      <c r="BL9" s="119">
        <f>(VLOOKUP($A9,'RevPAR Raw Data'!$B$6:$BE$49,'RevPAR Raw Data'!BB$1,FALSE))/100</f>
        <v>7.9556759050610798E-2</v>
      </c>
      <c r="BM9" s="130">
        <f>(VLOOKUP($A9,'RevPAR Raw Data'!$B$6:$BE$49,'RevPAR Raw Data'!BC$1,FALSE))/100</f>
        <v>0.102716519117948</v>
      </c>
      <c r="BN9" s="131">
        <f>(VLOOKUP($A9,'RevPAR Raw Data'!$B$6:$BE$49,'RevPAR Raw Data'!BE$1,FALSE))/100</f>
        <v>0.123864289392</v>
      </c>
    </row>
    <row r="10" spans="1:66" x14ac:dyDescent="0.45">
      <c r="A10" s="59" t="s">
        <v>118</v>
      </c>
      <c r="B10" s="129">
        <f>(VLOOKUP($A10,'Occupancy Raw Data'!$B$8:$BE$51,'Occupancy Raw Data'!AG$3,FALSE))/100</f>
        <v>0.45173918912837996</v>
      </c>
      <c r="C10" s="119">
        <f>(VLOOKUP($A10,'Occupancy Raw Data'!$B$8:$BE$51,'Occupancy Raw Data'!AH$3,FALSE))/100</f>
        <v>0.57337743178988698</v>
      </c>
      <c r="D10" s="119">
        <f>(VLOOKUP($A10,'Occupancy Raw Data'!$B$8:$BE$51,'Occupancy Raw Data'!AI$3,FALSE))/100</f>
        <v>0.6588369407070751</v>
      </c>
      <c r="E10" s="119">
        <f>(VLOOKUP($A10,'Occupancy Raw Data'!$B$8:$BE$51,'Occupancy Raw Data'!AJ$3,FALSE))/100</f>
        <v>0.645772397966071</v>
      </c>
      <c r="F10" s="119">
        <f>(VLOOKUP($A10,'Occupancy Raw Data'!$B$8:$BE$51,'Occupancy Raw Data'!AK$3,FALSE))/100</f>
        <v>0.56905758298459508</v>
      </c>
      <c r="G10" s="130">
        <f>(VLOOKUP($A10,'Occupancy Raw Data'!$B$8:$BE$51,'Occupancy Raw Data'!AL$3,FALSE))/100</f>
        <v>0.579756708515201</v>
      </c>
      <c r="H10" s="119">
        <f>(VLOOKUP($A10,'Occupancy Raw Data'!$B$8:$BE$51,'Occupancy Raw Data'!AN$3,FALSE))/100</f>
        <v>0.60035369582159293</v>
      </c>
      <c r="I10" s="119">
        <f>(VLOOKUP($A10,'Occupancy Raw Data'!$B$8:$BE$51,'Occupancy Raw Data'!AO$3,FALSE))/100</f>
        <v>0.60477942553972708</v>
      </c>
      <c r="J10" s="130">
        <f>(VLOOKUP($A10,'Occupancy Raw Data'!$B$8:$BE$51,'Occupancy Raw Data'!AP$3,FALSE))/100</f>
        <v>0.60256655238951606</v>
      </c>
      <c r="K10" s="131">
        <f>(VLOOKUP($A10,'Occupancy Raw Data'!$B$8:$BE$51,'Occupancy Raw Data'!AR$3,FALSE))/100</f>
        <v>0.586277628710829</v>
      </c>
      <c r="M10" s="118">
        <f>(VLOOKUP($A10,'Occupancy Raw Data'!$B$8:$BE$51,'Occupancy Raw Data'!AT$3,FALSE))/100</f>
        <v>0.13370632169389801</v>
      </c>
      <c r="N10" s="115">
        <f>(VLOOKUP($A10,'Occupancy Raw Data'!$B$8:$BE$51,'Occupancy Raw Data'!AU$3,FALSE))/100</f>
        <v>-2.9090687252302698E-3</v>
      </c>
      <c r="O10" s="115">
        <f>(VLOOKUP($A10,'Occupancy Raw Data'!$B$8:$BE$51,'Occupancy Raw Data'!AV$3,FALSE))/100</f>
        <v>2.7029630015690399E-2</v>
      </c>
      <c r="P10" s="115">
        <f>(VLOOKUP($A10,'Occupancy Raw Data'!$B$8:$BE$51,'Occupancy Raw Data'!AW$3,FALSE))/100</f>
        <v>1.75422144429783E-2</v>
      </c>
      <c r="Q10" s="115">
        <f>(VLOOKUP($A10,'Occupancy Raw Data'!$B$8:$BE$51,'Occupancy Raw Data'!AX$3,FALSE))/100</f>
        <v>5.3478229836017299E-3</v>
      </c>
      <c r="R10" s="116">
        <f>(VLOOKUP($A10,'Occupancy Raw Data'!$B$8:$BE$51,'Occupancy Raw Data'!AY$3,FALSE))/100</f>
        <v>2.9513851584786099E-2</v>
      </c>
      <c r="S10" s="115">
        <f>(VLOOKUP($A10,'Occupancy Raw Data'!$B$8:$BE$51,'Occupancy Raw Data'!BA$3,FALSE))/100</f>
        <v>2.5925520566074601E-2</v>
      </c>
      <c r="T10" s="115">
        <f>(VLOOKUP($A10,'Occupancy Raw Data'!$B$8:$BE$51,'Occupancy Raw Data'!BB$3,FALSE))/100</f>
        <v>-1.3313149421966399E-2</v>
      </c>
      <c r="U10" s="116">
        <f>(VLOOKUP($A10,'Occupancy Raw Data'!$B$8:$BE$51,'Occupancy Raw Data'!BC$3,FALSE))/100</f>
        <v>5.8516480972005507E-3</v>
      </c>
      <c r="V10" s="117">
        <f>(VLOOKUP($A10,'Occupancy Raw Data'!$B$8:$BE$51,'Occupancy Raw Data'!BE$3,FALSE))/100</f>
        <v>2.2450487909386699E-2</v>
      </c>
      <c r="X10" s="49">
        <f>VLOOKUP($A10,'ADR Raw Data'!$B$6:$BE$49,'ADR Raw Data'!AG$1,FALSE)</f>
        <v>146.378789554072</v>
      </c>
      <c r="Y10" s="50">
        <f>VLOOKUP($A10,'ADR Raw Data'!$B$6:$BE$49,'ADR Raw Data'!AH$1,FALSE)</f>
        <v>148.90327652283099</v>
      </c>
      <c r="Z10" s="50">
        <f>VLOOKUP($A10,'ADR Raw Data'!$B$6:$BE$49,'ADR Raw Data'!AI$1,FALSE)</f>
        <v>141.94096723886699</v>
      </c>
      <c r="AA10" s="50">
        <f>VLOOKUP($A10,'ADR Raw Data'!$B$6:$BE$49,'ADR Raw Data'!AJ$1,FALSE)</f>
        <v>139.69343843634499</v>
      </c>
      <c r="AB10" s="50">
        <f>VLOOKUP($A10,'ADR Raw Data'!$B$6:$BE$49,'ADR Raw Data'!AK$1,FALSE)</f>
        <v>130.587367186367</v>
      </c>
      <c r="AC10" s="51">
        <f>VLOOKUP($A10,'ADR Raw Data'!$B$6:$BE$49,'ADR Raw Data'!AL$1,FALSE)</f>
        <v>141.28018144045001</v>
      </c>
      <c r="AD10" s="50">
        <f>VLOOKUP($A10,'ADR Raw Data'!$B$6:$BE$49,'ADR Raw Data'!AN$1,FALSE)</f>
        <v>129.822491761945</v>
      </c>
      <c r="AE10" s="50">
        <f>VLOOKUP($A10,'ADR Raw Data'!$B$6:$BE$49,'ADR Raw Data'!AO$1,FALSE)</f>
        <v>129.051183926845</v>
      </c>
      <c r="AF10" s="51">
        <f>VLOOKUP($A10,'ADR Raw Data'!$B$6:$BE$49,'ADR Raw Data'!AP$1,FALSE)</f>
        <v>129.43542301426399</v>
      </c>
      <c r="AG10" s="52">
        <f>VLOOKUP($A10,'ADR Raw Data'!$B$6:$BE$49,'ADR Raw Data'!AR$1,FALSE)</f>
        <v>137.79989909379901</v>
      </c>
      <c r="AI10" s="118">
        <f>(VLOOKUP($A10,'ADR Raw Data'!$B$6:$BE$49,'ADR Raw Data'!AT$1,FALSE))/100</f>
        <v>0.19410076801434401</v>
      </c>
      <c r="AJ10" s="115">
        <f>(VLOOKUP($A10,'ADR Raw Data'!$B$6:$BE$49,'ADR Raw Data'!AU$1,FALSE))/100</f>
        <v>0.12910575534775201</v>
      </c>
      <c r="AK10" s="115">
        <f>(VLOOKUP($A10,'ADR Raw Data'!$B$6:$BE$49,'ADR Raw Data'!AV$1,FALSE))/100</f>
        <v>4.4338016499078002E-2</v>
      </c>
      <c r="AL10" s="115">
        <f>(VLOOKUP($A10,'ADR Raw Data'!$B$6:$BE$49,'ADR Raw Data'!AW$1,FALSE))/100</f>
        <v>4.2592057459922901E-2</v>
      </c>
      <c r="AM10" s="115">
        <f>(VLOOKUP($A10,'ADR Raw Data'!$B$6:$BE$49,'ADR Raw Data'!AX$1,FALSE))/100</f>
        <v>2.3146410252709599E-2</v>
      </c>
      <c r="AN10" s="116">
        <f>(VLOOKUP($A10,'ADR Raw Data'!$B$6:$BE$49,'ADR Raw Data'!AY$1,FALSE))/100</f>
        <v>7.7619909351497499E-2</v>
      </c>
      <c r="AO10" s="115">
        <f>(VLOOKUP($A10,'ADR Raw Data'!$B$6:$BE$49,'ADR Raw Data'!BA$1,FALSE))/100</f>
        <v>1.96230180256017E-2</v>
      </c>
      <c r="AP10" s="115">
        <f>(VLOOKUP($A10,'ADR Raw Data'!$B$6:$BE$49,'ADR Raw Data'!BB$1,FALSE))/100</f>
        <v>1.8136194177674699E-2</v>
      </c>
      <c r="AQ10" s="116">
        <f>(VLOOKUP($A10,'ADR Raw Data'!$B$6:$BE$49,'ADR Raw Data'!BC$1,FALSE))/100</f>
        <v>1.8923250364427501E-2</v>
      </c>
      <c r="AR10" s="117">
        <f>(VLOOKUP($A10,'ADR Raw Data'!$B$6:$BE$49,'ADR Raw Data'!BE$1,FALSE))/100</f>
        <v>6.0914324770930305E-2</v>
      </c>
      <c r="AT10" s="49">
        <f>VLOOKUP($A10,'RevPAR Raw Data'!$B$6:$BE$49,'RevPAR Raw Data'!AG$1,FALSE)</f>
        <v>66.125035698750494</v>
      </c>
      <c r="AU10" s="50">
        <f>VLOOKUP($A10,'RevPAR Raw Data'!$B$6:$BE$49,'RevPAR Raw Data'!AH$1,FALSE)</f>
        <v>85.3777782777602</v>
      </c>
      <c r="AV10" s="50">
        <f>VLOOKUP($A10,'RevPAR Raw Data'!$B$6:$BE$49,'RevPAR Raw Data'!AI$1,FALSE)</f>
        <v>93.515952616658396</v>
      </c>
      <c r="AW10" s="50">
        <f>VLOOKUP($A10,'RevPAR Raw Data'!$B$6:$BE$49,'RevPAR Raw Data'!AJ$1,FALSE)</f>
        <v>90.210166719164803</v>
      </c>
      <c r="AX10" s="50">
        <f>VLOOKUP($A10,'RevPAR Raw Data'!$B$6:$BE$49,'RevPAR Raw Data'!AK$1,FALSE)</f>
        <v>74.311731539396106</v>
      </c>
      <c r="AY10" s="51">
        <f>VLOOKUP($A10,'RevPAR Raw Data'!$B$6:$BE$49,'RevPAR Raw Data'!AL$1,FALSE)</f>
        <v>81.908132970346003</v>
      </c>
      <c r="AZ10" s="50">
        <f>VLOOKUP($A10,'RevPAR Raw Data'!$B$6:$BE$49,'RevPAR Raw Data'!AN$1,FALSE)</f>
        <v>77.939412730052098</v>
      </c>
      <c r="BA10" s="50">
        <f>VLOOKUP($A10,'RevPAR Raw Data'!$B$6:$BE$49,'RevPAR Raw Data'!AO$1,FALSE)</f>
        <v>78.0475008804993</v>
      </c>
      <c r="BB10" s="51">
        <f>VLOOKUP($A10,'RevPAR Raw Data'!$B$6:$BE$49,'RevPAR Raw Data'!AP$1,FALSE)</f>
        <v>77.993456602783795</v>
      </c>
      <c r="BC10" s="52">
        <f>VLOOKUP($A10,'RevPAR Raw Data'!$B$6:$BE$49,'RevPAR Raw Data'!AR$1,FALSE)</f>
        <v>80.7889980773041</v>
      </c>
      <c r="BE10" s="129">
        <f>(VLOOKUP($A10,'RevPAR Raw Data'!$B$6:$BE$49,'RevPAR Raw Data'!AT$1,FALSE))/100</f>
        <v>0.35375958943740105</v>
      </c>
      <c r="BF10" s="119">
        <f>(VLOOKUP($A10,'RevPAR Raw Data'!$B$6:$BE$49,'RevPAR Raw Data'!AU$1,FALSE))/100</f>
        <v>0.125821109107392</v>
      </c>
      <c r="BG10" s="119">
        <f>(VLOOKUP($A10,'RevPAR Raw Data'!$B$6:$BE$49,'RevPAR Raw Data'!AV$1,FALSE))/100</f>
        <v>7.2566086696368104E-2</v>
      </c>
      <c r="BH10" s="119">
        <f>(VLOOKUP($A10,'RevPAR Raw Data'!$B$6:$BE$49,'RevPAR Raw Data'!AW$1,FALSE))/100</f>
        <v>6.08814309084309E-2</v>
      </c>
      <c r="BI10" s="119">
        <f>(VLOOKUP($A10,'RevPAR Raw Data'!$B$6:$BE$49,'RevPAR Raw Data'!AX$1,FALSE))/100</f>
        <v>2.8618016141048599E-2</v>
      </c>
      <c r="BJ10" s="130">
        <f>(VLOOKUP($A10,'RevPAR Raw Data'!$B$6:$BE$49,'RevPAR Raw Data'!AY$1,FALSE))/100</f>
        <v>0.10942462342090799</v>
      </c>
      <c r="BK10" s="119">
        <f>(VLOOKUP($A10,'RevPAR Raw Data'!$B$6:$BE$49,'RevPAR Raw Data'!BA$1,FALSE))/100</f>
        <v>4.6057275549067495E-2</v>
      </c>
      <c r="BL10" s="119">
        <f>(VLOOKUP($A10,'RevPAR Raw Data'!$B$6:$BE$49,'RevPAR Raw Data'!BB$1,FALSE))/100</f>
        <v>4.5815948926751096E-3</v>
      </c>
      <c r="BM10" s="130">
        <f>(VLOOKUP($A10,'RevPAR Raw Data'!$B$6:$BE$49,'RevPAR Raw Data'!BC$1,FALSE))/100</f>
        <v>2.4885630663615901E-2</v>
      </c>
      <c r="BN10" s="131">
        <f>(VLOOKUP($A10,'RevPAR Raw Data'!$B$6:$BE$49,'RevPAR Raw Data'!BE$1,FALSE))/100</f>
        <v>8.4732368992095186E-2</v>
      </c>
    </row>
    <row r="11" spans="1:66" x14ac:dyDescent="0.45">
      <c r="A11" s="59" t="s">
        <v>119</v>
      </c>
      <c r="B11" s="129">
        <f>(VLOOKUP($A11,'Occupancy Raw Data'!$B$8:$BE$51,'Occupancy Raw Data'!AG$3,FALSE))/100</f>
        <v>0.38674179170821299</v>
      </c>
      <c r="C11" s="119">
        <f>(VLOOKUP($A11,'Occupancy Raw Data'!$B$8:$BE$51,'Occupancy Raw Data'!AH$3,FALSE))/100</f>
        <v>0.49748915772654601</v>
      </c>
      <c r="D11" s="119">
        <f>(VLOOKUP($A11,'Occupancy Raw Data'!$B$8:$BE$51,'Occupancy Raw Data'!AI$3,FALSE))/100</f>
        <v>0.56505364072129605</v>
      </c>
      <c r="E11" s="119">
        <f>(VLOOKUP($A11,'Occupancy Raw Data'!$B$8:$BE$51,'Occupancy Raw Data'!AJ$3,FALSE))/100</f>
        <v>0.56008001057196699</v>
      </c>
      <c r="F11" s="119">
        <f>(VLOOKUP($A11,'Occupancy Raw Data'!$B$8:$BE$51,'Occupancy Raw Data'!AK$3,FALSE))/100</f>
        <v>0.52834608777135694</v>
      </c>
      <c r="G11" s="130">
        <f>(VLOOKUP($A11,'Occupancy Raw Data'!$B$8:$BE$51,'Occupancy Raw Data'!AL$3,FALSE))/100</f>
        <v>0.50754213769987599</v>
      </c>
      <c r="H11" s="119">
        <f>(VLOOKUP($A11,'Occupancy Raw Data'!$B$8:$BE$51,'Occupancy Raw Data'!AN$3,FALSE))/100</f>
        <v>0.55863237184492798</v>
      </c>
      <c r="I11" s="119">
        <f>(VLOOKUP($A11,'Occupancy Raw Data'!$B$8:$BE$51,'Occupancy Raw Data'!AO$3,FALSE))/100</f>
        <v>0.54303804311913906</v>
      </c>
      <c r="J11" s="130">
        <f>(VLOOKUP($A11,'Occupancy Raw Data'!$B$8:$BE$51,'Occupancy Raw Data'!AP$3,FALSE))/100</f>
        <v>0.55083541824975102</v>
      </c>
      <c r="K11" s="131">
        <f>(VLOOKUP($A11,'Occupancy Raw Data'!$B$8:$BE$51,'Occupancy Raw Data'!AR$3,FALSE))/100</f>
        <v>0.51991140760140597</v>
      </c>
      <c r="M11" s="118">
        <f>(VLOOKUP($A11,'Occupancy Raw Data'!$B$8:$BE$51,'Occupancy Raw Data'!AT$3,FALSE))/100</f>
        <v>7.8519738374039999E-2</v>
      </c>
      <c r="N11" s="115">
        <f>(VLOOKUP($A11,'Occupancy Raw Data'!$B$8:$BE$51,'Occupancy Raw Data'!AU$3,FALSE))/100</f>
        <v>-3.5671799559067199E-2</v>
      </c>
      <c r="O11" s="115">
        <f>(VLOOKUP($A11,'Occupancy Raw Data'!$B$8:$BE$51,'Occupancy Raw Data'!AV$3,FALSE))/100</f>
        <v>5.4153889695711501E-3</v>
      </c>
      <c r="P11" s="115">
        <f>(VLOOKUP($A11,'Occupancy Raw Data'!$B$8:$BE$51,'Occupancy Raw Data'!AW$3,FALSE))/100</f>
        <v>-8.873846158618949E-3</v>
      </c>
      <c r="Q11" s="115">
        <f>(VLOOKUP($A11,'Occupancy Raw Data'!$B$8:$BE$51,'Occupancy Raw Data'!AX$3,FALSE))/100</f>
        <v>7.0315399527582003E-3</v>
      </c>
      <c r="R11" s="116">
        <f>(VLOOKUP($A11,'Occupancy Raw Data'!$B$8:$BE$51,'Occupancy Raw Data'!AY$3,FALSE))/100</f>
        <v>4.5408805721379097E-3</v>
      </c>
      <c r="S11" s="115">
        <f>(VLOOKUP($A11,'Occupancy Raw Data'!$B$8:$BE$51,'Occupancy Raw Data'!BA$3,FALSE))/100</f>
        <v>1.2135811609302E-3</v>
      </c>
      <c r="T11" s="115">
        <f>(VLOOKUP($A11,'Occupancy Raw Data'!$B$8:$BE$51,'Occupancy Raw Data'!BB$3,FALSE))/100</f>
        <v>-3.9682841447980899E-2</v>
      </c>
      <c r="U11" s="116">
        <f>(VLOOKUP($A11,'Occupancy Raw Data'!$B$8:$BE$51,'Occupancy Raw Data'!BC$3,FALSE))/100</f>
        <v>-1.9371177124002902E-2</v>
      </c>
      <c r="V11" s="117">
        <f>(VLOOKUP($A11,'Occupancy Raw Data'!$B$8:$BE$51,'Occupancy Raw Data'!BE$3,FALSE))/100</f>
        <v>-2.8201274764608195E-3</v>
      </c>
      <c r="X11" s="49">
        <f>VLOOKUP($A11,'ADR Raw Data'!$B$6:$BE$49,'ADR Raw Data'!AG$1,FALSE)</f>
        <v>112.97291702907501</v>
      </c>
      <c r="Y11" s="50">
        <f>VLOOKUP($A11,'ADR Raw Data'!$B$6:$BE$49,'ADR Raw Data'!AH$1,FALSE)</f>
        <v>112.268090460148</v>
      </c>
      <c r="Z11" s="50">
        <f>VLOOKUP($A11,'ADR Raw Data'!$B$6:$BE$49,'ADR Raw Data'!AI$1,FALSE)</f>
        <v>108.92870201660401</v>
      </c>
      <c r="AA11" s="50">
        <f>VLOOKUP($A11,'ADR Raw Data'!$B$6:$BE$49,'ADR Raw Data'!AJ$1,FALSE)</f>
        <v>108.255876706599</v>
      </c>
      <c r="AB11" s="50">
        <f>VLOOKUP($A11,'ADR Raw Data'!$B$6:$BE$49,'ADR Raw Data'!AK$1,FALSE)</f>
        <v>106.55130562313801</v>
      </c>
      <c r="AC11" s="51">
        <f>VLOOKUP($A11,'ADR Raw Data'!$B$6:$BE$49,'ADR Raw Data'!AL$1,FALSE)</f>
        <v>109.55621736773701</v>
      </c>
      <c r="AD11" s="50">
        <f>VLOOKUP($A11,'ADR Raw Data'!$B$6:$BE$49,'ADR Raw Data'!AN$1,FALSE)</f>
        <v>113.330257526881</v>
      </c>
      <c r="AE11" s="50">
        <f>VLOOKUP($A11,'ADR Raw Data'!$B$6:$BE$49,'ADR Raw Data'!AO$1,FALSE)</f>
        <v>112.073693956791</v>
      </c>
      <c r="AF11" s="51">
        <f>VLOOKUP($A11,'ADR Raw Data'!$B$6:$BE$49,'ADR Raw Data'!AP$1,FALSE)</f>
        <v>112.710886155322</v>
      </c>
      <c r="AG11" s="52">
        <f>VLOOKUP($A11,'ADR Raw Data'!$B$6:$BE$49,'ADR Raw Data'!AR$1,FALSE)</f>
        <v>110.511143657406</v>
      </c>
      <c r="AI11" s="118">
        <f>(VLOOKUP($A11,'ADR Raw Data'!$B$6:$BE$49,'ADR Raw Data'!AT$1,FALSE))/100</f>
        <v>0.139874360588364</v>
      </c>
      <c r="AJ11" s="115">
        <f>(VLOOKUP($A11,'ADR Raw Data'!$B$6:$BE$49,'ADR Raw Data'!AU$1,FALSE))/100</f>
        <v>8.1319216972975408E-2</v>
      </c>
      <c r="AK11" s="115">
        <f>(VLOOKUP($A11,'ADR Raw Data'!$B$6:$BE$49,'ADR Raw Data'!AV$1,FALSE))/100</f>
        <v>3.4671412503320703E-2</v>
      </c>
      <c r="AL11" s="115">
        <f>(VLOOKUP($A11,'ADR Raw Data'!$B$6:$BE$49,'ADR Raw Data'!AW$1,FALSE))/100</f>
        <v>2.9785462822008099E-2</v>
      </c>
      <c r="AM11" s="115">
        <f>(VLOOKUP($A11,'ADR Raw Data'!$B$6:$BE$49,'ADR Raw Data'!AX$1,FALSE))/100</f>
        <v>2.0160565261983399E-2</v>
      </c>
      <c r="AN11" s="116">
        <f>(VLOOKUP($A11,'ADR Raw Data'!$B$6:$BE$49,'ADR Raw Data'!AY$1,FALSE))/100</f>
        <v>5.4451832977201402E-2</v>
      </c>
      <c r="AO11" s="115">
        <f>(VLOOKUP($A11,'ADR Raw Data'!$B$6:$BE$49,'ADR Raw Data'!BA$1,FALSE))/100</f>
        <v>1.4722964270550301E-2</v>
      </c>
      <c r="AP11" s="115">
        <f>(VLOOKUP($A11,'ADR Raw Data'!$B$6:$BE$49,'ADR Raw Data'!BB$1,FALSE))/100</f>
        <v>5.08222672719997E-3</v>
      </c>
      <c r="AQ11" s="116">
        <f>(VLOOKUP($A11,'ADR Raw Data'!$B$6:$BE$49,'ADR Raw Data'!BC$1,FALSE))/100</f>
        <v>9.9917260742160095E-3</v>
      </c>
      <c r="AR11" s="117">
        <f>(VLOOKUP($A11,'ADR Raw Data'!$B$6:$BE$49,'ADR Raw Data'!BE$1,FALSE))/100</f>
        <v>3.9928256538909801E-2</v>
      </c>
      <c r="AT11" s="49">
        <f>VLOOKUP($A11,'RevPAR Raw Data'!$B$6:$BE$49,'RevPAR Raw Data'!AG$1,FALSE)</f>
        <v>43.691348346327999</v>
      </c>
      <c r="AU11" s="50">
        <f>VLOOKUP($A11,'RevPAR Raw Data'!$B$6:$BE$49,'RevPAR Raw Data'!AH$1,FALSE)</f>
        <v>55.852157762587197</v>
      </c>
      <c r="AV11" s="50">
        <f>VLOOKUP($A11,'RevPAR Raw Data'!$B$6:$BE$49,'RevPAR Raw Data'!AI$1,FALSE)</f>
        <v>61.550559653527699</v>
      </c>
      <c r="AW11" s="50">
        <f>VLOOKUP($A11,'RevPAR Raw Data'!$B$6:$BE$49,'RevPAR Raw Data'!AJ$1,FALSE)</f>
        <v>60.631952570309501</v>
      </c>
      <c r="AX11" s="50">
        <f>VLOOKUP($A11,'RevPAR Raw Data'!$B$6:$BE$49,'RevPAR Raw Data'!AK$1,FALSE)</f>
        <v>56.295965472915299</v>
      </c>
      <c r="AY11" s="51">
        <f>VLOOKUP($A11,'RevPAR Raw Data'!$B$6:$BE$49,'RevPAR Raw Data'!AL$1,FALSE)</f>
        <v>55.6043967611336</v>
      </c>
      <c r="AZ11" s="50">
        <f>VLOOKUP($A11,'RevPAR Raw Data'!$B$6:$BE$49,'RevPAR Raw Data'!AN$1,FALSE)</f>
        <v>63.309950564038402</v>
      </c>
      <c r="BA11" s="50">
        <f>VLOOKUP($A11,'RevPAR Raw Data'!$B$6:$BE$49,'RevPAR Raw Data'!AO$1,FALSE)</f>
        <v>60.8602794514293</v>
      </c>
      <c r="BB11" s="51">
        <f>VLOOKUP($A11,'RevPAR Raw Data'!$B$6:$BE$49,'RevPAR Raw Data'!AP$1,FALSE)</f>
        <v>62.085148116667199</v>
      </c>
      <c r="BC11" s="52">
        <f>VLOOKUP($A11,'RevPAR Raw Data'!$B$6:$BE$49,'RevPAR Raw Data'!AR$1,FALSE)</f>
        <v>57.456004254563197</v>
      </c>
      <c r="BE11" s="129">
        <f>(VLOOKUP($A11,'RevPAR Raw Data'!$B$6:$BE$49,'RevPAR Raw Data'!AT$1,FALSE))/100</f>
        <v>0.22937699716103802</v>
      </c>
      <c r="BF11" s="119">
        <f>(VLOOKUP($A11,'RevPAR Raw Data'!$B$6:$BE$49,'RevPAR Raw Data'!AU$1,FALSE))/100</f>
        <v>4.2746614605747801E-2</v>
      </c>
      <c r="BG11" s="119">
        <f>(VLOOKUP($A11,'RevPAR Raw Data'!$B$6:$BE$49,'RevPAR Raw Data'!AV$1,FALSE))/100</f>
        <v>4.0274560657721795E-2</v>
      </c>
      <c r="BH11" s="119">
        <f>(VLOOKUP($A11,'RevPAR Raw Data'!$B$6:$BE$49,'RevPAR Raw Data'!AW$1,FALSE))/100</f>
        <v>2.06473050485434E-2</v>
      </c>
      <c r="BI11" s="119">
        <f>(VLOOKUP($A11,'RevPAR Raw Data'!$B$6:$BE$49,'RevPAR Raw Data'!AX$1,FALSE))/100</f>
        <v>2.7333865034851402E-2</v>
      </c>
      <c r="BJ11" s="130">
        <f>(VLOOKUP($A11,'RevPAR Raw Data'!$B$6:$BE$49,'RevPAR Raw Data'!AY$1,FALSE))/100</f>
        <v>5.9239972819822802E-2</v>
      </c>
      <c r="BK11" s="119">
        <f>(VLOOKUP($A11,'RevPAR Raw Data'!$B$6:$BE$49,'RevPAR Raw Data'!BA$1,FALSE))/100</f>
        <v>1.59544129435523E-2</v>
      </c>
      <c r="BL11" s="119">
        <f>(VLOOKUP($A11,'RevPAR Raw Data'!$B$6:$BE$49,'RevPAR Raw Data'!BB$1,FALSE))/100</f>
        <v>-3.4802291918199099E-2</v>
      </c>
      <c r="BM11" s="130">
        <f>(VLOOKUP($A11,'RevPAR Raw Data'!$B$6:$BE$49,'RevPAR Raw Data'!BC$1,FALSE))/100</f>
        <v>-9.5730025453451099E-3</v>
      </c>
      <c r="BN11" s="131">
        <f>(VLOOKUP($A11,'RevPAR Raw Data'!$B$6:$BE$49,'RevPAR Raw Data'!BE$1,FALSE))/100</f>
        <v>3.6995526289096498E-2</v>
      </c>
    </row>
    <row r="12" spans="1:66" x14ac:dyDescent="0.45">
      <c r="A12" s="59" t="s">
        <v>120</v>
      </c>
      <c r="B12" s="129">
        <f>(VLOOKUP($A12,'Occupancy Raw Data'!$B$8:$BE$51,'Occupancy Raw Data'!AG$3,FALSE))/100</f>
        <v>0.42792710078729301</v>
      </c>
      <c r="C12" s="119">
        <f>(VLOOKUP($A12,'Occupancy Raw Data'!$B$8:$BE$51,'Occupancy Raw Data'!AH$3,FALSE))/100</f>
        <v>0.48838570477655097</v>
      </c>
      <c r="D12" s="119">
        <f>(VLOOKUP($A12,'Occupancy Raw Data'!$B$8:$BE$51,'Occupancy Raw Data'!AI$3,FALSE))/100</f>
        <v>0.52181697156104301</v>
      </c>
      <c r="E12" s="119">
        <f>(VLOOKUP($A12,'Occupancy Raw Data'!$B$8:$BE$51,'Occupancy Raw Data'!AJ$3,FALSE))/100</f>
        <v>0.51954460945210801</v>
      </c>
      <c r="F12" s="119">
        <f>(VLOOKUP($A12,'Occupancy Raw Data'!$B$8:$BE$51,'Occupancy Raw Data'!AK$3,FALSE))/100</f>
        <v>0.50900911240158797</v>
      </c>
      <c r="G12" s="130">
        <f>(VLOOKUP($A12,'Occupancy Raw Data'!$B$8:$BE$51,'Occupancy Raw Data'!AL$3,FALSE))/100</f>
        <v>0.49333669979571604</v>
      </c>
      <c r="H12" s="119">
        <f>(VLOOKUP($A12,'Occupancy Raw Data'!$B$8:$BE$51,'Occupancy Raw Data'!AN$3,FALSE))/100</f>
        <v>0.52902426148231396</v>
      </c>
      <c r="I12" s="119">
        <f>(VLOOKUP($A12,'Occupancy Raw Data'!$B$8:$BE$51,'Occupancy Raw Data'!AO$3,FALSE))/100</f>
        <v>0.51730934509826298</v>
      </c>
      <c r="J12" s="130">
        <f>(VLOOKUP($A12,'Occupancy Raw Data'!$B$8:$BE$51,'Occupancy Raw Data'!AP$3,FALSE))/100</f>
        <v>0.523162403454148</v>
      </c>
      <c r="K12" s="131">
        <f>(VLOOKUP($A12,'Occupancy Raw Data'!$B$8:$BE$51,'Occupancy Raw Data'!AR$3,FALSE))/100</f>
        <v>0.50186290403216605</v>
      </c>
      <c r="M12" s="118">
        <f>(VLOOKUP($A12,'Occupancy Raw Data'!$B$8:$BE$51,'Occupancy Raw Data'!AT$3,FALSE))/100</f>
        <v>4.6100379072131499E-2</v>
      </c>
      <c r="N12" s="115">
        <f>(VLOOKUP($A12,'Occupancy Raw Data'!$B$8:$BE$51,'Occupancy Raw Data'!AU$3,FALSE))/100</f>
        <v>-9.41487597523912E-3</v>
      </c>
      <c r="O12" s="115">
        <f>(VLOOKUP($A12,'Occupancy Raw Data'!$B$8:$BE$51,'Occupancy Raw Data'!AV$3,FALSE))/100</f>
        <v>1.41322544690056E-2</v>
      </c>
      <c r="P12" s="115">
        <f>(VLOOKUP($A12,'Occupancy Raw Data'!$B$8:$BE$51,'Occupancy Raw Data'!AW$3,FALSE))/100</f>
        <v>-1.0224729203265099E-2</v>
      </c>
      <c r="Q12" s="115">
        <f>(VLOOKUP($A12,'Occupancy Raw Data'!$B$8:$BE$51,'Occupancy Raw Data'!AX$3,FALSE))/100</f>
        <v>1.1598016130005001E-2</v>
      </c>
      <c r="R12" s="116">
        <f>(VLOOKUP($A12,'Occupancy Raw Data'!$B$8:$BE$51,'Occupancy Raw Data'!AY$3,FALSE))/100</f>
        <v>8.9896529222965108E-3</v>
      </c>
      <c r="S12" s="115">
        <f>(VLOOKUP($A12,'Occupancy Raw Data'!$B$8:$BE$51,'Occupancy Raw Data'!BA$3,FALSE))/100</f>
        <v>6.6472875275991909E-3</v>
      </c>
      <c r="T12" s="115">
        <f>(VLOOKUP($A12,'Occupancy Raw Data'!$B$8:$BE$51,'Occupancy Raw Data'!BB$3,FALSE))/100</f>
        <v>-5.6040914860753495E-3</v>
      </c>
      <c r="U12" s="116">
        <f>(VLOOKUP($A12,'Occupancy Raw Data'!$B$8:$BE$51,'Occupancy Raw Data'!BC$3,FALSE))/100</f>
        <v>5.4426517491926304E-4</v>
      </c>
      <c r="V12" s="117">
        <f>(VLOOKUP($A12,'Occupancy Raw Data'!$B$8:$BE$51,'Occupancy Raw Data'!BE$3,FALSE))/100</f>
        <v>6.4844463532693899E-3</v>
      </c>
      <c r="X12" s="49">
        <f>VLOOKUP($A12,'ADR Raw Data'!$B$6:$BE$49,'ADR Raw Data'!AG$1,FALSE)</f>
        <v>81.407050446536303</v>
      </c>
      <c r="Y12" s="50">
        <f>VLOOKUP($A12,'ADR Raw Data'!$B$6:$BE$49,'ADR Raw Data'!AH$1,FALSE)</f>
        <v>81.408319586417505</v>
      </c>
      <c r="Z12" s="50">
        <f>VLOOKUP($A12,'ADR Raw Data'!$B$6:$BE$49,'ADR Raw Data'!AI$1,FALSE)</f>
        <v>80.056374593120395</v>
      </c>
      <c r="AA12" s="50">
        <f>VLOOKUP($A12,'ADR Raw Data'!$B$6:$BE$49,'ADR Raw Data'!AJ$1,FALSE)</f>
        <v>79.698270598630401</v>
      </c>
      <c r="AB12" s="50">
        <f>VLOOKUP($A12,'ADR Raw Data'!$B$6:$BE$49,'ADR Raw Data'!AK$1,FALSE)</f>
        <v>79.077621978715698</v>
      </c>
      <c r="AC12" s="51">
        <f>VLOOKUP($A12,'ADR Raw Data'!$B$6:$BE$49,'ADR Raw Data'!AL$1,FALSE)</f>
        <v>80.280974308153205</v>
      </c>
      <c r="AD12" s="50">
        <f>VLOOKUP($A12,'ADR Raw Data'!$B$6:$BE$49,'ADR Raw Data'!AN$1,FALSE)</f>
        <v>83.610599835126607</v>
      </c>
      <c r="AE12" s="50">
        <f>VLOOKUP($A12,'ADR Raw Data'!$B$6:$BE$49,'ADR Raw Data'!AO$1,FALSE)</f>
        <v>83.153309040161204</v>
      </c>
      <c r="AF12" s="51">
        <f>VLOOKUP($A12,'ADR Raw Data'!$B$6:$BE$49,'ADR Raw Data'!AP$1,FALSE)</f>
        <v>83.384342660485004</v>
      </c>
      <c r="AG12" s="52">
        <f>VLOOKUP($A12,'ADR Raw Data'!$B$6:$BE$49,'ADR Raw Data'!AR$1,FALSE)</f>
        <v>81.205778502862699</v>
      </c>
      <c r="AI12" s="118">
        <f>(VLOOKUP($A12,'ADR Raw Data'!$B$6:$BE$49,'ADR Raw Data'!AT$1,FALSE))/100</f>
        <v>9.2543937078505389E-2</v>
      </c>
      <c r="AJ12" s="115">
        <f>(VLOOKUP($A12,'ADR Raw Data'!$B$6:$BE$49,'ADR Raw Data'!AU$1,FALSE))/100</f>
        <v>6.0663204423978601E-2</v>
      </c>
      <c r="AK12" s="115">
        <f>(VLOOKUP($A12,'ADR Raw Data'!$B$6:$BE$49,'ADR Raw Data'!AV$1,FALSE))/100</f>
        <v>3.4465089296561405E-2</v>
      </c>
      <c r="AL12" s="115">
        <f>(VLOOKUP($A12,'ADR Raw Data'!$B$6:$BE$49,'ADR Raw Data'!AW$1,FALSE))/100</f>
        <v>2.9386467709726301E-2</v>
      </c>
      <c r="AM12" s="115">
        <f>(VLOOKUP($A12,'ADR Raw Data'!$B$6:$BE$49,'ADR Raw Data'!AX$1,FALSE))/100</f>
        <v>1.3339728974472199E-2</v>
      </c>
      <c r="AN12" s="116">
        <f>(VLOOKUP($A12,'ADR Raw Data'!$B$6:$BE$49,'ADR Raw Data'!AY$1,FALSE))/100</f>
        <v>4.3702253830020299E-2</v>
      </c>
      <c r="AO12" s="115">
        <f>(VLOOKUP($A12,'ADR Raw Data'!$B$6:$BE$49,'ADR Raw Data'!BA$1,FALSE))/100</f>
        <v>1.3687219656759099E-2</v>
      </c>
      <c r="AP12" s="115">
        <f>(VLOOKUP($A12,'ADR Raw Data'!$B$6:$BE$49,'ADR Raw Data'!BB$1,FALSE))/100</f>
        <v>3.12716611734613E-3</v>
      </c>
      <c r="AQ12" s="116">
        <f>(VLOOKUP($A12,'ADR Raw Data'!$B$6:$BE$49,'ADR Raw Data'!BC$1,FALSE))/100</f>
        <v>8.4356682314711794E-3</v>
      </c>
      <c r="AR12" s="117">
        <f>(VLOOKUP($A12,'ADR Raw Data'!$B$6:$BE$49,'ADR Raw Data'!BE$1,FALSE))/100</f>
        <v>3.2548344199422499E-2</v>
      </c>
      <c r="AT12" s="49">
        <f>VLOOKUP($A12,'RevPAR Raw Data'!$B$6:$BE$49,'RevPAR Raw Data'!AG$1,FALSE)</f>
        <v>34.836283081231201</v>
      </c>
      <c r="AU12" s="50">
        <f>VLOOKUP($A12,'RevPAR Raw Data'!$B$6:$BE$49,'RevPAR Raw Data'!AH$1,FALSE)</f>
        <v>39.758659535887197</v>
      </c>
      <c r="AV12" s="50">
        <f>VLOOKUP($A12,'RevPAR Raw Data'!$B$6:$BE$49,'RevPAR Raw Data'!AI$1,FALSE)</f>
        <v>41.774774944338603</v>
      </c>
      <c r="AW12" s="50">
        <f>VLOOKUP($A12,'RevPAR Raw Data'!$B$6:$BE$49,'RevPAR Raw Data'!AJ$1,FALSE)</f>
        <v>41.406806872173803</v>
      </c>
      <c r="AX12" s="50">
        <f>VLOOKUP($A12,'RevPAR Raw Data'!$B$6:$BE$49,'RevPAR Raw Data'!AK$1,FALSE)</f>
        <v>40.251230174214399</v>
      </c>
      <c r="AY12" s="51">
        <f>VLOOKUP($A12,'RevPAR Raw Data'!$B$6:$BE$49,'RevPAR Raw Data'!AL$1,FALSE)</f>
        <v>39.605550921568998</v>
      </c>
      <c r="AZ12" s="50">
        <f>VLOOKUP($A12,'RevPAR Raw Data'!$B$6:$BE$49,'RevPAR Raw Data'!AN$1,FALSE)</f>
        <v>44.232035829871201</v>
      </c>
      <c r="BA12" s="50">
        <f>VLOOKUP($A12,'RevPAR Raw Data'!$B$6:$BE$49,'RevPAR Raw Data'!AO$1,FALSE)</f>
        <v>43.015983842319301</v>
      </c>
      <c r="BB12" s="51">
        <f>VLOOKUP($A12,'RevPAR Raw Data'!$B$6:$BE$49,'RevPAR Raw Data'!AP$1,FALSE)</f>
        <v>43.623553116703597</v>
      </c>
      <c r="BC12" s="52">
        <f>VLOOKUP($A12,'RevPAR Raw Data'!$B$6:$BE$49,'RevPAR Raw Data'!AR$1,FALSE)</f>
        <v>40.754167823639598</v>
      </c>
      <c r="BE12" s="129">
        <f>(VLOOKUP($A12,'RevPAR Raw Data'!$B$6:$BE$49,'RevPAR Raw Data'!AT$1,FALSE))/100</f>
        <v>0.142910626730783</v>
      </c>
      <c r="BF12" s="119">
        <f>(VLOOKUP($A12,'RevPAR Raw Data'!$B$6:$BE$49,'RevPAR Raw Data'!AU$1,FALSE))/100</f>
        <v>5.0677191902827198E-2</v>
      </c>
      <c r="BG12" s="119">
        <f>(VLOOKUP($A12,'RevPAR Raw Data'!$B$6:$BE$49,'RevPAR Raw Data'!AV$1,FALSE))/100</f>
        <v>4.9084413177803106E-2</v>
      </c>
      <c r="BH12" s="119">
        <f>(VLOOKUP($A12,'RevPAR Raw Data'!$B$6:$BE$49,'RevPAR Raw Data'!AW$1,FALSE))/100</f>
        <v>1.88612698318887E-2</v>
      </c>
      <c r="BI12" s="119">
        <f>(VLOOKUP($A12,'RevPAR Raw Data'!$B$6:$BE$49,'RevPAR Raw Data'!AX$1,FALSE))/100</f>
        <v>2.5092459496293001E-2</v>
      </c>
      <c r="BJ12" s="130">
        <f>(VLOOKUP($A12,'RevPAR Raw Data'!$B$6:$BE$49,'RevPAR Raw Data'!AY$1,FALSE))/100</f>
        <v>5.3084774846170794E-2</v>
      </c>
      <c r="BK12" s="119">
        <f>(VLOOKUP($A12,'RevPAR Raw Data'!$B$6:$BE$49,'RevPAR Raw Data'!BA$1,FALSE))/100</f>
        <v>2.0425490068870098E-2</v>
      </c>
      <c r="BL12" s="119">
        <f>(VLOOKUP($A12,'RevPAR Raw Data'!$B$6:$BE$49,'RevPAR Raw Data'!BB$1,FALSE))/100</f>
        <v>-2.4944502937429801E-3</v>
      </c>
      <c r="BM12" s="130">
        <f>(VLOOKUP($A12,'RevPAR Raw Data'!$B$6:$BE$49,'RevPAR Raw Data'!BC$1,FALSE))/100</f>
        <v>8.9845246468360004E-3</v>
      </c>
      <c r="BN12" s="131">
        <f>(VLOOKUP($A12,'RevPAR Raw Data'!$B$6:$BE$49,'RevPAR Raw Data'!BE$1,FALSE))/100</f>
        <v>3.9243848544540799E-2</v>
      </c>
    </row>
    <row r="13" spans="1:66" x14ac:dyDescent="0.45">
      <c r="A13" s="59" t="s">
        <v>121</v>
      </c>
      <c r="B13" s="129">
        <f>(VLOOKUP($A13,'Occupancy Raw Data'!$B$8:$BE$51,'Occupancy Raw Data'!AG$3,FALSE))/100</f>
        <v>0.41835121809744696</v>
      </c>
      <c r="C13" s="119">
        <f>(VLOOKUP($A13,'Occupancy Raw Data'!$B$8:$BE$51,'Occupancy Raw Data'!AH$3,FALSE))/100</f>
        <v>0.44258990719257496</v>
      </c>
      <c r="D13" s="119">
        <f>(VLOOKUP($A13,'Occupancy Raw Data'!$B$8:$BE$51,'Occupancy Raw Data'!AI$3,FALSE))/100</f>
        <v>0.45605423433874698</v>
      </c>
      <c r="E13" s="119">
        <f>(VLOOKUP($A13,'Occupancy Raw Data'!$B$8:$BE$51,'Occupancy Raw Data'!AJ$3,FALSE))/100</f>
        <v>0.464965197215777</v>
      </c>
      <c r="F13" s="119">
        <f>(VLOOKUP($A13,'Occupancy Raw Data'!$B$8:$BE$51,'Occupancy Raw Data'!AK$3,FALSE))/100</f>
        <v>0.46886600928074201</v>
      </c>
      <c r="G13" s="130">
        <f>(VLOOKUP($A13,'Occupancy Raw Data'!$B$8:$BE$51,'Occupancy Raw Data'!AL$3,FALSE))/100</f>
        <v>0.45016531322505798</v>
      </c>
      <c r="H13" s="119">
        <f>(VLOOKUP($A13,'Occupancy Raw Data'!$B$8:$BE$51,'Occupancy Raw Data'!AN$3,FALSE))/100</f>
        <v>0.49393126450115998</v>
      </c>
      <c r="I13" s="119">
        <f>(VLOOKUP($A13,'Occupancy Raw Data'!$B$8:$BE$51,'Occupancy Raw Data'!AO$3,FALSE))/100</f>
        <v>0.48782627610208801</v>
      </c>
      <c r="J13" s="130">
        <f>(VLOOKUP($A13,'Occupancy Raw Data'!$B$8:$BE$51,'Occupancy Raw Data'!AP$3,FALSE))/100</f>
        <v>0.49087877030162402</v>
      </c>
      <c r="K13" s="131">
        <f>(VLOOKUP($A13,'Occupancy Raw Data'!$B$8:$BE$51,'Occupancy Raw Data'!AR$3,FALSE))/100</f>
        <v>0.46179772953264803</v>
      </c>
      <c r="M13" s="118">
        <f>(VLOOKUP($A13,'Occupancy Raw Data'!$B$8:$BE$51,'Occupancy Raw Data'!AT$3,FALSE))/100</f>
        <v>6.9367526250867492E-2</v>
      </c>
      <c r="N13" s="115">
        <f>(VLOOKUP($A13,'Occupancy Raw Data'!$B$8:$BE$51,'Occupancy Raw Data'!AU$3,FALSE))/100</f>
        <v>4.3266521171174001E-2</v>
      </c>
      <c r="O13" s="115">
        <f>(VLOOKUP($A13,'Occupancy Raw Data'!$B$8:$BE$51,'Occupancy Raw Data'!AV$3,FALSE))/100</f>
        <v>5.4842591955475001E-2</v>
      </c>
      <c r="P13" s="115">
        <f>(VLOOKUP($A13,'Occupancy Raw Data'!$B$8:$BE$51,'Occupancy Raw Data'!AW$3,FALSE))/100</f>
        <v>4.5719334042693405E-2</v>
      </c>
      <c r="Q13" s="115">
        <f>(VLOOKUP($A13,'Occupancy Raw Data'!$B$8:$BE$51,'Occupancy Raw Data'!AX$3,FALSE))/100</f>
        <v>5.0671268213163402E-2</v>
      </c>
      <c r="R13" s="116">
        <f>(VLOOKUP($A13,'Occupancy Raw Data'!$B$8:$BE$51,'Occupancy Raw Data'!AY$3,FALSE))/100</f>
        <v>5.2436938082623598E-2</v>
      </c>
      <c r="S13" s="115">
        <f>(VLOOKUP($A13,'Occupancy Raw Data'!$B$8:$BE$51,'Occupancy Raw Data'!BA$3,FALSE))/100</f>
        <v>4.7748157747534402E-2</v>
      </c>
      <c r="T13" s="115">
        <f>(VLOOKUP($A13,'Occupancy Raw Data'!$B$8:$BE$51,'Occupancy Raw Data'!BB$3,FALSE))/100</f>
        <v>1.7144924364975299E-2</v>
      </c>
      <c r="U13" s="116">
        <f>(VLOOKUP($A13,'Occupancy Raw Data'!$B$8:$BE$51,'Occupancy Raw Data'!BC$3,FALSE))/100</f>
        <v>3.2314899715228398E-2</v>
      </c>
      <c r="V13" s="117">
        <f>(VLOOKUP($A13,'Occupancy Raw Data'!$B$8:$BE$51,'Occupancy Raw Data'!BE$3,FALSE))/100</f>
        <v>4.6244891433099407E-2</v>
      </c>
      <c r="X13" s="49">
        <f>VLOOKUP($A13,'ADR Raw Data'!$B$6:$BE$49,'ADR Raw Data'!AG$1,FALSE)</f>
        <v>60.986239761520899</v>
      </c>
      <c r="Y13" s="50">
        <f>VLOOKUP($A13,'ADR Raw Data'!$B$6:$BE$49,'ADR Raw Data'!AH$1,FALSE)</f>
        <v>60.5791134022476</v>
      </c>
      <c r="Z13" s="50">
        <f>VLOOKUP($A13,'ADR Raw Data'!$B$6:$BE$49,'ADR Raw Data'!AI$1,FALSE)</f>
        <v>59.949894144580902</v>
      </c>
      <c r="AA13" s="50">
        <f>VLOOKUP($A13,'ADR Raw Data'!$B$6:$BE$49,'ADR Raw Data'!AJ$1,FALSE)</f>
        <v>60.242765002806799</v>
      </c>
      <c r="AB13" s="50">
        <f>VLOOKUP($A13,'ADR Raw Data'!$B$6:$BE$49,'ADR Raw Data'!AK$1,FALSE)</f>
        <v>60.758782647759197</v>
      </c>
      <c r="AC13" s="51">
        <f>VLOOKUP($A13,'ADR Raw Data'!$B$6:$BE$49,'ADR Raw Data'!AL$1,FALSE)</f>
        <v>60.495239416107701</v>
      </c>
      <c r="AD13" s="50">
        <f>VLOOKUP($A13,'ADR Raw Data'!$B$6:$BE$49,'ADR Raw Data'!AN$1,FALSE)</f>
        <v>64.486355203088493</v>
      </c>
      <c r="AE13" s="50">
        <f>VLOOKUP($A13,'ADR Raw Data'!$B$6:$BE$49,'ADR Raw Data'!AO$1,FALSE)</f>
        <v>64.233521850150794</v>
      </c>
      <c r="AF13" s="51">
        <f>VLOOKUP($A13,'ADR Raw Data'!$B$6:$BE$49,'ADR Raw Data'!AP$1,FALSE)</f>
        <v>64.360724639596995</v>
      </c>
      <c r="AG13" s="52">
        <f>VLOOKUP($A13,'ADR Raw Data'!$B$6:$BE$49,'ADR Raw Data'!AR$1,FALSE)</f>
        <v>61.669213283748803</v>
      </c>
      <c r="AI13" s="118">
        <f>(VLOOKUP($A13,'ADR Raw Data'!$B$6:$BE$49,'ADR Raw Data'!AT$1,FALSE))/100</f>
        <v>3.1642200124856398E-2</v>
      </c>
      <c r="AJ13" s="115">
        <f>(VLOOKUP($A13,'ADR Raw Data'!$B$6:$BE$49,'ADR Raw Data'!AU$1,FALSE))/100</f>
        <v>1.27017538117903E-2</v>
      </c>
      <c r="AK13" s="115">
        <f>(VLOOKUP($A13,'ADR Raw Data'!$B$6:$BE$49,'ADR Raw Data'!AV$1,FALSE))/100</f>
        <v>-2.1706828103700902E-3</v>
      </c>
      <c r="AL13" s="115">
        <f>(VLOOKUP($A13,'ADR Raw Data'!$B$6:$BE$49,'ADR Raw Data'!AW$1,FALSE))/100</f>
        <v>-6.26911816247115E-3</v>
      </c>
      <c r="AM13" s="115">
        <f>(VLOOKUP($A13,'ADR Raw Data'!$B$6:$BE$49,'ADR Raw Data'!AX$1,FALSE))/100</f>
        <v>-1.2321075014199801E-3</v>
      </c>
      <c r="AN13" s="116">
        <f>(VLOOKUP($A13,'ADR Raw Data'!$B$6:$BE$49,'ADR Raw Data'!AY$1,FALSE))/100</f>
        <v>6.2068814807005202E-3</v>
      </c>
      <c r="AO13" s="115">
        <f>(VLOOKUP($A13,'ADR Raw Data'!$B$6:$BE$49,'ADR Raw Data'!BA$1,FALSE))/100</f>
        <v>3.7592126191819297E-3</v>
      </c>
      <c r="AP13" s="115">
        <f>(VLOOKUP($A13,'ADR Raw Data'!$B$6:$BE$49,'ADR Raw Data'!BB$1,FALSE))/100</f>
        <v>-9.35758758165545E-3</v>
      </c>
      <c r="AQ13" s="116">
        <f>(VLOOKUP($A13,'ADR Raw Data'!$B$6:$BE$49,'ADR Raw Data'!BC$1,FALSE))/100</f>
        <v>-2.8568291314828896E-3</v>
      </c>
      <c r="AR13" s="117">
        <f>(VLOOKUP($A13,'ADR Raw Data'!$B$6:$BE$49,'ADR Raw Data'!BE$1,FALSE))/100</f>
        <v>3.0215516726406501E-3</v>
      </c>
      <c r="AT13" s="49">
        <f>VLOOKUP($A13,'RevPAR Raw Data'!$B$6:$BE$49,'RevPAR Raw Data'!AG$1,FALSE)</f>
        <v>25.5136676914153</v>
      </c>
      <c r="AU13" s="50">
        <f>VLOOKUP($A13,'RevPAR Raw Data'!$B$6:$BE$49,'RevPAR Raw Data'!AH$1,FALSE)</f>
        <v>26.811704178509199</v>
      </c>
      <c r="AV13" s="50">
        <f>VLOOKUP($A13,'RevPAR Raw Data'!$B$6:$BE$49,'RevPAR Raw Data'!AI$1,FALSE)</f>
        <v>27.340403072795802</v>
      </c>
      <c r="AW13" s="50">
        <f>VLOOKUP($A13,'RevPAR Raw Data'!$B$6:$BE$49,'RevPAR Raw Data'!AJ$1,FALSE)</f>
        <v>28.010789110353802</v>
      </c>
      <c r="AX13" s="50">
        <f>VLOOKUP($A13,'RevPAR Raw Data'!$B$6:$BE$49,'RevPAR Raw Data'!AK$1,FALSE)</f>
        <v>28.4877279488109</v>
      </c>
      <c r="AY13" s="51">
        <f>VLOOKUP($A13,'RevPAR Raw Data'!$B$6:$BE$49,'RevPAR Raw Data'!AL$1,FALSE)</f>
        <v>27.232858400377001</v>
      </c>
      <c r="AZ13" s="50">
        <f>VLOOKUP($A13,'RevPAR Raw Data'!$B$6:$BE$49,'RevPAR Raw Data'!AN$1,FALSE)</f>
        <v>31.8518269685324</v>
      </c>
      <c r="BA13" s="50">
        <f>VLOOKUP($A13,'RevPAR Raw Data'!$B$6:$BE$49,'RevPAR Raw Data'!AO$1,FALSE)</f>
        <v>31.3347997650812</v>
      </c>
      <c r="BB13" s="51">
        <f>VLOOKUP($A13,'RevPAR Raw Data'!$B$6:$BE$49,'RevPAR Raw Data'!AP$1,FALSE)</f>
        <v>31.5933133668068</v>
      </c>
      <c r="BC13" s="52">
        <f>VLOOKUP($A13,'RevPAR Raw Data'!$B$6:$BE$49,'RevPAR Raw Data'!AR$1,FALSE)</f>
        <v>28.4787026764998</v>
      </c>
      <c r="BE13" s="129">
        <f>(VLOOKUP($A13,'RevPAR Raw Data'!$B$6:$BE$49,'RevPAR Raw Data'!AT$1,FALSE))/100</f>
        <v>0.10320466752352001</v>
      </c>
      <c r="BF13" s="119">
        <f>(VLOOKUP($A13,'RevPAR Raw Data'!$B$6:$BE$49,'RevPAR Raw Data'!AU$1,FALSE))/100</f>
        <v>5.6517835683173201E-2</v>
      </c>
      <c r="BG13" s="119">
        <f>(VLOOKUP($A13,'RevPAR Raw Data'!$B$6:$BE$49,'RevPAR Raw Data'!AV$1,FALSE))/100</f>
        <v>5.2552863273471001E-2</v>
      </c>
      <c r="BH13" s="119">
        <f>(VLOOKUP($A13,'RevPAR Raw Data'!$B$6:$BE$49,'RevPAR Raw Data'!AW$1,FALSE))/100</f>
        <v>3.9163595972799101E-2</v>
      </c>
      <c r="BI13" s="119">
        <f>(VLOOKUP($A13,'RevPAR Raw Data'!$B$6:$BE$49,'RevPAR Raw Data'!AX$1,FALSE))/100</f>
        <v>4.9376728262071498E-2</v>
      </c>
      <c r="BJ13" s="130">
        <f>(VLOOKUP($A13,'RevPAR Raw Data'!$B$6:$BE$49,'RevPAR Raw Data'!AY$1,FALSE))/100</f>
        <v>5.8969289423213798E-2</v>
      </c>
      <c r="BK13" s="119">
        <f>(VLOOKUP($A13,'RevPAR Raw Data'!$B$6:$BE$49,'RevPAR Raw Data'!BA$1,FALSE))/100</f>
        <v>5.1686865843863596E-2</v>
      </c>
      <c r="BL13" s="119">
        <f>(VLOOKUP($A13,'RevPAR Raw Data'!$B$6:$BE$49,'RevPAR Raw Data'!BB$1,FALSE))/100</f>
        <v>7.6269016519937604E-3</v>
      </c>
      <c r="BM13" s="130">
        <f>(VLOOKUP($A13,'RevPAR Raw Data'!$B$6:$BE$49,'RevPAR Raw Data'!BC$1,FALSE))/100</f>
        <v>2.93657524368581E-2</v>
      </c>
      <c r="BN13" s="131">
        <f>(VLOOKUP($A13,'RevPAR Raw Data'!$B$6:$BE$49,'RevPAR Raw Data'!BE$1,FALSE))/100</f>
        <v>4.9406174434800797E-2</v>
      </c>
    </row>
    <row r="14" spans="1:66" x14ac:dyDescent="0.45">
      <c r="A14" s="59"/>
      <c r="B14" s="134"/>
      <c r="C14" s="138"/>
      <c r="D14" s="138"/>
      <c r="E14" s="138"/>
      <c r="F14" s="138"/>
      <c r="G14" s="139"/>
      <c r="H14" s="138"/>
      <c r="I14" s="138"/>
      <c r="J14" s="139"/>
      <c r="K14" s="135"/>
      <c r="M14" s="143"/>
      <c r="N14" s="145"/>
      <c r="O14" s="145"/>
      <c r="P14" s="145"/>
      <c r="Q14" s="145"/>
      <c r="R14" s="146"/>
      <c r="S14" s="145"/>
      <c r="T14" s="145"/>
      <c r="U14" s="146"/>
      <c r="V14" s="144"/>
      <c r="X14" s="55"/>
      <c r="Y14" s="56"/>
      <c r="Z14" s="56"/>
      <c r="AA14" s="56"/>
      <c r="AB14" s="56"/>
      <c r="AC14" s="57"/>
      <c r="AD14" s="56"/>
      <c r="AE14" s="56"/>
      <c r="AF14" s="57"/>
      <c r="AG14" s="58"/>
      <c r="AI14" s="143"/>
      <c r="AJ14" s="145"/>
      <c r="AK14" s="145"/>
      <c r="AL14" s="145"/>
      <c r="AM14" s="145"/>
      <c r="AN14" s="146"/>
      <c r="AO14" s="145"/>
      <c r="AP14" s="145"/>
      <c r="AQ14" s="146"/>
      <c r="AR14" s="144"/>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29">
        <f>(VLOOKUP($A15,'Occupancy Raw Data'!$B$8:$BE$45,'Occupancy Raw Data'!AG$3,FALSE))/100</f>
        <v>0.50969742281643005</v>
      </c>
      <c r="C15" s="119">
        <f>(VLOOKUP($A15,'Occupancy Raw Data'!$B$8:$BE$45,'Occupancy Raw Data'!AH$3,FALSE))/100</f>
        <v>0.62352009851350099</v>
      </c>
      <c r="D15" s="119">
        <f>(VLOOKUP($A15,'Occupancy Raw Data'!$B$8:$BE$45,'Occupancy Raw Data'!AI$3,FALSE))/100</f>
        <v>0.65641877034039897</v>
      </c>
      <c r="E15" s="119">
        <f>(VLOOKUP($A15,'Occupancy Raw Data'!$B$8:$BE$45,'Occupancy Raw Data'!AJ$3,FALSE))/100</f>
        <v>0.62853813000263803</v>
      </c>
      <c r="F15" s="119">
        <f>(VLOOKUP($A15,'Occupancy Raw Data'!$B$8:$BE$45,'Occupancy Raw Data'!AK$3,FALSE))/100</f>
        <v>0.561045386577535</v>
      </c>
      <c r="G15" s="130">
        <f>(VLOOKUP($A15,'Occupancy Raw Data'!$B$8:$BE$45,'Occupancy Raw Data'!AL$3,FALSE))/100</f>
        <v>0.59584396165010101</v>
      </c>
      <c r="H15" s="119">
        <f>(VLOOKUP($A15,'Occupancy Raw Data'!$B$8:$BE$45,'Occupancy Raw Data'!AN$3,FALSE))/100</f>
        <v>0.57746943442694998</v>
      </c>
      <c r="I15" s="119">
        <f>(VLOOKUP($A15,'Occupancy Raw Data'!$B$8:$BE$45,'Occupancy Raw Data'!AO$3,FALSE))/100</f>
        <v>0.58632685372504101</v>
      </c>
      <c r="J15" s="130">
        <f>(VLOOKUP($A15,'Occupancy Raw Data'!$B$8:$BE$45,'Occupancy Raw Data'!AP$3,FALSE))/100</f>
        <v>0.58189814407599594</v>
      </c>
      <c r="K15" s="131">
        <f>(VLOOKUP($A15,'Occupancy Raw Data'!$B$8:$BE$45,'Occupancy Raw Data'!AR$3,FALSE))/100</f>
        <v>0.59185944234321397</v>
      </c>
      <c r="M15" s="118">
        <f>(VLOOKUP($A15,'Occupancy Raw Data'!$B$8:$BE$45,'Occupancy Raw Data'!AT$3,FALSE))/100</f>
        <v>0.198965681432652</v>
      </c>
      <c r="N15" s="115">
        <f>(VLOOKUP($A15,'Occupancy Raw Data'!$B$8:$BE$45,'Occupancy Raw Data'!AU$3,FALSE))/100</f>
        <v>4.0205687488338804E-2</v>
      </c>
      <c r="O15" s="115">
        <f>(VLOOKUP($A15,'Occupancy Raw Data'!$B$8:$BE$45,'Occupancy Raw Data'!AV$3,FALSE))/100</f>
        <v>-1.6341458519133701E-2</v>
      </c>
      <c r="P15" s="115">
        <f>(VLOOKUP($A15,'Occupancy Raw Data'!$B$8:$BE$45,'Occupancy Raw Data'!AW$3,FALSE))/100</f>
        <v>-2.71306160482521E-2</v>
      </c>
      <c r="Q15" s="115">
        <f>(VLOOKUP($A15,'Occupancy Raw Data'!$B$8:$BE$45,'Occupancy Raw Data'!AX$3,FALSE))/100</f>
        <v>2.3848285078069898E-2</v>
      </c>
      <c r="R15" s="116">
        <f>(VLOOKUP($A15,'Occupancy Raw Data'!$B$8:$BE$45,'Occupancy Raw Data'!AY$3,FALSE))/100</f>
        <v>3.2333573321281499E-2</v>
      </c>
      <c r="S15" s="115">
        <f>(VLOOKUP($A15,'Occupancy Raw Data'!$B$8:$BE$45,'Occupancy Raw Data'!BA$3,FALSE))/100</f>
        <v>4.2084294540237897E-2</v>
      </c>
      <c r="T15" s="115">
        <f>(VLOOKUP($A15,'Occupancy Raw Data'!$B$8:$BE$45,'Occupancy Raw Data'!BB$3,FALSE))/100</f>
        <v>-9.3131708592445201E-3</v>
      </c>
      <c r="U15" s="116">
        <f>(VLOOKUP($A15,'Occupancy Raw Data'!$B$8:$BE$45,'Occupancy Raw Data'!BC$3,FALSE))/100</f>
        <v>1.5540358718413002E-2</v>
      </c>
      <c r="V15" s="117">
        <f>(VLOOKUP($A15,'Occupancy Raw Data'!$B$8:$BE$45,'Occupancy Raw Data'!BE$3,FALSE))/100</f>
        <v>2.7560154807156199E-2</v>
      </c>
      <c r="X15" s="49">
        <f>VLOOKUP($A15,'ADR Raw Data'!$B$6:$BE$43,'ADR Raw Data'!AG$1,FALSE)</f>
        <v>281.78894706415201</v>
      </c>
      <c r="Y15" s="50">
        <f>VLOOKUP($A15,'ADR Raw Data'!$B$6:$BE$43,'ADR Raw Data'!AH$1,FALSE)</f>
        <v>262.43910869963798</v>
      </c>
      <c r="Z15" s="50">
        <f>VLOOKUP($A15,'ADR Raw Data'!$B$6:$BE$43,'ADR Raw Data'!AI$1,FALSE)</f>
        <v>192.026115613055</v>
      </c>
      <c r="AA15" s="50">
        <f>VLOOKUP($A15,'ADR Raw Data'!$B$6:$BE$43,'ADR Raw Data'!AJ$1,FALSE)</f>
        <v>180.49503778416801</v>
      </c>
      <c r="AB15" s="50">
        <f>VLOOKUP($A15,'ADR Raw Data'!$B$6:$BE$43,'ADR Raw Data'!AK$1,FALSE)</f>
        <v>164.530591633645</v>
      </c>
      <c r="AC15" s="51">
        <f>VLOOKUP($A15,'ADR Raw Data'!$B$6:$BE$43,'ADR Raw Data'!AL$1,FALSE)</f>
        <v>214.50912981702501</v>
      </c>
      <c r="AD15" s="50">
        <f>VLOOKUP($A15,'ADR Raw Data'!$B$6:$BE$43,'ADR Raw Data'!AN$1,FALSE)</f>
        <v>155.72345573283499</v>
      </c>
      <c r="AE15" s="50">
        <f>VLOOKUP($A15,'ADR Raw Data'!$B$6:$BE$43,'ADR Raw Data'!AO$1,FALSE)</f>
        <v>158.034749135532</v>
      </c>
      <c r="AF15" s="51">
        <f>VLOOKUP($A15,'ADR Raw Data'!$B$6:$BE$43,'ADR Raw Data'!AP$1,FALSE)</f>
        <v>156.88789782861701</v>
      </c>
      <c r="AG15" s="52">
        <f>VLOOKUP($A15,'ADR Raw Data'!$B$6:$BE$43,'ADR Raw Data'!AR$1,FALSE)</f>
        <v>198.323004939285</v>
      </c>
      <c r="AI15" s="118">
        <f>(VLOOKUP($A15,'ADR Raw Data'!$B$6:$BE$43,'ADR Raw Data'!AT$1,FALSE))/100</f>
        <v>0.90394092267942594</v>
      </c>
      <c r="AJ15" s="115">
        <f>(VLOOKUP($A15,'ADR Raw Data'!$B$6:$BE$43,'ADR Raw Data'!AU$1,FALSE))/100</f>
        <v>0.55381597529540405</v>
      </c>
      <c r="AK15" s="115">
        <f>(VLOOKUP($A15,'ADR Raw Data'!$B$6:$BE$43,'ADR Raw Data'!AV$1,FALSE))/100</f>
        <v>8.6306551338776905E-2</v>
      </c>
      <c r="AL15" s="115">
        <f>(VLOOKUP($A15,'ADR Raw Data'!$B$6:$BE$43,'ADR Raw Data'!AW$1,FALSE))/100</f>
        <v>6.4092827130688507E-2</v>
      </c>
      <c r="AM15" s="115">
        <f>(VLOOKUP($A15,'ADR Raw Data'!$B$6:$BE$43,'ADR Raw Data'!AX$1,FALSE))/100</f>
        <v>5.3813930784562702E-2</v>
      </c>
      <c r="AN15" s="116">
        <f>(VLOOKUP($A15,'ADR Raw Data'!$B$6:$BE$43,'ADR Raw Data'!AY$1,FALSE))/100</f>
        <v>0.297077979122643</v>
      </c>
      <c r="AO15" s="115">
        <f>(VLOOKUP($A15,'ADR Raw Data'!$B$6:$BE$43,'ADR Raw Data'!BA$1,FALSE))/100</f>
        <v>6.4157130981238805E-2</v>
      </c>
      <c r="AP15" s="115">
        <f>(VLOOKUP($A15,'ADR Raw Data'!$B$6:$BE$43,'ADR Raw Data'!BB$1,FALSE))/100</f>
        <v>5.41177605420117E-2</v>
      </c>
      <c r="AQ15" s="116">
        <f>(VLOOKUP($A15,'ADR Raw Data'!$B$6:$BE$43,'ADR Raw Data'!BC$1,FALSE))/100</f>
        <v>5.8714545223842202E-2</v>
      </c>
      <c r="AR15" s="117">
        <f>(VLOOKUP($A15,'ADR Raw Data'!$B$6:$BE$43,'ADR Raw Data'!BE$1,FALSE))/100</f>
        <v>0.23571118782473899</v>
      </c>
      <c r="AT15" s="49">
        <f>VLOOKUP($A15,'RevPAR Raw Data'!$B$6:$BE$43,'RevPAR Raw Data'!AG$1,FALSE)</f>
        <v>143.62710009675399</v>
      </c>
      <c r="AU15" s="50">
        <f>VLOOKUP($A15,'RevPAR Raw Data'!$B$6:$BE$43,'RevPAR Raw Data'!AH$1,FALSE)</f>
        <v>163.63605891019401</v>
      </c>
      <c r="AV15" s="50">
        <f>VLOOKUP($A15,'RevPAR Raw Data'!$B$6:$BE$43,'RevPAR Raw Data'!AI$1,FALSE)</f>
        <v>126.049546683965</v>
      </c>
      <c r="AW15" s="50">
        <f>VLOOKUP($A15,'RevPAR Raw Data'!$B$6:$BE$43,'RevPAR Raw Data'!AJ$1,FALSE)</f>
        <v>113.448013523616</v>
      </c>
      <c r="AX15" s="50">
        <f>VLOOKUP($A15,'RevPAR Raw Data'!$B$6:$BE$43,'RevPAR Raw Data'!AK$1,FALSE)</f>
        <v>92.3091293869293</v>
      </c>
      <c r="AY15" s="51">
        <f>VLOOKUP($A15,'RevPAR Raw Data'!$B$6:$BE$43,'RevPAR Raw Data'!AL$1,FALSE)</f>
        <v>127.81396972029199</v>
      </c>
      <c r="AZ15" s="50">
        <f>VLOOKUP($A15,'RevPAR Raw Data'!$B$6:$BE$43,'RevPAR Raw Data'!AN$1,FALSE)</f>
        <v>89.925535909050893</v>
      </c>
      <c r="BA15" s="50">
        <f>VLOOKUP($A15,'RevPAR Raw Data'!$B$6:$BE$43,'RevPAR Raw Data'!AO$1,FALSE)</f>
        <v>92.660017239862697</v>
      </c>
      <c r="BB15" s="51">
        <f>VLOOKUP($A15,'RevPAR Raw Data'!$B$6:$BE$43,'RevPAR Raw Data'!AP$1,FALSE)</f>
        <v>91.292776574456795</v>
      </c>
      <c r="BC15" s="52">
        <f>VLOOKUP($A15,'RevPAR Raw Data'!$B$6:$BE$43,'RevPAR Raw Data'!AR$1,FALSE)</f>
        <v>117.37934310719599</v>
      </c>
      <c r="BE15" s="129">
        <f>(VLOOKUP($A15,'RevPAR Raw Data'!$B$6:$BE$43,'RevPAR Raw Data'!AT$1,FALSE))/100</f>
        <v>1.2827598257678501</v>
      </c>
      <c r="BF15" s="119">
        <f>(VLOOKUP($A15,'RevPAR Raw Data'!$B$6:$BE$43,'RevPAR Raw Data'!AU$1,FALSE))/100</f>
        <v>0.61628821481251894</v>
      </c>
      <c r="BG15" s="119">
        <f>(VLOOKUP($A15,'RevPAR Raw Data'!$B$6:$BE$43,'RevPAR Raw Data'!AV$1,FALSE))/100</f>
        <v>6.8554717891010905E-2</v>
      </c>
      <c r="BH15" s="119">
        <f>(VLOOKUP($A15,'RevPAR Raw Data'!$B$6:$BE$43,'RevPAR Raw Data'!AW$1,FALSE))/100</f>
        <v>3.52233331981067E-2</v>
      </c>
      <c r="BI15" s="119">
        <f>(VLOOKUP($A15,'RevPAR Raw Data'!$B$6:$BE$43,'RevPAR Raw Data'!AX$1,FALSE))/100</f>
        <v>7.8945585825154402E-2</v>
      </c>
      <c r="BJ15" s="130">
        <f>(VLOOKUP($A15,'RevPAR Raw Data'!$B$6:$BE$43,'RevPAR Raw Data'!AY$1,FALSE))/100</f>
        <v>0.33901714506402497</v>
      </c>
      <c r="BK15" s="119">
        <f>(VLOOKUP($A15,'RevPAR Raw Data'!$B$6:$BE$43,'RevPAR Raw Data'!BA$1,FALSE))/100</f>
        <v>0.108941433118547</v>
      </c>
      <c r="BL15" s="119">
        <f>(VLOOKUP($A15,'RevPAR Raw Data'!$B$6:$BE$43,'RevPAR Raw Data'!BB$1,FALSE))/100</f>
        <v>4.4300581732319794E-2</v>
      </c>
      <c r="BM15" s="130">
        <f>(VLOOKUP($A15,'RevPAR Raw Data'!$B$6:$BE$43,'RevPAR Raw Data'!BC$1,FALSE))/100</f>
        <v>7.5167349037022199E-2</v>
      </c>
      <c r="BN15" s="131">
        <f>(VLOOKUP($A15,'RevPAR Raw Data'!$B$6:$BE$43,'RevPAR Raw Data'!BE$1,FALSE))/100</f>
        <v>0.26976757945812396</v>
      </c>
    </row>
    <row r="16" spans="1:66" x14ac:dyDescent="0.45">
      <c r="A16" s="59" t="s">
        <v>88</v>
      </c>
      <c r="B16" s="129">
        <f>(VLOOKUP($A16,'Occupancy Raw Data'!$B$8:$BE$45,'Occupancy Raw Data'!AG$3,FALSE))/100</f>
        <v>0.55907841893891297</v>
      </c>
      <c r="C16" s="119">
        <f>(VLOOKUP($A16,'Occupancy Raw Data'!$B$8:$BE$45,'Occupancy Raw Data'!AH$3,FALSE))/100</f>
        <v>0.72431832593531997</v>
      </c>
      <c r="D16" s="119">
        <f>(VLOOKUP($A16,'Occupancy Raw Data'!$B$8:$BE$45,'Occupancy Raw Data'!AI$3,FALSE))/100</f>
        <v>0.779935531600084</v>
      </c>
      <c r="E16" s="119">
        <f>(VLOOKUP($A16,'Occupancy Raw Data'!$B$8:$BE$45,'Occupancy Raw Data'!AJ$3,FALSE))/100</f>
        <v>0.75066053688437906</v>
      </c>
      <c r="F16" s="119">
        <f>(VLOOKUP($A16,'Occupancy Raw Data'!$B$8:$BE$45,'Occupancy Raw Data'!AK$3,FALSE))/100</f>
        <v>0.66270344536038805</v>
      </c>
      <c r="G16" s="130">
        <f>(VLOOKUP($A16,'Occupancy Raw Data'!$B$8:$BE$45,'Occupancy Raw Data'!AL$3,FALSE))/100</f>
        <v>0.69533925174381694</v>
      </c>
      <c r="H16" s="119">
        <f>(VLOOKUP($A16,'Occupancy Raw Data'!$B$8:$BE$45,'Occupancy Raw Data'!AN$3,FALSE))/100</f>
        <v>0.61797188755020005</v>
      </c>
      <c r="I16" s="119">
        <f>(VLOOKUP($A16,'Occupancy Raw Data'!$B$8:$BE$45,'Occupancy Raw Data'!AO$3,FALSE))/100</f>
        <v>0.58948953709575103</v>
      </c>
      <c r="J16" s="130">
        <f>(VLOOKUP($A16,'Occupancy Raw Data'!$B$8:$BE$45,'Occupancy Raw Data'!AP$3,FALSE))/100</f>
        <v>0.60373071232297593</v>
      </c>
      <c r="K16" s="131">
        <f>(VLOOKUP($A16,'Occupancy Raw Data'!$B$8:$BE$45,'Occupancy Raw Data'!AR$3,FALSE))/100</f>
        <v>0.66916538333786202</v>
      </c>
      <c r="M16" s="118">
        <f>(VLOOKUP($A16,'Occupancy Raw Data'!$B$8:$BE$45,'Occupancy Raw Data'!AT$3,FALSE))/100</f>
        <v>0.246942362525819</v>
      </c>
      <c r="N16" s="115">
        <f>(VLOOKUP($A16,'Occupancy Raw Data'!$B$8:$BE$45,'Occupancy Raw Data'!AU$3,FALSE))/100</f>
        <v>7.5011403080299105E-2</v>
      </c>
      <c r="O16" s="115">
        <f>(VLOOKUP($A16,'Occupancy Raw Data'!$B$8:$BE$45,'Occupancy Raw Data'!AV$3,FALSE))/100</f>
        <v>2.62894809949113E-2</v>
      </c>
      <c r="P16" s="115">
        <f>(VLOOKUP($A16,'Occupancy Raw Data'!$B$8:$BE$45,'Occupancy Raw Data'!AW$3,FALSE))/100</f>
        <v>1.6295012884010099E-2</v>
      </c>
      <c r="Q16" s="115">
        <f>(VLOOKUP($A16,'Occupancy Raw Data'!$B$8:$BE$45,'Occupancy Raw Data'!AX$3,FALSE))/100</f>
        <v>6.8350264875730093E-2</v>
      </c>
      <c r="R16" s="116">
        <f>(VLOOKUP($A16,'Occupancy Raw Data'!$B$8:$BE$45,'Occupancy Raw Data'!AY$3,FALSE))/100</f>
        <v>7.2715527171316297E-2</v>
      </c>
      <c r="S16" s="115">
        <f>(VLOOKUP($A16,'Occupancy Raw Data'!$B$8:$BE$45,'Occupancy Raw Data'!BA$3,FALSE))/100</f>
        <v>0.106328059872832</v>
      </c>
      <c r="T16" s="115">
        <f>(VLOOKUP($A16,'Occupancy Raw Data'!$B$8:$BE$45,'Occupancy Raw Data'!BB$3,FALSE))/100</f>
        <v>4.3626375656593802E-2</v>
      </c>
      <c r="U16" s="116">
        <f>(VLOOKUP($A16,'Occupancy Raw Data'!$B$8:$BE$45,'Occupancy Raw Data'!BC$3,FALSE))/100</f>
        <v>7.4802298594224798E-2</v>
      </c>
      <c r="V16" s="117">
        <f>(VLOOKUP($A16,'Occupancy Raw Data'!$B$8:$BE$45,'Occupancy Raw Data'!BE$3,FALSE))/100</f>
        <v>7.3252670307479409E-2</v>
      </c>
      <c r="X16" s="49">
        <f>VLOOKUP($A16,'ADR Raw Data'!$B$6:$BE$43,'ADR Raw Data'!AG$1,FALSE)</f>
        <v>250.28998865784399</v>
      </c>
      <c r="Y16" s="50">
        <f>VLOOKUP($A16,'ADR Raw Data'!$B$6:$BE$43,'ADR Raw Data'!AH$1,FALSE)</f>
        <v>242.56096921280999</v>
      </c>
      <c r="Z16" s="50">
        <f>VLOOKUP($A16,'ADR Raw Data'!$B$6:$BE$43,'ADR Raw Data'!AI$1,FALSE)</f>
        <v>196.465619431552</v>
      </c>
      <c r="AA16" s="50">
        <f>VLOOKUP($A16,'ADR Raw Data'!$B$6:$BE$43,'ADR Raw Data'!AJ$1,FALSE)</f>
        <v>191.84373306113801</v>
      </c>
      <c r="AB16" s="50">
        <f>VLOOKUP($A16,'ADR Raw Data'!$B$6:$BE$43,'ADR Raw Data'!AK$1,FALSE)</f>
        <v>169.18494418307901</v>
      </c>
      <c r="AC16" s="51">
        <f>VLOOKUP($A16,'ADR Raw Data'!$B$6:$BE$43,'ADR Raw Data'!AL$1,FALSE)</f>
        <v>208.52628896691101</v>
      </c>
      <c r="AD16" s="50">
        <f>VLOOKUP($A16,'ADR Raw Data'!$B$6:$BE$43,'ADR Raw Data'!AN$1,FALSE)</f>
        <v>145.60600923511001</v>
      </c>
      <c r="AE16" s="50">
        <f>VLOOKUP($A16,'ADR Raw Data'!$B$6:$BE$43,'ADR Raw Data'!AO$1,FALSE)</f>
        <v>141.14026130608201</v>
      </c>
      <c r="AF16" s="51">
        <f>VLOOKUP($A16,'ADR Raw Data'!$B$6:$BE$43,'ADR Raw Data'!AP$1,FALSE)</f>
        <v>143.42580568927701</v>
      </c>
      <c r="AG16" s="52">
        <f>VLOOKUP($A16,'ADR Raw Data'!$B$6:$BE$43,'ADR Raw Data'!AR$1,FALSE)</f>
        <v>191.74497467369099</v>
      </c>
      <c r="AI16" s="118">
        <f>(VLOOKUP($A16,'ADR Raw Data'!$B$6:$BE$43,'ADR Raw Data'!AT$1,FALSE))/100</f>
        <v>0.62095285059352201</v>
      </c>
      <c r="AJ16" s="115">
        <f>(VLOOKUP($A16,'ADR Raw Data'!$B$6:$BE$43,'ADR Raw Data'!AU$1,FALSE))/100</f>
        <v>0.36250387322098299</v>
      </c>
      <c r="AK16" s="115">
        <f>(VLOOKUP($A16,'ADR Raw Data'!$B$6:$BE$43,'ADR Raw Data'!AV$1,FALSE))/100</f>
        <v>5.8968377924856999E-2</v>
      </c>
      <c r="AL16" s="115">
        <f>(VLOOKUP($A16,'ADR Raw Data'!$B$6:$BE$43,'ADR Raw Data'!AW$1,FALSE))/100</f>
        <v>5.6149133788878099E-2</v>
      </c>
      <c r="AM16" s="115">
        <f>(VLOOKUP($A16,'ADR Raw Data'!$B$6:$BE$43,'ADR Raw Data'!AX$1,FALSE))/100</f>
        <v>3.1414543092400299E-2</v>
      </c>
      <c r="AN16" s="116">
        <f>(VLOOKUP($A16,'ADR Raw Data'!$B$6:$BE$43,'ADR Raw Data'!AY$1,FALSE))/100</f>
        <v>0.193873408210433</v>
      </c>
      <c r="AO16" s="115">
        <f>(VLOOKUP($A16,'ADR Raw Data'!$B$6:$BE$43,'ADR Raw Data'!BA$1,FALSE))/100</f>
        <v>7.1263889201859193E-2</v>
      </c>
      <c r="AP16" s="115">
        <f>(VLOOKUP($A16,'ADR Raw Data'!$B$6:$BE$43,'ADR Raw Data'!BB$1,FALSE))/100</f>
        <v>4.7034387881587196E-2</v>
      </c>
      <c r="AQ16" s="116">
        <f>(VLOOKUP($A16,'ADR Raw Data'!$B$6:$BE$43,'ADR Raw Data'!BC$1,FALSE))/100</f>
        <v>5.9612818466228401E-2</v>
      </c>
      <c r="AR16" s="117">
        <f>(VLOOKUP($A16,'ADR Raw Data'!$B$6:$BE$43,'ADR Raw Data'!BE$1,FALSE))/100</f>
        <v>0.16529768780604598</v>
      </c>
      <c r="AT16" s="49">
        <f>VLOOKUP($A16,'RevPAR Raw Data'!$B$6:$BE$43,'RevPAR Raw Data'!AG$1,FALSE)</f>
        <v>139.931731135066</v>
      </c>
      <c r="AU16" s="50">
        <f>VLOOKUP($A16,'RevPAR Raw Data'!$B$6:$BE$43,'RevPAR Raw Data'!AH$1,FALSE)</f>
        <v>175.69135515747101</v>
      </c>
      <c r="AV16" s="50">
        <f>VLOOKUP($A16,'RevPAR Raw Data'!$B$6:$BE$43,'RevPAR Raw Data'!AI$1,FALSE)</f>
        <v>153.23051733248701</v>
      </c>
      <c r="AW16" s="50">
        <f>VLOOKUP($A16,'RevPAR Raw Data'!$B$6:$BE$43,'RevPAR Raw Data'!AJ$1,FALSE)</f>
        <v>144.00951965757699</v>
      </c>
      <c r="AX16" s="50">
        <f>VLOOKUP($A16,'RevPAR Raw Data'!$B$6:$BE$43,'RevPAR Raw Data'!AK$1,FALSE)</f>
        <v>112.11944541323101</v>
      </c>
      <c r="AY16" s="51">
        <f>VLOOKUP($A16,'RevPAR Raw Data'!$B$6:$BE$43,'RevPAR Raw Data'!AL$1,FALSE)</f>
        <v>144.996513739167</v>
      </c>
      <c r="AZ16" s="50">
        <f>VLOOKUP($A16,'RevPAR Raw Data'!$B$6:$BE$43,'RevPAR Raw Data'!AN$1,FALSE)</f>
        <v>89.980420365673197</v>
      </c>
      <c r="BA16" s="50">
        <f>VLOOKUP($A16,'RevPAR Raw Data'!$B$6:$BE$43,'RevPAR Raw Data'!AO$1,FALSE)</f>
        <v>83.200707302895694</v>
      </c>
      <c r="BB16" s="51">
        <f>VLOOKUP($A16,'RevPAR Raw Data'!$B$6:$BE$43,'RevPAR Raw Data'!AP$1,FALSE)</f>
        <v>86.590563834284495</v>
      </c>
      <c r="BC16" s="52">
        <f>VLOOKUP($A16,'RevPAR Raw Data'!$B$6:$BE$43,'RevPAR Raw Data'!AR$1,FALSE)</f>
        <v>128.30909948062899</v>
      </c>
      <c r="BE16" s="129">
        <f>(VLOOKUP($A16,'RevPAR Raw Data'!$B$6:$BE$43,'RevPAR Raw Data'!AT$1,FALSE))/100</f>
        <v>1.02123477706204</v>
      </c>
      <c r="BF16" s="119">
        <f>(VLOOKUP($A16,'RevPAR Raw Data'!$B$6:$BE$43,'RevPAR Raw Data'!AU$1,FALSE))/100</f>
        <v>0.46470720045363101</v>
      </c>
      <c r="BG16" s="119">
        <f>(VLOOKUP($A16,'RevPAR Raw Data'!$B$6:$BE$43,'RevPAR Raw Data'!AV$1,FALSE))/100</f>
        <v>8.6808106970524601E-2</v>
      </c>
      <c r="BH16" s="119">
        <f>(VLOOKUP($A16,'RevPAR Raw Data'!$B$6:$BE$43,'RevPAR Raw Data'!AW$1,FALSE))/100</f>
        <v>7.3359097531404002E-2</v>
      </c>
      <c r="BI16" s="119">
        <f>(VLOOKUP($A16,'RevPAR Raw Data'!$B$6:$BE$43,'RevPAR Raw Data'!AX$1,FALSE))/100</f>
        <v>0.101912000309446</v>
      </c>
      <c r="BJ16" s="130">
        <f>(VLOOKUP($A16,'RevPAR Raw Data'!$B$6:$BE$43,'RevPAR Raw Data'!AY$1,FALSE))/100</f>
        <v>0.28068654246427099</v>
      </c>
      <c r="BK16" s="119">
        <f>(VLOOKUP($A16,'RevPAR Raw Data'!$B$6:$BE$43,'RevPAR Raw Data'!BA$1,FALSE))/100</f>
        <v>0.18516930015251698</v>
      </c>
      <c r="BL16" s="119">
        <f>(VLOOKUP($A16,'RevPAR Raw Data'!$B$6:$BE$43,'RevPAR Raw Data'!BB$1,FALSE))/100</f>
        <v>9.2712703412681105E-2</v>
      </c>
      <c r="BM16" s="130">
        <f>(VLOOKUP($A16,'RevPAR Raw Data'!$B$6:$BE$43,'RevPAR Raw Data'!BC$1,FALSE))/100</f>
        <v>0.13887429290740699</v>
      </c>
      <c r="BN16" s="131">
        <f>(VLOOKUP($A16,'RevPAR Raw Data'!$B$6:$BE$43,'RevPAR Raw Data'!BE$1,FALSE))/100</f>
        <v>0.25065885514097003</v>
      </c>
    </row>
    <row r="17" spans="1:66" x14ac:dyDescent="0.45">
      <c r="A17" s="59" t="s">
        <v>89</v>
      </c>
      <c r="B17" s="129">
        <f>(VLOOKUP($A17,'Occupancy Raw Data'!$B$8:$BE$45,'Occupancy Raw Data'!AG$3,FALSE))/100</f>
        <v>0.49968086340953904</v>
      </c>
      <c r="C17" s="119">
        <f>(VLOOKUP($A17,'Occupancy Raw Data'!$B$8:$BE$45,'Occupancy Raw Data'!AH$3,FALSE))/100</f>
        <v>0.58587675525124705</v>
      </c>
      <c r="D17" s="119">
        <f>(VLOOKUP($A17,'Occupancy Raw Data'!$B$8:$BE$45,'Occupancy Raw Data'!AI$3,FALSE))/100</f>
        <v>0.61039224788209301</v>
      </c>
      <c r="E17" s="119">
        <f>(VLOOKUP($A17,'Occupancy Raw Data'!$B$8:$BE$45,'Occupancy Raw Data'!AJ$3,FALSE))/100</f>
        <v>0.57963908552860599</v>
      </c>
      <c r="F17" s="119">
        <f>(VLOOKUP($A17,'Occupancy Raw Data'!$B$8:$BE$45,'Occupancy Raw Data'!AK$3,FALSE))/100</f>
        <v>0.55457235696878204</v>
      </c>
      <c r="G17" s="130">
        <f>(VLOOKUP($A17,'Occupancy Raw Data'!$B$8:$BE$45,'Occupancy Raw Data'!AL$3,FALSE))/100</f>
        <v>0.56603226180805299</v>
      </c>
      <c r="H17" s="119">
        <f>(VLOOKUP($A17,'Occupancy Raw Data'!$B$8:$BE$45,'Occupancy Raw Data'!AN$3,FALSE))/100</f>
        <v>0.60273296971103596</v>
      </c>
      <c r="I17" s="119">
        <f>(VLOOKUP($A17,'Occupancy Raw Data'!$B$8:$BE$45,'Occupancy Raw Data'!AO$3,FALSE))/100</f>
        <v>0.61004409887431799</v>
      </c>
      <c r="J17" s="130">
        <f>(VLOOKUP($A17,'Occupancy Raw Data'!$B$8:$BE$45,'Occupancy Raw Data'!AP$3,FALSE))/100</f>
        <v>0.60638853429267703</v>
      </c>
      <c r="K17" s="131">
        <f>(VLOOKUP($A17,'Occupancy Raw Data'!$B$8:$BE$45,'Occupancy Raw Data'!AR$3,FALSE))/100</f>
        <v>0.57756262537508907</v>
      </c>
      <c r="M17" s="118">
        <f>(VLOOKUP($A17,'Occupancy Raw Data'!$B$8:$BE$45,'Occupancy Raw Data'!AT$3,FALSE))/100</f>
        <v>0.20466930910801998</v>
      </c>
      <c r="N17" s="115">
        <f>(VLOOKUP($A17,'Occupancy Raw Data'!$B$8:$BE$45,'Occupancy Raw Data'!AU$3,FALSE))/100</f>
        <v>7.1421801448940198E-2</v>
      </c>
      <c r="O17" s="115">
        <f>(VLOOKUP($A17,'Occupancy Raw Data'!$B$8:$BE$45,'Occupancy Raw Data'!AV$3,FALSE))/100</f>
        <v>1.9036567619556299E-2</v>
      </c>
      <c r="P17" s="115">
        <f>(VLOOKUP($A17,'Occupancy Raw Data'!$B$8:$BE$45,'Occupancy Raw Data'!AW$3,FALSE))/100</f>
        <v>-2.61926062112183E-2</v>
      </c>
      <c r="Q17" s="115">
        <f>(VLOOKUP($A17,'Occupancy Raw Data'!$B$8:$BE$45,'Occupancy Raw Data'!AX$3,FALSE))/100</f>
        <v>3.21940473809652E-2</v>
      </c>
      <c r="R17" s="116">
        <f>(VLOOKUP($A17,'Occupancy Raw Data'!$B$8:$BE$45,'Occupancy Raw Data'!AY$3,FALSE))/100</f>
        <v>5.0892321506118006E-2</v>
      </c>
      <c r="S17" s="115">
        <f>(VLOOKUP($A17,'Occupancy Raw Data'!$B$8:$BE$45,'Occupancy Raw Data'!BA$3,FALSE))/100</f>
        <v>0.11476292827959499</v>
      </c>
      <c r="T17" s="115">
        <f>(VLOOKUP($A17,'Occupancy Raw Data'!$B$8:$BE$45,'Occupancy Raw Data'!BB$3,FALSE))/100</f>
        <v>5.6805480463936894E-2</v>
      </c>
      <c r="U17" s="116">
        <f>(VLOOKUP($A17,'Occupancy Raw Data'!$B$8:$BE$45,'Occupancy Raw Data'!BC$3,FALSE))/100</f>
        <v>8.4836241701563606E-2</v>
      </c>
      <c r="V17" s="117">
        <f>(VLOOKUP($A17,'Occupancy Raw Data'!$B$8:$BE$45,'Occupancy Raw Data'!BE$3,FALSE))/100</f>
        <v>6.0849480341033699E-2</v>
      </c>
      <c r="X17" s="49">
        <f>VLOOKUP($A17,'ADR Raw Data'!$B$6:$BE$43,'ADR Raw Data'!AG$1,FALSE)</f>
        <v>180.62457237415001</v>
      </c>
      <c r="Y17" s="50">
        <f>VLOOKUP($A17,'ADR Raw Data'!$B$6:$BE$43,'ADR Raw Data'!AH$1,FALSE)</f>
        <v>177.04135634346801</v>
      </c>
      <c r="Z17" s="50">
        <f>VLOOKUP($A17,'ADR Raw Data'!$B$6:$BE$43,'ADR Raw Data'!AI$1,FALSE)</f>
        <v>148.71682779599701</v>
      </c>
      <c r="AA17" s="50">
        <f>VLOOKUP($A17,'ADR Raw Data'!$B$6:$BE$43,'ADR Raw Data'!AJ$1,FALSE)</f>
        <v>144.171048100505</v>
      </c>
      <c r="AB17" s="50">
        <f>VLOOKUP($A17,'ADR Raw Data'!$B$6:$BE$43,'ADR Raw Data'!AK$1,FALSE)</f>
        <v>139.056744441538</v>
      </c>
      <c r="AC17" s="51">
        <f>VLOOKUP($A17,'ADR Raw Data'!$B$6:$BE$43,'ADR Raw Data'!AL$1,FALSE)</f>
        <v>157.38991840081999</v>
      </c>
      <c r="AD17" s="50">
        <f>VLOOKUP($A17,'ADR Raw Data'!$B$6:$BE$43,'ADR Raw Data'!AN$1,FALSE)</f>
        <v>136.560292178098</v>
      </c>
      <c r="AE17" s="50">
        <f>VLOOKUP($A17,'ADR Raw Data'!$B$6:$BE$43,'ADR Raw Data'!AO$1,FALSE)</f>
        <v>137.04718409663701</v>
      </c>
      <c r="AF17" s="51">
        <f>VLOOKUP($A17,'ADR Raw Data'!$B$6:$BE$43,'ADR Raw Data'!AP$1,FALSE)</f>
        <v>136.80520573178299</v>
      </c>
      <c r="AG17" s="52">
        <f>VLOOKUP($A17,'ADR Raw Data'!$B$6:$BE$43,'ADR Raw Data'!AR$1,FALSE)</f>
        <v>151.21503638268501</v>
      </c>
      <c r="AI17" s="118">
        <f>(VLOOKUP($A17,'ADR Raw Data'!$B$6:$BE$43,'ADR Raw Data'!AT$1,FALSE))/100</f>
        <v>0.471318605336362</v>
      </c>
      <c r="AJ17" s="115">
        <f>(VLOOKUP($A17,'ADR Raw Data'!$B$6:$BE$43,'ADR Raw Data'!AU$1,FALSE))/100</f>
        <v>0.30444517428150297</v>
      </c>
      <c r="AK17" s="115">
        <f>(VLOOKUP($A17,'ADR Raw Data'!$B$6:$BE$43,'ADR Raw Data'!AV$1,FALSE))/100</f>
        <v>6.93989774181972E-2</v>
      </c>
      <c r="AL17" s="115">
        <f>(VLOOKUP($A17,'ADR Raw Data'!$B$6:$BE$43,'ADR Raw Data'!AW$1,FALSE))/100</f>
        <v>5.8090693087996102E-2</v>
      </c>
      <c r="AM17" s="115">
        <f>(VLOOKUP($A17,'ADR Raw Data'!$B$6:$BE$43,'ADR Raw Data'!AX$1,FALSE))/100</f>
        <v>6.6222903506440792E-2</v>
      </c>
      <c r="AN17" s="116">
        <f>(VLOOKUP($A17,'ADR Raw Data'!$B$6:$BE$43,'ADR Raw Data'!AY$1,FALSE))/100</f>
        <v>0.17868534887504497</v>
      </c>
      <c r="AO17" s="115">
        <f>(VLOOKUP($A17,'ADR Raw Data'!$B$6:$BE$43,'ADR Raw Data'!BA$1,FALSE))/100</f>
        <v>0.100042964332857</v>
      </c>
      <c r="AP17" s="115">
        <f>(VLOOKUP($A17,'ADR Raw Data'!$B$6:$BE$43,'ADR Raw Data'!BB$1,FALSE))/100</f>
        <v>8.83936522976706E-2</v>
      </c>
      <c r="AQ17" s="116">
        <f>(VLOOKUP($A17,'ADR Raw Data'!$B$6:$BE$43,'ADR Raw Data'!BC$1,FALSE))/100</f>
        <v>9.3934509094650398E-2</v>
      </c>
      <c r="AR17" s="117">
        <f>(VLOOKUP($A17,'ADR Raw Data'!$B$6:$BE$43,'ADR Raw Data'!BE$1,FALSE))/100</f>
        <v>0.153918329334507</v>
      </c>
      <c r="AT17" s="49">
        <f>VLOOKUP($A17,'RevPAR Raw Data'!$B$6:$BE$43,'RevPAR Raw Data'!AG$1,FALSE)</f>
        <v>90.254642276894501</v>
      </c>
      <c r="AU17" s="50">
        <f>VLOOKUP($A17,'RevPAR Raw Data'!$B$6:$BE$43,'RevPAR Raw Data'!AH$1,FALSE)</f>
        <v>103.724415399791</v>
      </c>
      <c r="AV17" s="50">
        <f>VLOOKUP($A17,'RevPAR Raw Data'!$B$6:$BE$43,'RevPAR Raw Data'!AI$1,FALSE)</f>
        <v>90.775598816293297</v>
      </c>
      <c r="AW17" s="50">
        <f>VLOOKUP($A17,'RevPAR Raw Data'!$B$6:$BE$43,'RevPAR Raw Data'!AJ$1,FALSE)</f>
        <v>83.567174480677707</v>
      </c>
      <c r="AX17" s="50">
        <f>VLOOKUP($A17,'RevPAR Raw Data'!$B$6:$BE$43,'RevPAR Raw Data'!AK$1,FALSE)</f>
        <v>77.117026517349402</v>
      </c>
      <c r="AY17" s="51">
        <f>VLOOKUP($A17,'RevPAR Raw Data'!$B$6:$BE$43,'RevPAR Raw Data'!AL$1,FALSE)</f>
        <v>89.087771498201207</v>
      </c>
      <c r="AZ17" s="50">
        <f>VLOOKUP($A17,'RevPAR Raw Data'!$B$6:$BE$43,'RevPAR Raw Data'!AN$1,FALSE)</f>
        <v>82.3093904491122</v>
      </c>
      <c r="BA17" s="50">
        <f>VLOOKUP($A17,'RevPAR Raw Data'!$B$6:$BE$43,'RevPAR Raw Data'!AO$1,FALSE)</f>
        <v>83.604825925496101</v>
      </c>
      <c r="BB17" s="51">
        <f>VLOOKUP($A17,'RevPAR Raw Data'!$B$6:$BE$43,'RevPAR Raw Data'!AP$1,FALSE)</f>
        <v>82.957108187304101</v>
      </c>
      <c r="BC17" s="52">
        <f>VLOOKUP($A17,'RevPAR Raw Data'!$B$6:$BE$43,'RevPAR Raw Data'!AR$1,FALSE)</f>
        <v>87.336153409373395</v>
      </c>
      <c r="BE17" s="129">
        <f>(VLOOKUP($A17,'RevPAR Raw Data'!$B$6:$BE$43,'RevPAR Raw Data'!AT$1,FALSE))/100</f>
        <v>0.77245236776833193</v>
      </c>
      <c r="BF17" s="119">
        <f>(VLOOKUP($A17,'RevPAR Raw Data'!$B$6:$BE$43,'RevPAR Raw Data'!AU$1,FALSE))/100</f>
        <v>0.39761099852006504</v>
      </c>
      <c r="BG17" s="119">
        <f>(VLOOKUP($A17,'RevPAR Raw Data'!$B$6:$BE$43,'RevPAR Raw Data'!AV$1,FALSE))/100</f>
        <v>8.9756663364103012E-2</v>
      </c>
      <c r="BH17" s="119">
        <f>(VLOOKUP($A17,'RevPAR Raw Data'!$B$6:$BE$43,'RevPAR Raw Data'!AW$1,FALSE))/100</f>
        <v>3.0376540228187098E-2</v>
      </c>
      <c r="BI17" s="119">
        <f>(VLOOKUP($A17,'RevPAR Raw Data'!$B$6:$BE$43,'RevPAR Raw Data'!AX$1,FALSE))/100</f>
        <v>0.100548934180597</v>
      </c>
      <c r="BJ17" s="130">
        <f>(VLOOKUP($A17,'RevPAR Raw Data'!$B$6:$BE$43,'RevPAR Raw Data'!AY$1,FALSE))/100</f>
        <v>0.23867138260454498</v>
      </c>
      <c r="BK17" s="119">
        <f>(VLOOKUP($A17,'RevPAR Raw Data'!$B$6:$BE$43,'RevPAR Raw Data'!BA$1,FALSE))/100</f>
        <v>0.22628711615306202</v>
      </c>
      <c r="BL17" s="119">
        <f>(VLOOKUP($A17,'RevPAR Raw Data'!$B$6:$BE$43,'RevPAR Raw Data'!BB$1,FALSE))/100</f>
        <v>0.15022037665033799</v>
      </c>
      <c r="BM17" s="130">
        <f>(VLOOKUP($A17,'RevPAR Raw Data'!$B$6:$BE$43,'RevPAR Raw Data'!BC$1,FALSE))/100</f>
        <v>0.18673980151388497</v>
      </c>
      <c r="BN17" s="131">
        <f>(VLOOKUP($A17,'RevPAR Raw Data'!$B$6:$BE$43,'RevPAR Raw Data'!BE$1,FALSE))/100</f>
        <v>0.22413366003050497</v>
      </c>
    </row>
    <row r="18" spans="1:66" x14ac:dyDescent="0.45">
      <c r="A18" s="59" t="s">
        <v>26</v>
      </c>
      <c r="B18" s="129">
        <f>(VLOOKUP($A18,'Occupancy Raw Data'!$B$8:$BE$45,'Occupancy Raw Data'!AG$3,FALSE))/100</f>
        <v>0.49887361367837302</v>
      </c>
      <c r="C18" s="119">
        <f>(VLOOKUP($A18,'Occupancy Raw Data'!$B$8:$BE$45,'Occupancy Raw Data'!AH$3,FALSE))/100</f>
        <v>0.65235097042513801</v>
      </c>
      <c r="D18" s="119">
        <f>(VLOOKUP($A18,'Occupancy Raw Data'!$B$8:$BE$45,'Occupancy Raw Data'!AI$3,FALSE))/100</f>
        <v>0.74471464879852112</v>
      </c>
      <c r="E18" s="119">
        <f>(VLOOKUP($A18,'Occupancy Raw Data'!$B$8:$BE$45,'Occupancy Raw Data'!AJ$3,FALSE))/100</f>
        <v>0.71265596118299401</v>
      </c>
      <c r="F18" s="119">
        <f>(VLOOKUP($A18,'Occupancy Raw Data'!$B$8:$BE$45,'Occupancy Raw Data'!AK$3,FALSE))/100</f>
        <v>0.56224006469500898</v>
      </c>
      <c r="G18" s="130">
        <f>(VLOOKUP($A18,'Occupancy Raw Data'!$B$8:$BE$45,'Occupancy Raw Data'!AL$3,FALSE))/100</f>
        <v>0.63416705175600696</v>
      </c>
      <c r="H18" s="119">
        <f>(VLOOKUP($A18,'Occupancy Raw Data'!$B$8:$BE$45,'Occupancy Raw Data'!AN$3,FALSE))/100</f>
        <v>0.55831215341959295</v>
      </c>
      <c r="I18" s="119">
        <f>(VLOOKUP($A18,'Occupancy Raw Data'!$B$8:$BE$45,'Occupancy Raw Data'!AO$3,FALSE))/100</f>
        <v>0.57399491682070203</v>
      </c>
      <c r="J18" s="130">
        <f>(VLOOKUP($A18,'Occupancy Raw Data'!$B$8:$BE$45,'Occupancy Raw Data'!AP$3,FALSE))/100</f>
        <v>0.56615353512014699</v>
      </c>
      <c r="K18" s="131">
        <f>(VLOOKUP($A18,'Occupancy Raw Data'!$B$8:$BE$45,'Occupancy Raw Data'!AR$3,FALSE))/100</f>
        <v>0.61473461843147592</v>
      </c>
      <c r="M18" s="118">
        <f>(VLOOKUP($A18,'Occupancy Raw Data'!$B$8:$BE$45,'Occupancy Raw Data'!AT$3,FALSE))/100</f>
        <v>0.206482414974339</v>
      </c>
      <c r="N18" s="115">
        <f>(VLOOKUP($A18,'Occupancy Raw Data'!$B$8:$BE$45,'Occupancy Raw Data'!AU$3,FALSE))/100</f>
        <v>2.37374353213285E-2</v>
      </c>
      <c r="O18" s="115">
        <f>(VLOOKUP($A18,'Occupancy Raw Data'!$B$8:$BE$45,'Occupancy Raw Data'!AV$3,FALSE))/100</f>
        <v>4.41204572245242E-2</v>
      </c>
      <c r="P18" s="115">
        <f>(VLOOKUP($A18,'Occupancy Raw Data'!$B$8:$BE$45,'Occupancy Raw Data'!AW$3,FALSE))/100</f>
        <v>3.6791944200253501E-2</v>
      </c>
      <c r="Q18" s="115">
        <f>(VLOOKUP($A18,'Occupancy Raw Data'!$B$8:$BE$45,'Occupancy Raw Data'!AX$3,FALSE))/100</f>
        <v>4.9934505752267301E-2</v>
      </c>
      <c r="R18" s="116">
        <f>(VLOOKUP($A18,'Occupancy Raw Data'!$B$8:$BE$45,'Occupancy Raw Data'!AY$3,FALSE))/100</f>
        <v>6.1540766450472899E-2</v>
      </c>
      <c r="S18" s="115">
        <f>(VLOOKUP($A18,'Occupancy Raw Data'!$B$8:$BE$45,'Occupancy Raw Data'!BA$3,FALSE))/100</f>
        <v>9.0006438649348486E-2</v>
      </c>
      <c r="T18" s="115">
        <f>(VLOOKUP($A18,'Occupancy Raw Data'!$B$8:$BE$45,'Occupancy Raw Data'!BB$3,FALSE))/100</f>
        <v>1.0241588843044101E-2</v>
      </c>
      <c r="U18" s="116">
        <f>(VLOOKUP($A18,'Occupancy Raw Data'!$B$8:$BE$45,'Occupancy Raw Data'!BC$3,FALSE))/100</f>
        <v>4.8058032275988004E-2</v>
      </c>
      <c r="V18" s="117">
        <f>(VLOOKUP($A18,'Occupancy Raw Data'!$B$8:$BE$45,'Occupancy Raw Data'!BE$3,FALSE))/100</f>
        <v>5.7909799547515996E-2</v>
      </c>
      <c r="X18" s="49">
        <f>VLOOKUP($A18,'ADR Raw Data'!$B$6:$BE$43,'ADR Raw Data'!AG$1,FALSE)</f>
        <v>173.79871996757899</v>
      </c>
      <c r="Y18" s="50">
        <f>VLOOKUP($A18,'ADR Raw Data'!$B$6:$BE$43,'ADR Raw Data'!AH$1,FALSE)</f>
        <v>187.41298003276199</v>
      </c>
      <c r="Z18" s="50">
        <f>VLOOKUP($A18,'ADR Raw Data'!$B$6:$BE$43,'ADR Raw Data'!AI$1,FALSE)</f>
        <v>187.563923211169</v>
      </c>
      <c r="AA18" s="50">
        <f>VLOOKUP($A18,'ADR Raw Data'!$B$6:$BE$43,'ADR Raw Data'!AJ$1,FALSE)</f>
        <v>182.18509584599701</v>
      </c>
      <c r="AB18" s="50">
        <f>VLOOKUP($A18,'ADR Raw Data'!$B$6:$BE$43,'ADR Raw Data'!AK$1,FALSE)</f>
        <v>150.38466635845199</v>
      </c>
      <c r="AC18" s="51">
        <f>VLOOKUP($A18,'ADR Raw Data'!$B$6:$BE$43,'ADR Raw Data'!AL$1,FALSE)</f>
        <v>177.56577345222999</v>
      </c>
      <c r="AD18" s="50">
        <f>VLOOKUP($A18,'ADR Raw Data'!$B$6:$BE$43,'ADR Raw Data'!AN$1,FALSE)</f>
        <v>134.87896694428599</v>
      </c>
      <c r="AE18" s="50">
        <f>VLOOKUP($A18,'ADR Raw Data'!$B$6:$BE$43,'ADR Raw Data'!AO$1,FALSE)</f>
        <v>133.12871842608399</v>
      </c>
      <c r="AF18" s="51">
        <f>VLOOKUP($A18,'ADR Raw Data'!$B$6:$BE$43,'ADR Raw Data'!AP$1,FALSE)</f>
        <v>133.99172197423701</v>
      </c>
      <c r="AG18" s="52">
        <f>VLOOKUP($A18,'ADR Raw Data'!$B$6:$BE$43,'ADR Raw Data'!AR$1,FALSE)</f>
        <v>166.09991831776199</v>
      </c>
      <c r="AI18" s="118">
        <f>(VLOOKUP($A18,'ADR Raw Data'!$B$6:$BE$43,'ADR Raw Data'!AT$1,FALSE))/100</f>
        <v>0.30385430133925101</v>
      </c>
      <c r="AJ18" s="115">
        <f>(VLOOKUP($A18,'ADR Raw Data'!$B$6:$BE$43,'ADR Raw Data'!AU$1,FALSE))/100</f>
        <v>0.146381238108267</v>
      </c>
      <c r="AK18" s="115">
        <f>(VLOOKUP($A18,'ADR Raw Data'!$B$6:$BE$43,'ADR Raw Data'!AV$1,FALSE))/100</f>
        <v>8.1269462512000193E-2</v>
      </c>
      <c r="AL18" s="115">
        <f>(VLOOKUP($A18,'ADR Raw Data'!$B$6:$BE$43,'ADR Raw Data'!AW$1,FALSE))/100</f>
        <v>9.3224563880438704E-2</v>
      </c>
      <c r="AM18" s="115">
        <f>(VLOOKUP($A18,'ADR Raw Data'!$B$6:$BE$43,'ADR Raw Data'!AX$1,FALSE))/100</f>
        <v>4.8163058413734305E-2</v>
      </c>
      <c r="AN18" s="116">
        <f>(VLOOKUP($A18,'ADR Raw Data'!$B$6:$BE$43,'ADR Raw Data'!AY$1,FALSE))/100</f>
        <v>0.117910255741826</v>
      </c>
      <c r="AO18" s="115">
        <f>(VLOOKUP($A18,'ADR Raw Data'!$B$6:$BE$43,'ADR Raw Data'!BA$1,FALSE))/100</f>
        <v>9.8240937230757497E-2</v>
      </c>
      <c r="AP18" s="115">
        <f>(VLOOKUP($A18,'ADR Raw Data'!$B$6:$BE$43,'ADR Raw Data'!BB$1,FALSE))/100</f>
        <v>5.2640625568913101E-2</v>
      </c>
      <c r="AQ18" s="116">
        <f>(VLOOKUP($A18,'ADR Raw Data'!$B$6:$BE$43,'ADR Raw Data'!BC$1,FALSE))/100</f>
        <v>7.4192573282637897E-2</v>
      </c>
      <c r="AR18" s="117">
        <f>(VLOOKUP($A18,'ADR Raw Data'!$B$6:$BE$43,'ADR Raw Data'!BE$1,FALSE))/100</f>
        <v>0.10884759996678101</v>
      </c>
      <c r="AT18" s="49">
        <f>VLOOKUP($A18,'RevPAR Raw Data'!$B$6:$BE$43,'RevPAR Raw Data'!AG$1,FALSE)</f>
        <v>86.703595482902003</v>
      </c>
      <c r="AU18" s="50">
        <f>VLOOKUP($A18,'RevPAR Raw Data'!$B$6:$BE$43,'RevPAR Raw Data'!AH$1,FALSE)</f>
        <v>122.259039394639</v>
      </c>
      <c r="AV18" s="50">
        <f>VLOOKUP($A18,'RevPAR Raw Data'!$B$6:$BE$43,'RevPAR Raw Data'!AI$1,FALSE)</f>
        <v>139.681601201478</v>
      </c>
      <c r="AW18" s="50">
        <f>VLOOKUP($A18,'RevPAR Raw Data'!$B$6:$BE$43,'RevPAR Raw Data'!AJ$1,FALSE)</f>
        <v>129.835294593345</v>
      </c>
      <c r="AX18" s="50">
        <f>VLOOKUP($A18,'RevPAR Raw Data'!$B$6:$BE$43,'RevPAR Raw Data'!AK$1,FALSE)</f>
        <v>84.552284542513803</v>
      </c>
      <c r="AY18" s="51">
        <f>VLOOKUP($A18,'RevPAR Raw Data'!$B$6:$BE$43,'RevPAR Raw Data'!AL$1,FALSE)</f>
        <v>112.606363042975</v>
      </c>
      <c r="AZ18" s="50">
        <f>VLOOKUP($A18,'RevPAR Raw Data'!$B$6:$BE$43,'RevPAR Raw Data'!AN$1,FALSE)</f>
        <v>75.304566485674599</v>
      </c>
      <c r="BA18" s="50">
        <f>VLOOKUP($A18,'RevPAR Raw Data'!$B$6:$BE$43,'RevPAR Raw Data'!AO$1,FALSE)</f>
        <v>76.415207659426898</v>
      </c>
      <c r="BB18" s="51">
        <f>VLOOKUP($A18,'RevPAR Raw Data'!$B$6:$BE$43,'RevPAR Raw Data'!AP$1,FALSE)</f>
        <v>75.859887072550805</v>
      </c>
      <c r="BC18" s="52">
        <f>VLOOKUP($A18,'RevPAR Raw Data'!$B$6:$BE$43,'RevPAR Raw Data'!AR$1,FALSE)</f>
        <v>102.107369908568</v>
      </c>
      <c r="BE18" s="129">
        <f>(VLOOKUP($A18,'RevPAR Raw Data'!$B$6:$BE$43,'RevPAR Raw Data'!AT$1,FALSE))/100</f>
        <v>0.57307728625446008</v>
      </c>
      <c r="BF18" s="119">
        <f>(VLOOKUP($A18,'RevPAR Raw Data'!$B$6:$BE$43,'RevPAR Raw Data'!AU$1,FALSE))/100</f>
        <v>0.17359338860144699</v>
      </c>
      <c r="BG18" s="119">
        <f>(VLOOKUP($A18,'RevPAR Raw Data'!$B$6:$BE$43,'RevPAR Raw Data'!AV$1,FALSE))/100</f>
        <v>0.128975565580945</v>
      </c>
      <c r="BH18" s="119">
        <f>(VLOOKUP($A18,'RevPAR Raw Data'!$B$6:$BE$43,'RevPAR Raw Data'!AW$1,FALSE))/100</f>
        <v>0.133446421033074</v>
      </c>
      <c r="BI18" s="119">
        <f>(VLOOKUP($A18,'RevPAR Raw Data'!$B$6:$BE$43,'RevPAR Raw Data'!AX$1,FALSE))/100</f>
        <v>0.10050256268340901</v>
      </c>
      <c r="BJ18" s="130">
        <f>(VLOOKUP($A18,'RevPAR Raw Data'!$B$6:$BE$43,'RevPAR Raw Data'!AY$1,FALSE))/100</f>
        <v>0.18670730970302199</v>
      </c>
      <c r="BK18" s="119">
        <f>(VLOOKUP($A18,'RevPAR Raw Data'!$B$6:$BE$43,'RevPAR Raw Data'!BA$1,FALSE))/100</f>
        <v>0.19708969276982</v>
      </c>
      <c r="BL18" s="119">
        <f>(VLOOKUP($A18,'RevPAR Raw Data'!$B$6:$BE$43,'RevPAR Raw Data'!BB$1,FALSE))/100</f>
        <v>6.3421338055474702E-2</v>
      </c>
      <c r="BM18" s="130">
        <f>(VLOOKUP($A18,'RevPAR Raw Data'!$B$6:$BE$43,'RevPAR Raw Data'!BC$1,FALSE))/100</f>
        <v>0.125816154640081</v>
      </c>
      <c r="BN18" s="131">
        <f>(VLOOKUP($A18,'RevPAR Raw Data'!$B$6:$BE$43,'RevPAR Raw Data'!BE$1,FALSE))/100</f>
        <v>0.17306074220960099</v>
      </c>
    </row>
    <row r="19" spans="1:66" x14ac:dyDescent="0.45">
      <c r="A19" s="59" t="s">
        <v>24</v>
      </c>
      <c r="B19" s="129">
        <f>(VLOOKUP($A19,'Occupancy Raw Data'!$B$8:$BE$45,'Occupancy Raw Data'!AG$3,FALSE))/100</f>
        <v>0.46597244998360099</v>
      </c>
      <c r="C19" s="119">
        <f>(VLOOKUP($A19,'Occupancy Raw Data'!$B$8:$BE$45,'Occupancy Raw Data'!AH$3,FALSE))/100</f>
        <v>0.59244834371925204</v>
      </c>
      <c r="D19" s="119">
        <f>(VLOOKUP($A19,'Occupancy Raw Data'!$B$8:$BE$45,'Occupancy Raw Data'!AI$3,FALSE))/100</f>
        <v>0.64496556247950099</v>
      </c>
      <c r="E19" s="119">
        <f>(VLOOKUP($A19,'Occupancy Raw Data'!$B$8:$BE$45,'Occupancy Raw Data'!AJ$3,FALSE))/100</f>
        <v>0.62208920957690994</v>
      </c>
      <c r="F19" s="119">
        <f>(VLOOKUP($A19,'Occupancy Raw Data'!$B$8:$BE$45,'Occupancy Raw Data'!AK$3,FALSE))/100</f>
        <v>0.55378812725483695</v>
      </c>
      <c r="G19" s="130">
        <f>(VLOOKUP($A19,'Occupancy Raw Data'!$B$8:$BE$45,'Occupancy Raw Data'!AL$3,FALSE))/100</f>
        <v>0.57585273860282005</v>
      </c>
      <c r="H19" s="119">
        <f>(VLOOKUP($A19,'Occupancy Raw Data'!$B$8:$BE$45,'Occupancy Raw Data'!AN$3,FALSE))/100</f>
        <v>0.524229255493604</v>
      </c>
      <c r="I19" s="119">
        <f>(VLOOKUP($A19,'Occupancy Raw Data'!$B$8:$BE$45,'Occupancy Raw Data'!AO$3,FALSE))/100</f>
        <v>0.53431452935388601</v>
      </c>
      <c r="J19" s="130">
        <f>(VLOOKUP($A19,'Occupancy Raw Data'!$B$8:$BE$45,'Occupancy Raw Data'!AP$3,FALSE))/100</f>
        <v>0.52927189242374506</v>
      </c>
      <c r="K19" s="131">
        <f>(VLOOKUP($A19,'Occupancy Raw Data'!$B$8:$BE$45,'Occupancy Raw Data'!AR$3,FALSE))/100</f>
        <v>0.56254392540879894</v>
      </c>
      <c r="M19" s="118">
        <f>(VLOOKUP($A19,'Occupancy Raw Data'!$B$8:$BE$45,'Occupancy Raw Data'!AT$3,FALSE))/100</f>
        <v>0.168588341787129</v>
      </c>
      <c r="N19" s="115">
        <f>(VLOOKUP($A19,'Occupancy Raw Data'!$B$8:$BE$45,'Occupancy Raw Data'!AU$3,FALSE))/100</f>
        <v>3.9389027048977301E-2</v>
      </c>
      <c r="O19" s="115">
        <f>(VLOOKUP($A19,'Occupancy Raw Data'!$B$8:$BE$45,'Occupancy Raw Data'!AV$3,FALSE))/100</f>
        <v>5.8089812701270699E-2</v>
      </c>
      <c r="P19" s="115">
        <f>(VLOOKUP($A19,'Occupancy Raw Data'!$B$8:$BE$45,'Occupancy Raw Data'!AW$3,FALSE))/100</f>
        <v>1.0120143410256299E-2</v>
      </c>
      <c r="Q19" s="115">
        <f>(VLOOKUP($A19,'Occupancy Raw Data'!$B$8:$BE$45,'Occupancy Raw Data'!AX$3,FALSE))/100</f>
        <v>4.4828417923529706E-2</v>
      </c>
      <c r="R19" s="116">
        <f>(VLOOKUP($A19,'Occupancy Raw Data'!$B$8:$BE$45,'Occupancy Raw Data'!AY$3,FALSE))/100</f>
        <v>5.6926290915103303E-2</v>
      </c>
      <c r="S19" s="115">
        <f>(VLOOKUP($A19,'Occupancy Raw Data'!$B$8:$BE$45,'Occupancy Raw Data'!BA$3,FALSE))/100</f>
        <v>5.6236393116194099E-2</v>
      </c>
      <c r="T19" s="115">
        <f>(VLOOKUP($A19,'Occupancy Raw Data'!$B$8:$BE$45,'Occupancy Raw Data'!BB$3,FALSE))/100</f>
        <v>4.2194729933482396E-2</v>
      </c>
      <c r="U19" s="116">
        <f>(VLOOKUP($A19,'Occupancy Raw Data'!$B$8:$BE$45,'Occupancy Raw Data'!BC$3,FALSE))/100</f>
        <v>4.9101697892153302E-2</v>
      </c>
      <c r="V19" s="117">
        <f>(VLOOKUP($A19,'Occupancy Raw Data'!$B$8:$BE$45,'Occupancy Raw Data'!BE$3,FALSE))/100</f>
        <v>5.4811471155771799E-2</v>
      </c>
      <c r="X19" s="49">
        <f>VLOOKUP($A19,'ADR Raw Data'!$B$6:$BE$43,'ADR Raw Data'!AG$1,FALSE)</f>
        <v>164.364463311631</v>
      </c>
      <c r="Y19" s="50">
        <f>VLOOKUP($A19,'ADR Raw Data'!$B$6:$BE$43,'ADR Raw Data'!AH$1,FALSE)</f>
        <v>159.180530759117</v>
      </c>
      <c r="Z19" s="50">
        <f>VLOOKUP($A19,'ADR Raw Data'!$B$6:$BE$43,'ADR Raw Data'!AI$1,FALSE)</f>
        <v>134.51827739638901</v>
      </c>
      <c r="AA19" s="50">
        <f>VLOOKUP($A19,'ADR Raw Data'!$B$6:$BE$43,'ADR Raw Data'!AJ$1,FALSE)</f>
        <v>136.08578357717099</v>
      </c>
      <c r="AB19" s="50">
        <f>VLOOKUP($A19,'ADR Raw Data'!$B$6:$BE$43,'ADR Raw Data'!AK$1,FALSE)</f>
        <v>133.135710689961</v>
      </c>
      <c r="AC19" s="51">
        <f>VLOOKUP($A19,'ADR Raw Data'!$B$6:$BE$43,'ADR Raw Data'!AL$1,FALSE)</f>
        <v>144.495859947886</v>
      </c>
      <c r="AD19" s="50">
        <f>VLOOKUP($A19,'ADR Raw Data'!$B$6:$BE$43,'ADR Raw Data'!AN$1,FALSE)</f>
        <v>137.60644091655499</v>
      </c>
      <c r="AE19" s="50">
        <f>VLOOKUP($A19,'ADR Raw Data'!$B$6:$BE$43,'ADR Raw Data'!AO$1,FALSE)</f>
        <v>146.020618430138</v>
      </c>
      <c r="AF19" s="51">
        <f>VLOOKUP($A19,'ADR Raw Data'!$B$6:$BE$43,'ADR Raw Data'!AP$1,FALSE)</f>
        <v>141.85361270332999</v>
      </c>
      <c r="AG19" s="52">
        <f>VLOOKUP($A19,'ADR Raw Data'!$B$6:$BE$43,'ADR Raw Data'!AR$1,FALSE)</f>
        <v>143.78558286743501</v>
      </c>
      <c r="AI19" s="118">
        <f>(VLOOKUP($A19,'ADR Raw Data'!$B$6:$BE$43,'ADR Raw Data'!AT$1,FALSE))/100</f>
        <v>0.43830281632184898</v>
      </c>
      <c r="AJ19" s="115">
        <f>(VLOOKUP($A19,'ADR Raw Data'!$B$6:$BE$43,'ADR Raw Data'!AU$1,FALSE))/100</f>
        <v>0.24686568380423102</v>
      </c>
      <c r="AK19" s="115">
        <f>(VLOOKUP($A19,'ADR Raw Data'!$B$6:$BE$43,'ADR Raw Data'!AV$1,FALSE))/100</f>
        <v>2.34082736994096E-2</v>
      </c>
      <c r="AL19" s="115">
        <f>(VLOOKUP($A19,'ADR Raw Data'!$B$6:$BE$43,'ADR Raw Data'!AW$1,FALSE))/100</f>
        <v>3.8465266076371803E-2</v>
      </c>
      <c r="AM19" s="115">
        <f>(VLOOKUP($A19,'ADR Raw Data'!$B$6:$BE$43,'ADR Raw Data'!AX$1,FALSE))/100</f>
        <v>5.0493075077333395E-2</v>
      </c>
      <c r="AN19" s="116">
        <f>(VLOOKUP($A19,'ADR Raw Data'!$B$6:$BE$43,'ADR Raw Data'!AY$1,FALSE))/100</f>
        <v>0.136566265889184</v>
      </c>
      <c r="AO19" s="115">
        <f>(VLOOKUP($A19,'ADR Raw Data'!$B$6:$BE$43,'ADR Raw Data'!BA$1,FALSE))/100</f>
        <v>4.4537098762532507E-2</v>
      </c>
      <c r="AP19" s="115">
        <f>(VLOOKUP($A19,'ADR Raw Data'!$B$6:$BE$43,'ADR Raw Data'!BB$1,FALSE))/100</f>
        <v>6.655542099598781E-2</v>
      </c>
      <c r="AQ19" s="116">
        <f>(VLOOKUP($A19,'ADR Raw Data'!$B$6:$BE$43,'ADR Raw Data'!BC$1,FALSE))/100</f>
        <v>5.57270443989651E-2</v>
      </c>
      <c r="AR19" s="117">
        <f>(VLOOKUP($A19,'ADR Raw Data'!$B$6:$BE$43,'ADR Raw Data'!BE$1,FALSE))/100</f>
        <v>0.11385386151102</v>
      </c>
      <c r="AT19" s="49">
        <f>VLOOKUP($A19,'RevPAR Raw Data'!$B$6:$BE$43,'RevPAR Raw Data'!AG$1,FALSE)</f>
        <v>76.589311659560494</v>
      </c>
      <c r="AU19" s="50">
        <f>VLOOKUP($A19,'RevPAR Raw Data'!$B$6:$BE$43,'RevPAR Raw Data'!AH$1,FALSE)</f>
        <v>94.3062418005903</v>
      </c>
      <c r="AV19" s="50">
        <f>VLOOKUP($A19,'RevPAR Raw Data'!$B$6:$BE$43,'RevPAR Raw Data'!AI$1,FALSE)</f>
        <v>86.759656444735896</v>
      </c>
      <c r="AW19" s="50">
        <f>VLOOKUP($A19,'RevPAR Raw Data'!$B$6:$BE$43,'RevPAR Raw Data'!AJ$1,FALSE)</f>
        <v>84.657497540177104</v>
      </c>
      <c r="AX19" s="50">
        <f>VLOOKUP($A19,'RevPAR Raw Data'!$B$6:$BE$43,'RevPAR Raw Data'!AK$1,FALSE)</f>
        <v>73.728975893735594</v>
      </c>
      <c r="AY19" s="51">
        <f>VLOOKUP($A19,'RevPAR Raw Data'!$B$6:$BE$43,'RevPAR Raw Data'!AL$1,FALSE)</f>
        <v>83.208336667759895</v>
      </c>
      <c r="AZ19" s="50">
        <f>VLOOKUP($A19,'RevPAR Raw Data'!$B$6:$BE$43,'RevPAR Raw Data'!AN$1,FALSE)</f>
        <v>72.137322072810704</v>
      </c>
      <c r="BA19" s="50">
        <f>VLOOKUP($A19,'RevPAR Raw Data'!$B$6:$BE$43,'RevPAR Raw Data'!AO$1,FALSE)</f>
        <v>78.020938012463105</v>
      </c>
      <c r="BB19" s="51">
        <f>VLOOKUP($A19,'RevPAR Raw Data'!$B$6:$BE$43,'RevPAR Raw Data'!AP$1,FALSE)</f>
        <v>75.079130042636905</v>
      </c>
      <c r="BC19" s="52">
        <f>VLOOKUP($A19,'RevPAR Raw Data'!$B$6:$BE$43,'RevPAR Raw Data'!AR$1,FALSE)</f>
        <v>80.885706203439</v>
      </c>
      <c r="BE19" s="129">
        <f>(VLOOKUP($A19,'RevPAR Raw Data'!$B$6:$BE$43,'RevPAR Raw Data'!AT$1,FALSE))/100</f>
        <v>0.68078390311330694</v>
      </c>
      <c r="BF19" s="119">
        <f>(VLOOKUP($A19,'RevPAR Raw Data'!$B$6:$BE$43,'RevPAR Raw Data'!AU$1,FALSE))/100</f>
        <v>0.29597850995003799</v>
      </c>
      <c r="BG19" s="119">
        <f>(VLOOKUP($A19,'RevPAR Raw Data'!$B$6:$BE$43,'RevPAR Raw Data'!AV$1,FALSE))/100</f>
        <v>8.2857868635539095E-2</v>
      </c>
      <c r="BH19" s="119">
        <f>(VLOOKUP($A19,'RevPAR Raw Data'!$B$6:$BE$43,'RevPAR Raw Data'!AW$1,FALSE))/100</f>
        <v>4.8974683495634698E-2</v>
      </c>
      <c r="BI19" s="119">
        <f>(VLOOKUP($A19,'RevPAR Raw Data'!$B$6:$BE$43,'RevPAR Raw Data'!AX$1,FALSE))/100</f>
        <v>9.758501767267401E-2</v>
      </c>
      <c r="BJ19" s="130">
        <f>(VLOOKUP($A19,'RevPAR Raw Data'!$B$6:$BE$43,'RevPAR Raw Data'!AY$1,FALSE))/100</f>
        <v>0.201266767785485</v>
      </c>
      <c r="BK19" s="119">
        <f>(VLOOKUP($A19,'RevPAR Raw Data'!$B$6:$BE$43,'RevPAR Raw Data'!BA$1,FALSE))/100</f>
        <v>0.103278097672991</v>
      </c>
      <c r="BL19" s="119">
        <f>(VLOOKUP($A19,'RevPAR Raw Data'!$B$6:$BE$43,'RevPAR Raw Data'!BB$1,FALSE))/100</f>
        <v>0.111558438944005</v>
      </c>
      <c r="BM19" s="130">
        <f>(VLOOKUP($A19,'RevPAR Raw Data'!$B$6:$BE$43,'RevPAR Raw Data'!BC$1,FALSE))/100</f>
        <v>0.107565034789619</v>
      </c>
      <c r="BN19" s="131">
        <f>(VLOOKUP($A19,'RevPAR Raw Data'!$B$6:$BE$43,'RevPAR Raw Data'!BE$1,FALSE))/100</f>
        <v>0.17490583031297699</v>
      </c>
    </row>
    <row r="20" spans="1:66" x14ac:dyDescent="0.45">
      <c r="A20" s="59" t="s">
        <v>27</v>
      </c>
      <c r="B20" s="129">
        <f>(VLOOKUP($A20,'Occupancy Raw Data'!$B$8:$BE$45,'Occupancy Raw Data'!AG$3,FALSE))/100</f>
        <v>0.440697160534747</v>
      </c>
      <c r="C20" s="119">
        <f>(VLOOKUP($A20,'Occupancy Raw Data'!$B$8:$BE$45,'Occupancy Raw Data'!AH$3,FALSE))/100</f>
        <v>0.50488896254557503</v>
      </c>
      <c r="D20" s="119">
        <f>(VLOOKUP($A20,'Occupancy Raw Data'!$B$8:$BE$45,'Occupancy Raw Data'!AI$3,FALSE))/100</f>
        <v>0.55082311346812507</v>
      </c>
      <c r="E20" s="119">
        <f>(VLOOKUP($A20,'Occupancy Raw Data'!$B$8:$BE$45,'Occupancy Raw Data'!AJ$3,FALSE))/100</f>
        <v>0.54107280963429405</v>
      </c>
      <c r="F20" s="119">
        <f>(VLOOKUP($A20,'Occupancy Raw Data'!$B$8:$BE$45,'Occupancy Raw Data'!AK$3,FALSE))/100</f>
        <v>0.51447353883548697</v>
      </c>
      <c r="G20" s="130">
        <f>(VLOOKUP($A20,'Occupancy Raw Data'!$B$8:$BE$45,'Occupancy Raw Data'!AL$3,FALSE))/100</f>
        <v>0.51039111700364603</v>
      </c>
      <c r="H20" s="119">
        <f>(VLOOKUP($A20,'Occupancy Raw Data'!$B$8:$BE$45,'Occupancy Raw Data'!AN$3,FALSE))/100</f>
        <v>0.55212131256214692</v>
      </c>
      <c r="I20" s="119">
        <f>(VLOOKUP($A20,'Occupancy Raw Data'!$B$8:$BE$45,'Occupancy Raw Data'!AO$3,FALSE))/100</f>
        <v>0.547039001215335</v>
      </c>
      <c r="J20" s="130">
        <f>(VLOOKUP($A20,'Occupancy Raw Data'!$B$8:$BE$45,'Occupancy Raw Data'!AP$3,FALSE))/100</f>
        <v>0.54958015688874096</v>
      </c>
      <c r="K20" s="131">
        <f>(VLOOKUP($A20,'Occupancy Raw Data'!$B$8:$BE$45,'Occupancy Raw Data'!AR$3,FALSE))/100</f>
        <v>0.52158798554224395</v>
      </c>
      <c r="M20" s="118">
        <f>(VLOOKUP($A20,'Occupancy Raw Data'!$B$8:$BE$45,'Occupancy Raw Data'!AT$3,FALSE))/100</f>
        <v>3.9974109792763099E-2</v>
      </c>
      <c r="N20" s="115">
        <f>(VLOOKUP($A20,'Occupancy Raw Data'!$B$8:$BE$45,'Occupancy Raw Data'!AU$3,FALSE))/100</f>
        <v>-5.01821615335327E-3</v>
      </c>
      <c r="O20" s="115">
        <f>(VLOOKUP($A20,'Occupancy Raw Data'!$B$8:$BE$45,'Occupancy Raw Data'!AV$3,FALSE))/100</f>
        <v>1.8967139438987698E-2</v>
      </c>
      <c r="P20" s="115">
        <f>(VLOOKUP($A20,'Occupancy Raw Data'!$B$8:$BE$45,'Occupancy Raw Data'!AW$3,FALSE))/100</f>
        <v>-4.93006550818854E-2</v>
      </c>
      <c r="Q20" s="115">
        <f>(VLOOKUP($A20,'Occupancy Raw Data'!$B$8:$BE$45,'Occupancy Raw Data'!AX$3,FALSE))/100</f>
        <v>-3.8514630371527303E-2</v>
      </c>
      <c r="R20" s="116">
        <f>(VLOOKUP($A20,'Occupancy Raw Data'!$B$8:$BE$45,'Occupancy Raw Data'!AY$3,FALSE))/100</f>
        <v>-9.3250250565505705E-3</v>
      </c>
      <c r="S20" s="115">
        <f>(VLOOKUP($A20,'Occupancy Raw Data'!$B$8:$BE$45,'Occupancy Raw Data'!BA$3,FALSE))/100</f>
        <v>2.1368676674652799E-2</v>
      </c>
      <c r="T20" s="115">
        <f>(VLOOKUP($A20,'Occupancy Raw Data'!$B$8:$BE$45,'Occupancy Raw Data'!BB$3,FALSE))/100</f>
        <v>-2.4608279188228898E-2</v>
      </c>
      <c r="U20" s="116">
        <f>(VLOOKUP($A20,'Occupancy Raw Data'!$B$8:$BE$45,'Occupancy Raw Data'!BC$3,FALSE))/100</f>
        <v>-2.04287940886552E-3</v>
      </c>
      <c r="V20" s="117">
        <f>(VLOOKUP($A20,'Occupancy Raw Data'!$B$8:$BE$45,'Occupancy Raw Data'!BE$3,FALSE))/100</f>
        <v>-7.14395717072138E-3</v>
      </c>
      <c r="X20" s="49">
        <f>VLOOKUP($A20,'ADR Raw Data'!$B$6:$BE$43,'ADR Raw Data'!AG$1,FALSE)</f>
        <v>99.4730893136947</v>
      </c>
      <c r="Y20" s="50">
        <f>VLOOKUP($A20,'ADR Raw Data'!$B$6:$BE$43,'ADR Raw Data'!AH$1,FALSE)</f>
        <v>98.572119371956802</v>
      </c>
      <c r="Z20" s="50">
        <f>VLOOKUP($A20,'ADR Raw Data'!$B$6:$BE$43,'ADR Raw Data'!AI$1,FALSE)</f>
        <v>94.646300270785204</v>
      </c>
      <c r="AA20" s="50">
        <f>VLOOKUP($A20,'ADR Raw Data'!$B$6:$BE$43,'ADR Raw Data'!AJ$1,FALSE)</f>
        <v>93.815329011179699</v>
      </c>
      <c r="AB20" s="50">
        <f>VLOOKUP($A20,'ADR Raw Data'!$B$6:$BE$43,'ADR Raw Data'!AK$1,FALSE)</f>
        <v>93.850583592827206</v>
      </c>
      <c r="AC20" s="51">
        <f>VLOOKUP($A20,'ADR Raw Data'!$B$6:$BE$43,'ADR Raw Data'!AL$1,FALSE)</f>
        <v>95.919936790380007</v>
      </c>
      <c r="AD20" s="50">
        <f>VLOOKUP($A20,'ADR Raw Data'!$B$6:$BE$43,'ADR Raw Data'!AN$1,FALSE)</f>
        <v>97.864732102656404</v>
      </c>
      <c r="AE20" s="50">
        <f>VLOOKUP($A20,'ADR Raw Data'!$B$6:$BE$43,'ADR Raw Data'!AO$1,FALSE)</f>
        <v>97.470118656904802</v>
      </c>
      <c r="AF20" s="51">
        <f>VLOOKUP($A20,'ADR Raw Data'!$B$6:$BE$43,'ADR Raw Data'!AP$1,FALSE)</f>
        <v>97.668337689098806</v>
      </c>
      <c r="AG20" s="52">
        <f>VLOOKUP($A20,'ADR Raw Data'!$B$6:$BE$43,'ADR Raw Data'!AR$1,FALSE)</f>
        <v>96.446288988917004</v>
      </c>
      <c r="AI20" s="118">
        <f>(VLOOKUP($A20,'ADR Raw Data'!$B$6:$BE$43,'ADR Raw Data'!AT$1,FALSE))/100</f>
        <v>0.13787143564231299</v>
      </c>
      <c r="AJ20" s="115">
        <f>(VLOOKUP($A20,'ADR Raw Data'!$B$6:$BE$43,'ADR Raw Data'!AU$1,FALSE))/100</f>
        <v>7.6433970615395197E-2</v>
      </c>
      <c r="AK20" s="115">
        <f>(VLOOKUP($A20,'ADR Raw Data'!$B$6:$BE$43,'ADR Raw Data'!AV$1,FALSE))/100</f>
        <v>1.52217182547337E-2</v>
      </c>
      <c r="AL20" s="115">
        <f>(VLOOKUP($A20,'ADR Raw Data'!$B$6:$BE$43,'ADR Raw Data'!AW$1,FALSE))/100</f>
        <v>9.9594261260807608E-3</v>
      </c>
      <c r="AM20" s="115">
        <f>(VLOOKUP($A20,'ADR Raw Data'!$B$6:$BE$43,'ADR Raw Data'!AX$1,FALSE))/100</f>
        <v>1.8694976716279198E-2</v>
      </c>
      <c r="AN20" s="116">
        <f>(VLOOKUP($A20,'ADR Raw Data'!$B$6:$BE$43,'ADR Raw Data'!AY$1,FALSE))/100</f>
        <v>4.6665743166851098E-2</v>
      </c>
      <c r="AO20" s="115">
        <f>(VLOOKUP($A20,'ADR Raw Data'!$B$6:$BE$43,'ADR Raw Data'!BA$1,FALSE))/100</f>
        <v>2.7168540457554301E-2</v>
      </c>
      <c r="AP20" s="115">
        <f>(VLOOKUP($A20,'ADR Raw Data'!$B$6:$BE$43,'ADR Raw Data'!BB$1,FALSE))/100</f>
        <v>1.6219701067723E-2</v>
      </c>
      <c r="AQ20" s="116">
        <f>(VLOOKUP($A20,'ADR Raw Data'!$B$6:$BE$43,'ADR Raw Data'!BC$1,FALSE))/100</f>
        <v>2.1622629371329596E-2</v>
      </c>
      <c r="AR20" s="117">
        <f>(VLOOKUP($A20,'ADR Raw Data'!$B$6:$BE$43,'ADR Raw Data'!BE$1,FALSE))/100</f>
        <v>3.8970073598133703E-2</v>
      </c>
      <c r="AT20" s="49">
        <f>VLOOKUP($A20,'RevPAR Raw Data'!$B$6:$BE$43,'RevPAR Raw Data'!AG$1,FALSE)</f>
        <v>43.837508010164598</v>
      </c>
      <c r="AU20" s="50">
        <f>VLOOKUP($A20,'RevPAR Raw Data'!$B$6:$BE$43,'RevPAR Raw Data'!AH$1,FALSE)</f>
        <v>49.7679750856258</v>
      </c>
      <c r="AV20" s="50">
        <f>VLOOKUP($A20,'RevPAR Raw Data'!$B$6:$BE$43,'RevPAR Raw Data'!AI$1,FALSE)</f>
        <v>52.133369793392902</v>
      </c>
      <c r="AW20" s="50">
        <f>VLOOKUP($A20,'RevPAR Raw Data'!$B$6:$BE$43,'RevPAR Raw Data'!AJ$1,FALSE)</f>
        <v>50.760923654844703</v>
      </c>
      <c r="AX20" s="50">
        <f>VLOOKUP($A20,'RevPAR Raw Data'!$B$6:$BE$43,'RevPAR Raw Data'!AK$1,FALSE)</f>
        <v>48.2836418627775</v>
      </c>
      <c r="AY20" s="51">
        <f>VLOOKUP($A20,'RevPAR Raw Data'!$B$6:$BE$43,'RevPAR Raw Data'!AL$1,FALSE)</f>
        <v>48.956683681361099</v>
      </c>
      <c r="AZ20" s="50">
        <f>VLOOKUP($A20,'RevPAR Raw Data'!$B$6:$BE$43,'RevPAR Raw Data'!AN$1,FALSE)</f>
        <v>54.033204342061602</v>
      </c>
      <c r="BA20" s="50">
        <f>VLOOKUP($A20,'RevPAR Raw Data'!$B$6:$BE$43,'RevPAR Raw Data'!AO$1,FALSE)</f>
        <v>53.3199563584134</v>
      </c>
      <c r="BB20" s="51">
        <f>VLOOKUP($A20,'RevPAR Raw Data'!$B$6:$BE$43,'RevPAR Raw Data'!AP$1,FALSE)</f>
        <v>53.676580350237501</v>
      </c>
      <c r="BC20" s="52">
        <f>VLOOKUP($A20,'RevPAR Raw Data'!$B$6:$BE$43,'RevPAR Raw Data'!AR$1,FALSE)</f>
        <v>50.305225586754403</v>
      </c>
      <c r="BE20" s="129">
        <f>(VLOOKUP($A20,'RevPAR Raw Data'!$B$6:$BE$43,'RevPAR Raw Data'!AT$1,FALSE))/100</f>
        <v>0.183356833340728</v>
      </c>
      <c r="BF20" s="119">
        <f>(VLOOKUP($A20,'RevPAR Raw Data'!$B$6:$BE$43,'RevPAR Raw Data'!AU$1,FALSE))/100</f>
        <v>7.10321922760348E-2</v>
      </c>
      <c r="BG20" s="119">
        <f>(VLOOKUP($A20,'RevPAR Raw Data'!$B$6:$BE$43,'RevPAR Raw Data'!AV$1,FALSE))/100</f>
        <v>3.447757014636E-2</v>
      </c>
      <c r="BH20" s="119">
        <f>(VLOOKUP($A20,'RevPAR Raw Data'!$B$6:$BE$43,'RevPAR Raw Data'!AW$1,FALSE))/100</f>
        <v>-3.9832235188060096E-2</v>
      </c>
      <c r="BI20" s="119">
        <f>(VLOOKUP($A20,'RevPAR Raw Data'!$B$6:$BE$43,'RevPAR Raw Data'!AX$1,FALSE))/100</f>
        <v>-2.0539683773279801E-2</v>
      </c>
      <c r="BJ20" s="130">
        <f>(VLOOKUP($A20,'RevPAR Raw Data'!$B$6:$BE$43,'RevPAR Raw Data'!AY$1,FALSE))/100</f>
        <v>3.6905558885987101E-2</v>
      </c>
      <c r="BK20" s="119">
        <f>(VLOOKUP($A20,'RevPAR Raw Data'!$B$6:$BE$43,'RevPAR Raw Data'!BA$1,FALSE))/100</f>
        <v>4.9117772888966904E-2</v>
      </c>
      <c r="BL20" s="119">
        <f>(VLOOKUP($A20,'RevPAR Raw Data'!$B$6:$BE$43,'RevPAR Raw Data'!BB$1,FALSE))/100</f>
        <v>-8.7877170527300291E-3</v>
      </c>
      <c r="BM20" s="130">
        <f>(VLOOKUP($A20,'RevPAR Raw Data'!$B$6:$BE$43,'RevPAR Raw Data'!BC$1,FALSE))/100</f>
        <v>1.95355775381559E-2</v>
      </c>
      <c r="BN20" s="131">
        <f>(VLOOKUP($A20,'RevPAR Raw Data'!$B$6:$BE$43,'RevPAR Raw Data'!BE$1,FALSE))/100</f>
        <v>3.1547715890687396E-2</v>
      </c>
    </row>
    <row r="21" spans="1:66" x14ac:dyDescent="0.45">
      <c r="A21" s="59" t="s">
        <v>90</v>
      </c>
      <c r="B21" s="129">
        <f>(VLOOKUP($A21,'Occupancy Raw Data'!$B$8:$BE$45,'Occupancy Raw Data'!AG$3,FALSE))/100</f>
        <v>0.548191656646008</v>
      </c>
      <c r="C21" s="119">
        <f>(VLOOKUP($A21,'Occupancy Raw Data'!$B$8:$BE$45,'Occupancy Raw Data'!AH$3,FALSE))/100</f>
        <v>0.684372398483026</v>
      </c>
      <c r="D21" s="119">
        <f>(VLOOKUP($A21,'Occupancy Raw Data'!$B$8:$BE$45,'Occupancy Raw Data'!AI$3,FALSE))/100</f>
        <v>0.7743501988715189</v>
      </c>
      <c r="E21" s="119">
        <f>(VLOOKUP($A21,'Occupancy Raw Data'!$B$8:$BE$45,'Occupancy Raw Data'!AJ$3,FALSE))/100</f>
        <v>0.73626399038016799</v>
      </c>
      <c r="F21" s="119">
        <f>(VLOOKUP($A21,'Occupancy Raw Data'!$B$8:$BE$45,'Occupancy Raw Data'!AK$3,FALSE))/100</f>
        <v>0.61451299602256904</v>
      </c>
      <c r="G21" s="130">
        <f>(VLOOKUP($A21,'Occupancy Raw Data'!$B$8:$BE$45,'Occupancy Raw Data'!AL$3,FALSE))/100</f>
        <v>0.6715382480806581</v>
      </c>
      <c r="H21" s="119">
        <f>(VLOOKUP($A21,'Occupancy Raw Data'!$B$8:$BE$45,'Occupancy Raw Data'!AN$3,FALSE))/100</f>
        <v>0.54587919711404997</v>
      </c>
      <c r="I21" s="119">
        <f>(VLOOKUP($A21,'Occupancy Raw Data'!$B$8:$BE$45,'Occupancy Raw Data'!AO$3,FALSE))/100</f>
        <v>0.56486448987142701</v>
      </c>
      <c r="J21" s="130">
        <f>(VLOOKUP($A21,'Occupancy Raw Data'!$B$8:$BE$45,'Occupancy Raw Data'!AP$3,FALSE))/100</f>
        <v>0.55537184349273805</v>
      </c>
      <c r="K21" s="131">
        <f>(VLOOKUP($A21,'Occupancy Raw Data'!$B$8:$BE$45,'Occupancy Raw Data'!AR$3,FALSE))/100</f>
        <v>0.63834784676982403</v>
      </c>
      <c r="M21" s="118">
        <f>(VLOOKUP($A21,'Occupancy Raw Data'!$B$8:$BE$45,'Occupancy Raw Data'!AT$3,FALSE))/100</f>
        <v>0.21446599650356699</v>
      </c>
      <c r="N21" s="115">
        <f>(VLOOKUP($A21,'Occupancy Raw Data'!$B$8:$BE$45,'Occupancy Raw Data'!AU$3,FALSE))/100</f>
        <v>3.8827044608792695E-2</v>
      </c>
      <c r="O21" s="115">
        <f>(VLOOKUP($A21,'Occupancy Raw Data'!$B$8:$BE$45,'Occupancy Raw Data'!AV$3,FALSE))/100</f>
        <v>7.2552857246559008E-2</v>
      </c>
      <c r="P21" s="115">
        <f>(VLOOKUP($A21,'Occupancy Raw Data'!$B$8:$BE$45,'Occupancy Raw Data'!AW$3,FALSE))/100</f>
        <v>3.5963160143846602E-2</v>
      </c>
      <c r="Q21" s="115">
        <f>(VLOOKUP($A21,'Occupancy Raw Data'!$B$8:$BE$45,'Occupancy Raw Data'!AX$3,FALSE))/100</f>
        <v>1.01662254903989E-2</v>
      </c>
      <c r="R21" s="116">
        <f>(VLOOKUP($A21,'Occupancy Raw Data'!$B$8:$BE$45,'Occupancy Raw Data'!AY$3,FALSE))/100</f>
        <v>6.5534239611421297E-2</v>
      </c>
      <c r="S21" s="115">
        <f>(VLOOKUP($A21,'Occupancy Raw Data'!$B$8:$BE$45,'Occupancy Raw Data'!BA$3,FALSE))/100</f>
        <v>-2.3765469956093001E-2</v>
      </c>
      <c r="T21" s="115">
        <f>(VLOOKUP($A21,'Occupancy Raw Data'!$B$8:$BE$45,'Occupancy Raw Data'!BB$3,FALSE))/100</f>
        <v>-2.7152188821338599E-2</v>
      </c>
      <c r="U21" s="116">
        <f>(VLOOKUP($A21,'Occupancy Raw Data'!$B$8:$BE$45,'Occupancy Raw Data'!BC$3,FALSE))/100</f>
        <v>-2.5490714420580696E-2</v>
      </c>
      <c r="V21" s="117">
        <f>(VLOOKUP($A21,'Occupancy Raw Data'!$B$8:$BE$45,'Occupancy Raw Data'!BE$3,FALSE))/100</f>
        <v>4.1355594710623701E-2</v>
      </c>
      <c r="X21" s="49">
        <f>VLOOKUP($A21,'ADR Raw Data'!$B$6:$BE$43,'ADR Raw Data'!AG$1,FALSE)</f>
        <v>135.33934025141301</v>
      </c>
      <c r="Y21" s="50">
        <f>VLOOKUP($A21,'ADR Raw Data'!$B$6:$BE$43,'ADR Raw Data'!AH$1,FALSE)</f>
        <v>146.26904848792</v>
      </c>
      <c r="Z21" s="50">
        <f>VLOOKUP($A21,'ADR Raw Data'!$B$6:$BE$43,'ADR Raw Data'!AI$1,FALSE)</f>
        <v>146.510149614764</v>
      </c>
      <c r="AA21" s="50">
        <f>VLOOKUP($A21,'ADR Raw Data'!$B$6:$BE$43,'ADR Raw Data'!AJ$1,FALSE)</f>
        <v>141.51388140330999</v>
      </c>
      <c r="AB21" s="50">
        <f>VLOOKUP($A21,'ADR Raw Data'!$B$6:$BE$43,'ADR Raw Data'!AK$1,FALSE)</f>
        <v>123.193078196733</v>
      </c>
      <c r="AC21" s="51">
        <f>VLOOKUP($A21,'ADR Raw Data'!$B$6:$BE$43,'ADR Raw Data'!AL$1,FALSE)</f>
        <v>139.27423615702401</v>
      </c>
      <c r="AD21" s="50">
        <f>VLOOKUP($A21,'ADR Raw Data'!$B$6:$BE$43,'ADR Raw Data'!AN$1,FALSE)</f>
        <v>107.910948487672</v>
      </c>
      <c r="AE21" s="50">
        <f>VLOOKUP($A21,'ADR Raw Data'!$B$6:$BE$43,'ADR Raw Data'!AO$1,FALSE)</f>
        <v>109.416595570475</v>
      </c>
      <c r="AF21" s="51">
        <f>VLOOKUP($A21,'ADR Raw Data'!$B$6:$BE$43,'ADR Raw Data'!AP$1,FALSE)</f>
        <v>108.67663960194</v>
      </c>
      <c r="AG21" s="52">
        <f>VLOOKUP($A21,'ADR Raw Data'!$B$6:$BE$43,'ADR Raw Data'!AR$1,FALSE)</f>
        <v>131.66842164640599</v>
      </c>
      <c r="AI21" s="118">
        <f>(VLOOKUP($A21,'ADR Raw Data'!$B$6:$BE$43,'ADR Raw Data'!AT$1,FALSE))/100</f>
        <v>0.25874006461816501</v>
      </c>
      <c r="AJ21" s="115">
        <f>(VLOOKUP($A21,'ADR Raw Data'!$B$6:$BE$43,'ADR Raw Data'!AU$1,FALSE))/100</f>
        <v>0.119727148508808</v>
      </c>
      <c r="AK21" s="115">
        <f>(VLOOKUP($A21,'ADR Raw Data'!$B$6:$BE$43,'ADR Raw Data'!AV$1,FALSE))/100</f>
        <v>7.8126220846780697E-2</v>
      </c>
      <c r="AL21" s="115">
        <f>(VLOOKUP($A21,'ADR Raw Data'!$B$6:$BE$43,'ADR Raw Data'!AW$1,FALSE))/100</f>
        <v>7.28998477010947E-2</v>
      </c>
      <c r="AM21" s="115">
        <f>(VLOOKUP($A21,'ADR Raw Data'!$B$6:$BE$43,'ADR Raw Data'!AX$1,FALSE))/100</f>
        <v>3.9666837577194303E-2</v>
      </c>
      <c r="AN21" s="116">
        <f>(VLOOKUP($A21,'ADR Raw Data'!$B$6:$BE$43,'ADR Raw Data'!AY$1,FALSE))/100</f>
        <v>0.10125754035790999</v>
      </c>
      <c r="AO21" s="115">
        <f>(VLOOKUP($A21,'ADR Raw Data'!$B$6:$BE$43,'ADR Raw Data'!BA$1,FALSE))/100</f>
        <v>5.01011736753426E-2</v>
      </c>
      <c r="AP21" s="115">
        <f>(VLOOKUP($A21,'ADR Raw Data'!$B$6:$BE$43,'ADR Raw Data'!BB$1,FALSE))/100</f>
        <v>5.7738460930836399E-2</v>
      </c>
      <c r="AQ21" s="116">
        <f>(VLOOKUP($A21,'ADR Raw Data'!$B$6:$BE$43,'ADR Raw Data'!BC$1,FALSE))/100</f>
        <v>5.3991652467767999E-2</v>
      </c>
      <c r="AR21" s="117">
        <f>(VLOOKUP($A21,'ADR Raw Data'!$B$6:$BE$43,'ADR Raw Data'!BE$1,FALSE))/100</f>
        <v>9.4831418165191902E-2</v>
      </c>
      <c r="AT21" s="49">
        <f>VLOOKUP($A21,'RevPAR Raw Data'!$B$6:$BE$43,'RevPAR Raw Data'!AG$1,FALSE)</f>
        <v>74.191897141799998</v>
      </c>
      <c r="AU21" s="50">
        <f>VLOOKUP($A21,'RevPAR Raw Data'!$B$6:$BE$43,'RevPAR Raw Data'!AH$1,FALSE)</f>
        <v>100.102499537508</v>
      </c>
      <c r="AV21" s="50">
        <f>VLOOKUP($A21,'RevPAR Raw Data'!$B$6:$BE$43,'RevPAR Raw Data'!AI$1,FALSE)</f>
        <v>113.450163490888</v>
      </c>
      <c r="AW21" s="50">
        <f>VLOOKUP($A21,'RevPAR Raw Data'!$B$6:$BE$43,'RevPAR Raw Data'!AJ$1,FALSE)</f>
        <v>104.191575016187</v>
      </c>
      <c r="AX21" s="50">
        <f>VLOOKUP($A21,'RevPAR Raw Data'!$B$6:$BE$43,'RevPAR Raw Data'!AK$1,FALSE)</f>
        <v>75.703747571917404</v>
      </c>
      <c r="AY21" s="51">
        <f>VLOOKUP($A21,'RevPAR Raw Data'!$B$6:$BE$43,'RevPAR Raw Data'!AL$1,FALSE)</f>
        <v>93.527976551660302</v>
      </c>
      <c r="AZ21" s="50">
        <f>VLOOKUP($A21,'RevPAR Raw Data'!$B$6:$BE$43,'RevPAR Raw Data'!AN$1,FALSE)</f>
        <v>58.9063419202663</v>
      </c>
      <c r="BA21" s="50">
        <f>VLOOKUP($A21,'RevPAR Raw Data'!$B$6:$BE$43,'RevPAR Raw Data'!AO$1,FALSE)</f>
        <v>61.805549440384702</v>
      </c>
      <c r="BB21" s="51">
        <f>VLOOKUP($A21,'RevPAR Raw Data'!$B$6:$BE$43,'RevPAR Raw Data'!AP$1,FALSE)</f>
        <v>60.355945680325497</v>
      </c>
      <c r="BC21" s="52">
        <f>VLOOKUP($A21,'RevPAR Raw Data'!$B$6:$BE$43,'RevPAR Raw Data'!AR$1,FALSE)</f>
        <v>84.050253445564707</v>
      </c>
      <c r="BE21" s="129">
        <f>(VLOOKUP($A21,'RevPAR Raw Data'!$B$6:$BE$43,'RevPAR Raw Data'!AT$1,FALSE))/100</f>
        <v>0.52869700691546395</v>
      </c>
      <c r="BF21" s="119">
        <f>(VLOOKUP($A21,'RevPAR Raw Data'!$B$6:$BE$43,'RevPAR Raw Data'!AU$1,FALSE))/100</f>
        <v>0.163202844453636</v>
      </c>
      <c r="BG21" s="119">
        <f>(VLOOKUP($A21,'RevPAR Raw Data'!$B$6:$BE$43,'RevPAR Raw Data'!AV$1,FALSE))/100</f>
        <v>0.156347358641649</v>
      </c>
      <c r="BH21" s="119">
        <f>(VLOOKUP($A21,'RevPAR Raw Data'!$B$6:$BE$43,'RevPAR Raw Data'!AW$1,FALSE))/100</f>
        <v>0.111484716742277</v>
      </c>
      <c r="BI21" s="119">
        <f>(VLOOKUP($A21,'RevPAR Raw Data'!$B$6:$BE$43,'RevPAR Raw Data'!AX$1,FALSE))/100</f>
        <v>5.02363250828941E-2</v>
      </c>
      <c r="BJ21" s="130">
        <f>(VLOOKUP($A21,'RevPAR Raw Data'!$B$6:$BE$43,'RevPAR Raw Data'!AY$1,FALSE))/100</f>
        <v>0.17342761588160902</v>
      </c>
      <c r="BK21" s="119">
        <f>(VLOOKUP($A21,'RevPAR Raw Data'!$B$6:$BE$43,'RevPAR Raw Data'!BA$1,FALSE))/100</f>
        <v>2.51450257815031E-2</v>
      </c>
      <c r="BL21" s="119">
        <f>(VLOOKUP($A21,'RevPAR Raw Data'!$B$6:$BE$43,'RevPAR Raw Data'!BB$1,FALSE))/100</f>
        <v>2.9018546516050198E-2</v>
      </c>
      <c r="BM21" s="130">
        <f>(VLOOKUP($A21,'RevPAR Raw Data'!$B$6:$BE$43,'RevPAR Raw Data'!BC$1,FALSE))/100</f>
        <v>2.7124652253036098E-2</v>
      </c>
      <c r="BN21" s="131">
        <f>(VLOOKUP($A21,'RevPAR Raw Data'!$B$6:$BE$43,'RevPAR Raw Data'!BE$1,FALSE))/100</f>
        <v>0.14010882257128901</v>
      </c>
    </row>
    <row r="22" spans="1:66" x14ac:dyDescent="0.45">
      <c r="B22" s="134"/>
      <c r="C22" s="138"/>
      <c r="D22" s="138"/>
      <c r="E22" s="138"/>
      <c r="F22" s="138"/>
      <c r="G22" s="139"/>
      <c r="H22" s="138"/>
      <c r="I22" s="138"/>
      <c r="J22" s="139"/>
      <c r="K22" s="135"/>
      <c r="M22" s="143"/>
      <c r="N22" s="145"/>
      <c r="O22" s="145"/>
      <c r="P22" s="145"/>
      <c r="Q22" s="145"/>
      <c r="R22" s="146"/>
      <c r="S22" s="145"/>
      <c r="T22" s="145"/>
      <c r="U22" s="146"/>
      <c r="V22" s="144"/>
      <c r="X22" s="55"/>
      <c r="Y22" s="56"/>
      <c r="Z22" s="56"/>
      <c r="AA22" s="56"/>
      <c r="AB22" s="56"/>
      <c r="AC22" s="57"/>
      <c r="AD22" s="56"/>
      <c r="AE22" s="56"/>
      <c r="AF22" s="57"/>
      <c r="AG22" s="58"/>
      <c r="AI22" s="143"/>
      <c r="AJ22" s="145"/>
      <c r="AK22" s="145"/>
      <c r="AL22" s="145"/>
      <c r="AM22" s="145"/>
      <c r="AN22" s="146"/>
      <c r="AO22" s="145"/>
      <c r="AP22" s="145"/>
      <c r="AQ22" s="146"/>
      <c r="AR22" s="144"/>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29">
        <f>(VLOOKUP($A23,'Occupancy Raw Data'!$B$8:$BE$45,'Occupancy Raw Data'!AG$3,FALSE))/100</f>
        <v>0.38891314677591199</v>
      </c>
      <c r="C23" s="119">
        <f>(VLOOKUP($A23,'Occupancy Raw Data'!$B$8:$BE$45,'Occupancy Raw Data'!AH$3,FALSE))/100</f>
        <v>0.44861751447981801</v>
      </c>
      <c r="D23" s="119">
        <f>(VLOOKUP($A23,'Occupancy Raw Data'!$B$8:$BE$45,'Occupancy Raw Data'!AI$3,FALSE))/100</f>
        <v>0.47938793070235097</v>
      </c>
      <c r="E23" s="119">
        <f>(VLOOKUP($A23,'Occupancy Raw Data'!$B$8:$BE$45,'Occupancy Raw Data'!AJ$3,FALSE))/100</f>
        <v>0.48028047825137699</v>
      </c>
      <c r="F23" s="119">
        <f>(VLOOKUP($A23,'Occupancy Raw Data'!$B$8:$BE$45,'Occupancy Raw Data'!AK$3,FALSE))/100</f>
        <v>0.47472613559017196</v>
      </c>
      <c r="G23" s="130">
        <f>(VLOOKUP($A23,'Occupancy Raw Data'!$B$8:$BE$45,'Occupancy Raw Data'!AL$3,FALSE))/100</f>
        <v>0.45438504115992601</v>
      </c>
      <c r="H23" s="119">
        <f>(VLOOKUP($A23,'Occupancy Raw Data'!$B$8:$BE$45,'Occupancy Raw Data'!AN$3,FALSE))/100</f>
        <v>0.55656297322963899</v>
      </c>
      <c r="I23" s="119">
        <f>(VLOOKUP($A23,'Occupancy Raw Data'!$B$8:$BE$45,'Occupancy Raw Data'!AO$3,FALSE))/100</f>
        <v>0.56907913733693494</v>
      </c>
      <c r="J23" s="130">
        <f>(VLOOKUP($A23,'Occupancy Raw Data'!$B$8:$BE$45,'Occupancy Raw Data'!AP$3,FALSE))/100</f>
        <v>0.562821035205189</v>
      </c>
      <c r="K23" s="131">
        <f>(VLOOKUP($A23,'Occupancy Raw Data'!$B$8:$BE$45,'Occupancy Raw Data'!AR$3,FALSE))/100</f>
        <v>0.485382310564338</v>
      </c>
      <c r="M23" s="118">
        <f>(VLOOKUP($A23,'Occupancy Raw Data'!$B$8:$BE$45,'Occupancy Raw Data'!AT$3,FALSE))/100</f>
        <v>3.9571142373214699E-2</v>
      </c>
      <c r="N23" s="115">
        <f>(VLOOKUP($A23,'Occupancy Raw Data'!$B$8:$BE$45,'Occupancy Raw Data'!AU$3,FALSE))/100</f>
        <v>-1.55405494751425E-3</v>
      </c>
      <c r="O23" s="115">
        <f>(VLOOKUP($A23,'Occupancy Raw Data'!$B$8:$BE$45,'Occupancy Raw Data'!AV$3,FALSE))/100</f>
        <v>-3.17063441192588E-3</v>
      </c>
      <c r="P23" s="115">
        <f>(VLOOKUP($A23,'Occupancy Raw Data'!$B$8:$BE$45,'Occupancy Raw Data'!AW$3,FALSE))/100</f>
        <v>-2.5116589047674599E-2</v>
      </c>
      <c r="Q23" s="115">
        <f>(VLOOKUP($A23,'Occupancy Raw Data'!$B$8:$BE$45,'Occupancy Raw Data'!AX$3,FALSE))/100</f>
        <v>-2.3087881939544301E-2</v>
      </c>
      <c r="R23" s="116">
        <f>(VLOOKUP($A23,'Occupancy Raw Data'!$B$8:$BE$45,'Occupancy Raw Data'!AY$3,FALSE))/100</f>
        <v>-4.8219587867127899E-3</v>
      </c>
      <c r="S23" s="115">
        <f>(VLOOKUP($A23,'Occupancy Raw Data'!$B$8:$BE$45,'Occupancy Raw Data'!BA$3,FALSE))/100</f>
        <v>-1.9945530298132601E-2</v>
      </c>
      <c r="T23" s="115">
        <f>(VLOOKUP($A23,'Occupancy Raw Data'!$B$8:$BE$45,'Occupancy Raw Data'!BB$3,FALSE))/100</f>
        <v>-4.7786933390766201E-2</v>
      </c>
      <c r="U23" s="116">
        <f>(VLOOKUP($A23,'Occupancy Raw Data'!$B$8:$BE$45,'Occupancy Raw Data'!BC$3,FALSE))/100</f>
        <v>-3.42215742811652E-2</v>
      </c>
      <c r="V23" s="117">
        <f>(VLOOKUP($A23,'Occupancy Raw Data'!$B$8:$BE$45,'Occupancy Raw Data'!BE$3,FALSE))/100</f>
        <v>-1.4721157551677999E-2</v>
      </c>
      <c r="X23" s="49">
        <f>VLOOKUP($A23,'ADR Raw Data'!$B$6:$BE$43,'ADR Raw Data'!AG$1,FALSE)</f>
        <v>91.913773218089005</v>
      </c>
      <c r="Y23" s="50">
        <f>VLOOKUP($A23,'ADR Raw Data'!$B$6:$BE$43,'ADR Raw Data'!AH$1,FALSE)</f>
        <v>93.051156428826999</v>
      </c>
      <c r="Z23" s="50">
        <f>VLOOKUP($A23,'ADR Raw Data'!$B$6:$BE$43,'ADR Raw Data'!AI$1,FALSE)</f>
        <v>94.960927000816994</v>
      </c>
      <c r="AA23" s="50">
        <f>VLOOKUP($A23,'ADR Raw Data'!$B$6:$BE$43,'ADR Raw Data'!AJ$1,FALSE)</f>
        <v>95.076190643884601</v>
      </c>
      <c r="AB23" s="50">
        <f>VLOOKUP($A23,'ADR Raw Data'!$B$6:$BE$43,'ADR Raw Data'!AK$1,FALSE)</f>
        <v>94.122054701004899</v>
      </c>
      <c r="AC23" s="51">
        <f>VLOOKUP($A23,'ADR Raw Data'!$B$6:$BE$43,'ADR Raw Data'!AL$1,FALSE)</f>
        <v>93.911283986591897</v>
      </c>
      <c r="AD23" s="50">
        <f>VLOOKUP($A23,'ADR Raw Data'!$B$6:$BE$43,'ADR Raw Data'!AN$1,FALSE)</f>
        <v>111.91211711034499</v>
      </c>
      <c r="AE23" s="50">
        <f>VLOOKUP($A23,'ADR Raw Data'!$B$6:$BE$43,'ADR Raw Data'!AO$1,FALSE)</f>
        <v>116.507938605432</v>
      </c>
      <c r="AF23" s="51">
        <f>VLOOKUP($A23,'ADR Raw Data'!$B$6:$BE$43,'ADR Raw Data'!AP$1,FALSE)</f>
        <v>114.235571261058</v>
      </c>
      <c r="AG23" s="52">
        <f>VLOOKUP($A23,'ADR Raw Data'!$B$6:$BE$43,'ADR Raw Data'!AR$1,FALSE)</f>
        <v>100.64805326109099</v>
      </c>
      <c r="AI23" s="118">
        <f>(VLOOKUP($A23,'ADR Raw Data'!$B$6:$BE$43,'ADR Raw Data'!AT$1,FALSE))/100</f>
        <v>1.83183579161144E-2</v>
      </c>
      <c r="AJ23" s="115">
        <f>(VLOOKUP($A23,'ADR Raw Data'!$B$6:$BE$43,'ADR Raw Data'!AU$1,FALSE))/100</f>
        <v>-2.3675365659634202E-3</v>
      </c>
      <c r="AK23" s="115">
        <f>(VLOOKUP($A23,'ADR Raw Data'!$B$6:$BE$43,'ADR Raw Data'!AV$1,FALSE))/100</f>
        <v>-8.2323069065243608E-3</v>
      </c>
      <c r="AL23" s="115">
        <f>(VLOOKUP($A23,'ADR Raw Data'!$B$6:$BE$43,'ADR Raw Data'!AW$1,FALSE))/100</f>
        <v>-1.1231202289315201E-2</v>
      </c>
      <c r="AM23" s="115">
        <f>(VLOOKUP($A23,'ADR Raw Data'!$B$6:$BE$43,'ADR Raw Data'!AX$1,FALSE))/100</f>
        <v>-1.6336088731649302E-2</v>
      </c>
      <c r="AN23" s="116">
        <f>(VLOOKUP($A23,'ADR Raw Data'!$B$6:$BE$43,'ADR Raw Data'!AY$1,FALSE))/100</f>
        <v>-5.5597094223595904E-3</v>
      </c>
      <c r="AO23" s="115">
        <f>(VLOOKUP($A23,'ADR Raw Data'!$B$6:$BE$43,'ADR Raw Data'!BA$1,FALSE))/100</f>
        <v>-1.7304411847733701E-3</v>
      </c>
      <c r="AP23" s="115">
        <f>(VLOOKUP($A23,'ADR Raw Data'!$B$6:$BE$43,'ADR Raw Data'!BB$1,FALSE))/100</f>
        <v>1.41222417170328E-2</v>
      </c>
      <c r="AQ23" s="116">
        <f>(VLOOKUP($A23,'ADR Raw Data'!$B$6:$BE$43,'ADR Raw Data'!BC$1,FALSE))/100</f>
        <v>6.2035516861235094E-3</v>
      </c>
      <c r="AR23" s="117">
        <f>(VLOOKUP($A23,'ADR Raw Data'!$B$6:$BE$43,'ADR Raw Data'!BE$1,FALSE))/100</f>
        <v>-2.3946045366963599E-3</v>
      </c>
      <c r="AT23" s="49">
        <f>VLOOKUP($A23,'RevPAR Raw Data'!$B$6:$BE$43,'RevPAR Raw Data'!AG$1,FALSE)</f>
        <v>35.746474774294597</v>
      </c>
      <c r="AU23" s="50">
        <f>VLOOKUP($A23,'RevPAR Raw Data'!$B$6:$BE$43,'RevPAR Raw Data'!AH$1,FALSE)</f>
        <v>41.7443785165731</v>
      </c>
      <c r="AV23" s="50">
        <f>VLOOKUP($A23,'RevPAR Raw Data'!$B$6:$BE$43,'RevPAR Raw Data'!AI$1,FALSE)</f>
        <v>45.523122292498698</v>
      </c>
      <c r="AW23" s="50">
        <f>VLOOKUP($A23,'RevPAR Raw Data'!$B$6:$BE$43,'RevPAR Raw Data'!AJ$1,FALSE)</f>
        <v>45.663238312764001</v>
      </c>
      <c r="AX23" s="50">
        <f>VLOOKUP($A23,'RevPAR Raw Data'!$B$6:$BE$43,'RevPAR Raw Data'!AK$1,FALSE)</f>
        <v>44.682199302014901</v>
      </c>
      <c r="AY23" s="51">
        <f>VLOOKUP($A23,'RevPAR Raw Data'!$B$6:$BE$43,'RevPAR Raw Data'!AL$1,FALSE)</f>
        <v>42.671882639629104</v>
      </c>
      <c r="AZ23" s="50">
        <f>VLOOKUP($A23,'RevPAR Raw Data'!$B$6:$BE$43,'RevPAR Raw Data'!AN$1,FALSE)</f>
        <v>62.286140639357299</v>
      </c>
      <c r="BA23" s="50">
        <f>VLOOKUP($A23,'RevPAR Raw Data'!$B$6:$BE$43,'RevPAR Raw Data'!AO$1,FALSE)</f>
        <v>66.302237194484107</v>
      </c>
      <c r="BB23" s="51">
        <f>VLOOKUP($A23,'RevPAR Raw Data'!$B$6:$BE$43,'RevPAR Raw Data'!AP$1,FALSE)</f>
        <v>64.294182474405403</v>
      </c>
      <c r="BC23" s="52">
        <f>VLOOKUP($A23,'RevPAR Raw Data'!$B$6:$BE$43,'RevPAR Raw Data'!AR$1,FALSE)</f>
        <v>48.852784645671001</v>
      </c>
      <c r="BE23" s="129">
        <f>(VLOOKUP($A23,'RevPAR Raw Data'!$B$6:$BE$43,'RevPAR Raw Data'!AT$1,FALSE))/100</f>
        <v>5.8614378638471194E-2</v>
      </c>
      <c r="BF23" s="119">
        <f>(VLOOKUP($A23,'RevPAR Raw Data'!$B$6:$BE$43,'RevPAR Raw Data'!AU$1,FALSE))/100</f>
        <v>-3.9179122315639095E-3</v>
      </c>
      <c r="BG23" s="119">
        <f>(VLOOKUP($A23,'RevPAR Raw Data'!$B$6:$BE$43,'RevPAR Raw Data'!AV$1,FALSE))/100</f>
        <v>-1.13768396828828E-2</v>
      </c>
      <c r="BH23" s="119">
        <f>(VLOOKUP($A23,'RevPAR Raw Data'!$B$6:$BE$43,'RevPAR Raw Data'!AW$1,FALSE))/100</f>
        <v>-3.6065701844577802E-2</v>
      </c>
      <c r="BI23" s="119">
        <f>(VLOOKUP($A23,'RevPAR Raw Data'!$B$6:$BE$43,'RevPAR Raw Data'!AX$1,FALSE))/100</f>
        <v>-3.9046804983203398E-2</v>
      </c>
      <c r="BJ23" s="130">
        <f>(VLOOKUP($A23,'RevPAR Raw Data'!$B$6:$BE$43,'RevPAR Raw Data'!AY$1,FALSE))/100</f>
        <v>-1.0354859519371601E-2</v>
      </c>
      <c r="BK23" s="119">
        <f>(VLOOKUP($A23,'RevPAR Raw Data'!$B$6:$BE$43,'RevPAR Raw Data'!BA$1,FALSE))/100</f>
        <v>-2.1641456915825898E-2</v>
      </c>
      <c r="BL23" s="119">
        <f>(VLOOKUP($A23,'RevPAR Raw Data'!$B$6:$BE$43,'RevPAR Raw Data'!BB$1,FALSE))/100</f>
        <v>-3.4339550297993501E-2</v>
      </c>
      <c r="BM23" s="130">
        <f>(VLOOKUP($A23,'RevPAR Raw Data'!$B$6:$BE$43,'RevPAR Raw Data'!BC$1,FALSE))/100</f>
        <v>-2.8230317899875401E-2</v>
      </c>
      <c r="BN23" s="131">
        <f>(VLOOKUP($A23,'RevPAR Raw Data'!$B$6:$BE$43,'RevPAR Raw Data'!BE$1,FALSE))/100</f>
        <v>-1.7080510737715701E-2</v>
      </c>
    </row>
    <row r="24" spans="1:66" x14ac:dyDescent="0.45">
      <c r="A24" s="59" t="s">
        <v>91</v>
      </c>
      <c r="B24" s="129">
        <f>(VLOOKUP($A24,'Occupancy Raw Data'!$B$8:$BE$45,'Occupancy Raw Data'!AG$3,FALSE))/100</f>
        <v>0.49631645039765504</v>
      </c>
      <c r="C24" s="119">
        <f>(VLOOKUP($A24,'Occupancy Raw Data'!$B$8:$BE$45,'Occupancy Raw Data'!AH$3,FALSE))/100</f>
        <v>0.59732105483465803</v>
      </c>
      <c r="D24" s="119">
        <f>(VLOOKUP($A24,'Occupancy Raw Data'!$B$8:$BE$45,'Occupancy Raw Data'!AI$3,FALSE))/100</f>
        <v>0.6447467559648381</v>
      </c>
      <c r="E24" s="119">
        <f>(VLOOKUP($A24,'Occupancy Raw Data'!$B$8:$BE$45,'Occupancy Raw Data'!AJ$3,FALSE))/100</f>
        <v>0.63470071159480901</v>
      </c>
      <c r="F24" s="119">
        <f>(VLOOKUP($A24,'Occupancy Raw Data'!$B$8:$BE$45,'Occupancy Raw Data'!AK$3,FALSE))/100</f>
        <v>0.59660946002511506</v>
      </c>
      <c r="G24" s="130">
        <f>(VLOOKUP($A24,'Occupancy Raw Data'!$B$8:$BE$45,'Occupancy Raw Data'!AL$3,FALSE))/100</f>
        <v>0.59393888656341498</v>
      </c>
      <c r="H24" s="119">
        <f>(VLOOKUP($A24,'Occupancy Raw Data'!$B$8:$BE$45,'Occupancy Raw Data'!AN$3,FALSE))/100</f>
        <v>0.59995814148179105</v>
      </c>
      <c r="I24" s="119">
        <f>(VLOOKUP($A24,'Occupancy Raw Data'!$B$8:$BE$45,'Occupancy Raw Data'!AO$3,FALSE))/100</f>
        <v>0.60776926618945903</v>
      </c>
      <c r="J24" s="130">
        <f>(VLOOKUP($A24,'Occupancy Raw Data'!$B$8:$BE$45,'Occupancy Raw Data'!AP$3,FALSE))/100</f>
        <v>0.60386362209338795</v>
      </c>
      <c r="K24" s="131">
        <f>(VLOOKUP($A24,'Occupancy Raw Data'!$B$8:$BE$45,'Occupancy Raw Data'!AR$3,FALSE))/100</f>
        <v>0.59677448289471302</v>
      </c>
      <c r="M24" s="118">
        <f>(VLOOKUP($A24,'Occupancy Raw Data'!$B$8:$BE$45,'Occupancy Raw Data'!AT$3,FALSE))/100</f>
        <v>9.0307347477909909E-3</v>
      </c>
      <c r="N24" s="115">
        <f>(VLOOKUP($A24,'Occupancy Raw Data'!$B$8:$BE$45,'Occupancy Raw Data'!AU$3,FALSE))/100</f>
        <v>-4.7529462161228102E-2</v>
      </c>
      <c r="O24" s="115">
        <f>(VLOOKUP($A24,'Occupancy Raw Data'!$B$8:$BE$45,'Occupancy Raw Data'!AV$3,FALSE))/100</f>
        <v>-3.55129240631454E-2</v>
      </c>
      <c r="P24" s="115">
        <f>(VLOOKUP($A24,'Occupancy Raw Data'!$B$8:$BE$45,'Occupancy Raw Data'!AW$3,FALSE))/100</f>
        <v>-5.2308476589082602E-2</v>
      </c>
      <c r="Q24" s="115">
        <f>(VLOOKUP($A24,'Occupancy Raw Data'!$B$8:$BE$45,'Occupancy Raw Data'!AX$3,FALSE))/100</f>
        <v>-2.6780556828376597E-2</v>
      </c>
      <c r="R24" s="116">
        <f>(VLOOKUP($A24,'Occupancy Raw Data'!$B$8:$BE$45,'Occupancy Raw Data'!AY$3,FALSE))/100</f>
        <v>-3.2751386180227299E-2</v>
      </c>
      <c r="S24" s="115">
        <f>(VLOOKUP($A24,'Occupancy Raw Data'!$B$8:$BE$45,'Occupancy Raw Data'!BA$3,FALSE))/100</f>
        <v>-1.9599102791452001E-2</v>
      </c>
      <c r="T24" s="115">
        <f>(VLOOKUP($A24,'Occupancy Raw Data'!$B$8:$BE$45,'Occupancy Raw Data'!BB$3,FALSE))/100</f>
        <v>-5.3894182066200599E-2</v>
      </c>
      <c r="U24" s="116">
        <f>(VLOOKUP($A24,'Occupancy Raw Data'!$B$8:$BE$45,'Occupancy Raw Data'!BC$3,FALSE))/100</f>
        <v>-3.7162883884548102E-2</v>
      </c>
      <c r="V24" s="117">
        <f>(VLOOKUP($A24,'Occupancy Raw Data'!$B$8:$BE$45,'Occupancy Raw Data'!BE$3,FALSE))/100</f>
        <v>-3.4031004027068198E-2</v>
      </c>
      <c r="X24" s="49">
        <f>VLOOKUP($A24,'ADR Raw Data'!$B$6:$BE$43,'ADR Raw Data'!AG$1,FALSE)</f>
        <v>82.911585603440997</v>
      </c>
      <c r="Y24" s="50">
        <f>VLOOKUP($A24,'ADR Raw Data'!$B$6:$BE$43,'ADR Raw Data'!AH$1,FALSE)</f>
        <v>86.6578028030833</v>
      </c>
      <c r="Z24" s="50">
        <f>VLOOKUP($A24,'ADR Raw Data'!$B$6:$BE$43,'ADR Raw Data'!AI$1,FALSE)</f>
        <v>88.244733506459696</v>
      </c>
      <c r="AA24" s="50">
        <f>VLOOKUP($A24,'ADR Raw Data'!$B$6:$BE$43,'ADR Raw Data'!AJ$1,FALSE)</f>
        <v>87.923178018861705</v>
      </c>
      <c r="AB24" s="50">
        <f>VLOOKUP($A24,'ADR Raw Data'!$B$6:$BE$43,'ADR Raw Data'!AK$1,FALSE)</f>
        <v>85.576238300708596</v>
      </c>
      <c r="AC24" s="51">
        <f>VLOOKUP($A24,'ADR Raw Data'!$B$6:$BE$43,'ADR Raw Data'!AL$1,FALSE)</f>
        <v>86.4294029191215</v>
      </c>
      <c r="AD24" s="50">
        <f>VLOOKUP($A24,'ADR Raw Data'!$B$6:$BE$43,'ADR Raw Data'!AN$1,FALSE)</f>
        <v>87.507873369148101</v>
      </c>
      <c r="AE24" s="50">
        <f>VLOOKUP($A24,'ADR Raw Data'!$B$6:$BE$43,'ADR Raw Data'!AO$1,FALSE)</f>
        <v>88.454911722570401</v>
      </c>
      <c r="AF24" s="51">
        <f>VLOOKUP($A24,'ADR Raw Data'!$B$6:$BE$43,'ADR Raw Data'!AP$1,FALSE)</f>
        <v>87.9844451788437</v>
      </c>
      <c r="AG24" s="52">
        <f>VLOOKUP($A24,'ADR Raw Data'!$B$6:$BE$43,'ADR Raw Data'!AR$1,FALSE)</f>
        <v>86.878971841118997</v>
      </c>
      <c r="AI24" s="118">
        <f>(VLOOKUP($A24,'ADR Raw Data'!$B$6:$BE$43,'ADR Raw Data'!AT$1,FALSE))/100</f>
        <v>9.3376215076829312E-3</v>
      </c>
      <c r="AJ24" s="115">
        <f>(VLOOKUP($A24,'ADR Raw Data'!$B$6:$BE$43,'ADR Raw Data'!AU$1,FALSE))/100</f>
        <v>-1.44132389294699E-2</v>
      </c>
      <c r="AK24" s="115">
        <f>(VLOOKUP($A24,'ADR Raw Data'!$B$6:$BE$43,'ADR Raw Data'!AV$1,FALSE))/100</f>
        <v>-1.5575898151185E-2</v>
      </c>
      <c r="AL24" s="115">
        <f>(VLOOKUP($A24,'ADR Raw Data'!$B$6:$BE$43,'ADR Raw Data'!AW$1,FALSE))/100</f>
        <v>-2.14018063085138E-2</v>
      </c>
      <c r="AM24" s="115">
        <f>(VLOOKUP($A24,'ADR Raw Data'!$B$6:$BE$43,'ADR Raw Data'!AX$1,FALSE))/100</f>
        <v>-1.7549328049921101E-2</v>
      </c>
      <c r="AN24" s="116">
        <f>(VLOOKUP($A24,'ADR Raw Data'!$B$6:$BE$43,'ADR Raw Data'!AY$1,FALSE))/100</f>
        <v>-1.36767607468311E-2</v>
      </c>
      <c r="AO24" s="115">
        <f>(VLOOKUP($A24,'ADR Raw Data'!$B$6:$BE$43,'ADR Raw Data'!BA$1,FALSE))/100</f>
        <v>-1.56217708603712E-2</v>
      </c>
      <c r="AP24" s="115">
        <f>(VLOOKUP($A24,'ADR Raw Data'!$B$6:$BE$43,'ADR Raw Data'!BB$1,FALSE))/100</f>
        <v>-1.96655017459797E-2</v>
      </c>
      <c r="AQ24" s="116">
        <f>(VLOOKUP($A24,'ADR Raw Data'!$B$6:$BE$43,'ADR Raw Data'!BC$1,FALSE))/100</f>
        <v>-1.7801927705183199E-2</v>
      </c>
      <c r="AR24" s="117">
        <f>(VLOOKUP($A24,'ADR Raw Data'!$B$6:$BE$43,'ADR Raw Data'!BE$1,FALSE))/100</f>
        <v>-1.4908711479683E-2</v>
      </c>
      <c r="AT24" s="49">
        <f>VLOOKUP($A24,'RevPAR Raw Data'!$B$6:$BE$43,'RevPAR Raw Data'!AG$1,FALSE)</f>
        <v>41.150383863541201</v>
      </c>
      <c r="AU24" s="50">
        <f>VLOOKUP($A24,'RevPAR Raw Data'!$B$6:$BE$43,'RevPAR Raw Data'!AH$1,FALSE)</f>
        <v>51.7625301799916</v>
      </c>
      <c r="AV24" s="50">
        <f>VLOOKUP($A24,'RevPAR Raw Data'!$B$6:$BE$43,'RevPAR Raw Data'!AI$1,FALSE)</f>
        <v>56.895505659271599</v>
      </c>
      <c r="AW24" s="50">
        <f>VLOOKUP($A24,'RevPAR Raw Data'!$B$6:$BE$43,'RevPAR Raw Data'!AJ$1,FALSE)</f>
        <v>55.804903654248598</v>
      </c>
      <c r="AX24" s="50">
        <f>VLOOKUP($A24,'RevPAR Raw Data'!$B$6:$BE$43,'RevPAR Raw Data'!AK$1,FALSE)</f>
        <v>51.055593323566299</v>
      </c>
      <c r="AY24" s="51">
        <f>VLOOKUP($A24,'RevPAR Raw Data'!$B$6:$BE$43,'RevPAR Raw Data'!AL$1,FALSE)</f>
        <v>51.333783336123901</v>
      </c>
      <c r="AZ24" s="50">
        <f>VLOOKUP($A24,'RevPAR Raw Data'!$B$6:$BE$43,'RevPAR Raw Data'!AN$1,FALSE)</f>
        <v>52.501061071578</v>
      </c>
      <c r="BA24" s="50">
        <f>VLOOKUP($A24,'RevPAR Raw Data'!$B$6:$BE$43,'RevPAR Raw Data'!AO$1,FALSE)</f>
        <v>53.760176788480003</v>
      </c>
      <c r="BB24" s="51">
        <f>VLOOKUP($A24,'RevPAR Raw Data'!$B$6:$BE$43,'RevPAR Raw Data'!AP$1,FALSE)</f>
        <v>53.130605753573697</v>
      </c>
      <c r="BC24" s="52">
        <f>VLOOKUP($A24,'RevPAR Raw Data'!$B$6:$BE$43,'RevPAR Raw Data'!AR$1,FALSE)</f>
        <v>51.847153494908099</v>
      </c>
      <c r="BE24" s="129">
        <f>(VLOOKUP($A24,'RevPAR Raw Data'!$B$6:$BE$43,'RevPAR Raw Data'!AT$1,FALSE))/100</f>
        <v>1.8452681838485002E-2</v>
      </c>
      <c r="BF24" s="119">
        <f>(VLOOKUP($A24,'RevPAR Raw Data'!$B$6:$BE$43,'RevPAR Raw Data'!AU$1,FALSE))/100</f>
        <v>-6.1257647596379104E-2</v>
      </c>
      <c r="BG24" s="119">
        <f>(VLOOKUP($A24,'RevPAR Raw Data'!$B$6:$BE$43,'RevPAR Raw Data'!AV$1,FALSE))/100</f>
        <v>-5.0535676526072104E-2</v>
      </c>
      <c r="BH24" s="119">
        <f>(VLOOKUP($A24,'RevPAR Raw Data'!$B$6:$BE$43,'RevPAR Raw Data'!AW$1,FALSE))/100</f>
        <v>-7.2590787013343497E-2</v>
      </c>
      <c r="BI24" s="119">
        <f>(VLOOKUP($A24,'RevPAR Raw Data'!$B$6:$BE$43,'RevPAR Raw Data'!AX$1,FALSE))/100</f>
        <v>-4.3859904101157005E-2</v>
      </c>
      <c r="BJ24" s="130">
        <f>(VLOOKUP($A24,'RevPAR Raw Data'!$B$6:$BE$43,'RevPAR Raw Data'!AY$1,FALSE))/100</f>
        <v>-4.59802140541445E-2</v>
      </c>
      <c r="BK24" s="119">
        <f>(VLOOKUP($A24,'RevPAR Raw Data'!$B$6:$BE$43,'RevPAR Raw Data'!BA$1,FALSE))/100</f>
        <v>-3.4914700958946304E-2</v>
      </c>
      <c r="BL24" s="119">
        <f>(VLOOKUP($A24,'RevPAR Raw Data'!$B$6:$BE$43,'RevPAR Raw Data'!BB$1,FALSE))/100</f>
        <v>-7.2499827680659296E-2</v>
      </c>
      <c r="BM24" s="130">
        <f>(VLOOKUP($A24,'RevPAR Raw Data'!$B$6:$BE$43,'RevPAR Raw Data'!BC$1,FALSE))/100</f>
        <v>-5.4303240617502496E-2</v>
      </c>
      <c r="BN24" s="131">
        <f>(VLOOKUP($A24,'RevPAR Raw Data'!$B$6:$BE$43,'RevPAR Raw Data'!BE$1,FALSE))/100</f>
        <v>-4.8432357086347702E-2</v>
      </c>
    </row>
    <row r="25" spans="1:66" x14ac:dyDescent="0.45">
      <c r="A25" s="59" t="s">
        <v>32</v>
      </c>
      <c r="B25" s="129">
        <f>(VLOOKUP($A25,'Occupancy Raw Data'!$B$8:$BE$45,'Occupancy Raw Data'!AG$3,FALSE))/100</f>
        <v>0.45239779318149603</v>
      </c>
      <c r="C25" s="119">
        <f>(VLOOKUP($A25,'Occupancy Raw Data'!$B$8:$BE$45,'Occupancy Raw Data'!AH$3,FALSE))/100</f>
        <v>0.52044136370066396</v>
      </c>
      <c r="D25" s="119">
        <f>(VLOOKUP($A25,'Occupancy Raw Data'!$B$8:$BE$45,'Occupancy Raw Data'!AI$3,FALSE))/100</f>
        <v>0.56931673504031599</v>
      </c>
      <c r="E25" s="119">
        <f>(VLOOKUP($A25,'Occupancy Raw Data'!$B$8:$BE$45,'Occupancy Raw Data'!AJ$3,FALSE))/100</f>
        <v>0.581411797991229</v>
      </c>
      <c r="F25" s="119">
        <f>(VLOOKUP($A25,'Occupancy Raw Data'!$B$8:$BE$45,'Occupancy Raw Data'!AK$3,FALSE))/100</f>
        <v>0.560157023624275</v>
      </c>
      <c r="G25" s="130">
        <f>(VLOOKUP($A25,'Occupancy Raw Data'!$B$8:$BE$45,'Occupancy Raw Data'!AL$3,FALSE))/100</f>
        <v>0.53674494270759598</v>
      </c>
      <c r="H25" s="119">
        <f>(VLOOKUP($A25,'Occupancy Raw Data'!$B$8:$BE$45,'Occupancy Raw Data'!AN$3,FALSE))/100</f>
        <v>0.62385061536285102</v>
      </c>
      <c r="I25" s="119">
        <f>(VLOOKUP($A25,'Occupancy Raw Data'!$B$8:$BE$45,'Occupancy Raw Data'!AO$3,FALSE))/100</f>
        <v>0.61607016551138694</v>
      </c>
      <c r="J25" s="130">
        <f>(VLOOKUP($A25,'Occupancy Raw Data'!$B$8:$BE$45,'Occupancy Raw Data'!AP$3,FALSE))/100</f>
        <v>0.61996039043711904</v>
      </c>
      <c r="K25" s="131">
        <f>(VLOOKUP($A25,'Occupancy Raw Data'!$B$8:$BE$45,'Occupancy Raw Data'!AR$3,FALSE))/100</f>
        <v>0.56052078491603097</v>
      </c>
      <c r="M25" s="118">
        <f>(VLOOKUP($A25,'Occupancy Raw Data'!$B$8:$BE$45,'Occupancy Raw Data'!AT$3,FALSE))/100</f>
        <v>5.2778651446899694E-2</v>
      </c>
      <c r="N25" s="115">
        <f>(VLOOKUP($A25,'Occupancy Raw Data'!$B$8:$BE$45,'Occupancy Raw Data'!AU$3,FALSE))/100</f>
        <v>-8.9073043781472301E-3</v>
      </c>
      <c r="O25" s="115">
        <f>(VLOOKUP($A25,'Occupancy Raw Data'!$B$8:$BE$45,'Occupancy Raw Data'!AV$3,FALSE))/100</f>
        <v>1.15200404923481E-2</v>
      </c>
      <c r="P25" s="115">
        <f>(VLOOKUP($A25,'Occupancy Raw Data'!$B$8:$BE$45,'Occupancy Raw Data'!AW$3,FALSE))/100</f>
        <v>2.0014290858521499E-3</v>
      </c>
      <c r="Q25" s="115">
        <f>(VLOOKUP($A25,'Occupancy Raw Data'!$B$8:$BE$45,'Occupancy Raw Data'!AX$3,FALSE))/100</f>
        <v>-8.7471583473633097E-3</v>
      </c>
      <c r="R25" s="116">
        <f>(VLOOKUP($A25,'Occupancy Raw Data'!$B$8:$BE$45,'Occupancy Raw Data'!AY$3,FALSE))/100</f>
        <v>7.7748964836954603E-3</v>
      </c>
      <c r="S25" s="115">
        <f>(VLOOKUP($A25,'Occupancy Raw Data'!$B$8:$BE$45,'Occupancy Raw Data'!BA$3,FALSE))/100</f>
        <v>-2.0401301189955502E-3</v>
      </c>
      <c r="T25" s="115">
        <f>(VLOOKUP($A25,'Occupancy Raw Data'!$B$8:$BE$45,'Occupancy Raw Data'!BB$3,FALSE))/100</f>
        <v>-1.7653195660156999E-2</v>
      </c>
      <c r="U25" s="116">
        <f>(VLOOKUP($A25,'Occupancy Raw Data'!$B$8:$BE$45,'Occupancy Raw Data'!BC$3,FALSE))/100</f>
        <v>-9.859225848227739E-3</v>
      </c>
      <c r="V25" s="117">
        <f>(VLOOKUP($A25,'Occupancy Raw Data'!$B$8:$BE$45,'Occupancy Raw Data'!BE$3,FALSE))/100</f>
        <v>2.1347910690163001E-3</v>
      </c>
      <c r="X25" s="49">
        <f>VLOOKUP($A25,'ADR Raw Data'!$B$6:$BE$43,'ADR Raw Data'!AG$1,FALSE)</f>
        <v>74.416648944652906</v>
      </c>
      <c r="Y25" s="50">
        <f>VLOOKUP($A25,'ADR Raw Data'!$B$6:$BE$43,'ADR Raw Data'!AH$1,FALSE)</f>
        <v>79.413879213101296</v>
      </c>
      <c r="Z25" s="50">
        <f>VLOOKUP($A25,'ADR Raw Data'!$B$6:$BE$43,'ADR Raw Data'!AI$1,FALSE)</f>
        <v>83.548396906448005</v>
      </c>
      <c r="AA25" s="50">
        <f>VLOOKUP($A25,'ADR Raw Data'!$B$6:$BE$43,'ADR Raw Data'!AJ$1,FALSE)</f>
        <v>85.335541569342993</v>
      </c>
      <c r="AB25" s="50">
        <f>VLOOKUP($A25,'ADR Raw Data'!$B$6:$BE$43,'ADR Raw Data'!AK$1,FALSE)</f>
        <v>82.916844472504494</v>
      </c>
      <c r="AC25" s="51">
        <f>VLOOKUP($A25,'ADR Raw Data'!$B$6:$BE$43,'ADR Raw Data'!AL$1,FALSE)</f>
        <v>81.462617331488403</v>
      </c>
      <c r="AD25" s="50">
        <f>VLOOKUP($A25,'ADR Raw Data'!$B$6:$BE$43,'ADR Raw Data'!AN$1,FALSE)</f>
        <v>97.795950493197196</v>
      </c>
      <c r="AE25" s="50">
        <f>VLOOKUP($A25,'ADR Raw Data'!$B$6:$BE$43,'ADR Raw Data'!AO$1,FALSE)</f>
        <v>96.605436894374193</v>
      </c>
      <c r="AF25" s="51">
        <f>VLOOKUP($A25,'ADR Raw Data'!$B$6:$BE$43,'ADR Raw Data'!AP$1,FALSE)</f>
        <v>97.204428904734698</v>
      </c>
      <c r="AG25" s="52">
        <f>VLOOKUP($A25,'ADR Raw Data'!$B$6:$BE$43,'ADR Raw Data'!AR$1,FALSE)</f>
        <v>86.437225594664</v>
      </c>
      <c r="AI25" s="118">
        <f>(VLOOKUP($A25,'ADR Raw Data'!$B$6:$BE$43,'ADR Raw Data'!AT$1,FALSE))/100</f>
        <v>-1.9476435624398401E-2</v>
      </c>
      <c r="AJ25" s="115">
        <f>(VLOOKUP($A25,'ADR Raw Data'!$B$6:$BE$43,'ADR Raw Data'!AU$1,FALSE))/100</f>
        <v>-2.7623833673324102E-2</v>
      </c>
      <c r="AK25" s="115">
        <f>(VLOOKUP($A25,'ADR Raw Data'!$B$6:$BE$43,'ADR Raw Data'!AV$1,FALSE))/100</f>
        <v>-1.4838735816106601E-2</v>
      </c>
      <c r="AL25" s="115">
        <f>(VLOOKUP($A25,'ADR Raw Data'!$B$6:$BE$43,'ADR Raw Data'!AW$1,FALSE))/100</f>
        <v>-1.23413730795577E-2</v>
      </c>
      <c r="AM25" s="115">
        <f>(VLOOKUP($A25,'ADR Raw Data'!$B$6:$BE$43,'ADR Raw Data'!AX$1,FALSE))/100</f>
        <v>-3.2474492125681299E-2</v>
      </c>
      <c r="AN25" s="116">
        <f>(VLOOKUP($A25,'ADR Raw Data'!$B$6:$BE$43,'ADR Raw Data'!AY$1,FALSE))/100</f>
        <v>-2.19075046449752E-2</v>
      </c>
      <c r="AO25" s="115">
        <f>(VLOOKUP($A25,'ADR Raw Data'!$B$6:$BE$43,'ADR Raw Data'!BA$1,FALSE))/100</f>
        <v>-1.4386970283515498E-2</v>
      </c>
      <c r="AP25" s="115">
        <f>(VLOOKUP($A25,'ADR Raw Data'!$B$6:$BE$43,'ADR Raw Data'!BB$1,FALSE))/100</f>
        <v>-1.6855956727503899E-2</v>
      </c>
      <c r="AQ25" s="116">
        <f>(VLOOKUP($A25,'ADR Raw Data'!$B$6:$BE$43,'ADR Raw Data'!BC$1,FALSE))/100</f>
        <v>-1.55699087004734E-2</v>
      </c>
      <c r="AR25" s="117">
        <f>(VLOOKUP($A25,'ADR Raw Data'!$B$6:$BE$43,'ADR Raw Data'!BE$1,FALSE))/100</f>
        <v>-2.03219715468782E-2</v>
      </c>
      <c r="AT25" s="49">
        <f>VLOOKUP($A25,'RevPAR Raw Data'!$B$6:$BE$43,'RevPAR Raw Data'!AG$1,FALSE)</f>
        <v>33.665927758523097</v>
      </c>
      <c r="AU25" s="50">
        <f>VLOOKUP($A25,'RevPAR Raw Data'!$B$6:$BE$43,'RevPAR Raw Data'!AH$1,FALSE)</f>
        <v>41.330267594426303</v>
      </c>
      <c r="AV25" s="50">
        <f>VLOOKUP($A25,'RevPAR Raw Data'!$B$6:$BE$43,'RevPAR Raw Data'!AI$1,FALSE)</f>
        <v>47.565500544631398</v>
      </c>
      <c r="AW25" s="50">
        <f>VLOOKUP($A25,'RevPAR Raw Data'!$B$6:$BE$43,'RevPAR Raw Data'!AJ$1,FALSE)</f>
        <v>49.615090656386997</v>
      </c>
      <c r="AX25" s="50">
        <f>VLOOKUP($A25,'RevPAR Raw Data'!$B$6:$BE$43,'RevPAR Raw Data'!AK$1,FALSE)</f>
        <v>46.446452808034998</v>
      </c>
      <c r="AY25" s="51">
        <f>VLOOKUP($A25,'RevPAR Raw Data'!$B$6:$BE$43,'RevPAR Raw Data'!AL$1,FALSE)</f>
        <v>43.724647872400602</v>
      </c>
      <c r="AZ25" s="50">
        <f>VLOOKUP($A25,'RevPAR Raw Data'!$B$6:$BE$43,'RevPAR Raw Data'!AN$1,FALSE)</f>
        <v>61.010063895176103</v>
      </c>
      <c r="BA25" s="50">
        <f>VLOOKUP($A25,'RevPAR Raw Data'!$B$6:$BE$43,'RevPAR Raw Data'!AO$1,FALSE)</f>
        <v>59.515727496817</v>
      </c>
      <c r="BB25" s="51">
        <f>VLOOKUP($A25,'RevPAR Raw Data'!$B$6:$BE$43,'RevPAR Raw Data'!AP$1,FALSE)</f>
        <v>60.262895695996598</v>
      </c>
      <c r="BC25" s="52">
        <f>VLOOKUP($A25,'RevPAR Raw Data'!$B$6:$BE$43,'RevPAR Raw Data'!AR$1,FALSE)</f>
        <v>48.449861536285098</v>
      </c>
      <c r="BE25" s="129">
        <f>(VLOOKUP($A25,'RevPAR Raw Data'!$B$6:$BE$43,'RevPAR Raw Data'!AT$1,FALSE))/100</f>
        <v>3.2274275815253099E-2</v>
      </c>
      <c r="BF25" s="119">
        <f>(VLOOKUP($A25,'RevPAR Raw Data'!$B$6:$BE$43,'RevPAR Raw Data'!AU$1,FALSE))/100</f>
        <v>-3.62850841568517E-2</v>
      </c>
      <c r="BG25" s="119">
        <f>(VLOOKUP($A25,'RevPAR Raw Data'!$B$6:$BE$43,'RevPAR Raw Data'!AV$1,FALSE))/100</f>
        <v>-3.4896381612152701E-3</v>
      </c>
      <c r="BH25" s="119">
        <f>(VLOOKUP($A25,'RevPAR Raw Data'!$B$6:$BE$43,'RevPAR Raw Data'!AW$1,FALSE))/100</f>
        <v>-1.03646443767463E-2</v>
      </c>
      <c r="BI25" s="119">
        <f>(VLOOKUP($A25,'RevPAR Raw Data'!$B$6:$BE$43,'RevPAR Raw Data'!AX$1,FALSE))/100</f>
        <v>-4.09375909481711E-2</v>
      </c>
      <c r="BJ25" s="130">
        <f>(VLOOKUP($A25,'RevPAR Raw Data'!$B$6:$BE$43,'RevPAR Raw Data'!AY$1,FALSE))/100</f>
        <v>-1.4302936742110499E-2</v>
      </c>
      <c r="BK25" s="119">
        <f>(VLOOKUP($A25,'RevPAR Raw Data'!$B$6:$BE$43,'RevPAR Raw Data'!BA$1,FALSE))/100</f>
        <v>-1.63977491111146E-2</v>
      </c>
      <c r="BL25" s="119">
        <f>(VLOOKUP($A25,'RevPAR Raw Data'!$B$6:$BE$43,'RevPAR Raw Data'!BB$1,FALSE))/100</f>
        <v>-3.4211590885511199E-2</v>
      </c>
      <c r="BM25" s="130">
        <f>(VLOOKUP($A25,'RevPAR Raw Data'!$B$6:$BE$43,'RevPAR Raw Data'!BC$1,FALSE))/100</f>
        <v>-2.5275627302386902E-2</v>
      </c>
      <c r="BN25" s="131">
        <f>(VLOOKUP($A25,'RevPAR Raw Data'!$B$6:$BE$43,'RevPAR Raw Data'!BE$1,FALSE))/100</f>
        <v>-1.8230563641224898E-2</v>
      </c>
    </row>
    <row r="26" spans="1:66" x14ac:dyDescent="0.45">
      <c r="A26" s="59" t="s">
        <v>92</v>
      </c>
      <c r="B26" s="129">
        <f>(VLOOKUP($A26,'Occupancy Raw Data'!$B$8:$BE$45,'Occupancy Raw Data'!AG$3,FALSE))/100</f>
        <v>0.46007371007371001</v>
      </c>
      <c r="C26" s="119">
        <f>(VLOOKUP($A26,'Occupancy Raw Data'!$B$8:$BE$45,'Occupancy Raw Data'!AH$3,FALSE))/100</f>
        <v>0.56840119340119299</v>
      </c>
      <c r="D26" s="119">
        <f>(VLOOKUP($A26,'Occupancy Raw Data'!$B$8:$BE$45,'Occupancy Raw Data'!AI$3,FALSE))/100</f>
        <v>0.59082134082133997</v>
      </c>
      <c r="E26" s="119">
        <f>(VLOOKUP($A26,'Occupancy Raw Data'!$B$8:$BE$45,'Occupancy Raw Data'!AJ$3,FALSE))/100</f>
        <v>0.599245349245349</v>
      </c>
      <c r="F26" s="119">
        <f>(VLOOKUP($A26,'Occupancy Raw Data'!$B$8:$BE$45,'Occupancy Raw Data'!AK$3,FALSE))/100</f>
        <v>0.56984906984906902</v>
      </c>
      <c r="G26" s="130">
        <f>(VLOOKUP($A26,'Occupancy Raw Data'!$B$8:$BE$45,'Occupancy Raw Data'!AL$3,FALSE))/100</f>
        <v>0.55767813267813204</v>
      </c>
      <c r="H26" s="119">
        <f>(VLOOKUP($A26,'Occupancy Raw Data'!$B$8:$BE$45,'Occupancy Raw Data'!AN$3,FALSE))/100</f>
        <v>0.62592137592137498</v>
      </c>
      <c r="I26" s="119">
        <f>(VLOOKUP($A26,'Occupancy Raw Data'!$B$8:$BE$45,'Occupancy Raw Data'!AO$3,FALSE))/100</f>
        <v>0.62956300456300396</v>
      </c>
      <c r="J26" s="130">
        <f>(VLOOKUP($A26,'Occupancy Raw Data'!$B$8:$BE$45,'Occupancy Raw Data'!AP$3,FALSE))/100</f>
        <v>0.62774219024219002</v>
      </c>
      <c r="K26" s="131">
        <f>(VLOOKUP($A26,'Occupancy Raw Data'!$B$8:$BE$45,'Occupancy Raw Data'!AR$3,FALSE))/100</f>
        <v>0.57769643483929101</v>
      </c>
      <c r="M26" s="118">
        <f>(VLOOKUP($A26,'Occupancy Raw Data'!$B$8:$BE$45,'Occupancy Raw Data'!AT$3,FALSE))/100</f>
        <v>6.3697877249054499E-3</v>
      </c>
      <c r="N26" s="115">
        <f>(VLOOKUP($A26,'Occupancy Raw Data'!$B$8:$BE$45,'Occupancy Raw Data'!AU$3,FALSE))/100</f>
        <v>4.8788906510835901E-2</v>
      </c>
      <c r="O26" s="115">
        <f>(VLOOKUP($A26,'Occupancy Raw Data'!$B$8:$BE$45,'Occupancy Raw Data'!AV$3,FALSE))/100</f>
        <v>1.9337000992549799E-2</v>
      </c>
      <c r="P26" s="115">
        <f>(VLOOKUP($A26,'Occupancy Raw Data'!$B$8:$BE$45,'Occupancy Raw Data'!AW$3,FALSE))/100</f>
        <v>1.4868974538592801E-2</v>
      </c>
      <c r="Q26" s="115">
        <f>(VLOOKUP($A26,'Occupancy Raw Data'!$B$8:$BE$45,'Occupancy Raw Data'!AX$3,FALSE))/100</f>
        <v>2.9183052671387801E-2</v>
      </c>
      <c r="R26" s="116">
        <f>(VLOOKUP($A26,'Occupancy Raw Data'!$B$8:$BE$45,'Occupancy Raw Data'!AY$3,FALSE))/100</f>
        <v>2.40551772347877E-2</v>
      </c>
      <c r="S26" s="115">
        <f>(VLOOKUP($A26,'Occupancy Raw Data'!$B$8:$BE$45,'Occupancy Raw Data'!BA$3,FALSE))/100</f>
        <v>2.93331297666557E-2</v>
      </c>
      <c r="T26" s="115">
        <f>(VLOOKUP($A26,'Occupancy Raw Data'!$B$8:$BE$45,'Occupancy Raw Data'!BB$3,FALSE))/100</f>
        <v>5.9571738173254596E-3</v>
      </c>
      <c r="U26" s="116">
        <f>(VLOOKUP($A26,'Occupancy Raw Data'!$B$8:$BE$45,'Occupancy Raw Data'!BC$3,FALSE))/100</f>
        <v>1.7477015376174999E-2</v>
      </c>
      <c r="V26" s="117">
        <f>(VLOOKUP($A26,'Occupancy Raw Data'!$B$8:$BE$45,'Occupancy Raw Data'!BE$3,FALSE))/100</f>
        <v>2.2003797579266401E-2</v>
      </c>
      <c r="X26" s="49">
        <f>VLOOKUP($A26,'ADR Raw Data'!$B$6:$BE$43,'ADR Raw Data'!AG$1,FALSE)</f>
        <v>96.934862206751802</v>
      </c>
      <c r="Y26" s="50">
        <f>VLOOKUP($A26,'ADR Raw Data'!$B$6:$BE$43,'ADR Raw Data'!AH$1,FALSE)</f>
        <v>104.95423063681901</v>
      </c>
      <c r="Z26" s="50">
        <f>VLOOKUP($A26,'ADR Raw Data'!$B$6:$BE$43,'ADR Raw Data'!AI$1,FALSE)</f>
        <v>106.59209775731399</v>
      </c>
      <c r="AA26" s="50">
        <f>VLOOKUP($A26,'ADR Raw Data'!$B$6:$BE$43,'ADR Raw Data'!AJ$1,FALSE)</f>
        <v>106.477002584565</v>
      </c>
      <c r="AB26" s="50">
        <f>VLOOKUP($A26,'ADR Raw Data'!$B$6:$BE$43,'ADR Raw Data'!AK$1,FALSE)</f>
        <v>102.725976024022</v>
      </c>
      <c r="AC26" s="51">
        <f>VLOOKUP($A26,'ADR Raw Data'!$B$6:$BE$43,'ADR Raw Data'!AL$1,FALSE)</f>
        <v>103.849984883483</v>
      </c>
      <c r="AD26" s="50">
        <f>VLOOKUP($A26,'ADR Raw Data'!$B$6:$BE$43,'ADR Raw Data'!AN$1,FALSE)</f>
        <v>111.350627905509</v>
      </c>
      <c r="AE26" s="50">
        <f>VLOOKUP($A26,'ADR Raw Data'!$B$6:$BE$43,'ADR Raw Data'!AO$1,FALSE)</f>
        <v>111.63529420168599</v>
      </c>
      <c r="AF26" s="51">
        <f>VLOOKUP($A26,'ADR Raw Data'!$B$6:$BE$43,'ADR Raw Data'!AP$1,FALSE)</f>
        <v>111.493373901799</v>
      </c>
      <c r="AG26" s="52">
        <f>VLOOKUP($A26,'ADR Raw Data'!$B$6:$BE$43,'ADR Raw Data'!AR$1,FALSE)</f>
        <v>106.22299478669299</v>
      </c>
      <c r="AI26" s="118">
        <f>(VLOOKUP($A26,'ADR Raw Data'!$B$6:$BE$43,'ADR Raw Data'!AT$1,FALSE))/100</f>
        <v>-9.2160238991407899E-3</v>
      </c>
      <c r="AJ26" s="115">
        <f>(VLOOKUP($A26,'ADR Raw Data'!$B$6:$BE$43,'ADR Raw Data'!AU$1,FALSE))/100</f>
        <v>2.4452822850727299E-4</v>
      </c>
      <c r="AK26" s="115">
        <f>(VLOOKUP($A26,'ADR Raw Data'!$B$6:$BE$43,'ADR Raw Data'!AV$1,FALSE))/100</f>
        <v>-1.5411284568829599E-2</v>
      </c>
      <c r="AL26" s="115">
        <f>(VLOOKUP($A26,'ADR Raw Data'!$B$6:$BE$43,'ADR Raw Data'!AW$1,FALSE))/100</f>
        <v>-8.6949935058853404E-3</v>
      </c>
      <c r="AM26" s="115">
        <f>(VLOOKUP($A26,'ADR Raw Data'!$B$6:$BE$43,'ADR Raw Data'!AX$1,FALSE))/100</f>
        <v>7.2852416242105596E-3</v>
      </c>
      <c r="AN26" s="116">
        <f>(VLOOKUP($A26,'ADR Raw Data'!$B$6:$BE$43,'ADR Raw Data'!AY$1,FALSE))/100</f>
        <v>-5.1392091075177608E-3</v>
      </c>
      <c r="AO26" s="115">
        <f>(VLOOKUP($A26,'ADR Raw Data'!$B$6:$BE$43,'ADR Raw Data'!BA$1,FALSE))/100</f>
        <v>3.3396717131428104E-2</v>
      </c>
      <c r="AP26" s="115">
        <f>(VLOOKUP($A26,'ADR Raw Data'!$B$6:$BE$43,'ADR Raw Data'!BB$1,FALSE))/100</f>
        <v>1.98452616074811E-3</v>
      </c>
      <c r="AQ26" s="116">
        <f>(VLOOKUP($A26,'ADR Raw Data'!$B$6:$BE$43,'ADR Raw Data'!BC$1,FALSE))/100</f>
        <v>1.71874479405172E-2</v>
      </c>
      <c r="AR26" s="117">
        <f>(VLOOKUP($A26,'ADR Raw Data'!$B$6:$BE$43,'ADR Raw Data'!BE$1,FALSE))/100</f>
        <v>1.9597547972336599E-3</v>
      </c>
      <c r="AT26" s="49">
        <f>VLOOKUP($A26,'RevPAR Raw Data'!$B$6:$BE$43,'RevPAR Raw Data'!AG$1,FALSE)</f>
        <v>44.597181690944097</v>
      </c>
      <c r="AU26" s="50">
        <f>VLOOKUP($A26,'RevPAR Raw Data'!$B$6:$BE$43,'RevPAR Raw Data'!AH$1,FALSE)</f>
        <v>59.656109946472398</v>
      </c>
      <c r="AV26" s="50">
        <f>VLOOKUP($A26,'RevPAR Raw Data'!$B$6:$BE$43,'RevPAR Raw Data'!AI$1,FALSE)</f>
        <v>62.976886117936097</v>
      </c>
      <c r="AW26" s="50">
        <f>VLOOKUP($A26,'RevPAR Raw Data'!$B$6:$BE$43,'RevPAR Raw Data'!AJ$1,FALSE)</f>
        <v>63.805848600386099</v>
      </c>
      <c r="AX26" s="50">
        <f>VLOOKUP($A26,'RevPAR Raw Data'!$B$6:$BE$43,'RevPAR Raw Data'!AK$1,FALSE)</f>
        <v>58.538301886626797</v>
      </c>
      <c r="AY26" s="51">
        <f>VLOOKUP($A26,'RevPAR Raw Data'!$B$6:$BE$43,'RevPAR Raw Data'!AL$1,FALSE)</f>
        <v>57.914865648473103</v>
      </c>
      <c r="AZ26" s="50">
        <f>VLOOKUP($A26,'RevPAR Raw Data'!$B$6:$BE$43,'RevPAR Raw Data'!AN$1,FALSE)</f>
        <v>69.6967382283257</v>
      </c>
      <c r="BA26" s="50">
        <f>VLOOKUP($A26,'RevPAR Raw Data'!$B$6:$BE$43,'RevPAR Raw Data'!AO$1,FALSE)</f>
        <v>70.281451232888699</v>
      </c>
      <c r="BB26" s="51">
        <f>VLOOKUP($A26,'RevPAR Raw Data'!$B$6:$BE$43,'RevPAR Raw Data'!AP$1,FALSE)</f>
        <v>69.989094730607206</v>
      </c>
      <c r="BC26" s="52">
        <f>VLOOKUP($A26,'RevPAR Raw Data'!$B$6:$BE$43,'RevPAR Raw Data'!AR$1,FALSE)</f>
        <v>61.364645386225703</v>
      </c>
      <c r="BE26" s="129">
        <f>(VLOOKUP($A26,'RevPAR Raw Data'!$B$6:$BE$43,'RevPAR Raw Data'!AT$1,FALSE))/100</f>
        <v>-2.9049402901405201E-3</v>
      </c>
      <c r="BF26" s="119">
        <f>(VLOOKUP($A26,'RevPAR Raw Data'!$B$6:$BE$43,'RevPAR Raw Data'!AU$1,FALSE))/100</f>
        <v>4.9045365004223102E-2</v>
      </c>
      <c r="BG26" s="119">
        <f>(VLOOKUP($A26,'RevPAR Raw Data'!$B$6:$BE$43,'RevPAR Raw Data'!AV$1,FALSE))/100</f>
        <v>3.6277083987162101E-3</v>
      </c>
      <c r="BH26" s="119">
        <f>(VLOOKUP($A26,'RevPAR Raw Data'!$B$6:$BE$43,'RevPAR Raw Data'!AW$1,FALSE))/100</f>
        <v>6.04469539565523E-3</v>
      </c>
      <c r="BI26" s="119">
        <f>(VLOOKUP($A26,'RevPAR Raw Data'!$B$6:$BE$43,'RevPAR Raw Data'!AX$1,FALSE))/100</f>
        <v>3.6680899885641501E-2</v>
      </c>
      <c r="BJ26" s="130">
        <f>(VLOOKUP($A26,'RevPAR Raw Data'!$B$6:$BE$43,'RevPAR Raw Data'!AY$1,FALSE))/100</f>
        <v>1.8792343541341901E-2</v>
      </c>
      <c r="BK26" s="119">
        <f>(VLOOKUP($A26,'RevPAR Raw Data'!$B$6:$BE$43,'RevPAR Raw Data'!BA$1,FALSE))/100</f>
        <v>6.3709477135480405E-2</v>
      </c>
      <c r="BL26" s="119">
        <f>(VLOOKUP($A26,'RevPAR Raw Data'!$B$6:$BE$43,'RevPAR Raw Data'!BB$1,FALSE))/100</f>
        <v>7.9535221453581797E-3</v>
      </c>
      <c r="BM26" s="130">
        <f>(VLOOKUP($A26,'RevPAR Raw Data'!$B$6:$BE$43,'RevPAR Raw Data'!BC$1,FALSE))/100</f>
        <v>3.4964848608625899E-2</v>
      </c>
      <c r="BN26" s="131">
        <f>(VLOOKUP($A26,'RevPAR Raw Data'!$B$6:$BE$43,'RevPAR Raw Data'!BE$1,FALSE))/100</f>
        <v>2.4006674424363397E-2</v>
      </c>
    </row>
    <row r="27" spans="1:66" x14ac:dyDescent="0.45">
      <c r="A27" s="59" t="s">
        <v>93</v>
      </c>
      <c r="B27" s="129">
        <f>(VLOOKUP($A27,'Occupancy Raw Data'!$B$8:$BE$45,'Occupancy Raw Data'!AG$3,FALSE))/100</f>
        <v>0.33214455539705101</v>
      </c>
      <c r="C27" s="119">
        <f>(VLOOKUP($A27,'Occupancy Raw Data'!$B$8:$BE$45,'Occupancy Raw Data'!AH$3,FALSE))/100</f>
        <v>0.37129497543192203</v>
      </c>
      <c r="D27" s="119">
        <f>(VLOOKUP($A27,'Occupancy Raw Data'!$B$8:$BE$45,'Occupancy Raw Data'!AI$3,FALSE))/100</f>
        <v>0.40935568235853503</v>
      </c>
      <c r="E27" s="119">
        <f>(VLOOKUP($A27,'Occupancy Raw Data'!$B$8:$BE$45,'Occupancy Raw Data'!AJ$3,FALSE))/100</f>
        <v>0.40632429862101704</v>
      </c>
      <c r="F27" s="119">
        <f>(VLOOKUP($A27,'Occupancy Raw Data'!$B$8:$BE$45,'Occupancy Raw Data'!AK$3,FALSE))/100</f>
        <v>0.4045609446822</v>
      </c>
      <c r="G27" s="130">
        <f>(VLOOKUP($A27,'Occupancy Raw Data'!$B$8:$BE$45,'Occupancy Raw Data'!AL$3,FALSE))/100</f>
        <v>0.38473609129814501</v>
      </c>
      <c r="H27" s="119">
        <f>(VLOOKUP($A27,'Occupancy Raw Data'!$B$8:$BE$45,'Occupancy Raw Data'!AN$3,FALSE))/100</f>
        <v>0.55430785654976</v>
      </c>
      <c r="I27" s="119">
        <f>(VLOOKUP($A27,'Occupancy Raw Data'!$B$8:$BE$45,'Occupancy Raw Data'!AO$3,FALSE))/100</f>
        <v>0.57844687833616704</v>
      </c>
      <c r="J27" s="130">
        <f>(VLOOKUP($A27,'Occupancy Raw Data'!$B$8:$BE$45,'Occupancy Raw Data'!AP$3,FALSE))/100</f>
        <v>0.56637736744296296</v>
      </c>
      <c r="K27" s="131">
        <f>(VLOOKUP($A27,'Occupancy Raw Data'!$B$8:$BE$45,'Occupancy Raw Data'!AR$3,FALSE))/100</f>
        <v>0.43671433905477403</v>
      </c>
      <c r="M27" s="118">
        <f>(VLOOKUP($A27,'Occupancy Raw Data'!$B$8:$BE$45,'Occupancy Raw Data'!AT$3,FALSE))/100</f>
        <v>2.0875102772517404E-2</v>
      </c>
      <c r="N27" s="115">
        <f>(VLOOKUP($A27,'Occupancy Raw Data'!$B$8:$BE$45,'Occupancy Raw Data'!AU$3,FALSE))/100</f>
        <v>-4.6273009194466697E-2</v>
      </c>
      <c r="O27" s="115">
        <f>(VLOOKUP($A27,'Occupancy Raw Data'!$B$8:$BE$45,'Occupancy Raw Data'!AV$3,FALSE))/100</f>
        <v>-4.0711053407539603E-2</v>
      </c>
      <c r="P27" s="115">
        <f>(VLOOKUP($A27,'Occupancy Raw Data'!$B$8:$BE$45,'Occupancy Raw Data'!AW$3,FALSE))/100</f>
        <v>-7.2666057028131698E-2</v>
      </c>
      <c r="Q27" s="115">
        <f>(VLOOKUP($A27,'Occupancy Raw Data'!$B$8:$BE$45,'Occupancy Raw Data'!AX$3,FALSE))/100</f>
        <v>-0.106203387998726</v>
      </c>
      <c r="R27" s="116">
        <f>(VLOOKUP($A27,'Occupancy Raw Data'!$B$8:$BE$45,'Occupancy Raw Data'!AY$3,FALSE))/100</f>
        <v>-5.3393724031597201E-2</v>
      </c>
      <c r="S27" s="115">
        <f>(VLOOKUP($A27,'Occupancy Raw Data'!$B$8:$BE$45,'Occupancy Raw Data'!BA$3,FALSE))/100</f>
        <v>-4.0773837840836498E-2</v>
      </c>
      <c r="T27" s="115">
        <f>(VLOOKUP($A27,'Occupancy Raw Data'!$B$8:$BE$45,'Occupancy Raw Data'!BB$3,FALSE))/100</f>
        <v>-7.14521604311006E-2</v>
      </c>
      <c r="U27" s="116">
        <f>(VLOOKUP($A27,'Occupancy Raw Data'!$B$8:$BE$45,'Occupancy Raw Data'!BC$3,FALSE))/100</f>
        <v>-5.6688955034670106E-2</v>
      </c>
      <c r="V27" s="117">
        <f>(VLOOKUP($A27,'Occupancy Raw Data'!$B$8:$BE$45,'Occupancy Raw Data'!BE$3,FALSE))/100</f>
        <v>-5.4442845428758206E-2</v>
      </c>
      <c r="X27" s="49">
        <f>VLOOKUP($A27,'ADR Raw Data'!$B$6:$BE$43,'ADR Raw Data'!AG$1,FALSE)</f>
        <v>98.4746279885468</v>
      </c>
      <c r="Y27" s="50">
        <f>VLOOKUP($A27,'ADR Raw Data'!$B$6:$BE$43,'ADR Raw Data'!AH$1,FALSE)</f>
        <v>100.515038073639</v>
      </c>
      <c r="Z27" s="50">
        <f>VLOOKUP($A27,'ADR Raw Data'!$B$6:$BE$43,'ADR Raw Data'!AI$1,FALSE)</f>
        <v>103.600602347417</v>
      </c>
      <c r="AA27" s="50">
        <f>VLOOKUP($A27,'ADR Raw Data'!$B$6:$BE$43,'ADR Raw Data'!AJ$1,FALSE)</f>
        <v>103.383955158962</v>
      </c>
      <c r="AB27" s="50">
        <f>VLOOKUP($A27,'ADR Raw Data'!$B$6:$BE$43,'ADR Raw Data'!AK$1,FALSE)</f>
        <v>101.865929546011</v>
      </c>
      <c r="AC27" s="51">
        <f>VLOOKUP($A27,'ADR Raw Data'!$B$6:$BE$43,'ADR Raw Data'!AL$1,FALSE)</f>
        <v>101.709420858567</v>
      </c>
      <c r="AD27" s="50">
        <f>VLOOKUP($A27,'ADR Raw Data'!$B$6:$BE$43,'ADR Raw Data'!AN$1,FALSE)</f>
        <v>123.57048499893</v>
      </c>
      <c r="AE27" s="50">
        <f>VLOOKUP($A27,'ADR Raw Data'!$B$6:$BE$43,'ADR Raw Data'!AO$1,FALSE)</f>
        <v>125.02878500974001</v>
      </c>
      <c r="AF27" s="51">
        <f>VLOOKUP($A27,'ADR Raw Data'!$B$6:$BE$43,'ADR Raw Data'!AP$1,FALSE)</f>
        <v>124.315173202785</v>
      </c>
      <c r="AG27" s="52">
        <f>VLOOKUP($A27,'ADR Raw Data'!$B$6:$BE$43,'ADR Raw Data'!AR$1,FALSE)</f>
        <v>110.098890264202</v>
      </c>
      <c r="AI27" s="118">
        <f>(VLOOKUP($A27,'ADR Raw Data'!$B$6:$BE$43,'ADR Raw Data'!AT$1,FALSE))/100</f>
        <v>2.5708122907458001E-2</v>
      </c>
      <c r="AJ27" s="115">
        <f>(VLOOKUP($A27,'ADR Raw Data'!$B$6:$BE$43,'ADR Raw Data'!AU$1,FALSE))/100</f>
        <v>5.7888708521557199E-3</v>
      </c>
      <c r="AK27" s="115">
        <f>(VLOOKUP($A27,'ADR Raw Data'!$B$6:$BE$43,'ADR Raw Data'!AV$1,FALSE))/100</f>
        <v>1.4616706274034099E-2</v>
      </c>
      <c r="AL27" s="115">
        <f>(VLOOKUP($A27,'ADR Raw Data'!$B$6:$BE$43,'ADR Raw Data'!AW$1,FALSE))/100</f>
        <v>-2.5672642684338599E-3</v>
      </c>
      <c r="AM27" s="115">
        <f>(VLOOKUP($A27,'ADR Raw Data'!$B$6:$BE$43,'ADR Raw Data'!AX$1,FALSE))/100</f>
        <v>-1.5778716247597899E-2</v>
      </c>
      <c r="AN27" s="116">
        <f>(VLOOKUP($A27,'ADR Raw Data'!$B$6:$BE$43,'ADR Raw Data'!AY$1,FALSE))/100</f>
        <v>3.4722227393954004E-3</v>
      </c>
      <c r="AO27" s="115">
        <f>(VLOOKUP($A27,'ADR Raw Data'!$B$6:$BE$43,'ADR Raw Data'!BA$1,FALSE))/100</f>
        <v>-3.8574315155056999E-3</v>
      </c>
      <c r="AP27" s="115">
        <f>(VLOOKUP($A27,'ADR Raw Data'!$B$6:$BE$43,'ADR Raw Data'!BB$1,FALSE))/100</f>
        <v>-1.3861395464330699E-2</v>
      </c>
      <c r="AQ27" s="116">
        <f>(VLOOKUP($A27,'ADR Raw Data'!$B$6:$BE$43,'ADR Raw Data'!BC$1,FALSE))/100</f>
        <v>-9.1960785478073202E-3</v>
      </c>
      <c r="AR27" s="117">
        <f>(VLOOKUP($A27,'ADR Raw Data'!$B$6:$BE$43,'ADR Raw Data'!BE$1,FALSE))/100</f>
        <v>-1.94225833190009E-3</v>
      </c>
      <c r="AT27" s="49">
        <f>VLOOKUP($A27,'RevPAR Raw Data'!$B$6:$BE$43,'RevPAR Raw Data'!AG$1,FALSE)</f>
        <v>32.7078115311459</v>
      </c>
      <c r="AU27" s="50">
        <f>VLOOKUP($A27,'RevPAR Raw Data'!$B$6:$BE$43,'RevPAR Raw Data'!AH$1,FALSE)</f>
        <v>37.320728592090603</v>
      </c>
      <c r="AV27" s="50">
        <f>VLOOKUP($A27,'RevPAR Raw Data'!$B$6:$BE$43,'RevPAR Raw Data'!AI$1,FALSE)</f>
        <v>42.409495266682498</v>
      </c>
      <c r="AW27" s="50">
        <f>VLOOKUP($A27,'RevPAR Raw Data'!$B$6:$BE$43,'RevPAR Raw Data'!AJ$1,FALSE)</f>
        <v>42.007413068632097</v>
      </c>
      <c r="AX27" s="50">
        <f>VLOOKUP($A27,'RevPAR Raw Data'!$B$6:$BE$43,'RevPAR Raw Data'!AK$1,FALSE)</f>
        <v>41.210976688064598</v>
      </c>
      <c r="AY27" s="51">
        <f>VLOOKUP($A27,'RevPAR Raw Data'!$B$6:$BE$43,'RevPAR Raw Data'!AL$1,FALSE)</f>
        <v>39.131285029323102</v>
      </c>
      <c r="AZ27" s="50">
        <f>VLOOKUP($A27,'RevPAR Raw Data'!$B$6:$BE$43,'RevPAR Raw Data'!AN$1,FALSE)</f>
        <v>68.496090672571199</v>
      </c>
      <c r="BA27" s="50">
        <f>VLOOKUP($A27,'RevPAR Raw Data'!$B$6:$BE$43,'RevPAR Raw Data'!AO$1,FALSE)</f>
        <v>72.322510391048098</v>
      </c>
      <c r="BB27" s="51">
        <f>VLOOKUP($A27,'RevPAR Raw Data'!$B$6:$BE$43,'RevPAR Raw Data'!AP$1,FALSE)</f>
        <v>70.409300531809706</v>
      </c>
      <c r="BC27" s="52">
        <f>VLOOKUP($A27,'RevPAR Raw Data'!$B$6:$BE$43,'RevPAR Raw Data'!AR$1,FALSE)</f>
        <v>48.081764092395403</v>
      </c>
      <c r="BE27" s="129">
        <f>(VLOOKUP($A27,'RevPAR Raw Data'!$B$6:$BE$43,'RevPAR Raw Data'!AT$1,FALSE))/100</f>
        <v>4.7119885387757202E-2</v>
      </c>
      <c r="BF27" s="119">
        <f>(VLOOKUP($A27,'RevPAR Raw Data'!$B$6:$BE$43,'RevPAR Raw Data'!AU$1,FALSE))/100</f>
        <v>-4.0752006816478399E-2</v>
      </c>
      <c r="BG27" s="119">
        <f>(VLOOKUP($A27,'RevPAR Raw Data'!$B$6:$BE$43,'RevPAR Raw Data'!AV$1,FALSE))/100</f>
        <v>-2.6689408643269998E-2</v>
      </c>
      <c r="BH27" s="119">
        <f>(VLOOKUP($A27,'RevPAR Raw Data'!$B$6:$BE$43,'RevPAR Raw Data'!AW$1,FALSE))/100</f>
        <v>-7.5046768324829205E-2</v>
      </c>
      <c r="BI27" s="119">
        <f>(VLOOKUP($A27,'RevPAR Raw Data'!$B$6:$BE$43,'RevPAR Raw Data'!AX$1,FALSE))/100</f>
        <v>-0.12030635112255901</v>
      </c>
      <c r="BJ27" s="130">
        <f>(VLOOKUP($A27,'RevPAR Raw Data'!$B$6:$BE$43,'RevPAR Raw Data'!AY$1,FALSE))/100</f>
        <v>-5.0106896194925303E-2</v>
      </c>
      <c r="BK27" s="119">
        <f>(VLOOKUP($A27,'RevPAR Raw Data'!$B$6:$BE$43,'RevPAR Raw Data'!BA$1,FALSE))/100</f>
        <v>-4.4473987069246802E-2</v>
      </c>
      <c r="BL27" s="119">
        <f>(VLOOKUP($A27,'RevPAR Raw Data'!$B$6:$BE$43,'RevPAR Raw Data'!BB$1,FALSE))/100</f>
        <v>-8.4323129242915101E-2</v>
      </c>
      <c r="BM27" s="130">
        <f>(VLOOKUP($A27,'RevPAR Raw Data'!$B$6:$BE$43,'RevPAR Raw Data'!BC$1,FALSE))/100</f>
        <v>-6.5363717499185403E-2</v>
      </c>
      <c r="BN27" s="131">
        <f>(VLOOKUP($A27,'RevPAR Raw Data'!$B$6:$BE$43,'RevPAR Raw Data'!BE$1,FALSE))/100</f>
        <v>-5.6279361690511898E-2</v>
      </c>
    </row>
    <row r="28" spans="1:66" x14ac:dyDescent="0.45">
      <c r="A28" s="59" t="s">
        <v>29</v>
      </c>
      <c r="B28" s="129">
        <f>(VLOOKUP($A28,'Occupancy Raw Data'!$B$8:$BE$45,'Occupancy Raw Data'!AG$3,FALSE))/100</f>
        <v>0.286034846884899</v>
      </c>
      <c r="C28" s="119">
        <f>(VLOOKUP($A28,'Occupancy Raw Data'!$B$8:$BE$45,'Occupancy Raw Data'!AH$3,FALSE))/100</f>
        <v>0.30306230200633499</v>
      </c>
      <c r="D28" s="119">
        <f>(VLOOKUP($A28,'Occupancy Raw Data'!$B$8:$BE$45,'Occupancy Raw Data'!AI$3,FALSE))/100</f>
        <v>0.29794746568109803</v>
      </c>
      <c r="E28" s="119">
        <f>(VLOOKUP($A28,'Occupancy Raw Data'!$B$8:$BE$45,'Occupancy Raw Data'!AJ$3,FALSE))/100</f>
        <v>0.29788146779302999</v>
      </c>
      <c r="F28" s="119">
        <f>(VLOOKUP($A28,'Occupancy Raw Data'!$B$8:$BE$45,'Occupancy Raw Data'!AK$3,FALSE))/100</f>
        <v>0.34424498416050597</v>
      </c>
      <c r="G28" s="130">
        <f>(VLOOKUP($A28,'Occupancy Raw Data'!$B$8:$BE$45,'Occupancy Raw Data'!AL$3,FALSE))/100</f>
        <v>0.30583421330517402</v>
      </c>
      <c r="H28" s="119">
        <f>(VLOOKUP($A28,'Occupancy Raw Data'!$B$8:$BE$45,'Occupancy Raw Data'!AN$3,FALSE))/100</f>
        <v>0.41116684266103398</v>
      </c>
      <c r="I28" s="119">
        <f>(VLOOKUP($A28,'Occupancy Raw Data'!$B$8:$BE$45,'Occupancy Raw Data'!AO$3,FALSE))/100</f>
        <v>0.43360612460401199</v>
      </c>
      <c r="J28" s="130">
        <f>(VLOOKUP($A28,'Occupancy Raw Data'!$B$8:$BE$45,'Occupancy Raw Data'!AP$3,FALSE))/100</f>
        <v>0.42238648363252301</v>
      </c>
      <c r="K28" s="131">
        <f>(VLOOKUP($A28,'Occupancy Raw Data'!$B$8:$BE$45,'Occupancy Raw Data'!AR$3,FALSE))/100</f>
        <v>0.33913486197013099</v>
      </c>
      <c r="M28" s="118">
        <f>(VLOOKUP($A28,'Occupancy Raw Data'!$B$8:$BE$45,'Occupancy Raw Data'!AT$3,FALSE))/100</f>
        <v>0.130859461710534</v>
      </c>
      <c r="N28" s="115">
        <f>(VLOOKUP($A28,'Occupancy Raw Data'!$B$8:$BE$45,'Occupancy Raw Data'!AU$3,FALSE))/100</f>
        <v>9.9358410875189887E-2</v>
      </c>
      <c r="O28" s="115">
        <f>(VLOOKUP($A28,'Occupancy Raw Data'!$B$8:$BE$45,'Occupancy Raw Data'!AV$3,FALSE))/100</f>
        <v>6.3191422176666998E-2</v>
      </c>
      <c r="P28" s="115">
        <f>(VLOOKUP($A28,'Occupancy Raw Data'!$B$8:$BE$45,'Occupancy Raw Data'!AW$3,FALSE))/100</f>
        <v>6.4867493291245202E-3</v>
      </c>
      <c r="Q28" s="115">
        <f>(VLOOKUP($A28,'Occupancy Raw Data'!$B$8:$BE$45,'Occupancy Raw Data'!AX$3,FALSE))/100</f>
        <v>6.8449933614282296E-2</v>
      </c>
      <c r="R28" s="116">
        <f>(VLOOKUP($A28,'Occupancy Raw Data'!$B$8:$BE$45,'Occupancy Raw Data'!AY$3,FALSE))/100</f>
        <v>7.1618918190273897E-2</v>
      </c>
      <c r="S28" s="115">
        <f>(VLOOKUP($A28,'Occupancy Raw Data'!$B$8:$BE$45,'Occupancy Raw Data'!BA$3,FALSE))/100</f>
        <v>-5.7420859232347396E-2</v>
      </c>
      <c r="T28" s="115">
        <f>(VLOOKUP($A28,'Occupancy Raw Data'!$B$8:$BE$45,'Occupancy Raw Data'!BB$3,FALSE))/100</f>
        <v>-8.5690389515464996E-2</v>
      </c>
      <c r="U28" s="116">
        <f>(VLOOKUP($A28,'Occupancy Raw Data'!$B$8:$BE$45,'Occupancy Raw Data'!BC$3,FALSE))/100</f>
        <v>-7.2146029930892905E-2</v>
      </c>
      <c r="V28" s="117">
        <f>(VLOOKUP($A28,'Occupancy Raw Data'!$B$8:$BE$45,'Occupancy Raw Data'!BE$3,FALSE))/100</f>
        <v>1.5681214560999201E-2</v>
      </c>
      <c r="X28" s="49">
        <f>VLOOKUP($A28,'ADR Raw Data'!$B$6:$BE$43,'ADR Raw Data'!AG$1,FALSE)</f>
        <v>111.28673627134199</v>
      </c>
      <c r="Y28" s="50">
        <f>VLOOKUP($A28,'ADR Raw Data'!$B$6:$BE$43,'ADR Raw Data'!AH$1,FALSE)</f>
        <v>92.816167247386701</v>
      </c>
      <c r="Z28" s="50">
        <f>VLOOKUP($A28,'ADR Raw Data'!$B$6:$BE$43,'ADR Raw Data'!AI$1,FALSE)</f>
        <v>89.649016502381201</v>
      </c>
      <c r="AA28" s="50">
        <f>VLOOKUP($A28,'ADR Raw Data'!$B$6:$BE$43,'ADR Raw Data'!AJ$1,FALSE)</f>
        <v>88.707460950481803</v>
      </c>
      <c r="AB28" s="50">
        <f>VLOOKUP($A28,'ADR Raw Data'!$B$6:$BE$43,'ADR Raw Data'!AK$1,FALSE)</f>
        <v>96.941546203987699</v>
      </c>
      <c r="AC28" s="51">
        <f>VLOOKUP($A28,'ADR Raw Data'!$B$6:$BE$43,'ADR Raw Data'!AL$1,FALSE)</f>
        <v>95.782359516616296</v>
      </c>
      <c r="AD28" s="50">
        <f>VLOOKUP($A28,'ADR Raw Data'!$B$6:$BE$43,'ADR Raw Data'!AN$1,FALSE)</f>
        <v>134.37825601926099</v>
      </c>
      <c r="AE28" s="50">
        <f>VLOOKUP($A28,'ADR Raw Data'!$B$6:$BE$43,'ADR Raw Data'!AO$1,FALSE)</f>
        <v>160.237741248097</v>
      </c>
      <c r="AF28" s="51">
        <f>VLOOKUP($A28,'ADR Raw Data'!$B$6:$BE$43,'ADR Raw Data'!AP$1,FALSE)</f>
        <v>147.651444921875</v>
      </c>
      <c r="AG28" s="52">
        <f>VLOOKUP($A28,'ADR Raw Data'!$B$6:$BE$43,'ADR Raw Data'!AR$1,FALSE)</f>
        <v>114.240082429802</v>
      </c>
      <c r="AI28" s="118">
        <f>(VLOOKUP($A28,'ADR Raw Data'!$B$6:$BE$43,'ADR Raw Data'!AT$1,FALSE))/100</f>
        <v>9.0765050113057397E-2</v>
      </c>
      <c r="AJ28" s="115">
        <f>(VLOOKUP($A28,'ADR Raw Data'!$B$6:$BE$43,'ADR Raw Data'!AU$1,FALSE))/100</f>
        <v>3.0954008734371499E-2</v>
      </c>
      <c r="AK28" s="115">
        <f>(VLOOKUP($A28,'ADR Raw Data'!$B$6:$BE$43,'ADR Raw Data'!AV$1,FALSE))/100</f>
        <v>-2.10443225341174E-2</v>
      </c>
      <c r="AL28" s="115">
        <f>(VLOOKUP($A28,'ADR Raw Data'!$B$6:$BE$43,'ADR Raw Data'!AW$1,FALSE))/100</f>
        <v>-7.6809973472632799E-3</v>
      </c>
      <c r="AM28" s="115">
        <f>(VLOOKUP($A28,'ADR Raw Data'!$B$6:$BE$43,'ADR Raw Data'!AX$1,FALSE))/100</f>
        <v>-9.2440154222826407E-3</v>
      </c>
      <c r="AN28" s="116">
        <f>(VLOOKUP($A28,'ADR Raw Data'!$B$6:$BE$43,'ADR Raw Data'!AY$1,FALSE))/100</f>
        <v>1.7963874011657201E-2</v>
      </c>
      <c r="AO28" s="115">
        <f>(VLOOKUP($A28,'ADR Raw Data'!$B$6:$BE$43,'ADR Raw Data'!BA$1,FALSE))/100</f>
        <v>1.78164435684415E-2</v>
      </c>
      <c r="AP28" s="115">
        <f>(VLOOKUP($A28,'ADR Raw Data'!$B$6:$BE$43,'ADR Raw Data'!BB$1,FALSE))/100</f>
        <v>0.162482822231864</v>
      </c>
      <c r="AQ28" s="116">
        <f>(VLOOKUP($A28,'ADR Raw Data'!$B$6:$BE$43,'ADR Raw Data'!BC$1,FALSE))/100</f>
        <v>9.3269550938196596E-2</v>
      </c>
      <c r="AR28" s="117">
        <f>(VLOOKUP($A28,'ADR Raw Data'!$B$6:$BE$43,'ADR Raw Data'!BE$1,FALSE))/100</f>
        <v>3.8149417726673997E-2</v>
      </c>
      <c r="AT28" s="49">
        <f>VLOOKUP($A28,'RevPAR Raw Data'!$B$6:$BE$43,'RevPAR Raw Data'!AG$1,FALSE)</f>
        <v>31.831884569693699</v>
      </c>
      <c r="AU28" s="50">
        <f>VLOOKUP($A28,'RevPAR Raw Data'!$B$6:$BE$43,'RevPAR Raw Data'!AH$1,FALSE)</f>
        <v>28.129081309398</v>
      </c>
      <c r="AV28" s="50">
        <f>VLOOKUP($A28,'RevPAR Raw Data'!$B$6:$BE$43,'RevPAR Raw Data'!AI$1,FALSE)</f>
        <v>26.710697267687401</v>
      </c>
      <c r="AW28" s="50">
        <f>VLOOKUP($A28,'RevPAR Raw Data'!$B$6:$BE$43,'RevPAR Raw Data'!AJ$1,FALSE)</f>
        <v>26.4243086721224</v>
      </c>
      <c r="AX28" s="50">
        <f>VLOOKUP($A28,'RevPAR Raw Data'!$B$6:$BE$43,'RevPAR Raw Data'!AK$1,FALSE)</f>
        <v>33.371641037486803</v>
      </c>
      <c r="AY28" s="51">
        <f>VLOOKUP($A28,'RevPAR Raw Data'!$B$6:$BE$43,'RevPAR Raw Data'!AL$1,FALSE)</f>
        <v>29.293522571277698</v>
      </c>
      <c r="AZ28" s="50">
        <f>VLOOKUP($A28,'RevPAR Raw Data'!$B$6:$BE$43,'RevPAR Raw Data'!AN$1,FALSE)</f>
        <v>55.251883249735997</v>
      </c>
      <c r="BA28" s="50">
        <f>VLOOKUP($A28,'RevPAR Raw Data'!$B$6:$BE$43,'RevPAR Raw Data'!AO$1,FALSE)</f>
        <v>69.480065997888005</v>
      </c>
      <c r="BB28" s="51">
        <f>VLOOKUP($A28,'RevPAR Raw Data'!$B$6:$BE$43,'RevPAR Raw Data'!AP$1,FALSE)</f>
        <v>62.365974623812001</v>
      </c>
      <c r="BC28" s="52">
        <f>VLOOKUP($A28,'RevPAR Raw Data'!$B$6:$BE$43,'RevPAR Raw Data'!AR$1,FALSE)</f>
        <v>38.742794586287502</v>
      </c>
      <c r="BE28" s="129">
        <f>(VLOOKUP($A28,'RevPAR Raw Data'!$B$6:$BE$43,'RevPAR Raw Data'!AT$1,FALSE))/100</f>
        <v>0.233501977423516</v>
      </c>
      <c r="BF28" s="119">
        <f>(VLOOKUP($A28,'RevPAR Raw Data'!$B$6:$BE$43,'RevPAR Raw Data'!AU$1,FALSE))/100</f>
        <v>0.13338796072762502</v>
      </c>
      <c r="BG28" s="119">
        <f>(VLOOKUP($A28,'RevPAR Raw Data'!$B$6:$BE$43,'RevPAR Raw Data'!AV$1,FALSE))/100</f>
        <v>4.0817278972874203E-2</v>
      </c>
      <c r="BH28" s="119">
        <f>(VLOOKUP($A28,'RevPAR Raw Data'!$B$6:$BE$43,'RevPAR Raw Data'!AW$1,FALSE))/100</f>
        <v>-1.2440727225281301E-3</v>
      </c>
      <c r="BI28" s="119">
        <f>(VLOOKUP($A28,'RevPAR Raw Data'!$B$6:$BE$43,'RevPAR Raw Data'!AX$1,FALSE))/100</f>
        <v>5.8573165950015105E-2</v>
      </c>
      <c r="BJ28" s="130">
        <f>(VLOOKUP($A28,'RevPAR Raw Data'!$B$6:$BE$43,'RevPAR Raw Data'!AY$1,FALSE))/100</f>
        <v>9.086934542515239E-2</v>
      </c>
      <c r="BK28" s="119">
        <f>(VLOOKUP($A28,'RevPAR Raw Data'!$B$6:$BE$43,'RevPAR Raw Data'!BA$1,FALSE))/100</f>
        <v>-4.0627451162070304E-2</v>
      </c>
      <c r="BL28" s="119">
        <f>(VLOOKUP($A28,'RevPAR Raw Data'!$B$6:$BE$43,'RevPAR Raw Data'!BB$1,FALSE))/100</f>
        <v>6.2869216389778798E-2</v>
      </c>
      <c r="BM28" s="130">
        <f>(VLOOKUP($A28,'RevPAR Raw Data'!$B$6:$BE$43,'RevPAR Raw Data'!BC$1,FALSE))/100</f>
        <v>1.4394493193675599E-2</v>
      </c>
      <c r="BN28" s="131">
        <f>(VLOOKUP($A28,'RevPAR Raw Data'!$B$6:$BE$43,'RevPAR Raw Data'!BE$1,FALSE))/100</f>
        <v>5.4428861492422397E-2</v>
      </c>
    </row>
    <row r="29" spans="1:66" x14ac:dyDescent="0.45">
      <c r="B29" s="134"/>
      <c r="C29" s="138"/>
      <c r="D29" s="138"/>
      <c r="E29" s="138"/>
      <c r="F29" s="138"/>
      <c r="G29" s="139"/>
      <c r="H29" s="138"/>
      <c r="I29" s="138"/>
      <c r="J29" s="139"/>
      <c r="K29" s="135"/>
      <c r="M29" s="143"/>
      <c r="N29" s="145"/>
      <c r="O29" s="145"/>
      <c r="P29" s="145"/>
      <c r="Q29" s="145"/>
      <c r="R29" s="146"/>
      <c r="S29" s="145"/>
      <c r="T29" s="145"/>
      <c r="U29" s="146"/>
      <c r="V29" s="144"/>
      <c r="X29" s="55"/>
      <c r="Y29" s="56"/>
      <c r="Z29" s="56"/>
      <c r="AA29" s="56"/>
      <c r="AB29" s="56"/>
      <c r="AC29" s="57"/>
      <c r="AD29" s="56"/>
      <c r="AE29" s="56"/>
      <c r="AF29" s="57"/>
      <c r="AG29" s="58"/>
      <c r="AI29" s="143"/>
      <c r="AJ29" s="145"/>
      <c r="AK29" s="145"/>
      <c r="AL29" s="145"/>
      <c r="AM29" s="145"/>
      <c r="AN29" s="146"/>
      <c r="AO29" s="145"/>
      <c r="AP29" s="145"/>
      <c r="AQ29" s="146"/>
      <c r="AR29" s="144"/>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29">
        <f>(VLOOKUP($A30,'Occupancy Raw Data'!$B$8:$BE$45,'Occupancy Raw Data'!AG$3,FALSE))/100</f>
        <v>0.33092042512603798</v>
      </c>
      <c r="C30" s="119">
        <f>(VLOOKUP($A30,'Occupancy Raw Data'!$B$8:$BE$45,'Occupancy Raw Data'!AH$3,FALSE))/100</f>
        <v>0.42738565653812899</v>
      </c>
      <c r="D30" s="119">
        <f>(VLOOKUP($A30,'Occupancy Raw Data'!$B$8:$BE$45,'Occupancy Raw Data'!AI$3,FALSE))/100</f>
        <v>0.48769132942726001</v>
      </c>
      <c r="E30" s="119">
        <f>(VLOOKUP($A30,'Occupancy Raw Data'!$B$8:$BE$45,'Occupancy Raw Data'!AJ$3,FALSE))/100</f>
        <v>0.49631534723168402</v>
      </c>
      <c r="F30" s="119">
        <f>(VLOOKUP($A30,'Occupancy Raw Data'!$B$8:$BE$45,'Occupancy Raw Data'!AK$3,FALSE))/100</f>
        <v>0.48526706635781403</v>
      </c>
      <c r="G30" s="130">
        <f>(VLOOKUP($A30,'Occupancy Raw Data'!$B$8:$BE$45,'Occupancy Raw Data'!AL$3,FALSE))/100</f>
        <v>0.44551596493618495</v>
      </c>
      <c r="H30" s="119">
        <f>(VLOOKUP($A30,'Occupancy Raw Data'!$B$8:$BE$45,'Occupancy Raw Data'!AN$3,FALSE))/100</f>
        <v>0.52695076531770901</v>
      </c>
      <c r="I30" s="119">
        <f>(VLOOKUP($A30,'Occupancy Raw Data'!$B$8:$BE$45,'Occupancy Raw Data'!AO$3,FALSE))/100</f>
        <v>0.50312609924088503</v>
      </c>
      <c r="J30" s="130">
        <f>(VLOOKUP($A30,'Occupancy Raw Data'!$B$8:$BE$45,'Occupancy Raw Data'!AP$3,FALSE))/100</f>
        <v>0.51503430818912899</v>
      </c>
      <c r="K30" s="131">
        <f>(VLOOKUP($A30,'Occupancy Raw Data'!$B$8:$BE$45,'Occupancy Raw Data'!AR$3,FALSE))/100</f>
        <v>0.46538326166961497</v>
      </c>
      <c r="M30" s="118">
        <f>(VLOOKUP($A30,'Occupancy Raw Data'!$B$8:$BE$45,'Occupancy Raw Data'!AT$3,FALSE))/100</f>
        <v>1.8006075590603098E-2</v>
      </c>
      <c r="N30" s="115">
        <f>(VLOOKUP($A30,'Occupancy Raw Data'!$B$8:$BE$45,'Occupancy Raw Data'!AU$3,FALSE))/100</f>
        <v>-7.6142742741742306E-2</v>
      </c>
      <c r="O30" s="115">
        <f>(VLOOKUP($A30,'Occupancy Raw Data'!$B$8:$BE$45,'Occupancy Raw Data'!AV$3,FALSE))/100</f>
        <v>-1.5291117388880201E-2</v>
      </c>
      <c r="P30" s="115">
        <f>(VLOOKUP($A30,'Occupancy Raw Data'!$B$8:$BE$45,'Occupancy Raw Data'!AW$3,FALSE))/100</f>
        <v>-3.72784274258169E-3</v>
      </c>
      <c r="Q30" s="115">
        <f>(VLOOKUP($A30,'Occupancy Raw Data'!$B$8:$BE$45,'Occupancy Raw Data'!AX$3,FALSE))/100</f>
        <v>-4.81330208417228E-4</v>
      </c>
      <c r="R30" s="116">
        <f>(VLOOKUP($A30,'Occupancy Raw Data'!$B$8:$BE$45,'Occupancy Raw Data'!AY$3,FALSE))/100</f>
        <v>-1.7227717563342199E-2</v>
      </c>
      <c r="S30" s="115">
        <f>(VLOOKUP($A30,'Occupancy Raw Data'!$B$8:$BE$45,'Occupancy Raw Data'!BA$3,FALSE))/100</f>
        <v>1.4808117145058699E-2</v>
      </c>
      <c r="T30" s="115">
        <f>(VLOOKUP($A30,'Occupancy Raw Data'!$B$8:$BE$45,'Occupancy Raw Data'!BB$3,FALSE))/100</f>
        <v>-1.08736125442722E-2</v>
      </c>
      <c r="U30" s="116">
        <f>(VLOOKUP($A30,'Occupancy Raw Data'!$B$8:$BE$45,'Occupancy Raw Data'!BC$3,FALSE))/100</f>
        <v>2.0916999289947898E-3</v>
      </c>
      <c r="V30" s="117">
        <f>(VLOOKUP($A30,'Occupancy Raw Data'!$B$8:$BE$45,'Occupancy Raw Data'!BE$3,FALSE))/100</f>
        <v>-1.1198347799150901E-2</v>
      </c>
      <c r="X30" s="49">
        <f>VLOOKUP($A30,'ADR Raw Data'!$B$6:$BE$43,'ADR Raw Data'!AG$1,FALSE)</f>
        <v>97.367883747662404</v>
      </c>
      <c r="Y30" s="50">
        <f>VLOOKUP($A30,'ADR Raw Data'!$B$6:$BE$43,'ADR Raw Data'!AH$1,FALSE)</f>
        <v>98.694033980711396</v>
      </c>
      <c r="Z30" s="50">
        <f>VLOOKUP($A30,'ADR Raw Data'!$B$6:$BE$43,'ADR Raw Data'!AI$1,FALSE)</f>
        <v>100.97881769499401</v>
      </c>
      <c r="AA30" s="50">
        <f>VLOOKUP($A30,'ADR Raw Data'!$B$6:$BE$43,'ADR Raw Data'!AJ$1,FALSE)</f>
        <v>101.00707615049301</v>
      </c>
      <c r="AB30" s="50">
        <f>VLOOKUP($A30,'ADR Raw Data'!$B$6:$BE$43,'ADR Raw Data'!AK$1,FALSE)</f>
        <v>101.607345126531</v>
      </c>
      <c r="AC30" s="51">
        <f>VLOOKUP($A30,'ADR Raw Data'!$B$6:$BE$43,'ADR Raw Data'!AL$1,FALSE)</f>
        <v>100.14724847524</v>
      </c>
      <c r="AD30" s="50">
        <f>VLOOKUP($A30,'ADR Raw Data'!$B$6:$BE$43,'ADR Raw Data'!AN$1,FALSE)</f>
        <v>116.68135075149399</v>
      </c>
      <c r="AE30" s="50">
        <f>VLOOKUP($A30,'ADR Raw Data'!$B$6:$BE$43,'ADR Raw Data'!AO$1,FALSE)</f>
        <v>118.305529995489</v>
      </c>
      <c r="AF30" s="51">
        <f>VLOOKUP($A30,'ADR Raw Data'!$B$6:$BE$43,'ADR Raw Data'!AP$1,FALSE)</f>
        <v>117.474938538251</v>
      </c>
      <c r="AG30" s="52">
        <f>VLOOKUP($A30,'ADR Raw Data'!$B$6:$BE$43,'ADR Raw Data'!AR$1,FALSE)</f>
        <v>105.62756240284899</v>
      </c>
      <c r="AH30" s="61"/>
      <c r="AI30" s="118">
        <f>(VLOOKUP($A30,'ADR Raw Data'!$B$6:$BE$43,'ADR Raw Data'!AT$1,FALSE))/100</f>
        <v>4.8164458138250703E-2</v>
      </c>
      <c r="AJ30" s="115">
        <f>(VLOOKUP($A30,'ADR Raw Data'!$B$6:$BE$43,'ADR Raw Data'!AU$1,FALSE))/100</f>
        <v>1.4960219520243299E-5</v>
      </c>
      <c r="AK30" s="115">
        <f>(VLOOKUP($A30,'ADR Raw Data'!$B$6:$BE$43,'ADR Raw Data'!AV$1,FALSE))/100</f>
        <v>1.1329660785687701E-2</v>
      </c>
      <c r="AL30" s="115">
        <f>(VLOOKUP($A30,'ADR Raw Data'!$B$6:$BE$43,'ADR Raw Data'!AW$1,FALSE))/100</f>
        <v>1.2538129941419101E-2</v>
      </c>
      <c r="AM30" s="115">
        <f>(VLOOKUP($A30,'ADR Raw Data'!$B$6:$BE$43,'ADR Raw Data'!AX$1,FALSE))/100</f>
        <v>9.3676587333835805E-3</v>
      </c>
      <c r="AN30" s="116">
        <f>(VLOOKUP($A30,'ADR Raw Data'!$B$6:$BE$43,'ADR Raw Data'!AY$1,FALSE))/100</f>
        <v>1.39479365588246E-2</v>
      </c>
      <c r="AO30" s="115">
        <f>(VLOOKUP($A30,'ADR Raw Data'!$B$6:$BE$43,'ADR Raw Data'!BA$1,FALSE))/100</f>
        <v>1.4137637469462999E-2</v>
      </c>
      <c r="AP30" s="115">
        <f>(VLOOKUP($A30,'ADR Raw Data'!$B$6:$BE$43,'ADR Raw Data'!BB$1,FALSE))/100</f>
        <v>8.0761296688118007E-3</v>
      </c>
      <c r="AQ30" s="116">
        <f>(VLOOKUP($A30,'ADR Raw Data'!$B$6:$BE$43,'ADR Raw Data'!BC$1,FALSE))/100</f>
        <v>1.10209886986393E-2</v>
      </c>
      <c r="AR30" s="117">
        <f>(VLOOKUP($A30,'ADR Raw Data'!$B$6:$BE$43,'ADR Raw Data'!BE$1,FALSE))/100</f>
        <v>1.3627122908464699E-2</v>
      </c>
      <c r="AT30" s="49">
        <f>VLOOKUP($A30,'RevPAR Raw Data'!$B$6:$BE$43,'RevPAR Raw Data'!AG$1,FALSE)</f>
        <v>32.221021483399099</v>
      </c>
      <c r="AU30" s="50">
        <f>VLOOKUP($A30,'RevPAR Raw Data'!$B$6:$BE$43,'RevPAR Raw Data'!AH$1,FALSE)</f>
        <v>42.180414509242802</v>
      </c>
      <c r="AV30" s="50">
        <f>VLOOKUP($A30,'RevPAR Raw Data'!$B$6:$BE$43,'RevPAR Raw Data'!AI$1,FALSE)</f>
        <v>49.246493845664702</v>
      </c>
      <c r="AW30" s="50">
        <f>VLOOKUP($A30,'RevPAR Raw Data'!$B$6:$BE$43,'RevPAR Raw Data'!AJ$1,FALSE)</f>
        <v>50.131362072489402</v>
      </c>
      <c r="AX30" s="50">
        <f>VLOOKUP($A30,'RevPAR Raw Data'!$B$6:$BE$43,'RevPAR Raw Data'!AK$1,FALSE)</f>
        <v>49.306698289957701</v>
      </c>
      <c r="AY30" s="51">
        <f>VLOOKUP($A30,'RevPAR Raw Data'!$B$6:$BE$43,'RevPAR Raw Data'!AL$1,FALSE)</f>
        <v>44.617198040150697</v>
      </c>
      <c r="AZ30" s="50">
        <f>VLOOKUP($A30,'RevPAR Raw Data'!$B$6:$BE$43,'RevPAR Raw Data'!AN$1,FALSE)</f>
        <v>61.485327076804197</v>
      </c>
      <c r="BA30" s="50">
        <f>VLOOKUP($A30,'RevPAR Raw Data'!$B$6:$BE$43,'RevPAR Raw Data'!AO$1,FALSE)</f>
        <v>59.522599825256101</v>
      </c>
      <c r="BB30" s="51">
        <f>VLOOKUP($A30,'RevPAR Raw Data'!$B$6:$BE$43,'RevPAR Raw Data'!AP$1,FALSE)</f>
        <v>60.503623699608902</v>
      </c>
      <c r="BC30" s="52">
        <f>VLOOKUP($A30,'RevPAR Raw Data'!$B$6:$BE$43,'RevPAR Raw Data'!AR$1,FALSE)</f>
        <v>49.157299513249001</v>
      </c>
      <c r="BE30" s="129">
        <f>(VLOOKUP($A30,'RevPAR Raw Data'!$B$6:$BE$43,'RevPAR Raw Data'!AT$1,FALSE))/100</f>
        <v>6.7037786602871602E-2</v>
      </c>
      <c r="BF30" s="119">
        <f>(VLOOKUP($A30,'RevPAR Raw Data'!$B$6:$BE$43,'RevPAR Raw Data'!AU$1,FALSE))/100</f>
        <v>-7.6128921634368296E-2</v>
      </c>
      <c r="BG30" s="119">
        <f>(VLOOKUP($A30,'RevPAR Raw Data'!$B$6:$BE$43,'RevPAR Raw Data'!AV$1,FALSE))/100</f>
        <v>-4.1346997762426599E-3</v>
      </c>
      <c r="BH30" s="119">
        <f>(VLOOKUP($A30,'RevPAR Raw Data'!$B$6:$BE$43,'RevPAR Raw Data'!AW$1,FALSE))/100</f>
        <v>8.7635470221297494E-3</v>
      </c>
      <c r="BI30" s="119">
        <f>(VLOOKUP($A30,'RevPAR Raw Data'!$B$6:$BE$43,'RevPAR Raw Data'!AX$1,FALSE))/100</f>
        <v>8.8818195878358295E-3</v>
      </c>
      <c r="BJ30" s="130">
        <f>(VLOOKUP($A30,'RevPAR Raw Data'!$B$6:$BE$43,'RevPAR Raw Data'!AY$1,FALSE))/100</f>
        <v>-3.5200721161444599E-3</v>
      </c>
      <c r="BK30" s="119">
        <f>(VLOOKUP($A30,'RevPAR Raw Data'!$B$6:$BE$43,'RevPAR Raw Data'!BA$1,FALSE))/100</f>
        <v>2.9155106406323999E-2</v>
      </c>
      <c r="BL30" s="119">
        <f>(VLOOKUP($A30,'RevPAR Raw Data'!$B$6:$BE$43,'RevPAR Raw Data'!BB$1,FALSE))/100</f>
        <v>-2.8852995803364001E-3</v>
      </c>
      <c r="BM30" s="130">
        <f>(VLOOKUP($A30,'RevPAR Raw Data'!$B$6:$BE$43,'RevPAR Raw Data'!BC$1,FALSE))/100</f>
        <v>1.3135741228912501E-2</v>
      </c>
      <c r="BN30" s="131">
        <f>(VLOOKUP($A30,'RevPAR Raw Data'!$B$6:$BE$43,'RevPAR Raw Data'!BE$1,FALSE))/100</f>
        <v>2.2761738474829903E-3</v>
      </c>
    </row>
    <row r="31" spans="1:66" x14ac:dyDescent="0.45">
      <c r="A31" s="59" t="s">
        <v>70</v>
      </c>
      <c r="B31" s="129">
        <f>(VLOOKUP($A31,'Occupancy Raw Data'!$B$8:$BE$45,'Occupancy Raw Data'!AG$3,FALSE))/100</f>
        <v>0.31759567387687099</v>
      </c>
      <c r="C31" s="119">
        <f>(VLOOKUP($A31,'Occupancy Raw Data'!$B$8:$BE$45,'Occupancy Raw Data'!AH$3,FALSE))/100</f>
        <v>0.40676996672212901</v>
      </c>
      <c r="D31" s="119">
        <f>(VLOOKUP($A31,'Occupancy Raw Data'!$B$8:$BE$45,'Occupancy Raw Data'!AI$3,FALSE))/100</f>
        <v>0.45211106489184599</v>
      </c>
      <c r="E31" s="119">
        <f>(VLOOKUP($A31,'Occupancy Raw Data'!$B$8:$BE$45,'Occupancy Raw Data'!AJ$3,FALSE))/100</f>
        <v>0.45164309484192999</v>
      </c>
      <c r="F31" s="119">
        <f>(VLOOKUP($A31,'Occupancy Raw Data'!$B$8:$BE$45,'Occupancy Raw Data'!AK$3,FALSE))/100</f>
        <v>0.43300228785357703</v>
      </c>
      <c r="G31" s="130">
        <f>(VLOOKUP($A31,'Occupancy Raw Data'!$B$8:$BE$45,'Occupancy Raw Data'!AL$3,FALSE))/100</f>
        <v>0.41222441763727097</v>
      </c>
      <c r="H31" s="119">
        <f>(VLOOKUP($A31,'Occupancy Raw Data'!$B$8:$BE$45,'Occupancy Raw Data'!AN$3,FALSE))/100</f>
        <v>0.45606281198003301</v>
      </c>
      <c r="I31" s="119">
        <f>(VLOOKUP($A31,'Occupancy Raw Data'!$B$8:$BE$45,'Occupancy Raw Data'!AO$3,FALSE))/100</f>
        <v>0.454554908485856</v>
      </c>
      <c r="J31" s="130">
        <f>(VLOOKUP($A31,'Occupancy Raw Data'!$B$8:$BE$45,'Occupancy Raw Data'!AP$3,FALSE))/100</f>
        <v>0.45530886023294498</v>
      </c>
      <c r="K31" s="131">
        <f>(VLOOKUP($A31,'Occupancy Raw Data'!$B$8:$BE$45,'Occupancy Raw Data'!AR$3,FALSE))/100</f>
        <v>0.42453425837889197</v>
      </c>
      <c r="M31" s="118">
        <f>(VLOOKUP($A31,'Occupancy Raw Data'!$B$8:$BE$45,'Occupancy Raw Data'!AT$3,FALSE))/100</f>
        <v>-2.86390860913306E-2</v>
      </c>
      <c r="N31" s="115">
        <f>(VLOOKUP($A31,'Occupancy Raw Data'!$B$8:$BE$45,'Occupancy Raw Data'!AU$3,FALSE))/100</f>
        <v>-7.0700989377756596E-2</v>
      </c>
      <c r="O31" s="115">
        <f>(VLOOKUP($A31,'Occupancy Raw Data'!$B$8:$BE$45,'Occupancy Raw Data'!AV$3,FALSE))/100</f>
        <v>-2.7096293457775599E-2</v>
      </c>
      <c r="P31" s="115">
        <f>(VLOOKUP($A31,'Occupancy Raw Data'!$B$8:$BE$45,'Occupancy Raw Data'!AW$3,FALSE))/100</f>
        <v>-4.2358459322392301E-2</v>
      </c>
      <c r="Q31" s="115">
        <f>(VLOOKUP($A31,'Occupancy Raw Data'!$B$8:$BE$45,'Occupancy Raw Data'!AX$3,FALSE))/100</f>
        <v>-1.3809266734254E-2</v>
      </c>
      <c r="R31" s="116">
        <f>(VLOOKUP($A31,'Occupancy Raw Data'!$B$8:$BE$45,'Occupancy Raw Data'!AY$3,FALSE))/100</f>
        <v>-3.68864909066665E-2</v>
      </c>
      <c r="S31" s="115">
        <f>(VLOOKUP($A31,'Occupancy Raw Data'!$B$8:$BE$45,'Occupancy Raw Data'!BA$3,FALSE))/100</f>
        <v>7.1486466641743499E-3</v>
      </c>
      <c r="T31" s="115">
        <f>(VLOOKUP($A31,'Occupancy Raw Data'!$B$8:$BE$45,'Occupancy Raw Data'!BB$3,FALSE))/100</f>
        <v>-1.7307151940705902E-2</v>
      </c>
      <c r="U31" s="116">
        <f>(VLOOKUP($A31,'Occupancy Raw Data'!$B$8:$BE$45,'Occupancy Raw Data'!BC$3,FALSE))/100</f>
        <v>-5.20929180652005E-3</v>
      </c>
      <c r="V31" s="117">
        <f>(VLOOKUP($A31,'Occupancy Raw Data'!$B$8:$BE$45,'Occupancy Raw Data'!BE$3,FALSE))/100</f>
        <v>-2.7392862011357801E-2</v>
      </c>
      <c r="X31" s="49">
        <f>VLOOKUP($A31,'ADR Raw Data'!$B$6:$BE$43,'ADR Raw Data'!AG$1,FALSE)</f>
        <v>100.901656843483</v>
      </c>
      <c r="Y31" s="50">
        <f>VLOOKUP($A31,'ADR Raw Data'!$B$6:$BE$43,'ADR Raw Data'!AH$1,FALSE)</f>
        <v>92.172414035536207</v>
      </c>
      <c r="Z31" s="50">
        <f>VLOOKUP($A31,'ADR Raw Data'!$B$6:$BE$43,'ADR Raw Data'!AI$1,FALSE)</f>
        <v>92.972515813686002</v>
      </c>
      <c r="AA31" s="50">
        <f>VLOOKUP($A31,'ADR Raw Data'!$B$6:$BE$43,'ADR Raw Data'!AJ$1,FALSE)</f>
        <v>93.262045820861104</v>
      </c>
      <c r="AB31" s="50">
        <f>VLOOKUP($A31,'ADR Raw Data'!$B$6:$BE$43,'ADR Raw Data'!AK$1,FALSE)</f>
        <v>97.6247691383968</v>
      </c>
      <c r="AC31" s="51">
        <f>VLOOKUP($A31,'ADR Raw Data'!$B$6:$BE$43,'ADR Raw Data'!AL$1,FALSE)</f>
        <v>95.077196609442595</v>
      </c>
      <c r="AD31" s="50">
        <f>VLOOKUP($A31,'ADR Raw Data'!$B$6:$BE$43,'ADR Raw Data'!AN$1,FALSE)</f>
        <v>121.00062250598501</v>
      </c>
      <c r="AE31" s="50">
        <f>VLOOKUP($A31,'ADR Raw Data'!$B$6:$BE$43,'ADR Raw Data'!AO$1,FALSE)</f>
        <v>127.422632120796</v>
      </c>
      <c r="AF31" s="51">
        <f>VLOOKUP($A31,'ADR Raw Data'!$B$6:$BE$43,'ADR Raw Data'!AP$1,FALSE)</f>
        <v>124.20631016958799</v>
      </c>
      <c r="AG31" s="52">
        <f>VLOOKUP($A31,'ADR Raw Data'!$B$6:$BE$43,'ADR Raw Data'!AR$1,FALSE)</f>
        <v>104.00310826298001</v>
      </c>
      <c r="AH31" s="61"/>
      <c r="AI31" s="118">
        <f>(VLOOKUP($A31,'ADR Raw Data'!$B$6:$BE$43,'ADR Raw Data'!AT$1,FALSE))/100</f>
        <v>0.179053031234615</v>
      </c>
      <c r="AJ31" s="115">
        <f>(VLOOKUP($A31,'ADR Raw Data'!$B$6:$BE$43,'ADR Raw Data'!AU$1,FALSE))/100</f>
        <v>3.9407955122860099E-2</v>
      </c>
      <c r="AK31" s="115">
        <f>(VLOOKUP($A31,'ADR Raw Data'!$B$6:$BE$43,'ADR Raw Data'!AV$1,FALSE))/100</f>
        <v>3.93994159518039E-2</v>
      </c>
      <c r="AL31" s="115">
        <f>(VLOOKUP($A31,'ADR Raw Data'!$B$6:$BE$43,'ADR Raw Data'!AW$1,FALSE))/100</f>
        <v>4.1725270627183696E-2</v>
      </c>
      <c r="AM31" s="115">
        <f>(VLOOKUP($A31,'ADR Raw Data'!$B$6:$BE$43,'ADR Raw Data'!AX$1,FALSE))/100</f>
        <v>7.1549293752277907E-2</v>
      </c>
      <c r="AN31" s="116">
        <f>(VLOOKUP($A31,'ADR Raw Data'!$B$6:$BE$43,'ADR Raw Data'!AY$1,FALSE))/100</f>
        <v>6.7602553068563595E-2</v>
      </c>
      <c r="AO31" s="115">
        <f>(VLOOKUP($A31,'ADR Raw Data'!$B$6:$BE$43,'ADR Raw Data'!BA$1,FALSE))/100</f>
        <v>9.7208649600408897E-2</v>
      </c>
      <c r="AP31" s="115">
        <f>(VLOOKUP($A31,'ADR Raw Data'!$B$6:$BE$43,'ADR Raw Data'!BB$1,FALSE))/100</f>
        <v>0.106081193235502</v>
      </c>
      <c r="AQ31" s="116">
        <f>(VLOOKUP($A31,'ADR Raw Data'!$B$6:$BE$43,'ADR Raw Data'!BC$1,FALSE))/100</f>
        <v>0.101438925629802</v>
      </c>
      <c r="AR31" s="117">
        <f>(VLOOKUP($A31,'ADR Raw Data'!$B$6:$BE$43,'ADR Raw Data'!BE$1,FALSE))/100</f>
        <v>8.1574728113934292E-2</v>
      </c>
      <c r="AT31" s="49">
        <f>VLOOKUP($A31,'RevPAR Raw Data'!$B$6:$BE$43,'RevPAR Raw Data'!AG$1,FALSE)</f>
        <v>32.045929700499102</v>
      </c>
      <c r="AU31" s="50">
        <f>VLOOKUP($A31,'RevPAR Raw Data'!$B$6:$BE$43,'RevPAR Raw Data'!AH$1,FALSE)</f>
        <v>37.492969789933397</v>
      </c>
      <c r="AV31" s="50">
        <f>VLOOKUP($A31,'RevPAR Raw Data'!$B$6:$BE$43,'RevPAR Raw Data'!AI$1,FALSE)</f>
        <v>42.033903130199597</v>
      </c>
      <c r="AW31" s="50">
        <f>VLOOKUP($A31,'RevPAR Raw Data'!$B$6:$BE$43,'RevPAR Raw Data'!AJ$1,FALSE)</f>
        <v>42.1211590058236</v>
      </c>
      <c r="AX31" s="50">
        <f>VLOOKUP($A31,'RevPAR Raw Data'!$B$6:$BE$43,'RevPAR Raw Data'!AK$1,FALSE)</f>
        <v>42.271748388103099</v>
      </c>
      <c r="AY31" s="51">
        <f>VLOOKUP($A31,'RevPAR Raw Data'!$B$6:$BE$43,'RevPAR Raw Data'!AL$1,FALSE)</f>
        <v>39.193142002911799</v>
      </c>
      <c r="AZ31" s="50">
        <f>VLOOKUP($A31,'RevPAR Raw Data'!$B$6:$BE$43,'RevPAR Raw Data'!AN$1,FALSE)</f>
        <v>55.183884151414297</v>
      </c>
      <c r="BA31" s="50">
        <f>VLOOKUP($A31,'RevPAR Raw Data'!$B$6:$BE$43,'RevPAR Raw Data'!AO$1,FALSE)</f>
        <v>57.920582882695498</v>
      </c>
      <c r="BB31" s="51">
        <f>VLOOKUP($A31,'RevPAR Raw Data'!$B$6:$BE$43,'RevPAR Raw Data'!AP$1,FALSE)</f>
        <v>56.552233517054901</v>
      </c>
      <c r="BC31" s="52">
        <f>VLOOKUP($A31,'RevPAR Raw Data'!$B$6:$BE$43,'RevPAR Raw Data'!AR$1,FALSE)</f>
        <v>44.152882435524099</v>
      </c>
      <c r="BE31" s="129">
        <f>(VLOOKUP($A31,'RevPAR Raw Data'!$B$6:$BE$43,'RevPAR Raw Data'!AT$1,FALSE))/100</f>
        <v>0.14528602996684301</v>
      </c>
      <c r="BF31" s="119">
        <f>(VLOOKUP($A31,'RevPAR Raw Data'!$B$6:$BE$43,'RevPAR Raw Data'!AU$1,FALSE))/100</f>
        <v>-3.4079215671436798E-2</v>
      </c>
      <c r="BG31" s="119">
        <f>(VLOOKUP($A31,'RevPAR Raw Data'!$B$6:$BE$43,'RevPAR Raw Data'!AV$1,FALSE))/100</f>
        <v>1.12355443573332E-2</v>
      </c>
      <c r="BH31" s="119">
        <f>(VLOOKUP($A31,'RevPAR Raw Data'!$B$6:$BE$43,'RevPAR Raw Data'!AW$1,FALSE))/100</f>
        <v>-2.4006068737859503E-3</v>
      </c>
      <c r="BI31" s="119">
        <f>(VLOOKUP($A31,'RevPAR Raw Data'!$B$6:$BE$43,'RevPAR Raw Data'!AX$1,FALSE))/100</f>
        <v>5.6751983735951105E-2</v>
      </c>
      <c r="BJ31" s="130">
        <f>(VLOOKUP($A31,'RevPAR Raw Data'!$B$6:$BE$43,'RevPAR Raw Data'!AY$1,FALSE))/100</f>
        <v>2.8222441202866003E-2</v>
      </c>
      <c r="BK31" s="119">
        <f>(VLOOKUP($A31,'RevPAR Raw Data'!$B$6:$BE$43,'RevPAR Raw Data'!BA$1,FALSE))/100</f>
        <v>0.105052206553278</v>
      </c>
      <c r="BL31" s="119">
        <f>(VLOOKUP($A31,'RevPAR Raw Data'!$B$6:$BE$43,'RevPAR Raw Data'!BB$1,FALSE))/100</f>
        <v>8.6938077965418595E-2</v>
      </c>
      <c r="BM31" s="130">
        <f>(VLOOKUP($A31,'RevPAR Raw Data'!$B$6:$BE$43,'RevPAR Raw Data'!BC$1,FALSE))/100</f>
        <v>9.5701208859137007E-2</v>
      </c>
      <c r="BN31" s="131">
        <f>(VLOOKUP($A31,'RevPAR Raw Data'!$B$6:$BE$43,'RevPAR Raw Data'!BE$1,FALSE))/100</f>
        <v>5.1947300831737396E-2</v>
      </c>
    </row>
    <row r="32" spans="1:66" x14ac:dyDescent="0.45">
      <c r="A32" s="59" t="s">
        <v>52</v>
      </c>
      <c r="B32" s="129">
        <f>(VLOOKUP($A32,'Occupancy Raw Data'!$B$8:$BE$45,'Occupancy Raw Data'!AG$3,FALSE))/100</f>
        <v>0.31991367763059897</v>
      </c>
      <c r="C32" s="119">
        <f>(VLOOKUP($A32,'Occupancy Raw Data'!$B$8:$BE$45,'Occupancy Raw Data'!AH$3,FALSE))/100</f>
        <v>0.45981544872748897</v>
      </c>
      <c r="D32" s="119">
        <f>(VLOOKUP($A32,'Occupancy Raw Data'!$B$8:$BE$45,'Occupancy Raw Data'!AI$3,FALSE))/100</f>
        <v>0.53951480875130198</v>
      </c>
      <c r="E32" s="119">
        <f>(VLOOKUP($A32,'Occupancy Raw Data'!$B$8:$BE$45,'Occupancy Raw Data'!AJ$3,FALSE))/100</f>
        <v>0.561616311951183</v>
      </c>
      <c r="F32" s="119">
        <f>(VLOOKUP($A32,'Occupancy Raw Data'!$B$8:$BE$45,'Occupancy Raw Data'!AK$3,FALSE))/100</f>
        <v>0.550974847447536</v>
      </c>
      <c r="G32" s="130">
        <f>(VLOOKUP($A32,'Occupancy Raw Data'!$B$8:$BE$45,'Occupancy Raw Data'!AL$3,FALSE))/100</f>
        <v>0.48636701890162198</v>
      </c>
      <c r="H32" s="119">
        <f>(VLOOKUP($A32,'Occupancy Raw Data'!$B$8:$BE$45,'Occupancy Raw Data'!AN$3,FALSE))/100</f>
        <v>0.59793123976782203</v>
      </c>
      <c r="I32" s="119">
        <f>(VLOOKUP($A32,'Occupancy Raw Data'!$B$8:$BE$45,'Occupancy Raw Data'!AO$3,FALSE))/100</f>
        <v>0.47717626033211702</v>
      </c>
      <c r="J32" s="130">
        <f>(VLOOKUP($A32,'Occupancy Raw Data'!$B$8:$BE$45,'Occupancy Raw Data'!AP$3,FALSE))/100</f>
        <v>0.537573975508988</v>
      </c>
      <c r="K32" s="131">
        <f>(VLOOKUP($A32,'Occupancy Raw Data'!$B$8:$BE$45,'Occupancy Raw Data'!AR$3,FALSE))/100</f>
        <v>0.50099407805904905</v>
      </c>
      <c r="M32" s="118">
        <f>(VLOOKUP($A32,'Occupancy Raw Data'!$B$8:$BE$45,'Occupancy Raw Data'!AT$3,FALSE))/100</f>
        <v>-2.3294985140927999E-2</v>
      </c>
      <c r="N32" s="115">
        <f>(VLOOKUP($A32,'Occupancy Raw Data'!$B$8:$BE$45,'Occupancy Raw Data'!AU$3,FALSE))/100</f>
        <v>-0.10392112942308</v>
      </c>
      <c r="O32" s="115">
        <f>(VLOOKUP($A32,'Occupancy Raw Data'!$B$8:$BE$45,'Occupancy Raw Data'!AV$3,FALSE))/100</f>
        <v>-3.8596728092037E-2</v>
      </c>
      <c r="P32" s="115">
        <f>(VLOOKUP($A32,'Occupancy Raw Data'!$B$8:$BE$45,'Occupancy Raw Data'!AW$3,FALSE))/100</f>
        <v>3.3920692007469701E-2</v>
      </c>
      <c r="Q32" s="115">
        <f>(VLOOKUP($A32,'Occupancy Raw Data'!$B$8:$BE$45,'Occupancy Raw Data'!AX$3,FALSE))/100</f>
        <v>6.1172989192917297E-2</v>
      </c>
      <c r="R32" s="116">
        <f>(VLOOKUP($A32,'Occupancy Raw Data'!$B$8:$BE$45,'Occupancy Raw Data'!AY$3,FALSE))/100</f>
        <v>-1.31595743103213E-2</v>
      </c>
      <c r="S32" s="115">
        <f>(VLOOKUP($A32,'Occupancy Raw Data'!$B$8:$BE$45,'Occupancy Raw Data'!BA$3,FALSE))/100</f>
        <v>3.43367843471028E-2</v>
      </c>
      <c r="T32" s="115">
        <f>(VLOOKUP($A32,'Occupancy Raw Data'!$B$8:$BE$45,'Occupancy Raw Data'!BB$3,FALSE))/100</f>
        <v>-3.4817736757110598E-2</v>
      </c>
      <c r="U32" s="116">
        <f>(VLOOKUP($A32,'Occupancy Raw Data'!$B$8:$BE$45,'Occupancy Raw Data'!BC$3,FALSE))/100</f>
        <v>2.49553125373862E-3</v>
      </c>
      <c r="V32" s="117">
        <f>(VLOOKUP($A32,'Occupancy Raw Data'!$B$8:$BE$45,'Occupancy Raw Data'!BE$3,FALSE))/100</f>
        <v>-8.4192827916026395E-3</v>
      </c>
      <c r="X32" s="49">
        <f>VLOOKUP($A32,'ADR Raw Data'!$B$6:$BE$43,'ADR Raw Data'!AG$1,FALSE)</f>
        <v>91.034980227959906</v>
      </c>
      <c r="Y32" s="50">
        <f>VLOOKUP($A32,'ADR Raw Data'!$B$6:$BE$43,'ADR Raw Data'!AH$1,FALSE)</f>
        <v>99.766641851432198</v>
      </c>
      <c r="Z32" s="50">
        <f>VLOOKUP($A32,'ADR Raw Data'!$B$6:$BE$43,'ADR Raw Data'!AI$1,FALSE)</f>
        <v>104.434004137931</v>
      </c>
      <c r="AA32" s="50">
        <f>VLOOKUP($A32,'ADR Raw Data'!$B$6:$BE$43,'ADR Raw Data'!AJ$1,FALSE)</f>
        <v>104.08981847091501</v>
      </c>
      <c r="AB32" s="50">
        <f>VLOOKUP($A32,'ADR Raw Data'!$B$6:$BE$43,'ADR Raw Data'!AK$1,FALSE)</f>
        <v>106.532400054024</v>
      </c>
      <c r="AC32" s="51">
        <f>VLOOKUP($A32,'ADR Raw Data'!$B$6:$BE$43,'ADR Raw Data'!AL$1,FALSE)</f>
        <v>102.184759019553</v>
      </c>
      <c r="AD32" s="50">
        <f>VLOOKUP($A32,'ADR Raw Data'!$B$6:$BE$43,'ADR Raw Data'!AN$1,FALSE)</f>
        <v>120.199205973864</v>
      </c>
      <c r="AE32" s="50">
        <f>VLOOKUP($A32,'ADR Raw Data'!$B$6:$BE$43,'ADR Raw Data'!AO$1,FALSE)</f>
        <v>112.91005774032401</v>
      </c>
      <c r="AF32" s="51">
        <f>VLOOKUP($A32,'ADR Raw Data'!$B$6:$BE$43,'ADR Raw Data'!AP$1,FALSE)</f>
        <v>116.965192134598</v>
      </c>
      <c r="AG32" s="52">
        <f>VLOOKUP($A32,'ADR Raw Data'!$B$6:$BE$43,'ADR Raw Data'!AR$1,FALSE)</f>
        <v>106.714995331267</v>
      </c>
      <c r="AH32" s="61"/>
      <c r="AI32" s="118">
        <f>(VLOOKUP($A32,'ADR Raw Data'!$B$6:$BE$43,'ADR Raw Data'!AT$1,FALSE))/100</f>
        <v>-3.3276301807295301E-2</v>
      </c>
      <c r="AJ32" s="115">
        <f>(VLOOKUP($A32,'ADR Raw Data'!$B$6:$BE$43,'ADR Raw Data'!AU$1,FALSE))/100</f>
        <v>-2.1792325301359598E-2</v>
      </c>
      <c r="AK32" s="115">
        <f>(VLOOKUP($A32,'ADR Raw Data'!$B$6:$BE$43,'ADR Raw Data'!AV$1,FALSE))/100</f>
        <v>-9.2767683597143498E-3</v>
      </c>
      <c r="AL32" s="115">
        <f>(VLOOKUP($A32,'ADR Raw Data'!$B$6:$BE$43,'ADR Raw Data'!AW$1,FALSE))/100</f>
        <v>-2.0517462921723004E-2</v>
      </c>
      <c r="AM32" s="115">
        <f>(VLOOKUP($A32,'ADR Raw Data'!$B$6:$BE$43,'ADR Raw Data'!AX$1,FALSE))/100</f>
        <v>1.8885435599153399E-3</v>
      </c>
      <c r="AN32" s="116">
        <f>(VLOOKUP($A32,'ADR Raw Data'!$B$6:$BE$43,'ADR Raw Data'!AY$1,FALSE))/100</f>
        <v>-1.3543666575543001E-2</v>
      </c>
      <c r="AO32" s="115">
        <f>(VLOOKUP($A32,'ADR Raw Data'!$B$6:$BE$43,'ADR Raw Data'!BA$1,FALSE))/100</f>
        <v>5.23548253656038E-3</v>
      </c>
      <c r="AP32" s="115">
        <f>(VLOOKUP($A32,'ADR Raw Data'!$B$6:$BE$43,'ADR Raw Data'!BB$1,FALSE))/100</f>
        <v>-3.5268406027327601E-2</v>
      </c>
      <c r="AQ32" s="116">
        <f>(VLOOKUP($A32,'ADR Raw Data'!$B$6:$BE$43,'ADR Raw Data'!BC$1,FALSE))/100</f>
        <v>-1.2155144481799799E-2</v>
      </c>
      <c r="AR32" s="117">
        <f>(VLOOKUP($A32,'ADR Raw Data'!$B$6:$BE$43,'ADR Raw Data'!BE$1,FALSE))/100</f>
        <v>-1.26359570307583E-2</v>
      </c>
      <c r="AT32" s="49">
        <f>VLOOKUP($A32,'RevPAR Raw Data'!$B$6:$BE$43,'RevPAR Raw Data'!AG$1,FALSE)</f>
        <v>29.1233353177556</v>
      </c>
      <c r="AU32" s="50">
        <f>VLOOKUP($A32,'RevPAR Raw Data'!$B$6:$BE$43,'RevPAR Raw Data'!AH$1,FALSE)</f>
        <v>45.874243190950999</v>
      </c>
      <c r="AV32" s="50">
        <f>VLOOKUP($A32,'RevPAR Raw Data'!$B$6:$BE$43,'RevPAR Raw Data'!AI$1,FALSE)</f>
        <v>56.343691769608498</v>
      </c>
      <c r="AW32" s="50">
        <f>VLOOKUP($A32,'RevPAR Raw Data'!$B$6:$BE$43,'RevPAR Raw Data'!AJ$1,FALSE)</f>
        <v>58.4585399613037</v>
      </c>
      <c r="AX32" s="50">
        <f>VLOOKUP($A32,'RevPAR Raw Data'!$B$6:$BE$43,'RevPAR Raw Data'!AK$1,FALSE)</f>
        <v>58.696672867986301</v>
      </c>
      <c r="AY32" s="51">
        <f>VLOOKUP($A32,'RevPAR Raw Data'!$B$6:$BE$43,'RevPAR Raw Data'!AL$1,FALSE)</f>
        <v>49.699296621521</v>
      </c>
      <c r="AZ32" s="50">
        <f>VLOOKUP($A32,'RevPAR Raw Data'!$B$6:$BE$43,'RevPAR Raw Data'!AN$1,FALSE)</f>
        <v>71.870860247060506</v>
      </c>
      <c r="BA32" s="50">
        <f>VLOOKUP($A32,'RevPAR Raw Data'!$B$6:$BE$43,'RevPAR Raw Data'!AO$1,FALSE)</f>
        <v>53.877999106411401</v>
      </c>
      <c r="BB32" s="51">
        <f>VLOOKUP($A32,'RevPAR Raw Data'!$B$6:$BE$43,'RevPAR Raw Data'!AP$1,FALSE)</f>
        <v>62.8774433319685</v>
      </c>
      <c r="BC32" s="52">
        <f>VLOOKUP($A32,'RevPAR Raw Data'!$B$6:$BE$43,'RevPAR Raw Data'!AR$1,FALSE)</f>
        <v>53.463580701064203</v>
      </c>
      <c r="BE32" s="129">
        <f>(VLOOKUP($A32,'RevPAR Raw Data'!$B$6:$BE$43,'RevPAR Raw Data'!AT$1,FALSE))/100</f>
        <v>-5.5796115992077497E-2</v>
      </c>
      <c r="BF32" s="119">
        <f>(VLOOKUP($A32,'RevPAR Raw Data'!$B$6:$BE$43,'RevPAR Raw Data'!AU$1,FALSE))/100</f>
        <v>-0.12344877166636699</v>
      </c>
      <c r="BG32" s="119">
        <f>(VLOOKUP($A32,'RevPAR Raw Data'!$B$6:$BE$43,'RevPAR Raw Data'!AV$1,FALSE))/100</f>
        <v>-4.7515443545798702E-2</v>
      </c>
      <c r="BH32" s="119">
        <f>(VLOOKUP($A32,'RevPAR Raw Data'!$B$6:$BE$43,'RevPAR Raw Data'!AW$1,FALSE))/100</f>
        <v>1.2707262545204202E-2</v>
      </c>
      <c r="BI32" s="119">
        <f>(VLOOKUP($A32,'RevPAR Raw Data'!$B$6:$BE$43,'RevPAR Raw Data'!AX$1,FALSE))/100</f>
        <v>6.3177060607613703E-2</v>
      </c>
      <c r="BJ32" s="130">
        <f>(VLOOKUP($A32,'RevPAR Raw Data'!$B$6:$BE$43,'RevPAR Raw Data'!AY$1,FALSE))/100</f>
        <v>-2.6525011999129398E-2</v>
      </c>
      <c r="BK32" s="119">
        <f>(VLOOKUP($A32,'RevPAR Raw Data'!$B$6:$BE$43,'RevPAR Raw Data'!BA$1,FALSE))/100</f>
        <v>3.9752036518474101E-2</v>
      </c>
      <c r="BL32" s="119">
        <f>(VLOOKUP($A32,'RevPAR Raw Data'!$B$6:$BE$43,'RevPAR Raw Data'!BB$1,FALSE))/100</f>
        <v>-6.8858176707535898E-2</v>
      </c>
      <c r="BM32" s="130">
        <f>(VLOOKUP($A32,'RevPAR Raw Data'!$B$6:$BE$43,'RevPAR Raw Data'!BC$1,FALSE))/100</f>
        <v>-9.6899467710092196E-3</v>
      </c>
      <c r="BN32" s="131">
        <f>(VLOOKUP($A32,'RevPAR Raw Data'!$B$6:$BE$43,'RevPAR Raw Data'!BE$1,FALSE))/100</f>
        <v>-2.0948854126776401E-2</v>
      </c>
    </row>
    <row r="33" spans="1:66" x14ac:dyDescent="0.45">
      <c r="A33" s="59" t="s">
        <v>51</v>
      </c>
      <c r="B33" s="129">
        <f>(VLOOKUP($A33,'Occupancy Raw Data'!$B$8:$BE$45,'Occupancy Raw Data'!AG$3,FALSE))/100</f>
        <v>0.30033490937746199</v>
      </c>
      <c r="C33" s="119">
        <f>(VLOOKUP($A33,'Occupancy Raw Data'!$B$8:$BE$45,'Occupancy Raw Data'!AH$3,FALSE))/100</f>
        <v>0.37293144208037804</v>
      </c>
      <c r="D33" s="119">
        <f>(VLOOKUP($A33,'Occupancy Raw Data'!$B$8:$BE$45,'Occupancy Raw Data'!AI$3,FALSE))/100</f>
        <v>0.42641843971631199</v>
      </c>
      <c r="E33" s="119">
        <f>(VLOOKUP($A33,'Occupancy Raw Data'!$B$8:$BE$45,'Occupancy Raw Data'!AJ$3,FALSE))/100</f>
        <v>0.46902088258471203</v>
      </c>
      <c r="F33" s="119">
        <f>(VLOOKUP($A33,'Occupancy Raw Data'!$B$8:$BE$45,'Occupancy Raw Data'!AK$3,FALSE))/100</f>
        <v>0.50438337273443601</v>
      </c>
      <c r="G33" s="130">
        <f>(VLOOKUP($A33,'Occupancy Raw Data'!$B$8:$BE$45,'Occupancy Raw Data'!AL$3,FALSE))/100</f>
        <v>0.41461780929866004</v>
      </c>
      <c r="H33" s="119">
        <f>(VLOOKUP($A33,'Occupancy Raw Data'!$B$8:$BE$45,'Occupancy Raw Data'!AN$3,FALSE))/100</f>
        <v>0.56619385342789497</v>
      </c>
      <c r="I33" s="119">
        <f>(VLOOKUP($A33,'Occupancy Raw Data'!$B$8:$BE$45,'Occupancy Raw Data'!AO$3,FALSE))/100</f>
        <v>0.505614657210401</v>
      </c>
      <c r="J33" s="130">
        <f>(VLOOKUP($A33,'Occupancy Raw Data'!$B$8:$BE$45,'Occupancy Raw Data'!AP$3,FALSE))/100</f>
        <v>0.53590425531914798</v>
      </c>
      <c r="K33" s="131">
        <f>(VLOOKUP($A33,'Occupancy Raw Data'!$B$8:$BE$45,'Occupancy Raw Data'!AR$3,FALSE))/100</f>
        <v>0.449271079590228</v>
      </c>
      <c r="M33" s="118">
        <f>(VLOOKUP($A33,'Occupancy Raw Data'!$B$8:$BE$45,'Occupancy Raw Data'!AT$3,FALSE))/100</f>
        <v>1.9717383276186998E-2</v>
      </c>
      <c r="N33" s="115">
        <f>(VLOOKUP($A33,'Occupancy Raw Data'!$B$8:$BE$45,'Occupancy Raw Data'!AU$3,FALSE))/100</f>
        <v>-0.13531349835392098</v>
      </c>
      <c r="O33" s="115">
        <f>(VLOOKUP($A33,'Occupancy Raw Data'!$B$8:$BE$45,'Occupancy Raw Data'!AV$3,FALSE))/100</f>
        <v>-5.8859683995586602E-2</v>
      </c>
      <c r="P33" s="115">
        <f>(VLOOKUP($A33,'Occupancy Raw Data'!$B$8:$BE$45,'Occupancy Raw Data'!AW$3,FALSE))/100</f>
        <v>4.2730565509414599E-3</v>
      </c>
      <c r="Q33" s="115">
        <f>(VLOOKUP($A33,'Occupancy Raw Data'!$B$8:$BE$45,'Occupancy Raw Data'!AX$3,FALSE))/100</f>
        <v>4.14018840233948E-2</v>
      </c>
      <c r="R33" s="116">
        <f>(VLOOKUP($A33,'Occupancy Raw Data'!$B$8:$BE$45,'Occupancy Raw Data'!AY$3,FALSE))/100</f>
        <v>-2.68384276204458E-2</v>
      </c>
      <c r="S33" s="115">
        <f>(VLOOKUP($A33,'Occupancy Raw Data'!$B$8:$BE$45,'Occupancy Raw Data'!BA$3,FALSE))/100</f>
        <v>0.14081845125703599</v>
      </c>
      <c r="T33" s="115">
        <f>(VLOOKUP($A33,'Occupancy Raw Data'!$B$8:$BE$45,'Occupancy Raw Data'!BB$3,FALSE))/100</f>
        <v>8.9282685525835501E-2</v>
      </c>
      <c r="U33" s="116">
        <f>(VLOOKUP($A33,'Occupancy Raw Data'!$B$8:$BE$45,'Occupancy Raw Data'!BC$3,FALSE))/100</f>
        <v>0.11591263488905801</v>
      </c>
      <c r="V33" s="117">
        <f>(VLOOKUP($A33,'Occupancy Raw Data'!$B$8:$BE$45,'Occupancy Raw Data'!BE$3,FALSE))/100</f>
        <v>1.7522847631259001E-2</v>
      </c>
      <c r="X33" s="49">
        <f>VLOOKUP($A33,'ADR Raw Data'!$B$6:$BE$43,'ADR Raw Data'!AG$1,FALSE)</f>
        <v>85.584316169235805</v>
      </c>
      <c r="Y33" s="50">
        <f>VLOOKUP($A33,'ADR Raw Data'!$B$6:$BE$43,'ADR Raw Data'!AH$1,FALSE)</f>
        <v>88.668301637612203</v>
      </c>
      <c r="Z33" s="50">
        <f>VLOOKUP($A33,'ADR Raw Data'!$B$6:$BE$43,'ADR Raw Data'!AI$1,FALSE)</f>
        <v>92.097225687225603</v>
      </c>
      <c r="AA33" s="50">
        <f>VLOOKUP($A33,'ADR Raw Data'!$B$6:$BE$43,'ADR Raw Data'!AJ$1,FALSE)</f>
        <v>94.137932374251804</v>
      </c>
      <c r="AB33" s="50">
        <f>VLOOKUP($A33,'ADR Raw Data'!$B$6:$BE$43,'ADR Raw Data'!AK$1,FALSE)</f>
        <v>95.089111414900799</v>
      </c>
      <c r="AC33" s="51">
        <f>VLOOKUP($A33,'ADR Raw Data'!$B$6:$BE$43,'ADR Raw Data'!AL$1,FALSE)</f>
        <v>91.726466787037907</v>
      </c>
      <c r="AD33" s="50">
        <f>VLOOKUP($A33,'ADR Raw Data'!$B$6:$BE$43,'ADR Raw Data'!AN$1,FALSE)</f>
        <v>106.89259307585201</v>
      </c>
      <c r="AE33" s="50">
        <f>VLOOKUP($A33,'ADR Raw Data'!$B$6:$BE$43,'ADR Raw Data'!AO$1,FALSE)</f>
        <v>104.816113383985</v>
      </c>
      <c r="AF33" s="51">
        <f>VLOOKUP($A33,'ADR Raw Data'!$B$6:$BE$43,'ADR Raw Data'!AP$1,FALSE)</f>
        <v>105.913035107067</v>
      </c>
      <c r="AG33" s="52">
        <f>VLOOKUP($A33,'ADR Raw Data'!$B$6:$BE$43,'ADR Raw Data'!AR$1,FALSE)</f>
        <v>96.5613729758511</v>
      </c>
      <c r="AI33" s="118">
        <f>(VLOOKUP($A33,'ADR Raw Data'!$B$6:$BE$43,'ADR Raw Data'!AT$1,FALSE))/100</f>
        <v>-8.3981520616638206E-3</v>
      </c>
      <c r="AJ33" s="115">
        <f>(VLOOKUP($A33,'ADR Raw Data'!$B$6:$BE$43,'ADR Raw Data'!AU$1,FALSE))/100</f>
        <v>-3.1770927164849999E-2</v>
      </c>
      <c r="AK33" s="115">
        <f>(VLOOKUP($A33,'ADR Raw Data'!$B$6:$BE$43,'ADR Raw Data'!AV$1,FALSE))/100</f>
        <v>3.4979293214651101E-3</v>
      </c>
      <c r="AL33" s="115">
        <f>(VLOOKUP($A33,'ADR Raw Data'!$B$6:$BE$43,'ADR Raw Data'!AW$1,FALSE))/100</f>
        <v>2.5864533532864699E-2</v>
      </c>
      <c r="AM33" s="115">
        <f>(VLOOKUP($A33,'ADR Raw Data'!$B$6:$BE$43,'ADR Raw Data'!AX$1,FALSE))/100</f>
        <v>-2.3687741755284902E-2</v>
      </c>
      <c r="AN33" s="116">
        <f>(VLOOKUP($A33,'ADR Raw Data'!$B$6:$BE$43,'ADR Raw Data'!AY$1,FALSE))/100</f>
        <v>-5.7328222595848001E-3</v>
      </c>
      <c r="AO33" s="115">
        <f>(VLOOKUP($A33,'ADR Raw Data'!$B$6:$BE$43,'ADR Raw Data'!BA$1,FALSE))/100</f>
        <v>-2.5240654058448699E-2</v>
      </c>
      <c r="AP33" s="115">
        <f>(VLOOKUP($A33,'ADR Raw Data'!$B$6:$BE$43,'ADR Raw Data'!BB$1,FALSE))/100</f>
        <v>-1.1545567690212E-2</v>
      </c>
      <c r="AQ33" s="116">
        <f>(VLOOKUP($A33,'ADR Raw Data'!$B$6:$BE$43,'ADR Raw Data'!BC$1,FALSE))/100</f>
        <v>-1.8515005691963699E-2</v>
      </c>
      <c r="AR33" s="117">
        <f>(VLOOKUP($A33,'ADR Raw Data'!$B$6:$BE$43,'ADR Raw Data'!BE$1,FALSE))/100</f>
        <v>-5.7570195456247393E-3</v>
      </c>
      <c r="AT33" s="49">
        <f>VLOOKUP($A33,'RevPAR Raw Data'!$B$6:$BE$43,'RevPAR Raw Data'!AG$1,FALSE)</f>
        <v>25.703957840819498</v>
      </c>
      <c r="AU33" s="50">
        <f>VLOOKUP($A33,'RevPAR Raw Data'!$B$6:$BE$43,'RevPAR Raw Data'!AH$1,FALSE)</f>
        <v>33.067197596532701</v>
      </c>
      <c r="AV33" s="50">
        <f>VLOOKUP($A33,'RevPAR Raw Data'!$B$6:$BE$43,'RevPAR Raw Data'!AI$1,FALSE)</f>
        <v>39.2719552797478</v>
      </c>
      <c r="AW33" s="50">
        <f>VLOOKUP($A33,'RevPAR Raw Data'!$B$6:$BE$43,'RevPAR Raw Data'!AJ$1,FALSE)</f>
        <v>44.152656126871499</v>
      </c>
      <c r="AX33" s="50">
        <f>VLOOKUP($A33,'RevPAR Raw Data'!$B$6:$BE$43,'RevPAR Raw Data'!AK$1,FALSE)</f>
        <v>47.961366725768301</v>
      </c>
      <c r="AY33" s="51">
        <f>VLOOKUP($A33,'RevPAR Raw Data'!$B$6:$BE$43,'RevPAR Raw Data'!AL$1,FALSE)</f>
        <v>38.031426713947901</v>
      </c>
      <c r="AZ33" s="50">
        <f>VLOOKUP($A33,'RevPAR Raw Data'!$B$6:$BE$43,'RevPAR Raw Data'!AN$1,FALSE)</f>
        <v>60.521929176516899</v>
      </c>
      <c r="BA33" s="50">
        <f>VLOOKUP($A33,'RevPAR Raw Data'!$B$6:$BE$43,'RevPAR Raw Data'!AO$1,FALSE)</f>
        <v>52.996563238770598</v>
      </c>
      <c r="BB33" s="51">
        <f>VLOOKUP($A33,'RevPAR Raw Data'!$B$6:$BE$43,'RevPAR Raw Data'!AP$1,FALSE)</f>
        <v>56.759246207643798</v>
      </c>
      <c r="BC33" s="52">
        <f>VLOOKUP($A33,'RevPAR Raw Data'!$B$6:$BE$43,'RevPAR Raw Data'!AR$1,FALSE)</f>
        <v>43.382232283575298</v>
      </c>
      <c r="BE33" s="129">
        <f>(VLOOKUP($A33,'RevPAR Raw Data'!$B$6:$BE$43,'RevPAR Raw Data'!AT$1,FALSE))/100</f>
        <v>1.1153641631511599E-2</v>
      </c>
      <c r="BF33" s="119">
        <f>(VLOOKUP($A33,'RevPAR Raw Data'!$B$6:$BE$43,'RevPAR Raw Data'!AU$1,FALSE))/100</f>
        <v>-0.162785390218148</v>
      </c>
      <c r="BG33" s="119">
        <f>(VLOOKUP($A33,'RevPAR Raw Data'!$B$6:$BE$43,'RevPAR Raw Data'!AV$1,FALSE))/100</f>
        <v>-5.5567641688621904E-2</v>
      </c>
      <c r="BH33" s="119">
        <f>(VLOOKUP($A33,'RevPAR Raw Data'!$B$6:$BE$43,'RevPAR Raw Data'!AW$1,FALSE))/100</f>
        <v>3.0248110698255802E-2</v>
      </c>
      <c r="BI33" s="119">
        <f>(VLOOKUP($A33,'RevPAR Raw Data'!$B$6:$BE$43,'RevPAR Raw Data'!AX$1,FALSE))/100</f>
        <v>1.6733425131181402E-2</v>
      </c>
      <c r="BJ33" s="130">
        <f>(VLOOKUP($A33,'RevPAR Raw Data'!$B$6:$BE$43,'RevPAR Raw Data'!AY$1,FALSE))/100</f>
        <v>-3.2417389944755903E-2</v>
      </c>
      <c r="BK33" s="119">
        <f>(VLOOKUP($A33,'RevPAR Raw Data'!$B$6:$BE$43,'RevPAR Raw Data'!BA$1,FALSE))/100</f>
        <v>0.11202344738536199</v>
      </c>
      <c r="BL33" s="119">
        <f>(VLOOKUP($A33,'RevPAR Raw Data'!$B$6:$BE$43,'RevPAR Raw Data'!BB$1,FALSE))/100</f>
        <v>7.6706298546321106E-2</v>
      </c>
      <c r="BM33" s="130">
        <f>(VLOOKUP($A33,'RevPAR Raw Data'!$B$6:$BE$43,'RevPAR Raw Data'!BC$1,FALSE))/100</f>
        <v>9.5251506102352904E-2</v>
      </c>
      <c r="BN33" s="131">
        <f>(VLOOKUP($A33,'RevPAR Raw Data'!$B$6:$BE$43,'RevPAR Raw Data'!BE$1,FALSE))/100</f>
        <v>1.1664948709326099E-2</v>
      </c>
    </row>
    <row r="34" spans="1:66" x14ac:dyDescent="0.45">
      <c r="A34" s="59" t="s">
        <v>50</v>
      </c>
      <c r="B34" s="129">
        <f>(VLOOKUP($A34,'Occupancy Raw Data'!$B$8:$BE$45,'Occupancy Raw Data'!AG$3,FALSE))/100</f>
        <v>0.36040882194728296</v>
      </c>
      <c r="C34" s="119">
        <f>(VLOOKUP($A34,'Occupancy Raw Data'!$B$8:$BE$45,'Occupancy Raw Data'!AH$3,FALSE))/100</f>
        <v>0.40120136273982404</v>
      </c>
      <c r="D34" s="119">
        <f>(VLOOKUP($A34,'Occupancy Raw Data'!$B$8:$BE$45,'Occupancy Raw Data'!AI$3,FALSE))/100</f>
        <v>0.44988344988344897</v>
      </c>
      <c r="E34" s="119">
        <f>(VLOOKUP($A34,'Occupancy Raw Data'!$B$8:$BE$45,'Occupancy Raw Data'!AJ$3,FALSE))/100</f>
        <v>0.43024923794154502</v>
      </c>
      <c r="F34" s="119">
        <f>(VLOOKUP($A34,'Occupancy Raw Data'!$B$8:$BE$45,'Occupancy Raw Data'!AK$3,FALSE))/100</f>
        <v>0.44069392146315201</v>
      </c>
      <c r="G34" s="130">
        <f>(VLOOKUP($A34,'Occupancy Raw Data'!$B$8:$BE$45,'Occupancy Raw Data'!AL$3,FALSE))/100</f>
        <v>0.41648735879505094</v>
      </c>
      <c r="H34" s="119">
        <f>(VLOOKUP($A34,'Occupancy Raw Data'!$B$8:$BE$45,'Occupancy Raw Data'!AN$3,FALSE))/100</f>
        <v>0.51945490407028805</v>
      </c>
      <c r="I34" s="119">
        <f>(VLOOKUP($A34,'Occupancy Raw Data'!$B$8:$BE$45,'Occupancy Raw Data'!AO$3,FALSE))/100</f>
        <v>0.53604088219472801</v>
      </c>
      <c r="J34" s="130">
        <f>(VLOOKUP($A34,'Occupancy Raw Data'!$B$8:$BE$45,'Occupancy Raw Data'!AP$3,FALSE))/100</f>
        <v>0.52774789313250803</v>
      </c>
      <c r="K34" s="131">
        <f>(VLOOKUP($A34,'Occupancy Raw Data'!$B$8:$BE$45,'Occupancy Raw Data'!AR$3,FALSE))/100</f>
        <v>0.44827608289146703</v>
      </c>
      <c r="M34" s="118">
        <f>(VLOOKUP($A34,'Occupancy Raw Data'!$B$8:$BE$45,'Occupancy Raw Data'!AT$3,FALSE))/100</f>
        <v>0.30769878448168198</v>
      </c>
      <c r="N34" s="115">
        <f>(VLOOKUP($A34,'Occupancy Raw Data'!$B$8:$BE$45,'Occupancy Raw Data'!AU$3,FALSE))/100</f>
        <v>7.3013958874799792E-2</v>
      </c>
      <c r="O34" s="115">
        <f>(VLOOKUP($A34,'Occupancy Raw Data'!$B$8:$BE$45,'Occupancy Raw Data'!AV$3,FALSE))/100</f>
        <v>0.117940821528965</v>
      </c>
      <c r="P34" s="115">
        <f>(VLOOKUP($A34,'Occupancy Raw Data'!$B$8:$BE$45,'Occupancy Raw Data'!AW$3,FALSE))/100</f>
        <v>7.4538918814701191E-2</v>
      </c>
      <c r="Q34" s="115">
        <f>(VLOOKUP($A34,'Occupancy Raw Data'!$B$8:$BE$45,'Occupancy Raw Data'!AX$3,FALSE))/100</f>
        <v>5.8310838749547102E-2</v>
      </c>
      <c r="R34" s="116">
        <f>(VLOOKUP($A34,'Occupancy Raw Data'!$B$8:$BE$45,'Occupancy Raw Data'!AY$3,FALSE))/100</f>
        <v>0.114350790815352</v>
      </c>
      <c r="S34" s="115">
        <f>(VLOOKUP($A34,'Occupancy Raw Data'!$B$8:$BE$45,'Occupancy Raw Data'!BA$3,FALSE))/100</f>
        <v>-1.73189378378488E-2</v>
      </c>
      <c r="T34" s="115">
        <f>(VLOOKUP($A34,'Occupancy Raw Data'!$B$8:$BE$45,'Occupancy Raw Data'!BB$3,FALSE))/100</f>
        <v>-5.4220138227514598E-2</v>
      </c>
      <c r="U34" s="116">
        <f>(VLOOKUP($A34,'Occupancy Raw Data'!$B$8:$BE$45,'Occupancy Raw Data'!BC$3,FALSE))/100</f>
        <v>-3.6412329237733604E-2</v>
      </c>
      <c r="V34" s="117">
        <f>(VLOOKUP($A34,'Occupancy Raw Data'!$B$8:$BE$45,'Occupancy Raw Data'!BE$3,FALSE))/100</f>
        <v>5.8636861412376298E-2</v>
      </c>
      <c r="X34" s="49">
        <f>VLOOKUP($A34,'ADR Raw Data'!$B$6:$BE$43,'ADR Raw Data'!AG$1,FALSE)</f>
        <v>93.560169154228802</v>
      </c>
      <c r="Y34" s="50">
        <f>VLOOKUP($A34,'ADR Raw Data'!$B$6:$BE$43,'ADR Raw Data'!AH$1,FALSE)</f>
        <v>88.273373184357496</v>
      </c>
      <c r="Z34" s="50">
        <f>VLOOKUP($A34,'ADR Raw Data'!$B$6:$BE$43,'ADR Raw Data'!AI$1,FALSE)</f>
        <v>88.365783180549997</v>
      </c>
      <c r="AA34" s="50">
        <f>VLOOKUP($A34,'ADR Raw Data'!$B$6:$BE$43,'ADR Raw Data'!AJ$1,FALSE)</f>
        <v>87.941130443842397</v>
      </c>
      <c r="AB34" s="50">
        <f>VLOOKUP($A34,'ADR Raw Data'!$B$6:$BE$43,'ADR Raw Data'!AK$1,FALSE)</f>
        <v>90.241882819652105</v>
      </c>
      <c r="AC34" s="51">
        <f>VLOOKUP($A34,'ADR Raw Data'!$B$6:$BE$43,'ADR Raw Data'!AL$1,FALSE)</f>
        <v>89.556266709718997</v>
      </c>
      <c r="AD34" s="50">
        <f>VLOOKUP($A34,'ADR Raw Data'!$B$6:$BE$43,'ADR Raw Data'!AN$1,FALSE)</f>
        <v>105.623927338626</v>
      </c>
      <c r="AE34" s="50">
        <f>VLOOKUP($A34,'ADR Raw Data'!$B$6:$BE$43,'ADR Raw Data'!AO$1,FALSE)</f>
        <v>106.451430005017</v>
      </c>
      <c r="AF34" s="51">
        <f>VLOOKUP($A34,'ADR Raw Data'!$B$6:$BE$43,'ADR Raw Data'!AP$1,FALSE)</f>
        <v>106.04418032786801</v>
      </c>
      <c r="AG34" s="52">
        <f>VLOOKUP($A34,'ADR Raw Data'!$B$6:$BE$43,'ADR Raw Data'!AR$1,FALSE)</f>
        <v>95.102250539278003</v>
      </c>
      <c r="AI34" s="118">
        <f>(VLOOKUP($A34,'ADR Raw Data'!$B$6:$BE$43,'ADR Raw Data'!AT$1,FALSE))/100</f>
        <v>6.1300334956216097E-2</v>
      </c>
      <c r="AJ34" s="115">
        <f>(VLOOKUP($A34,'ADR Raw Data'!$B$6:$BE$43,'ADR Raw Data'!AU$1,FALSE))/100</f>
        <v>-2.96292716560891E-3</v>
      </c>
      <c r="AK34" s="115">
        <f>(VLOOKUP($A34,'ADR Raw Data'!$B$6:$BE$43,'ADR Raw Data'!AV$1,FALSE))/100</f>
        <v>-1.4411260648572399E-2</v>
      </c>
      <c r="AL34" s="115">
        <f>(VLOOKUP($A34,'ADR Raw Data'!$B$6:$BE$43,'ADR Raw Data'!AW$1,FALSE))/100</f>
        <v>-2.0214603067631801E-2</v>
      </c>
      <c r="AM34" s="115">
        <f>(VLOOKUP($A34,'ADR Raw Data'!$B$6:$BE$43,'ADR Raw Data'!AX$1,FALSE))/100</f>
        <v>-1.3115716332056399E-2</v>
      </c>
      <c r="AN34" s="116">
        <f>(VLOOKUP($A34,'ADR Raw Data'!$B$6:$BE$43,'ADR Raw Data'!AY$1,FALSE))/100</f>
        <v>-8.24515965824378E-4</v>
      </c>
      <c r="AO34" s="115">
        <f>(VLOOKUP($A34,'ADR Raw Data'!$B$6:$BE$43,'ADR Raw Data'!BA$1,FALSE))/100</f>
        <v>-3.6448839023448303E-2</v>
      </c>
      <c r="AP34" s="115">
        <f>(VLOOKUP($A34,'ADR Raw Data'!$B$6:$BE$43,'ADR Raw Data'!BB$1,FALSE))/100</f>
        <v>-5.8207433711265903E-2</v>
      </c>
      <c r="AQ34" s="116">
        <f>(VLOOKUP($A34,'ADR Raw Data'!$B$6:$BE$43,'ADR Raw Data'!BC$1,FALSE))/100</f>
        <v>-4.7944586151348396E-2</v>
      </c>
      <c r="AR34" s="117">
        <f>(VLOOKUP($A34,'ADR Raw Data'!$B$6:$BE$43,'ADR Raw Data'!BE$1,FALSE))/100</f>
        <v>-2.6283908279267999E-2</v>
      </c>
      <c r="AT34" s="49">
        <f>VLOOKUP($A34,'RevPAR Raw Data'!$B$6:$BE$43,'RevPAR Raw Data'!AG$1,FALSE)</f>
        <v>33.719910346064097</v>
      </c>
      <c r="AU34" s="50">
        <f>VLOOKUP($A34,'RevPAR Raw Data'!$B$6:$BE$43,'RevPAR Raw Data'!AH$1,FALSE)</f>
        <v>35.4153976152053</v>
      </c>
      <c r="AV34" s="50">
        <f>VLOOKUP($A34,'RevPAR Raw Data'!$B$6:$BE$43,'RevPAR Raw Data'!AI$1,FALSE)</f>
        <v>39.7543033889187</v>
      </c>
      <c r="AW34" s="50">
        <f>VLOOKUP($A34,'RevPAR Raw Data'!$B$6:$BE$43,'RevPAR Raw Data'!AJ$1,FALSE)</f>
        <v>37.836604357181201</v>
      </c>
      <c r="AX34" s="50">
        <f>VLOOKUP($A34,'RevPAR Raw Data'!$B$6:$BE$43,'RevPAR Raw Data'!AK$1,FALSE)</f>
        <v>39.7690492200107</v>
      </c>
      <c r="AY34" s="51">
        <f>VLOOKUP($A34,'RevPAR Raw Data'!$B$6:$BE$43,'RevPAR Raw Data'!AL$1,FALSE)</f>
        <v>37.299052985476003</v>
      </c>
      <c r="AZ34" s="50">
        <f>VLOOKUP($A34,'RevPAR Raw Data'!$B$6:$BE$43,'RevPAR Raw Data'!AN$1,FALSE)</f>
        <v>54.866867043213098</v>
      </c>
      <c r="BA34" s="50">
        <f>VLOOKUP($A34,'RevPAR Raw Data'!$B$6:$BE$43,'RevPAR Raw Data'!AO$1,FALSE)</f>
        <v>57.062318450779898</v>
      </c>
      <c r="BB34" s="51">
        <f>VLOOKUP($A34,'RevPAR Raw Data'!$B$6:$BE$43,'RevPAR Raw Data'!AP$1,FALSE)</f>
        <v>55.964592746996502</v>
      </c>
      <c r="BC34" s="52">
        <f>VLOOKUP($A34,'RevPAR Raw Data'!$B$6:$BE$43,'RevPAR Raw Data'!AR$1,FALSE)</f>
        <v>42.632064345910401</v>
      </c>
      <c r="BE34" s="129">
        <f>(VLOOKUP($A34,'RevPAR Raw Data'!$B$6:$BE$43,'RevPAR Raw Data'!AT$1,FALSE))/100</f>
        <v>0.38786115799224602</v>
      </c>
      <c r="BF34" s="119">
        <f>(VLOOKUP($A34,'RevPAR Raw Data'!$B$6:$BE$43,'RevPAR Raw Data'!AU$1,FALSE))/100</f>
        <v>6.9834696666972104E-2</v>
      </c>
      <c r="BG34" s="119">
        <f>(VLOOKUP($A34,'RevPAR Raw Data'!$B$6:$BE$43,'RevPAR Raw Data'!AV$1,FALSE))/100</f>
        <v>0.101829884960231</v>
      </c>
      <c r="BH34" s="119">
        <f>(VLOOKUP($A34,'RevPAR Raw Data'!$B$6:$BE$43,'RevPAR Raw Data'!AW$1,FALSE))/100</f>
        <v>5.2817541090139801E-2</v>
      </c>
      <c r="BI34" s="119">
        <f>(VLOOKUP($A34,'RevPAR Raw Data'!$B$6:$BE$43,'RevPAR Raw Data'!AX$1,FALSE))/100</f>
        <v>4.4430333997367295E-2</v>
      </c>
      <c r="BJ34" s="130">
        <f>(VLOOKUP($A34,'RevPAR Raw Data'!$B$6:$BE$43,'RevPAR Raw Data'!AY$1,FALSE))/100</f>
        <v>0.113431990796796</v>
      </c>
      <c r="BK34" s="119">
        <f>(VLOOKUP($A34,'RevPAR Raw Data'!$B$6:$BE$43,'RevPAR Raw Data'!BA$1,FALSE))/100</f>
        <v>-5.3136521683988303E-2</v>
      </c>
      <c r="BL34" s="119">
        <f>(VLOOKUP($A34,'RevPAR Raw Data'!$B$6:$BE$43,'RevPAR Raw Data'!BB$1,FALSE))/100</f>
        <v>-0.109271556837086</v>
      </c>
      <c r="BM34" s="130">
        <f>(VLOOKUP($A34,'RevPAR Raw Data'!$B$6:$BE$43,'RevPAR Raw Data'!BC$1,FALSE))/100</f>
        <v>-8.2611141332972302E-2</v>
      </c>
      <c r="BN34" s="131">
        <f>(VLOOKUP($A34,'RevPAR Raw Data'!$B$6:$BE$43,'RevPAR Raw Data'!BE$1,FALSE))/100</f>
        <v>3.08117472459612E-2</v>
      </c>
    </row>
    <row r="35" spans="1:66" x14ac:dyDescent="0.45">
      <c r="A35" s="59" t="s">
        <v>47</v>
      </c>
      <c r="B35" s="129">
        <f>(VLOOKUP($A35,'Occupancy Raw Data'!$B$8:$BE$45,'Occupancy Raw Data'!AG$3,FALSE))/100</f>
        <v>0.342753167400485</v>
      </c>
      <c r="C35" s="119">
        <f>(VLOOKUP($A35,'Occupancy Raw Data'!$B$8:$BE$45,'Occupancy Raw Data'!AH$3,FALSE))/100</f>
        <v>0.46230568784257303</v>
      </c>
      <c r="D35" s="119">
        <f>(VLOOKUP($A35,'Occupancy Raw Data'!$B$8:$BE$45,'Occupancy Raw Data'!AI$3,FALSE))/100</f>
        <v>0.53297690717944102</v>
      </c>
      <c r="E35" s="119">
        <f>(VLOOKUP($A35,'Occupancy Raw Data'!$B$8:$BE$45,'Occupancy Raw Data'!AJ$3,FALSE))/100</f>
        <v>0.57803935663581596</v>
      </c>
      <c r="F35" s="119">
        <f>(VLOOKUP($A35,'Occupancy Raw Data'!$B$8:$BE$45,'Occupancy Raw Data'!AK$3,FALSE))/100</f>
        <v>0.57246832599514696</v>
      </c>
      <c r="G35" s="130">
        <f>(VLOOKUP($A35,'Occupancy Raw Data'!$B$8:$BE$45,'Occupancy Raw Data'!AL$3,FALSE))/100</f>
        <v>0.49770868901069198</v>
      </c>
      <c r="H35" s="119">
        <f>(VLOOKUP($A35,'Occupancy Raw Data'!$B$8:$BE$45,'Occupancy Raw Data'!AN$3,FALSE))/100</f>
        <v>0.58913649025069603</v>
      </c>
      <c r="I35" s="119">
        <f>(VLOOKUP($A35,'Occupancy Raw Data'!$B$8:$BE$45,'Occupancy Raw Data'!AO$3,FALSE))/100</f>
        <v>0.56134709008888206</v>
      </c>
      <c r="J35" s="130">
        <f>(VLOOKUP($A35,'Occupancy Raw Data'!$B$8:$BE$45,'Occupancy Raw Data'!AP$3,FALSE))/100</f>
        <v>0.575201021345219</v>
      </c>
      <c r="K35" s="131">
        <f>(VLOOKUP($A35,'Occupancy Raw Data'!$B$8:$BE$45,'Occupancy Raw Data'!AR$3,FALSE))/100</f>
        <v>0.51989585537749194</v>
      </c>
      <c r="M35" s="118">
        <f>(VLOOKUP($A35,'Occupancy Raw Data'!$B$8:$BE$45,'Occupancy Raw Data'!AT$3,FALSE))/100</f>
        <v>-4.1843087992366197E-2</v>
      </c>
      <c r="N35" s="115">
        <f>(VLOOKUP($A35,'Occupancy Raw Data'!$B$8:$BE$45,'Occupancy Raw Data'!AU$3,FALSE))/100</f>
        <v>-0.106074632245323</v>
      </c>
      <c r="O35" s="115">
        <f>(VLOOKUP($A35,'Occupancy Raw Data'!$B$8:$BE$45,'Occupancy Raw Data'!AV$3,FALSE))/100</f>
        <v>-3.9580916515454798E-2</v>
      </c>
      <c r="P35" s="115">
        <f>(VLOOKUP($A35,'Occupancy Raw Data'!$B$8:$BE$45,'Occupancy Raw Data'!AW$3,FALSE))/100</f>
        <v>2.7142379264886302E-2</v>
      </c>
      <c r="Q35" s="115">
        <f>(VLOOKUP($A35,'Occupancy Raw Data'!$B$8:$BE$45,'Occupancy Raw Data'!AX$3,FALSE))/100</f>
        <v>2.9518128631893702E-2</v>
      </c>
      <c r="R35" s="116">
        <f>(VLOOKUP($A35,'Occupancy Raw Data'!$B$8:$BE$45,'Occupancy Raw Data'!AY$3,FALSE))/100</f>
        <v>-2.3652401999516501E-2</v>
      </c>
      <c r="S35" s="115">
        <f>(VLOOKUP($A35,'Occupancy Raw Data'!$B$8:$BE$45,'Occupancy Raw Data'!BA$3,FALSE))/100</f>
        <v>1.5386677011587999E-2</v>
      </c>
      <c r="T35" s="115">
        <f>(VLOOKUP($A35,'Occupancy Raw Data'!$B$8:$BE$45,'Occupancy Raw Data'!BB$3,FALSE))/100</f>
        <v>4.8225848301887003E-2</v>
      </c>
      <c r="U35" s="116">
        <f>(VLOOKUP($A35,'Occupancy Raw Data'!$B$8:$BE$45,'Occupancy Raw Data'!BC$3,FALSE))/100</f>
        <v>3.1075535777019398E-2</v>
      </c>
      <c r="V35" s="117">
        <f>(VLOOKUP($A35,'Occupancy Raw Data'!$B$8:$BE$45,'Occupancy Raw Data'!BE$3,FALSE))/100</f>
        <v>-6.95968519976666E-3</v>
      </c>
      <c r="X35" s="49">
        <f>VLOOKUP($A35,'ADR Raw Data'!$B$6:$BE$43,'ADR Raw Data'!AG$1,FALSE)</f>
        <v>88.093355616725603</v>
      </c>
      <c r="Y35" s="50">
        <f>VLOOKUP($A35,'ADR Raw Data'!$B$6:$BE$43,'ADR Raw Data'!AH$1,FALSE)</f>
        <v>99.095073858114603</v>
      </c>
      <c r="Z35" s="50">
        <f>VLOOKUP($A35,'ADR Raw Data'!$B$6:$BE$43,'ADR Raw Data'!AI$1,FALSE)</f>
        <v>104.246375284498</v>
      </c>
      <c r="AA35" s="50">
        <f>VLOOKUP($A35,'ADR Raw Data'!$B$6:$BE$43,'ADR Raw Data'!AJ$1,FALSE)</f>
        <v>104.22590548733</v>
      </c>
      <c r="AB35" s="50">
        <f>VLOOKUP($A35,'ADR Raw Data'!$B$6:$BE$43,'ADR Raw Data'!AK$1,FALSE)</f>
        <v>97.913828284413697</v>
      </c>
      <c r="AC35" s="51">
        <f>VLOOKUP($A35,'ADR Raw Data'!$B$6:$BE$43,'ADR Raw Data'!AL$1,FALSE)</f>
        <v>99.603101101281794</v>
      </c>
      <c r="AD35" s="50">
        <f>VLOOKUP($A35,'ADR Raw Data'!$B$6:$BE$43,'ADR Raw Data'!AN$1,FALSE)</f>
        <v>104.769508121711</v>
      </c>
      <c r="AE35" s="50">
        <f>VLOOKUP($A35,'ADR Raw Data'!$B$6:$BE$43,'ADR Raw Data'!AO$1,FALSE)</f>
        <v>105.315505251432</v>
      </c>
      <c r="AF35" s="51">
        <f>VLOOKUP($A35,'ADR Raw Data'!$B$6:$BE$43,'ADR Raw Data'!AP$1,FALSE)</f>
        <v>105.03671313422301</v>
      </c>
      <c r="AG35" s="52">
        <f>VLOOKUP($A35,'ADR Raw Data'!$B$6:$BE$43,'ADR Raw Data'!AR$1,FALSE)</f>
        <v>101.324315723254</v>
      </c>
      <c r="AI35" s="118">
        <f>(VLOOKUP($A35,'ADR Raw Data'!$B$6:$BE$43,'ADR Raw Data'!AT$1,FALSE))/100</f>
        <v>2.0423233214628002E-2</v>
      </c>
      <c r="AJ35" s="115">
        <f>(VLOOKUP($A35,'ADR Raw Data'!$B$6:$BE$43,'ADR Raw Data'!AU$1,FALSE))/100</f>
        <v>1.7028576531837102E-2</v>
      </c>
      <c r="AK35" s="115">
        <f>(VLOOKUP($A35,'ADR Raw Data'!$B$6:$BE$43,'ADR Raw Data'!AV$1,FALSE))/100</f>
        <v>3.8020388653609398E-2</v>
      </c>
      <c r="AL35" s="115">
        <f>(VLOOKUP($A35,'ADR Raw Data'!$B$6:$BE$43,'ADR Raw Data'!AW$1,FALSE))/100</f>
        <v>4.5547717071990498E-2</v>
      </c>
      <c r="AM35" s="115">
        <f>(VLOOKUP($A35,'ADR Raw Data'!$B$6:$BE$43,'ADR Raw Data'!AX$1,FALSE))/100</f>
        <v>1.29135391542477E-2</v>
      </c>
      <c r="AN35" s="116">
        <f>(VLOOKUP($A35,'ADR Raw Data'!$B$6:$BE$43,'ADR Raw Data'!AY$1,FALSE))/100</f>
        <v>2.83507783645317E-2</v>
      </c>
      <c r="AO35" s="115">
        <f>(VLOOKUP($A35,'ADR Raw Data'!$B$6:$BE$43,'ADR Raw Data'!BA$1,FALSE))/100</f>
        <v>2.21828223572814E-2</v>
      </c>
      <c r="AP35" s="115">
        <f>(VLOOKUP($A35,'ADR Raw Data'!$B$6:$BE$43,'ADR Raw Data'!BB$1,FALSE))/100</f>
        <v>3.4655232761945799E-2</v>
      </c>
      <c r="AQ35" s="116">
        <f>(VLOOKUP($A35,'ADR Raw Data'!$B$6:$BE$43,'ADR Raw Data'!BC$1,FALSE))/100</f>
        <v>2.81980031120521E-2</v>
      </c>
      <c r="AR35" s="117">
        <f>(VLOOKUP($A35,'ADR Raw Data'!$B$6:$BE$43,'ADR Raw Data'!BE$1,FALSE))/100</f>
        <v>2.89445521317644E-2</v>
      </c>
      <c r="AT35" s="49">
        <f>VLOOKUP($A35,'RevPAR Raw Data'!$B$6:$BE$43,'RevPAR Raw Data'!AG$1,FALSE)</f>
        <v>30.194276664570001</v>
      </c>
      <c r="AU35" s="50">
        <f>VLOOKUP($A35,'RevPAR Raw Data'!$B$6:$BE$43,'RevPAR Raw Data'!AH$1,FALSE)</f>
        <v>45.812216281786299</v>
      </c>
      <c r="AV35" s="50">
        <f>VLOOKUP($A35,'RevPAR Raw Data'!$B$6:$BE$43,'RevPAR Raw Data'!AI$1,FALSE)</f>
        <v>55.560910683799001</v>
      </c>
      <c r="AW35" s="50">
        <f>VLOOKUP($A35,'RevPAR Raw Data'!$B$6:$BE$43,'RevPAR Raw Data'!AJ$1,FALSE)</f>
        <v>60.246675352682097</v>
      </c>
      <c r="AX35" s="50">
        <f>VLOOKUP($A35,'RevPAR Raw Data'!$B$6:$BE$43,'RevPAR Raw Data'!AK$1,FALSE)</f>
        <v>56.052565369754603</v>
      </c>
      <c r="AY35" s="51">
        <f>VLOOKUP($A35,'RevPAR Raw Data'!$B$6:$BE$43,'RevPAR Raw Data'!AL$1,FALSE)</f>
        <v>49.573328870518402</v>
      </c>
      <c r="AZ35" s="50">
        <f>VLOOKUP($A35,'RevPAR Raw Data'!$B$6:$BE$43,'RevPAR Raw Data'!AN$1,FALSE)</f>
        <v>61.723540300116802</v>
      </c>
      <c r="BA35" s="50">
        <f>VLOOKUP($A35,'RevPAR Raw Data'!$B$6:$BE$43,'RevPAR Raw Data'!AO$1,FALSE)</f>
        <v>59.118552414131898</v>
      </c>
      <c r="BB35" s="51">
        <f>VLOOKUP($A35,'RevPAR Raw Data'!$B$6:$BE$43,'RevPAR Raw Data'!AP$1,FALSE)</f>
        <v>60.417224673550201</v>
      </c>
      <c r="BC35" s="52">
        <f>VLOOKUP($A35,'RevPAR Raw Data'!$B$6:$BE$43,'RevPAR Raw Data'!AR$1,FALSE)</f>
        <v>52.678091793480696</v>
      </c>
      <c r="BE35" s="129">
        <f>(VLOOKUP($A35,'RevPAR Raw Data'!$B$6:$BE$43,'RevPAR Raw Data'!AT$1,FALSE))/100</f>
        <v>-2.2274425922226403E-2</v>
      </c>
      <c r="BF35" s="119">
        <f>(VLOOKUP($A35,'RevPAR Raw Data'!$B$6:$BE$43,'RevPAR Raw Data'!AU$1,FALSE))/100</f>
        <v>-9.0852355706762505E-2</v>
      </c>
      <c r="BG35" s="119">
        <f>(VLOOKUP($A35,'RevPAR Raw Data'!$B$6:$BE$43,'RevPAR Raw Data'!AV$1,FALSE))/100</f>
        <v>-3.06540969102915E-3</v>
      </c>
      <c r="BH35" s="119">
        <f>(VLOOKUP($A35,'RevPAR Raw Data'!$B$6:$BE$43,'RevPAR Raw Data'!AW$1,FALSE))/100</f>
        <v>7.3926369748294599E-2</v>
      </c>
      <c r="BI35" s="119">
        <f>(VLOOKUP($A35,'RevPAR Raw Data'!$B$6:$BE$43,'RevPAR Raw Data'!AX$1,FALSE))/100</f>
        <v>4.2812851295989496E-2</v>
      </c>
      <c r="BJ35" s="130">
        <f>(VLOOKUP($A35,'RevPAR Raw Data'!$B$6:$BE$43,'RevPAR Raw Data'!AY$1,FALSE))/100</f>
        <v>4.0278123581380301E-3</v>
      </c>
      <c r="BK35" s="119">
        <f>(VLOOKUP($A35,'RevPAR Raw Data'!$B$6:$BE$43,'RevPAR Raw Data'!BA$1,FALSE))/100</f>
        <v>3.7910819291686403E-2</v>
      </c>
      <c r="BL35" s="119">
        <f>(VLOOKUP($A35,'RevPAR Raw Data'!$B$6:$BE$43,'RevPAR Raw Data'!BB$1,FALSE))/100</f>
        <v>8.4552359061876997E-2</v>
      </c>
      <c r="BM35" s="130">
        <f>(VLOOKUP($A35,'RevPAR Raw Data'!$B$6:$BE$43,'RevPAR Raw Data'!BC$1,FALSE))/100</f>
        <v>6.0149806943620598E-2</v>
      </c>
      <c r="BN35" s="131">
        <f>(VLOOKUP($A35,'RevPAR Raw Data'!$B$6:$BE$43,'RevPAR Raw Data'!BE$1,FALSE))/100</f>
        <v>2.1783421960912399E-2</v>
      </c>
    </row>
    <row r="36" spans="1:66" x14ac:dyDescent="0.45">
      <c r="A36" s="59" t="s">
        <v>48</v>
      </c>
      <c r="B36" s="129">
        <f>(VLOOKUP($A36,'Occupancy Raw Data'!$B$8:$BE$45,'Occupancy Raw Data'!AG$3,FALSE))/100</f>
        <v>0.35760630864444004</v>
      </c>
      <c r="C36" s="119">
        <f>(VLOOKUP($A36,'Occupancy Raw Data'!$B$8:$BE$45,'Occupancy Raw Data'!AH$3,FALSE))/100</f>
        <v>0.47010381313635397</v>
      </c>
      <c r="D36" s="119">
        <f>(VLOOKUP($A36,'Occupancy Raw Data'!$B$8:$BE$45,'Occupancy Raw Data'!AI$3,FALSE))/100</f>
        <v>0.566729886204831</v>
      </c>
      <c r="E36" s="119">
        <f>(VLOOKUP($A36,'Occupancy Raw Data'!$B$8:$BE$45,'Occupancy Raw Data'!AJ$3,FALSE))/100</f>
        <v>0.55520063885006898</v>
      </c>
      <c r="F36" s="119">
        <f>(VLOOKUP($A36,'Occupancy Raw Data'!$B$8:$BE$45,'Occupancy Raw Data'!AK$3,FALSE))/100</f>
        <v>0.49605709722499497</v>
      </c>
      <c r="G36" s="130">
        <f>(VLOOKUP($A36,'Occupancy Raw Data'!$B$8:$BE$45,'Occupancy Raw Data'!AL$3,FALSE))/100</f>
        <v>0.48913954881213795</v>
      </c>
      <c r="H36" s="119">
        <f>(VLOOKUP($A36,'Occupancy Raw Data'!$B$8:$BE$45,'Occupancy Raw Data'!AN$3,FALSE))/100</f>
        <v>0.54347175084847199</v>
      </c>
      <c r="I36" s="119">
        <f>(VLOOKUP($A36,'Occupancy Raw Data'!$B$8:$BE$45,'Occupancy Raw Data'!AO$3,FALSE))/100</f>
        <v>0.56308644440007904</v>
      </c>
      <c r="J36" s="130">
        <f>(VLOOKUP($A36,'Occupancy Raw Data'!$B$8:$BE$45,'Occupancy Raw Data'!AP$3,FALSE))/100</f>
        <v>0.55327909762427607</v>
      </c>
      <c r="K36" s="131">
        <f>(VLOOKUP($A36,'Occupancy Raw Data'!$B$8:$BE$45,'Occupancy Raw Data'!AR$3,FALSE))/100</f>
        <v>0.50746513418703398</v>
      </c>
      <c r="M36" s="118">
        <f>(VLOOKUP($A36,'Occupancy Raw Data'!$B$8:$BE$45,'Occupancy Raw Data'!AT$3,FALSE))/100</f>
        <v>9.820923374195871E-3</v>
      </c>
      <c r="N36" s="115">
        <f>(VLOOKUP($A36,'Occupancy Raw Data'!$B$8:$BE$45,'Occupancy Raw Data'!AU$3,FALSE))/100</f>
        <v>-0.111079721112637</v>
      </c>
      <c r="O36" s="115">
        <f>(VLOOKUP($A36,'Occupancy Raw Data'!$B$8:$BE$45,'Occupancy Raw Data'!AV$3,FALSE))/100</f>
        <v>-2.13659243672953E-2</v>
      </c>
      <c r="P36" s="115">
        <f>(VLOOKUP($A36,'Occupancy Raw Data'!$B$8:$BE$45,'Occupancy Raw Data'!AW$3,FALSE))/100</f>
        <v>-3.9414767703847303E-2</v>
      </c>
      <c r="Q36" s="115">
        <f>(VLOOKUP($A36,'Occupancy Raw Data'!$B$8:$BE$45,'Occupancy Raw Data'!AX$3,FALSE))/100</f>
        <v>-8.6823020495927702E-2</v>
      </c>
      <c r="R36" s="116">
        <f>(VLOOKUP($A36,'Occupancy Raw Data'!$B$8:$BE$45,'Occupancy Raw Data'!AY$3,FALSE))/100</f>
        <v>-5.3259613714964196E-2</v>
      </c>
      <c r="S36" s="115">
        <f>(VLOOKUP($A36,'Occupancy Raw Data'!$B$8:$BE$45,'Occupancy Raw Data'!BA$3,FALSE))/100</f>
        <v>-2.6662186065993999E-2</v>
      </c>
      <c r="T36" s="115">
        <f>(VLOOKUP($A36,'Occupancy Raw Data'!$B$8:$BE$45,'Occupancy Raw Data'!BB$3,FALSE))/100</f>
        <v>-3.9659593260642598E-2</v>
      </c>
      <c r="U36" s="116">
        <f>(VLOOKUP($A36,'Occupancy Raw Data'!$B$8:$BE$45,'Occupancy Raw Data'!BC$3,FALSE))/100</f>
        <v>-3.3319747505383003E-2</v>
      </c>
      <c r="V36" s="117">
        <f>(VLOOKUP($A36,'Occupancy Raw Data'!$B$8:$BE$45,'Occupancy Raw Data'!BE$3,FALSE))/100</f>
        <v>-4.7136957340451507E-2</v>
      </c>
      <c r="X36" s="49">
        <f>VLOOKUP($A36,'ADR Raw Data'!$B$6:$BE$43,'ADR Raw Data'!AG$1,FALSE)</f>
        <v>130.80230844382399</v>
      </c>
      <c r="Y36" s="50">
        <f>VLOOKUP($A36,'ADR Raw Data'!$B$6:$BE$43,'ADR Raw Data'!AH$1,FALSE)</f>
        <v>125.745413525852</v>
      </c>
      <c r="Z36" s="50">
        <f>VLOOKUP($A36,'ADR Raw Data'!$B$6:$BE$43,'ADR Raw Data'!AI$1,FALSE)</f>
        <v>126.018109202994</v>
      </c>
      <c r="AA36" s="50">
        <f>VLOOKUP($A36,'ADR Raw Data'!$B$6:$BE$43,'ADR Raw Data'!AJ$1,FALSE)</f>
        <v>125.719978425026</v>
      </c>
      <c r="AB36" s="50">
        <f>VLOOKUP($A36,'ADR Raw Data'!$B$6:$BE$43,'ADR Raw Data'!AK$1,FALSE)</f>
        <v>130.10888922426801</v>
      </c>
      <c r="AC36" s="51">
        <f>VLOOKUP($A36,'ADR Raw Data'!$B$6:$BE$43,'ADR Raw Data'!AL$1,FALSE)</f>
        <v>127.42727868250201</v>
      </c>
      <c r="AD36" s="50">
        <f>VLOOKUP($A36,'ADR Raw Data'!$B$6:$BE$43,'ADR Raw Data'!AN$1,FALSE)</f>
        <v>158.83230140508701</v>
      </c>
      <c r="AE36" s="50">
        <f>VLOOKUP($A36,'ADR Raw Data'!$B$6:$BE$43,'ADR Raw Data'!AO$1,FALSE)</f>
        <v>163.57014536429699</v>
      </c>
      <c r="AF36" s="51">
        <f>VLOOKUP($A36,'ADR Raw Data'!$B$6:$BE$43,'ADR Raw Data'!AP$1,FALSE)</f>
        <v>161.24321455955899</v>
      </c>
      <c r="AG36" s="52">
        <f>VLOOKUP($A36,'ADR Raw Data'!$B$6:$BE$43,'ADR Raw Data'!AR$1,FALSE)</f>
        <v>137.961232770854</v>
      </c>
      <c r="AI36" s="118">
        <f>(VLOOKUP($A36,'ADR Raw Data'!$B$6:$BE$43,'ADR Raw Data'!AT$1,FALSE))/100</f>
        <v>4.5818816595741801E-2</v>
      </c>
      <c r="AJ36" s="115">
        <f>(VLOOKUP($A36,'ADR Raw Data'!$B$6:$BE$43,'ADR Raw Data'!AU$1,FALSE))/100</f>
        <v>-2.90742216127748E-2</v>
      </c>
      <c r="AK36" s="115">
        <f>(VLOOKUP($A36,'ADR Raw Data'!$B$6:$BE$43,'ADR Raw Data'!AV$1,FALSE))/100</f>
        <v>-6.5889114173378607E-3</v>
      </c>
      <c r="AL36" s="115">
        <f>(VLOOKUP($A36,'ADR Raw Data'!$B$6:$BE$43,'ADR Raw Data'!AW$1,FALSE))/100</f>
        <v>-1.8092070445008098E-2</v>
      </c>
      <c r="AM36" s="115">
        <f>(VLOOKUP($A36,'ADR Raw Data'!$B$6:$BE$43,'ADR Raw Data'!AX$1,FALSE))/100</f>
        <v>1.80323887856245E-3</v>
      </c>
      <c r="AN36" s="116">
        <f>(VLOOKUP($A36,'ADR Raw Data'!$B$6:$BE$43,'ADR Raw Data'!AY$1,FALSE))/100</f>
        <v>-4.8889049879713795E-3</v>
      </c>
      <c r="AO36" s="115">
        <f>(VLOOKUP($A36,'ADR Raw Data'!$B$6:$BE$43,'ADR Raw Data'!BA$1,FALSE))/100</f>
        <v>-9.3600072159623002E-3</v>
      </c>
      <c r="AP36" s="115">
        <f>(VLOOKUP($A36,'ADR Raw Data'!$B$6:$BE$43,'ADR Raw Data'!BB$1,FALSE))/100</f>
        <v>-3.8087066599518299E-2</v>
      </c>
      <c r="AQ36" s="116">
        <f>(VLOOKUP($A36,'ADR Raw Data'!$B$6:$BE$43,'ADR Raw Data'!BC$1,FALSE))/100</f>
        <v>-2.4592683495677701E-2</v>
      </c>
      <c r="AR36" s="117">
        <f>(VLOOKUP($A36,'ADR Raw Data'!$B$6:$BE$43,'ADR Raw Data'!BE$1,FALSE))/100</f>
        <v>-1.0979381318832299E-2</v>
      </c>
      <c r="AT36" s="49">
        <f>VLOOKUP($A36,'RevPAR Raw Data'!$B$6:$BE$43,'RevPAR Raw Data'!AG$1,FALSE)</f>
        <v>46.775730684767403</v>
      </c>
      <c r="AU36" s="50">
        <f>VLOOKUP($A36,'RevPAR Raw Data'!$B$6:$BE$43,'RevPAR Raw Data'!AH$1,FALSE)</f>
        <v>59.113398382910702</v>
      </c>
      <c r="AV36" s="50">
        <f>VLOOKUP($A36,'RevPAR Raw Data'!$B$6:$BE$43,'RevPAR Raw Data'!AI$1,FALSE)</f>
        <v>71.418228688360898</v>
      </c>
      <c r="AW36" s="50">
        <f>VLOOKUP($A36,'RevPAR Raw Data'!$B$6:$BE$43,'RevPAR Raw Data'!AJ$1,FALSE)</f>
        <v>69.799812337791906</v>
      </c>
      <c r="AX36" s="50">
        <f>VLOOKUP($A36,'RevPAR Raw Data'!$B$6:$BE$43,'RevPAR Raw Data'!AK$1,FALSE)</f>
        <v>64.541437911758806</v>
      </c>
      <c r="AY36" s="51">
        <f>VLOOKUP($A36,'RevPAR Raw Data'!$B$6:$BE$43,'RevPAR Raw Data'!AL$1,FALSE)</f>
        <v>62.329721601117903</v>
      </c>
      <c r="AZ36" s="50">
        <f>VLOOKUP($A36,'RevPAR Raw Data'!$B$6:$BE$43,'RevPAR Raw Data'!AN$1,FALSE)</f>
        <v>86.3208689359153</v>
      </c>
      <c r="BA36" s="50">
        <f>VLOOKUP($A36,'RevPAR Raw Data'!$B$6:$BE$43,'RevPAR Raw Data'!AO$1,FALSE)</f>
        <v>92.104131563186201</v>
      </c>
      <c r="BB36" s="51">
        <f>VLOOKUP($A36,'RevPAR Raw Data'!$B$6:$BE$43,'RevPAR Raw Data'!AP$1,FALSE)</f>
        <v>89.2125002495508</v>
      </c>
      <c r="BC36" s="52">
        <f>VLOOKUP($A36,'RevPAR Raw Data'!$B$6:$BE$43,'RevPAR Raw Data'!AR$1,FALSE)</f>
        <v>70.010515500670195</v>
      </c>
      <c r="BE36" s="129">
        <f>(VLOOKUP($A36,'RevPAR Raw Data'!$B$6:$BE$43,'RevPAR Raw Data'!AT$1,FALSE))/100</f>
        <v>5.6089723056820799E-2</v>
      </c>
      <c r="BF36" s="119">
        <f>(VLOOKUP($A36,'RevPAR Raw Data'!$B$6:$BE$43,'RevPAR Raw Data'!AU$1,FALSE))/100</f>
        <v>-0.13692438629709699</v>
      </c>
      <c r="BG36" s="119">
        <f>(VLOOKUP($A36,'RevPAR Raw Data'!$B$6:$BE$43,'RevPAR Raw Data'!AV$1,FALSE))/100</f>
        <v>-2.7814057601627501E-2</v>
      </c>
      <c r="BH36" s="119">
        <f>(VLOOKUP($A36,'RevPAR Raw Data'!$B$6:$BE$43,'RevPAR Raw Data'!AW$1,FALSE))/100</f>
        <v>-5.6793743394983907E-2</v>
      </c>
      <c r="BI36" s="119">
        <f>(VLOOKUP($A36,'RevPAR Raw Data'!$B$6:$BE$43,'RevPAR Raw Data'!AX$1,FALSE))/100</f>
        <v>-8.5176344263477699E-2</v>
      </c>
      <c r="BJ36" s="130">
        <f>(VLOOKUP($A36,'RevPAR Raw Data'!$B$6:$BE$43,'RevPAR Raw Data'!AY$1,FALSE))/100</f>
        <v>-5.7888137511787098E-2</v>
      </c>
      <c r="BK36" s="119">
        <f>(VLOOKUP($A36,'RevPAR Raw Data'!$B$6:$BE$43,'RevPAR Raw Data'!BA$1,FALSE))/100</f>
        <v>-3.5772635027985299E-2</v>
      </c>
      <c r="BL36" s="119">
        <f>(VLOOKUP($A36,'RevPAR Raw Data'!$B$6:$BE$43,'RevPAR Raw Data'!BB$1,FALSE))/100</f>
        <v>-7.6236142290333098E-2</v>
      </c>
      <c r="BM36" s="130">
        <f>(VLOOKUP($A36,'RevPAR Raw Data'!$B$6:$BE$43,'RevPAR Raw Data'!BC$1,FALSE))/100</f>
        <v>-5.7093008996504997E-2</v>
      </c>
      <c r="BN36" s="131">
        <f>(VLOOKUP($A36,'RevPAR Raw Data'!$B$6:$BE$43,'RevPAR Raw Data'!BE$1,FALSE))/100</f>
        <v>-5.7598804030433499E-2</v>
      </c>
    </row>
    <row r="37" spans="1:66" x14ac:dyDescent="0.45">
      <c r="A37" s="59"/>
      <c r="B37" s="134"/>
      <c r="C37" s="138"/>
      <c r="D37" s="138"/>
      <c r="E37" s="138"/>
      <c r="F37" s="138"/>
      <c r="G37" s="139"/>
      <c r="H37" s="138"/>
      <c r="I37" s="138"/>
      <c r="J37" s="139"/>
      <c r="K37" s="135"/>
      <c r="M37" s="143"/>
      <c r="N37" s="145"/>
      <c r="O37" s="145"/>
      <c r="P37" s="145"/>
      <c r="Q37" s="145"/>
      <c r="R37" s="146"/>
      <c r="S37" s="145"/>
      <c r="T37" s="145"/>
      <c r="U37" s="146"/>
      <c r="V37" s="144"/>
      <c r="X37" s="55"/>
      <c r="Y37" s="56"/>
      <c r="Z37" s="56"/>
      <c r="AA37" s="56"/>
      <c r="AB37" s="56"/>
      <c r="AC37" s="57"/>
      <c r="AD37" s="56"/>
      <c r="AE37" s="56"/>
      <c r="AF37" s="57"/>
      <c r="AG37" s="58"/>
      <c r="AI37" s="143"/>
      <c r="AJ37" s="145"/>
      <c r="AK37" s="145"/>
      <c r="AL37" s="145"/>
      <c r="AM37" s="145"/>
      <c r="AN37" s="146"/>
      <c r="AO37" s="145"/>
      <c r="AP37" s="145"/>
      <c r="AQ37" s="146"/>
      <c r="AR37" s="144"/>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29">
        <f>(VLOOKUP($A38,'Occupancy Raw Data'!$B$8:$BE$45,'Occupancy Raw Data'!AG$3,FALSE))/100</f>
        <v>0.43396897680375601</v>
      </c>
      <c r="C38" s="119">
        <f>(VLOOKUP($A38,'Occupancy Raw Data'!$B$8:$BE$45,'Occupancy Raw Data'!AH$3,FALSE))/100</f>
        <v>0.55820407001565298</v>
      </c>
      <c r="D38" s="119">
        <f>(VLOOKUP($A38,'Occupancy Raw Data'!$B$8:$BE$45,'Occupancy Raw Data'!AI$3,FALSE))/100</f>
        <v>0.60872349509036505</v>
      </c>
      <c r="E38" s="119">
        <f>(VLOOKUP($A38,'Occupancy Raw Data'!$B$8:$BE$45,'Occupancy Raw Data'!AJ$3,FALSE))/100</f>
        <v>0.59527536644371704</v>
      </c>
      <c r="F38" s="119">
        <f>(VLOOKUP($A38,'Occupancy Raw Data'!$B$8:$BE$45,'Occupancy Raw Data'!AK$3,FALSE))/100</f>
        <v>0.56731179735306592</v>
      </c>
      <c r="G38" s="130">
        <f>(VLOOKUP($A38,'Occupancy Raw Data'!$B$8:$BE$45,'Occupancy Raw Data'!AL$3,FALSE))/100</f>
        <v>0.55269674114131195</v>
      </c>
      <c r="H38" s="119">
        <f>(VLOOKUP($A38,'Occupancy Raw Data'!$B$8:$BE$45,'Occupancy Raw Data'!AN$3,FALSE))/100</f>
        <v>0.592215739291304</v>
      </c>
      <c r="I38" s="119">
        <f>(VLOOKUP($A38,'Occupancy Raw Data'!$B$8:$BE$45,'Occupancy Raw Data'!AO$3,FALSE))/100</f>
        <v>0.56727622029315394</v>
      </c>
      <c r="J38" s="130">
        <f>(VLOOKUP($A38,'Occupancy Raw Data'!$B$8:$BE$45,'Occupancy Raw Data'!AP$3,FALSE))/100</f>
        <v>0.57974597979222897</v>
      </c>
      <c r="K38" s="131">
        <f>(VLOOKUP($A38,'Occupancy Raw Data'!$B$8:$BE$45,'Occupancy Raw Data'!AR$3,FALSE))/100</f>
        <v>0.56042509504157401</v>
      </c>
      <c r="M38" s="118">
        <f>(VLOOKUP($A38,'Occupancy Raw Data'!$B$8:$BE$45,'Occupancy Raw Data'!AT$3,FALSE))/100</f>
        <v>0.40788155971130996</v>
      </c>
      <c r="N38" s="115">
        <f>(VLOOKUP($A38,'Occupancy Raw Data'!$B$8:$BE$45,'Occupancy Raw Data'!AU$3,FALSE))/100</f>
        <v>0.19025305967775899</v>
      </c>
      <c r="O38" s="115">
        <f>(VLOOKUP($A38,'Occupancy Raw Data'!$B$8:$BE$45,'Occupancy Raw Data'!AV$3,FALSE))/100</f>
        <v>0.17671423875399297</v>
      </c>
      <c r="P38" s="115">
        <f>(VLOOKUP($A38,'Occupancy Raw Data'!$B$8:$BE$45,'Occupancy Raw Data'!AW$3,FALSE))/100</f>
        <v>0.184230622825656</v>
      </c>
      <c r="Q38" s="115">
        <f>(VLOOKUP($A38,'Occupancy Raw Data'!$B$8:$BE$45,'Occupancy Raw Data'!AX$3,FALSE))/100</f>
        <v>0.237900493682417</v>
      </c>
      <c r="R38" s="116">
        <f>(VLOOKUP($A38,'Occupancy Raw Data'!$B$8:$BE$45,'Occupancy Raw Data'!AY$3,FALSE))/100</f>
        <v>0.225229055829785</v>
      </c>
      <c r="S38" s="115">
        <f>(VLOOKUP($A38,'Occupancy Raw Data'!$B$8:$BE$45,'Occupancy Raw Data'!BA$3,FALSE))/100</f>
        <v>0.23262924182818001</v>
      </c>
      <c r="T38" s="115">
        <f>(VLOOKUP($A38,'Occupancy Raw Data'!$B$8:$BE$45,'Occupancy Raw Data'!BB$3,FALSE))/100</f>
        <v>0.26076439042253802</v>
      </c>
      <c r="U38" s="116">
        <f>(VLOOKUP($A38,'Occupancy Raw Data'!$B$8:$BE$45,'Occupancy Raw Data'!BC$3,FALSE))/100</f>
        <v>0.246235611741557</v>
      </c>
      <c r="V38" s="117">
        <f>(VLOOKUP($A38,'Occupancy Raw Data'!$B$8:$BE$45,'Occupancy Raw Data'!BE$3,FALSE))/100</f>
        <v>0.231363984709134</v>
      </c>
      <c r="X38" s="49">
        <f>VLOOKUP($A38,'ADR Raw Data'!$B$6:$BE$43,'ADR Raw Data'!AG$1,FALSE)</f>
        <v>96.555978029185098</v>
      </c>
      <c r="Y38" s="50">
        <f>VLOOKUP($A38,'ADR Raw Data'!$B$6:$BE$43,'ADR Raw Data'!AH$1,FALSE)</f>
        <v>103.05282409177801</v>
      </c>
      <c r="Z38" s="50">
        <f>VLOOKUP($A38,'ADR Raw Data'!$B$6:$BE$43,'ADR Raw Data'!AI$1,FALSE)</f>
        <v>106.860519579193</v>
      </c>
      <c r="AA38" s="50">
        <f>VLOOKUP($A38,'ADR Raw Data'!$B$6:$BE$43,'ADR Raw Data'!AJ$1,FALSE)</f>
        <v>105.957494621085</v>
      </c>
      <c r="AB38" s="50">
        <f>VLOOKUP($A38,'ADR Raw Data'!$B$6:$BE$43,'ADR Raw Data'!AK$1,FALSE)</f>
        <v>102.352262636397</v>
      </c>
      <c r="AC38" s="51">
        <f>VLOOKUP($A38,'ADR Raw Data'!$B$6:$BE$43,'ADR Raw Data'!AL$1,FALSE)</f>
        <v>103.35318631237401</v>
      </c>
      <c r="AD38" s="50">
        <f>VLOOKUP($A38,'ADR Raw Data'!$B$6:$BE$43,'ADR Raw Data'!AN$1,FALSE)</f>
        <v>111.599367415595</v>
      </c>
      <c r="AE38" s="50">
        <f>VLOOKUP($A38,'ADR Raw Data'!$B$6:$BE$43,'ADR Raw Data'!AO$1,FALSE)</f>
        <v>112.049249294449</v>
      </c>
      <c r="AF38" s="51">
        <f>VLOOKUP($A38,'ADR Raw Data'!$B$6:$BE$43,'ADR Raw Data'!AP$1,FALSE)</f>
        <v>111.81947009910699</v>
      </c>
      <c r="AG38" s="52">
        <f>VLOOKUP($A38,'ADR Raw Data'!$B$6:$BE$43,'ADR Raw Data'!AR$1,FALSE)</f>
        <v>105.855518423463</v>
      </c>
      <c r="AI38" s="118">
        <f>(VLOOKUP($A38,'ADR Raw Data'!$B$6:$BE$43,'ADR Raw Data'!AT$1,FALSE))/100</f>
        <v>0.128571569684446</v>
      </c>
      <c r="AJ38" s="115">
        <f>(VLOOKUP($A38,'ADR Raw Data'!$B$6:$BE$43,'ADR Raw Data'!AU$1,FALSE))/100</f>
        <v>7.0852339197176206E-2</v>
      </c>
      <c r="AK38" s="115">
        <f>(VLOOKUP($A38,'ADR Raw Data'!$B$6:$BE$43,'ADR Raw Data'!AV$1,FALSE))/100</f>
        <v>7.5848629177139207E-2</v>
      </c>
      <c r="AL38" s="115">
        <f>(VLOOKUP($A38,'ADR Raw Data'!$B$6:$BE$43,'ADR Raw Data'!AW$1,FALSE))/100</f>
        <v>7.0788588847765593E-2</v>
      </c>
      <c r="AM38" s="115">
        <f>(VLOOKUP($A38,'ADR Raw Data'!$B$6:$BE$43,'ADR Raw Data'!AX$1,FALSE))/100</f>
        <v>7.1548421355455194E-2</v>
      </c>
      <c r="AN38" s="116">
        <f>(VLOOKUP($A38,'ADR Raw Data'!$B$6:$BE$43,'ADR Raw Data'!AY$1,FALSE))/100</f>
        <v>7.7217687705690999E-2</v>
      </c>
      <c r="AO38" s="115">
        <f>(VLOOKUP($A38,'ADR Raw Data'!$B$6:$BE$43,'ADR Raw Data'!BA$1,FALSE))/100</f>
        <v>0.12556867492311599</v>
      </c>
      <c r="AP38" s="115">
        <f>(VLOOKUP($A38,'ADR Raw Data'!$B$6:$BE$43,'ADR Raw Data'!BB$1,FALSE))/100</f>
        <v>0.14035691868474001</v>
      </c>
      <c r="AQ38" s="116">
        <f>(VLOOKUP($A38,'ADR Raw Data'!$B$6:$BE$43,'ADR Raw Data'!BC$1,FALSE))/100</f>
        <v>0.13271273192198701</v>
      </c>
      <c r="AR38" s="117">
        <f>(VLOOKUP($A38,'ADR Raw Data'!$B$6:$BE$43,'ADR Raw Data'!BE$1,FALSE))/100</f>
        <v>9.4062057000451699E-2</v>
      </c>
      <c r="AT38" s="49">
        <f>VLOOKUP($A38,'RevPAR Raw Data'!$B$6:$BE$43,'RevPAR Raw Data'!AG$1,FALSE)</f>
        <v>41.902298989611403</v>
      </c>
      <c r="AU38" s="50">
        <f>VLOOKUP($A38,'RevPAR Raw Data'!$B$6:$BE$43,'RevPAR Raw Data'!AH$1,FALSE)</f>
        <v>57.5245058346378</v>
      </c>
      <c r="AV38" s="50">
        <f>VLOOKUP($A38,'RevPAR Raw Data'!$B$6:$BE$43,'RevPAR Raw Data'!AI$1,FALSE)</f>
        <v>65.048508965419003</v>
      </c>
      <c r="AW38" s="50">
        <f>VLOOKUP($A38,'RevPAR Raw Data'!$B$6:$BE$43,'RevPAR Raw Data'!AJ$1,FALSE)</f>
        <v>63.073886438024701</v>
      </c>
      <c r="AX38" s="50">
        <f>VLOOKUP($A38,'RevPAR Raw Data'!$B$6:$BE$43,'RevPAR Raw Data'!AK$1,FALSE)</f>
        <v>58.065646079407898</v>
      </c>
      <c r="AY38" s="51">
        <f>VLOOKUP($A38,'RevPAR Raw Data'!$B$6:$BE$43,'RevPAR Raw Data'!AL$1,FALSE)</f>
        <v>57.122969261420202</v>
      </c>
      <c r="AZ38" s="50">
        <f>VLOOKUP($A38,'RevPAR Raw Data'!$B$6:$BE$43,'RevPAR Raw Data'!AN$1,FALSE)</f>
        <v>66.090901878468699</v>
      </c>
      <c r="BA38" s="50">
        <f>VLOOKUP($A38,'RevPAR Raw Data'!$B$6:$BE$43,'RevPAR Raw Data'!AO$1,FALSE)</f>
        <v>63.562874626440802</v>
      </c>
      <c r="BB38" s="51">
        <f>VLOOKUP($A38,'RevPAR Raw Data'!$B$6:$BE$43,'RevPAR Raw Data'!AP$1,FALSE)</f>
        <v>64.826888252454793</v>
      </c>
      <c r="BC38" s="52">
        <f>VLOOKUP($A38,'RevPAR Raw Data'!$B$6:$BE$43,'RevPAR Raw Data'!AR$1,FALSE)</f>
        <v>59.324088973144399</v>
      </c>
      <c r="BE38" s="129">
        <f>(VLOOKUP($A38,'RevPAR Raw Data'!$B$6:$BE$43,'RevPAR Raw Data'!AT$1,FALSE))/100</f>
        <v>0.58889510177318005</v>
      </c>
      <c r="BF38" s="119">
        <f>(VLOOKUP($A38,'RevPAR Raw Data'!$B$6:$BE$43,'RevPAR Raw Data'!AU$1,FALSE))/100</f>
        <v>0.27458527319252501</v>
      </c>
      <c r="BG38" s="119">
        <f>(VLOOKUP($A38,'RevPAR Raw Data'!$B$6:$BE$43,'RevPAR Raw Data'!AV$1,FALSE))/100</f>
        <v>0.26596640069670502</v>
      </c>
      <c r="BH38" s="119">
        <f>(VLOOKUP($A38,'RevPAR Raw Data'!$B$6:$BE$43,'RevPAR Raw Data'!AW$1,FALSE))/100</f>
        <v>0.26806063748579401</v>
      </c>
      <c r="BI38" s="119">
        <f>(VLOOKUP($A38,'RevPAR Raw Data'!$B$6:$BE$43,'RevPAR Raw Data'!AX$1,FALSE))/100</f>
        <v>0.32647031980053298</v>
      </c>
      <c r="BJ38" s="130">
        <f>(VLOOKUP($A38,'RevPAR Raw Data'!$B$6:$BE$43,'RevPAR Raw Data'!AY$1,FALSE))/100</f>
        <v>0.31983841043078803</v>
      </c>
      <c r="BK38" s="119">
        <f>(VLOOKUP($A38,'RevPAR Raw Data'!$B$6:$BE$43,'RevPAR Raw Data'!BA$1,FALSE))/100</f>
        <v>0.38740886239603001</v>
      </c>
      <c r="BL38" s="119">
        <f>(VLOOKUP($A38,'RevPAR Raw Data'!$B$6:$BE$43,'RevPAR Raw Data'!BB$1,FALSE))/100</f>
        <v>0.43772139544969002</v>
      </c>
      <c r="BM38" s="130">
        <f>(VLOOKUP($A38,'RevPAR Raw Data'!$B$6:$BE$43,'RevPAR Raw Data'!BC$1,FALSE))/100</f>
        <v>0.41162694439424796</v>
      </c>
      <c r="BN38" s="131">
        <f>(VLOOKUP($A38,'RevPAR Raw Data'!$B$6:$BE$43,'RevPAR Raw Data'!BE$1,FALSE))/100</f>
        <v>0.34718861402714801</v>
      </c>
    </row>
    <row r="39" spans="1:66" x14ac:dyDescent="0.45">
      <c r="A39" s="46"/>
      <c r="B39" s="134"/>
      <c r="C39" s="138"/>
      <c r="D39" s="138"/>
      <c r="E39" s="138"/>
      <c r="F39" s="138"/>
      <c r="G39" s="139"/>
      <c r="H39" s="138"/>
      <c r="I39" s="138"/>
      <c r="J39" s="139"/>
      <c r="K39" s="135"/>
      <c r="M39" s="143"/>
      <c r="N39" s="145"/>
      <c r="O39" s="145"/>
      <c r="P39" s="145"/>
      <c r="Q39" s="145"/>
      <c r="R39" s="146"/>
      <c r="S39" s="145"/>
      <c r="T39" s="145"/>
      <c r="U39" s="146"/>
      <c r="V39" s="144"/>
      <c r="X39" s="55"/>
      <c r="Y39" s="56"/>
      <c r="Z39" s="56"/>
      <c r="AA39" s="56"/>
      <c r="AB39" s="56"/>
      <c r="AC39" s="57"/>
      <c r="AD39" s="56"/>
      <c r="AE39" s="56"/>
      <c r="AF39" s="57"/>
      <c r="AG39" s="58"/>
      <c r="AI39" s="143"/>
      <c r="AJ39" s="145"/>
      <c r="AK39" s="145"/>
      <c r="AL39" s="145"/>
      <c r="AM39" s="145"/>
      <c r="AN39" s="146"/>
      <c r="AO39" s="145"/>
      <c r="AP39" s="145"/>
      <c r="AQ39" s="146"/>
      <c r="AR39" s="144"/>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29">
        <f>(VLOOKUP($A40,'Occupancy Raw Data'!$B$8:$BE$45,'Occupancy Raw Data'!AG$3,FALSE))/100</f>
        <v>0.46698499611968602</v>
      </c>
      <c r="C40" s="119">
        <f>(VLOOKUP($A40,'Occupancy Raw Data'!$B$8:$BE$45,'Occupancy Raw Data'!AH$3,FALSE))/100</f>
        <v>0.55722385099594707</v>
      </c>
      <c r="D40" s="119">
        <f>(VLOOKUP($A40,'Occupancy Raw Data'!$B$8:$BE$45,'Occupancy Raw Data'!AI$3,FALSE))/100</f>
        <v>0.63887212210054301</v>
      </c>
      <c r="E40" s="119">
        <f>(VLOOKUP($A40,'Occupancy Raw Data'!$B$8:$BE$45,'Occupancy Raw Data'!AJ$3,FALSE))/100</f>
        <v>0.64102785203069701</v>
      </c>
      <c r="F40" s="119">
        <f>(VLOOKUP($A40,'Occupancy Raw Data'!$B$8:$BE$45,'Occupancy Raw Data'!AK$3,FALSE))/100</f>
        <v>0.56565275502284995</v>
      </c>
      <c r="G40" s="130">
        <f>(VLOOKUP($A40,'Occupancy Raw Data'!$B$8:$BE$45,'Occupancy Raw Data'!AL$3,FALSE))/100</f>
        <v>0.57395231525394397</v>
      </c>
      <c r="H40" s="119">
        <f>(VLOOKUP($A40,'Occupancy Raw Data'!$B$8:$BE$45,'Occupancy Raw Data'!AN$3,FALSE))/100</f>
        <v>0.60896136931965106</v>
      </c>
      <c r="I40" s="119">
        <f>(VLOOKUP($A40,'Occupancy Raw Data'!$B$8:$BE$45,'Occupancy Raw Data'!AO$3,FALSE))/100</f>
        <v>0.599842631715098</v>
      </c>
      <c r="J40" s="130">
        <f>(VLOOKUP($A40,'Occupancy Raw Data'!$B$8:$BE$45,'Occupancy Raw Data'!AP$3,FALSE))/100</f>
        <v>0.60440200051737503</v>
      </c>
      <c r="K40" s="131">
        <f>(VLOOKUP($A40,'Occupancy Raw Data'!$B$8:$BE$45,'Occupancy Raw Data'!AR$3,FALSE))/100</f>
        <v>0.58265222532921002</v>
      </c>
      <c r="M40" s="118">
        <f>(VLOOKUP($A40,'Occupancy Raw Data'!$B$8:$BE$45,'Occupancy Raw Data'!AT$3,FALSE))/100</f>
        <v>0.12090312220343399</v>
      </c>
      <c r="N40" s="115">
        <f>(VLOOKUP($A40,'Occupancy Raw Data'!$B$8:$BE$45,'Occupancy Raw Data'!AU$3,FALSE))/100</f>
        <v>-1.09679461206147E-2</v>
      </c>
      <c r="O40" s="115">
        <f>(VLOOKUP($A40,'Occupancy Raw Data'!$B$8:$BE$45,'Occupancy Raw Data'!AV$3,FALSE))/100</f>
        <v>4.2756531327464396E-2</v>
      </c>
      <c r="P40" s="115">
        <f>(VLOOKUP($A40,'Occupancy Raw Data'!$B$8:$BE$45,'Occupancy Raw Data'!AW$3,FALSE))/100</f>
        <v>5.4438522366856298E-2</v>
      </c>
      <c r="Q40" s="115">
        <f>(VLOOKUP($A40,'Occupancy Raw Data'!$B$8:$BE$45,'Occupancy Raw Data'!AX$3,FALSE))/100</f>
        <v>6.3399366444191599E-2</v>
      </c>
      <c r="R40" s="116">
        <f>(VLOOKUP($A40,'Occupancy Raw Data'!$B$8:$BE$45,'Occupancy Raw Data'!AY$3,FALSE))/100</f>
        <v>5.02114118442668E-2</v>
      </c>
      <c r="S40" s="115">
        <f>(VLOOKUP($A40,'Occupancy Raw Data'!$B$8:$BE$45,'Occupancy Raw Data'!BA$3,FALSE))/100</f>
        <v>7.2696436757199792E-2</v>
      </c>
      <c r="T40" s="115">
        <f>(VLOOKUP($A40,'Occupancy Raw Data'!$B$8:$BE$45,'Occupancy Raw Data'!BB$3,FALSE))/100</f>
        <v>5.7231050581932896E-3</v>
      </c>
      <c r="U40" s="116">
        <f>(VLOOKUP($A40,'Occupancy Raw Data'!$B$8:$BE$45,'Occupancy Raw Data'!BC$3,FALSE))/100</f>
        <v>3.8383132504142103E-2</v>
      </c>
      <c r="V40" s="117">
        <f>(VLOOKUP($A40,'Occupancy Raw Data'!$B$8:$BE$45,'Occupancy Raw Data'!BE$3,FALSE))/100</f>
        <v>4.6677746821966098E-2</v>
      </c>
      <c r="X40" s="49">
        <f>VLOOKUP($A40,'ADR Raw Data'!$B$6:$BE$43,'ADR Raw Data'!AG$1,FALSE)</f>
        <v>101.398168851702</v>
      </c>
      <c r="Y40" s="50">
        <f>VLOOKUP($A40,'ADR Raw Data'!$B$6:$BE$43,'ADR Raw Data'!AH$1,FALSE)</f>
        <v>107.636488314602</v>
      </c>
      <c r="Z40" s="50">
        <f>VLOOKUP($A40,'ADR Raw Data'!$B$6:$BE$43,'ADR Raw Data'!AI$1,FALSE)</f>
        <v>113.565369224929</v>
      </c>
      <c r="AA40" s="50">
        <f>VLOOKUP($A40,'ADR Raw Data'!$B$6:$BE$43,'ADR Raw Data'!AJ$1,FALSE)</f>
        <v>113.29396402845001</v>
      </c>
      <c r="AB40" s="50">
        <f>VLOOKUP($A40,'ADR Raw Data'!$B$6:$BE$43,'ADR Raw Data'!AK$1,FALSE)</f>
        <v>104.39492754435101</v>
      </c>
      <c r="AC40" s="51">
        <f>VLOOKUP($A40,'ADR Raw Data'!$B$6:$BE$43,'ADR Raw Data'!AL$1,FALSE)</f>
        <v>108.566041795714</v>
      </c>
      <c r="AD40" s="50">
        <f>VLOOKUP($A40,'ADR Raw Data'!$B$6:$BE$43,'ADR Raw Data'!AN$1,FALSE)</f>
        <v>113.430569830256</v>
      </c>
      <c r="AE40" s="50">
        <f>VLOOKUP($A40,'ADR Raw Data'!$B$6:$BE$43,'ADR Raw Data'!AO$1,FALSE)</f>
        <v>112.842263436416</v>
      </c>
      <c r="AF40" s="51">
        <f>VLOOKUP($A40,'ADR Raw Data'!$B$6:$BE$43,'ADR Raw Data'!AP$1,FALSE)</f>
        <v>113.13863560830301</v>
      </c>
      <c r="AG40" s="52">
        <f>VLOOKUP($A40,'ADR Raw Data'!$B$6:$BE$43,'ADR Raw Data'!AR$1,FALSE)</f>
        <v>109.921265731924</v>
      </c>
      <c r="AI40" s="118">
        <f>(VLOOKUP($A40,'ADR Raw Data'!$B$6:$BE$43,'ADR Raw Data'!AT$1,FALSE))/100</f>
        <v>5.5466646741588202E-2</v>
      </c>
      <c r="AJ40" s="115">
        <f>(VLOOKUP($A40,'ADR Raw Data'!$B$6:$BE$43,'ADR Raw Data'!AU$1,FALSE))/100</f>
        <v>2.0379607125431101E-3</v>
      </c>
      <c r="AK40" s="115">
        <f>(VLOOKUP($A40,'ADR Raw Data'!$B$6:$BE$43,'ADR Raw Data'!AV$1,FALSE))/100</f>
        <v>1.6069835636934999E-2</v>
      </c>
      <c r="AL40" s="115">
        <f>(VLOOKUP($A40,'ADR Raw Data'!$B$6:$BE$43,'ADR Raw Data'!AW$1,FALSE))/100</f>
        <v>2.5637724871365099E-2</v>
      </c>
      <c r="AM40" s="115">
        <f>(VLOOKUP($A40,'ADR Raw Data'!$B$6:$BE$43,'ADR Raw Data'!AX$1,FALSE))/100</f>
        <v>1.1128734996746601E-2</v>
      </c>
      <c r="AN40" s="116">
        <f>(VLOOKUP($A40,'ADR Raw Data'!$B$6:$BE$43,'ADR Raw Data'!AY$1,FALSE))/100</f>
        <v>1.91280674221735E-2</v>
      </c>
      <c r="AO40" s="115">
        <f>(VLOOKUP($A40,'ADR Raw Data'!$B$6:$BE$43,'ADR Raw Data'!BA$1,FALSE))/100</f>
        <v>6.9345419559542001E-3</v>
      </c>
      <c r="AP40" s="115">
        <f>(VLOOKUP($A40,'ADR Raw Data'!$B$6:$BE$43,'ADR Raw Data'!BB$1,FALSE))/100</f>
        <v>-2.4436190200627799E-2</v>
      </c>
      <c r="AQ40" s="116">
        <f>(VLOOKUP($A40,'ADR Raw Data'!$B$6:$BE$43,'ADR Raw Data'!BC$1,FALSE))/100</f>
        <v>-9.26224445936508E-3</v>
      </c>
      <c r="AR40" s="117">
        <f>(VLOOKUP($A40,'ADR Raw Data'!$B$6:$BE$43,'ADR Raw Data'!BE$1,FALSE))/100</f>
        <v>1.01279531459299E-2</v>
      </c>
      <c r="AT40" s="49">
        <f>VLOOKUP($A40,'RevPAR Raw Data'!$B$6:$BE$43,'RevPAR Raw Data'!AG$1,FALSE)</f>
        <v>47.351423487755397</v>
      </c>
      <c r="AU40" s="50">
        <f>VLOOKUP($A40,'RevPAR Raw Data'!$B$6:$BE$43,'RevPAR Raw Data'!AH$1,FALSE)</f>
        <v>59.977618526343001</v>
      </c>
      <c r="AV40" s="50">
        <f>VLOOKUP($A40,'RevPAR Raw Data'!$B$6:$BE$43,'RevPAR Raw Data'!AI$1,FALSE)</f>
        <v>72.553748433862197</v>
      </c>
      <c r="AW40" s="50">
        <f>VLOOKUP($A40,'RevPAR Raw Data'!$B$6:$BE$43,'RevPAR Raw Data'!AJ$1,FALSE)</f>
        <v>72.624586409200603</v>
      </c>
      <c r="AX40" s="50">
        <f>VLOOKUP($A40,'RevPAR Raw Data'!$B$6:$BE$43,'RevPAR Raw Data'!AK$1,FALSE)</f>
        <v>59.051278375872997</v>
      </c>
      <c r="AY40" s="51">
        <f>VLOOKUP($A40,'RevPAR Raw Data'!$B$6:$BE$43,'RevPAR Raw Data'!AL$1,FALSE)</f>
        <v>62.311731046606802</v>
      </c>
      <c r="AZ40" s="50">
        <f>VLOOKUP($A40,'RevPAR Raw Data'!$B$6:$BE$43,'RevPAR Raw Data'!AN$1,FALSE)</f>
        <v>69.074835126541302</v>
      </c>
      <c r="BA40" s="50">
        <f>VLOOKUP($A40,'RevPAR Raw Data'!$B$6:$BE$43,'RevPAR Raw Data'!AO$1,FALSE)</f>
        <v>67.687600268388294</v>
      </c>
      <c r="BB40" s="51">
        <f>VLOOKUP($A40,'RevPAR Raw Data'!$B$6:$BE$43,'RevPAR Raw Data'!AP$1,FALSE)</f>
        <v>68.381217697464805</v>
      </c>
      <c r="BC40" s="52">
        <f>VLOOKUP($A40,'RevPAR Raw Data'!$B$6:$BE$43,'RevPAR Raw Data'!AR$1,FALSE)</f>
        <v>64.045870089709098</v>
      </c>
      <c r="BE40" s="129">
        <f>(VLOOKUP($A40,'RevPAR Raw Data'!$B$6:$BE$43,'RevPAR Raw Data'!AT$1,FALSE))/100</f>
        <v>0.18307585971423498</v>
      </c>
      <c r="BF40" s="119">
        <f>(VLOOKUP($A40,'RevPAR Raw Data'!$B$6:$BE$43,'RevPAR Raw Data'!AU$1,FALSE))/100</f>
        <v>-8.9523376513626803E-3</v>
      </c>
      <c r="BG40" s="119">
        <f>(VLOOKUP($A40,'RevPAR Raw Data'!$B$6:$BE$43,'RevPAR Raw Data'!AV$1,FALSE))/100</f>
        <v>5.95134573952373E-2</v>
      </c>
      <c r="BH40" s="119">
        <f>(VLOOKUP($A40,'RevPAR Raw Data'!$B$6:$BE$43,'RevPAR Raw Data'!AW$1,FALSE))/100</f>
        <v>8.1471927097066604E-2</v>
      </c>
      <c r="BI40" s="119">
        <f>(VLOOKUP($A40,'RevPAR Raw Data'!$B$6:$BE$43,'RevPAR Raw Data'!AX$1,FALSE))/100</f>
        <v>7.5233656189057307E-2</v>
      </c>
      <c r="BJ40" s="130">
        <f>(VLOOKUP($A40,'RevPAR Raw Data'!$B$6:$BE$43,'RevPAR Raw Data'!AY$1,FALSE))/100</f>
        <v>7.0299926537560106E-2</v>
      </c>
      <c r="BK40" s="119">
        <f>(VLOOKUP($A40,'RevPAR Raw Data'!$B$6:$BE$43,'RevPAR Raw Data'!BA$1,FALSE))/100</f>
        <v>8.013509520389521E-2</v>
      </c>
      <c r="BL40" s="119">
        <f>(VLOOKUP($A40,'RevPAR Raw Data'!$B$6:$BE$43,'RevPAR Raw Data'!BB$1,FALSE))/100</f>
        <v>-1.8852936026174601E-2</v>
      </c>
      <c r="BM40" s="130">
        <f>(VLOOKUP($A40,'RevPAR Raw Data'!$B$6:$BE$43,'RevPAR Raw Data'!BC$1,FALSE))/100</f>
        <v>2.8765374088407399E-2</v>
      </c>
      <c r="BN40" s="131">
        <f>(VLOOKUP($A40,'RevPAR Raw Data'!$B$6:$BE$43,'RevPAR Raw Data'!BE$1,FALSE))/100</f>
        <v>5.72784500006666E-2</v>
      </c>
    </row>
    <row r="41" spans="1:66" x14ac:dyDescent="0.45">
      <c r="A41" s="59" t="s">
        <v>45</v>
      </c>
      <c r="B41" s="129">
        <f>(VLOOKUP($A41,'Occupancy Raw Data'!$B$8:$BE$45,'Occupancy Raw Data'!AG$3,FALSE))/100</f>
        <v>0.48096804511278102</v>
      </c>
      <c r="C41" s="119">
        <f>(VLOOKUP($A41,'Occupancy Raw Data'!$B$8:$BE$45,'Occupancy Raw Data'!AH$3,FALSE))/100</f>
        <v>0.58745300751879592</v>
      </c>
      <c r="D41" s="119">
        <f>(VLOOKUP($A41,'Occupancy Raw Data'!$B$8:$BE$45,'Occupancy Raw Data'!AI$3,FALSE))/100</f>
        <v>0.63120300751879599</v>
      </c>
      <c r="E41" s="119">
        <f>(VLOOKUP($A41,'Occupancy Raw Data'!$B$8:$BE$45,'Occupancy Raw Data'!AJ$3,FALSE))/100</f>
        <v>0.629088345864661</v>
      </c>
      <c r="F41" s="119">
        <f>(VLOOKUP($A41,'Occupancy Raw Data'!$B$8:$BE$45,'Occupancy Raw Data'!AK$3,FALSE))/100</f>
        <v>0.58623120300751796</v>
      </c>
      <c r="G41" s="130">
        <f>(VLOOKUP($A41,'Occupancy Raw Data'!$B$8:$BE$45,'Occupancy Raw Data'!AL$3,FALSE))/100</f>
        <v>0.582988721804511</v>
      </c>
      <c r="H41" s="119">
        <f>(VLOOKUP($A41,'Occupancy Raw Data'!$B$8:$BE$45,'Occupancy Raw Data'!AN$3,FALSE))/100</f>
        <v>0.58223684210526305</v>
      </c>
      <c r="I41" s="119">
        <f>(VLOOKUP($A41,'Occupancy Raw Data'!$B$8:$BE$45,'Occupancy Raw Data'!AO$3,FALSE))/100</f>
        <v>0.556343984962406</v>
      </c>
      <c r="J41" s="130">
        <f>(VLOOKUP($A41,'Occupancy Raw Data'!$B$8:$BE$45,'Occupancy Raw Data'!AP$3,FALSE))/100</f>
        <v>0.56929041353383392</v>
      </c>
      <c r="K41" s="131">
        <f>(VLOOKUP($A41,'Occupancy Raw Data'!$B$8:$BE$45,'Occupancy Raw Data'!AR$3,FALSE))/100</f>
        <v>0.57907491944146006</v>
      </c>
      <c r="M41" s="118">
        <f>(VLOOKUP($A41,'Occupancy Raw Data'!$B$8:$BE$45,'Occupancy Raw Data'!AT$3,FALSE))/100</f>
        <v>-4.2577498786380306E-2</v>
      </c>
      <c r="N41" s="115">
        <f>(VLOOKUP($A41,'Occupancy Raw Data'!$B$8:$BE$45,'Occupancy Raw Data'!AU$3,FALSE))/100</f>
        <v>-5.7123698888565194E-2</v>
      </c>
      <c r="O41" s="115">
        <f>(VLOOKUP($A41,'Occupancy Raw Data'!$B$8:$BE$45,'Occupancy Raw Data'!AV$3,FALSE))/100</f>
        <v>-1.46395204968559E-2</v>
      </c>
      <c r="P41" s="115">
        <f>(VLOOKUP($A41,'Occupancy Raw Data'!$B$8:$BE$45,'Occupancy Raw Data'!AW$3,FALSE))/100</f>
        <v>-8.6752847127848504E-3</v>
      </c>
      <c r="Q41" s="115">
        <f>(VLOOKUP($A41,'Occupancy Raw Data'!$B$8:$BE$45,'Occupancy Raw Data'!AX$3,FALSE))/100</f>
        <v>1.2963202850724E-2</v>
      </c>
      <c r="R41" s="116">
        <f>(VLOOKUP($A41,'Occupancy Raw Data'!$B$8:$BE$45,'Occupancy Raw Data'!AY$3,FALSE))/100</f>
        <v>-2.1602547042004101E-2</v>
      </c>
      <c r="S41" s="115">
        <f>(VLOOKUP($A41,'Occupancy Raw Data'!$B$8:$BE$45,'Occupancy Raw Data'!BA$3,FALSE))/100</f>
        <v>6.6805553661297493E-2</v>
      </c>
      <c r="T41" s="115">
        <f>(VLOOKUP($A41,'Occupancy Raw Data'!$B$8:$BE$45,'Occupancy Raw Data'!BB$3,FALSE))/100</f>
        <v>9.855263479595781E-3</v>
      </c>
      <c r="U41" s="116">
        <f>(VLOOKUP($A41,'Occupancy Raw Data'!$B$8:$BE$45,'Occupancy Raw Data'!BC$3,FALSE))/100</f>
        <v>3.8196986792735102E-2</v>
      </c>
      <c r="V41" s="117">
        <f>(VLOOKUP($A41,'Occupancy Raw Data'!$B$8:$BE$45,'Occupancy Raw Data'!BE$3,FALSE))/100</f>
        <v>-5.5128343934089195E-3</v>
      </c>
      <c r="X41" s="49">
        <f>VLOOKUP($A41,'ADR Raw Data'!$B$6:$BE$43,'ADR Raw Data'!AG$1,FALSE)</f>
        <v>86.623139501709801</v>
      </c>
      <c r="Y41" s="50">
        <f>VLOOKUP($A41,'ADR Raw Data'!$B$6:$BE$43,'ADR Raw Data'!AH$1,FALSE)</f>
        <v>91.641334741220703</v>
      </c>
      <c r="Z41" s="50">
        <f>VLOOKUP($A41,'ADR Raw Data'!$B$6:$BE$43,'ADR Raw Data'!AI$1,FALSE)</f>
        <v>93.387747773972606</v>
      </c>
      <c r="AA41" s="50">
        <f>VLOOKUP($A41,'ADR Raw Data'!$B$6:$BE$43,'ADR Raw Data'!AJ$1,FALSE)</f>
        <v>93.182801217599106</v>
      </c>
      <c r="AB41" s="50">
        <f>VLOOKUP($A41,'ADR Raw Data'!$B$6:$BE$43,'ADR Raw Data'!AK$1,FALSE)</f>
        <v>90.677305130260507</v>
      </c>
      <c r="AC41" s="51">
        <f>VLOOKUP($A41,'ADR Raw Data'!$B$6:$BE$43,'ADR Raw Data'!AL$1,FALSE)</f>
        <v>91.330290631952195</v>
      </c>
      <c r="AD41" s="50">
        <f>VLOOKUP($A41,'ADR Raw Data'!$B$6:$BE$43,'ADR Raw Data'!AN$1,FALSE)</f>
        <v>93.159075601291306</v>
      </c>
      <c r="AE41" s="50">
        <f>VLOOKUP($A41,'ADR Raw Data'!$B$6:$BE$43,'ADR Raw Data'!AO$1,FALSE)</f>
        <v>90.911003691190103</v>
      </c>
      <c r="AF41" s="51">
        <f>VLOOKUP($A41,'ADR Raw Data'!$B$6:$BE$43,'ADR Raw Data'!AP$1,FALSE)</f>
        <v>92.060601733459904</v>
      </c>
      <c r="AG41" s="52">
        <f>VLOOKUP($A41,'ADR Raw Data'!$B$6:$BE$43,'ADR Raw Data'!AR$1,FALSE)</f>
        <v>91.535425257654197</v>
      </c>
      <c r="AI41" s="118">
        <f>(VLOOKUP($A41,'ADR Raw Data'!$B$6:$BE$43,'ADR Raw Data'!AT$1,FALSE))/100</f>
        <v>1.6159625424950499E-2</v>
      </c>
      <c r="AJ41" s="115">
        <f>(VLOOKUP($A41,'ADR Raw Data'!$B$6:$BE$43,'ADR Raw Data'!AU$1,FALSE))/100</f>
        <v>2.1439203388710902E-3</v>
      </c>
      <c r="AK41" s="115">
        <f>(VLOOKUP($A41,'ADR Raw Data'!$B$6:$BE$43,'ADR Raw Data'!AV$1,FALSE))/100</f>
        <v>8.4158447784456695E-3</v>
      </c>
      <c r="AL41" s="115">
        <f>(VLOOKUP($A41,'ADR Raw Data'!$B$6:$BE$43,'ADR Raw Data'!AW$1,FALSE))/100</f>
        <v>1.21740314282788E-2</v>
      </c>
      <c r="AM41" s="115">
        <f>(VLOOKUP($A41,'ADR Raw Data'!$B$6:$BE$43,'ADR Raw Data'!AX$1,FALSE))/100</f>
        <v>1.7707224341292301E-2</v>
      </c>
      <c r="AN41" s="116">
        <f>(VLOOKUP($A41,'ADR Raw Data'!$B$6:$BE$43,'ADR Raw Data'!AY$1,FALSE))/100</f>
        <v>1.11216919617836E-2</v>
      </c>
      <c r="AO41" s="115">
        <f>(VLOOKUP($A41,'ADR Raw Data'!$B$6:$BE$43,'ADR Raw Data'!BA$1,FALSE))/100</f>
        <v>4.3276494138740802E-2</v>
      </c>
      <c r="AP41" s="115">
        <f>(VLOOKUP($A41,'ADR Raw Data'!$B$6:$BE$43,'ADR Raw Data'!BB$1,FALSE))/100</f>
        <v>1.5545375366518199E-3</v>
      </c>
      <c r="AQ41" s="116">
        <f>(VLOOKUP($A41,'ADR Raw Data'!$B$6:$BE$43,'ADR Raw Data'!BC$1,FALSE))/100</f>
        <v>2.2489283070864299E-2</v>
      </c>
      <c r="AR41" s="117">
        <f>(VLOOKUP($A41,'ADR Raw Data'!$B$6:$BE$43,'ADR Raw Data'!BE$1,FALSE))/100</f>
        <v>1.42687805898847E-2</v>
      </c>
      <c r="AT41" s="49">
        <f>VLOOKUP($A41,'RevPAR Raw Data'!$B$6:$BE$43,'RevPAR Raw Data'!AG$1,FALSE)</f>
        <v>41.662962067669099</v>
      </c>
      <c r="AU41" s="50">
        <f>VLOOKUP($A41,'RevPAR Raw Data'!$B$6:$BE$43,'RevPAR Raw Data'!AH$1,FALSE)</f>
        <v>53.8349777067669</v>
      </c>
      <c r="AV41" s="50">
        <f>VLOOKUP($A41,'RevPAR Raw Data'!$B$6:$BE$43,'RevPAR Raw Data'!AI$1,FALSE)</f>
        <v>58.946627260338303</v>
      </c>
      <c r="AW41" s="50">
        <f>VLOOKUP($A41,'RevPAR Raw Data'!$B$6:$BE$43,'RevPAR Raw Data'!AJ$1,FALSE)</f>
        <v>58.620214281015002</v>
      </c>
      <c r="AX41" s="50">
        <f>VLOOKUP($A41,'RevPAR Raw Data'!$B$6:$BE$43,'RevPAR Raw Data'!AK$1,FALSE)</f>
        <v>53.157865671992397</v>
      </c>
      <c r="AY41" s="51">
        <f>VLOOKUP($A41,'RevPAR Raw Data'!$B$6:$BE$43,'RevPAR Raw Data'!AL$1,FALSE)</f>
        <v>53.244529397556299</v>
      </c>
      <c r="AZ41" s="50">
        <f>VLOOKUP($A41,'RevPAR Raw Data'!$B$6:$BE$43,'RevPAR Raw Data'!AN$1,FALSE)</f>
        <v>54.2406459915413</v>
      </c>
      <c r="BA41" s="50">
        <f>VLOOKUP($A41,'RevPAR Raw Data'!$B$6:$BE$43,'RevPAR Raw Data'!AO$1,FALSE)</f>
        <v>50.577790070488703</v>
      </c>
      <c r="BB41" s="51">
        <f>VLOOKUP($A41,'RevPAR Raw Data'!$B$6:$BE$43,'RevPAR Raw Data'!AP$1,FALSE)</f>
        <v>52.409218031015001</v>
      </c>
      <c r="BC41" s="52">
        <f>VLOOKUP($A41,'RevPAR Raw Data'!$B$6:$BE$43,'RevPAR Raw Data'!AR$1,FALSE)</f>
        <v>53.005869007115997</v>
      </c>
      <c r="BE41" s="129">
        <f>(VLOOKUP($A41,'RevPAR Raw Data'!$B$6:$BE$43,'RevPAR Raw Data'!AT$1,FALSE))/100</f>
        <v>-2.7105909793348898E-2</v>
      </c>
      <c r="BF41" s="119">
        <f>(VLOOKUP($A41,'RevPAR Raw Data'!$B$6:$BE$43,'RevPAR Raw Data'!AU$1,FALSE))/100</f>
        <v>-5.5102247209572797E-2</v>
      </c>
      <c r="BG41" s="119">
        <f>(VLOOKUP($A41,'RevPAR Raw Data'!$B$6:$BE$43,'RevPAR Raw Data'!AV$1,FALSE))/100</f>
        <v>-6.3468796505426498E-3</v>
      </c>
      <c r="BH41" s="119">
        <f>(VLOOKUP($A41,'RevPAR Raw Data'!$B$6:$BE$43,'RevPAR Raw Data'!AW$1,FALSE))/100</f>
        <v>3.3931335267512303E-3</v>
      </c>
      <c r="BI41" s="119">
        <f>(VLOOKUP($A41,'RevPAR Raw Data'!$B$6:$BE$43,'RevPAR Raw Data'!AX$1,FALSE))/100</f>
        <v>3.0899969533075899E-2</v>
      </c>
      <c r="BJ41" s="130">
        <f>(VLOOKUP($A41,'RevPAR Raw Data'!$B$6:$BE$43,'RevPAR Raw Data'!AY$1,FALSE))/100</f>
        <v>-1.07211119540115E-2</v>
      </c>
      <c r="BK41" s="119">
        <f>(VLOOKUP($A41,'RevPAR Raw Data'!$B$6:$BE$43,'RevPAR Raw Data'!BA$1,FALSE))/100</f>
        <v>0.11297315795149601</v>
      </c>
      <c r="BL41" s="119">
        <f>(VLOOKUP($A41,'RevPAR Raw Data'!$B$6:$BE$43,'RevPAR Raw Data'!BB$1,FALSE))/100</f>
        <v>1.14251213932602E-2</v>
      </c>
      <c r="BM41" s="130">
        <f>(VLOOKUP($A41,'RevPAR Raw Data'!$B$6:$BE$43,'RevPAR Raw Data'!BC$1,FALSE))/100</f>
        <v>6.15452927120353E-2</v>
      </c>
      <c r="BN41" s="131">
        <f>(VLOOKUP($A41,'RevPAR Raw Data'!$B$6:$BE$43,'RevPAR Raw Data'!BE$1,FALSE))/100</f>
        <v>8.6772847720878697E-3</v>
      </c>
    </row>
    <row r="42" spans="1:66" x14ac:dyDescent="0.45">
      <c r="A42" s="59" t="s">
        <v>109</v>
      </c>
      <c r="B42" s="129">
        <f>(VLOOKUP($A42,'Occupancy Raw Data'!$B$8:$BE$45,'Occupancy Raw Data'!AG$3,FALSE))/100</f>
        <v>0.51376835781041297</v>
      </c>
      <c r="C42" s="119">
        <f>(VLOOKUP($A42,'Occupancy Raw Data'!$B$8:$BE$45,'Occupancy Raw Data'!AH$3,FALSE))/100</f>
        <v>0.65545727636849094</v>
      </c>
      <c r="D42" s="119">
        <f>(VLOOKUP($A42,'Occupancy Raw Data'!$B$8:$BE$45,'Occupancy Raw Data'!AI$3,FALSE))/100</f>
        <v>0.76126502002670193</v>
      </c>
      <c r="E42" s="119">
        <f>(VLOOKUP($A42,'Occupancy Raw Data'!$B$8:$BE$45,'Occupancy Raw Data'!AJ$3,FALSE))/100</f>
        <v>0.74332443257676895</v>
      </c>
      <c r="F42" s="119">
        <f>(VLOOKUP($A42,'Occupancy Raw Data'!$B$8:$BE$45,'Occupancy Raw Data'!AK$3,FALSE))/100</f>
        <v>0.58553070761014603</v>
      </c>
      <c r="G42" s="130">
        <f>(VLOOKUP($A42,'Occupancy Raw Data'!$B$8:$BE$45,'Occupancy Raw Data'!AL$3,FALSE))/100</f>
        <v>0.65186915887850405</v>
      </c>
      <c r="H42" s="119">
        <f>(VLOOKUP($A42,'Occupancy Raw Data'!$B$8:$BE$45,'Occupancy Raw Data'!AN$3,FALSE))/100</f>
        <v>0.67072763684913195</v>
      </c>
      <c r="I42" s="119">
        <f>(VLOOKUP($A42,'Occupancy Raw Data'!$B$8:$BE$45,'Occupancy Raw Data'!AO$3,FALSE))/100</f>
        <v>0.67765353805073403</v>
      </c>
      <c r="J42" s="130">
        <f>(VLOOKUP($A42,'Occupancy Raw Data'!$B$8:$BE$45,'Occupancy Raw Data'!AP$3,FALSE))/100</f>
        <v>0.67419058744993299</v>
      </c>
      <c r="K42" s="131">
        <f>(VLOOKUP($A42,'Occupancy Raw Data'!$B$8:$BE$45,'Occupancy Raw Data'!AR$3,FALSE))/100</f>
        <v>0.65824670989891199</v>
      </c>
      <c r="M42" s="118">
        <f>(VLOOKUP($A42,'Occupancy Raw Data'!$B$8:$BE$45,'Occupancy Raw Data'!AT$3,FALSE))/100</f>
        <v>0.31672369546620999</v>
      </c>
      <c r="N42" s="115">
        <f>(VLOOKUP($A42,'Occupancy Raw Data'!$B$8:$BE$45,'Occupancy Raw Data'!AU$3,FALSE))/100</f>
        <v>7.8390993959362901E-2</v>
      </c>
      <c r="O42" s="115">
        <f>(VLOOKUP($A42,'Occupancy Raw Data'!$B$8:$BE$45,'Occupancy Raw Data'!AV$3,FALSE))/100</f>
        <v>0.11459987782528999</v>
      </c>
      <c r="P42" s="115">
        <f>(VLOOKUP($A42,'Occupancy Raw Data'!$B$8:$BE$45,'Occupancy Raw Data'!AW$3,FALSE))/100</f>
        <v>0.12616940581542299</v>
      </c>
      <c r="Q42" s="115">
        <f>(VLOOKUP($A42,'Occupancy Raw Data'!$B$8:$BE$45,'Occupancy Raw Data'!AX$3,FALSE))/100</f>
        <v>0.16658354114713203</v>
      </c>
      <c r="R42" s="116">
        <f>(VLOOKUP($A42,'Occupancy Raw Data'!$B$8:$BE$45,'Occupancy Raw Data'!AY$3,FALSE))/100</f>
        <v>0.14646316407396498</v>
      </c>
      <c r="S42" s="115">
        <f>(VLOOKUP($A42,'Occupancy Raw Data'!$B$8:$BE$45,'Occupancy Raw Data'!BA$3,FALSE))/100</f>
        <v>0.119498607242339</v>
      </c>
      <c r="T42" s="115">
        <f>(VLOOKUP($A42,'Occupancy Raw Data'!$B$8:$BE$45,'Occupancy Raw Data'!BB$3,FALSE))/100</f>
        <v>-1.23122383649347E-4</v>
      </c>
      <c r="U42" s="116">
        <f>(VLOOKUP($A42,'Occupancy Raw Data'!$B$8:$BE$45,'Occupancy Raw Data'!BC$3,FALSE))/100</f>
        <v>5.6005750882237602E-2</v>
      </c>
      <c r="V42" s="117">
        <f>(VLOOKUP($A42,'Occupancy Raw Data'!$B$8:$BE$45,'Occupancy Raw Data'!BE$3,FALSE))/100</f>
        <v>0.11842744875637999</v>
      </c>
      <c r="X42" s="49">
        <f>VLOOKUP($A42,'ADR Raw Data'!$B$6:$BE$43,'ADR Raw Data'!AG$1,FALSE)</f>
        <v>167.602710735747</v>
      </c>
      <c r="Y42" s="50">
        <f>VLOOKUP($A42,'ADR Raw Data'!$B$6:$BE$43,'ADR Raw Data'!AH$1,FALSE)</f>
        <v>177.20339783577299</v>
      </c>
      <c r="Z42" s="50">
        <f>VLOOKUP($A42,'ADR Raw Data'!$B$6:$BE$43,'ADR Raw Data'!AI$1,FALSE)</f>
        <v>187.324404252986</v>
      </c>
      <c r="AA42" s="50">
        <f>VLOOKUP($A42,'ADR Raw Data'!$B$6:$BE$43,'ADR Raw Data'!AJ$1,FALSE)</f>
        <v>187.662325999101</v>
      </c>
      <c r="AB42" s="50">
        <f>VLOOKUP($A42,'ADR Raw Data'!$B$6:$BE$43,'ADR Raw Data'!AK$1,FALSE)</f>
        <v>166.35237850933399</v>
      </c>
      <c r="AC42" s="51">
        <f>VLOOKUP($A42,'ADR Raw Data'!$B$6:$BE$43,'ADR Raw Data'!AL$1,FALSE)</f>
        <v>178.489855606758</v>
      </c>
      <c r="AD42" s="50">
        <f>VLOOKUP($A42,'ADR Raw Data'!$B$6:$BE$43,'ADR Raw Data'!AN$1,FALSE)</f>
        <v>185.70433565563499</v>
      </c>
      <c r="AE42" s="50">
        <f>VLOOKUP($A42,'ADR Raw Data'!$B$6:$BE$43,'ADR Raw Data'!AO$1,FALSE)</f>
        <v>186.95311291712801</v>
      </c>
      <c r="AF42" s="51">
        <f>VLOOKUP($A42,'ADR Raw Data'!$B$6:$BE$43,'ADR Raw Data'!AP$1,FALSE)</f>
        <v>186.33193143139999</v>
      </c>
      <c r="AG42" s="52">
        <f>VLOOKUP($A42,'ADR Raw Data'!$B$6:$BE$43,'ADR Raw Data'!AR$1,FALSE)</f>
        <v>180.78471975225901</v>
      </c>
      <c r="AI42" s="118">
        <f>(VLOOKUP($A42,'ADR Raw Data'!$B$6:$BE$43,'ADR Raw Data'!AT$1,FALSE))/100</f>
        <v>4.4831768026494398E-2</v>
      </c>
      <c r="AJ42" s="115">
        <f>(VLOOKUP($A42,'ADR Raw Data'!$B$6:$BE$43,'ADR Raw Data'!AU$1,FALSE))/100</f>
        <v>8.7168009152871501E-3</v>
      </c>
      <c r="AK42" s="115">
        <f>(VLOOKUP($A42,'ADR Raw Data'!$B$6:$BE$43,'ADR Raw Data'!AV$1,FALSE))/100</f>
        <v>5.1957442190425094E-3</v>
      </c>
      <c r="AL42" s="115">
        <f>(VLOOKUP($A42,'ADR Raw Data'!$B$6:$BE$43,'ADR Raw Data'!AW$1,FALSE))/100</f>
        <v>1.88834310954407E-2</v>
      </c>
      <c r="AM42" s="115">
        <f>(VLOOKUP($A42,'ADR Raw Data'!$B$6:$BE$43,'ADR Raw Data'!AX$1,FALSE))/100</f>
        <v>-2.3400264944656902E-2</v>
      </c>
      <c r="AN42" s="116">
        <f>(VLOOKUP($A42,'ADR Raw Data'!$B$6:$BE$43,'ADR Raw Data'!AY$1,FALSE))/100</f>
        <v>7.3988622971307809E-3</v>
      </c>
      <c r="AO42" s="115">
        <f>(VLOOKUP($A42,'ADR Raw Data'!$B$6:$BE$43,'ADR Raw Data'!BA$1,FALSE))/100</f>
        <v>-1.29455165735806E-2</v>
      </c>
      <c r="AP42" s="115">
        <f>(VLOOKUP($A42,'ADR Raw Data'!$B$6:$BE$43,'ADR Raw Data'!BB$1,FALSE))/100</f>
        <v>-2.83100187252181E-2</v>
      </c>
      <c r="AQ42" s="116">
        <f>(VLOOKUP($A42,'ADR Raw Data'!$B$6:$BE$43,'ADR Raw Data'!BC$1,FALSE))/100</f>
        <v>-2.13713411193883E-2</v>
      </c>
      <c r="AR42" s="117">
        <f>(VLOOKUP($A42,'ADR Raw Data'!$B$6:$BE$43,'ADR Raw Data'!BE$1,FALSE))/100</f>
        <v>-2.7150880024273899E-3</v>
      </c>
      <c r="AT42" s="49">
        <f>VLOOKUP($A42,'RevPAR Raw Data'!$B$6:$BE$43,'RevPAR Raw Data'!AG$1,FALSE)</f>
        <v>86.108969459278995</v>
      </c>
      <c r="AU42" s="50">
        <f>VLOOKUP($A42,'RevPAR Raw Data'!$B$6:$BE$43,'RevPAR Raw Data'!AH$1,FALSE)</f>
        <v>116.14925650867799</v>
      </c>
      <c r="AV42" s="50">
        <f>VLOOKUP($A42,'RevPAR Raw Data'!$B$6:$BE$43,'RevPAR Raw Data'!AI$1,FALSE)</f>
        <v>142.60351635513999</v>
      </c>
      <c r="AW42" s="50">
        <f>VLOOKUP($A42,'RevPAR Raw Data'!$B$6:$BE$43,'RevPAR Raw Data'!AJ$1,FALSE)</f>
        <v>139.493991989319</v>
      </c>
      <c r="AX42" s="50">
        <f>VLOOKUP($A42,'RevPAR Raw Data'!$B$6:$BE$43,'RevPAR Raw Data'!AK$1,FALSE)</f>
        <v>97.404425901201606</v>
      </c>
      <c r="AY42" s="51">
        <f>VLOOKUP($A42,'RevPAR Raw Data'!$B$6:$BE$43,'RevPAR Raw Data'!AL$1,FALSE)</f>
        <v>116.352032042723</v>
      </c>
      <c r="AZ42" s="50">
        <f>VLOOKUP($A42,'RevPAR Raw Data'!$B$6:$BE$43,'RevPAR Raw Data'!AN$1,FALSE)</f>
        <v>124.557030206942</v>
      </c>
      <c r="BA42" s="50">
        <f>VLOOKUP($A42,'RevPAR Raw Data'!$B$6:$BE$43,'RevPAR Raw Data'!AO$1,FALSE)</f>
        <v>126.68943841789</v>
      </c>
      <c r="BB42" s="51">
        <f>VLOOKUP($A42,'RevPAR Raw Data'!$B$6:$BE$43,'RevPAR Raw Data'!AP$1,FALSE)</f>
        <v>125.623234312416</v>
      </c>
      <c r="BC42" s="52">
        <f>VLOOKUP($A42,'RevPAR Raw Data'!$B$6:$BE$43,'RevPAR Raw Data'!AR$1,FALSE)</f>
        <v>119.000946976921</v>
      </c>
      <c r="BE42" s="129">
        <f>(VLOOKUP($A42,'RevPAR Raw Data'!$B$6:$BE$43,'RevPAR Raw Data'!AT$1,FALSE))/100</f>
        <v>0.37575474673633996</v>
      </c>
      <c r="BF42" s="119">
        <f>(VLOOKUP($A42,'RevPAR Raw Data'!$B$6:$BE$43,'RevPAR Raw Data'!AU$1,FALSE))/100</f>
        <v>8.7791113562545306E-2</v>
      </c>
      <c r="BG42" s="119">
        <f>(VLOOKUP($A42,'RevPAR Raw Data'!$B$6:$BE$43,'RevPAR Raw Data'!AV$1,FALSE))/100</f>
        <v>0.120391053697046</v>
      </c>
      <c r="BH42" s="119">
        <f>(VLOOKUP($A42,'RevPAR Raw Data'!$B$6:$BE$43,'RevPAR Raw Data'!AW$1,FALSE))/100</f>
        <v>0.14743534819193202</v>
      </c>
      <c r="BI42" s="119">
        <f>(VLOOKUP($A42,'RevPAR Raw Data'!$B$6:$BE$43,'RevPAR Raw Data'!AX$1,FALSE))/100</f>
        <v>0.13928517720421302</v>
      </c>
      <c r="BJ42" s="130">
        <f>(VLOOKUP($A42,'RevPAR Raw Data'!$B$6:$BE$43,'RevPAR Raw Data'!AY$1,FALSE))/100</f>
        <v>0.15494568715368101</v>
      </c>
      <c r="BK42" s="119">
        <f>(VLOOKUP($A42,'RevPAR Raw Data'!$B$6:$BE$43,'RevPAR Raw Data'!BA$1,FALSE))/100</f>
        <v>0.105006119468183</v>
      </c>
      <c r="BL42" s="119">
        <f>(VLOOKUP($A42,'RevPAR Raw Data'!$B$6:$BE$43,'RevPAR Raw Data'!BB$1,FALSE))/100</f>
        <v>-2.84296555118808E-2</v>
      </c>
      <c r="BM42" s="130">
        <f>(VLOOKUP($A42,'RevPAR Raw Data'!$B$6:$BE$43,'RevPAR Raw Data'!BC$1,FALSE))/100</f>
        <v>3.34374917560974E-2</v>
      </c>
      <c r="BN42" s="131">
        <f>(VLOOKUP($A42,'RevPAR Raw Data'!$B$6:$BE$43,'RevPAR Raw Data'!BE$1,FALSE))/100</f>
        <v>0.11539081980867599</v>
      </c>
    </row>
    <row r="43" spans="1:66" x14ac:dyDescent="0.45">
      <c r="A43" s="59" t="s">
        <v>94</v>
      </c>
      <c r="B43" s="129">
        <f>(VLOOKUP($A43,'Occupancy Raw Data'!$B$8:$BE$45,'Occupancy Raw Data'!AG$3,FALSE))/100</f>
        <v>0.42699140401146102</v>
      </c>
      <c r="C43" s="119">
        <f>(VLOOKUP($A43,'Occupancy Raw Data'!$B$8:$BE$45,'Occupancy Raw Data'!AH$3,FALSE))/100</f>
        <v>0.49097421203438302</v>
      </c>
      <c r="D43" s="119">
        <f>(VLOOKUP($A43,'Occupancy Raw Data'!$B$8:$BE$45,'Occupancy Raw Data'!AI$3,FALSE))/100</f>
        <v>0.59641833810888201</v>
      </c>
      <c r="E43" s="119">
        <f>(VLOOKUP($A43,'Occupancy Raw Data'!$B$8:$BE$45,'Occupancy Raw Data'!AJ$3,FALSE))/100</f>
        <v>0.59905444126074403</v>
      </c>
      <c r="F43" s="119">
        <f>(VLOOKUP($A43,'Occupancy Raw Data'!$B$8:$BE$45,'Occupancy Raw Data'!AK$3,FALSE))/100</f>
        <v>0.50659025787965595</v>
      </c>
      <c r="G43" s="130">
        <f>(VLOOKUP($A43,'Occupancy Raw Data'!$B$8:$BE$45,'Occupancy Raw Data'!AL$3,FALSE))/100</f>
        <v>0.524005730659025</v>
      </c>
      <c r="H43" s="119">
        <f>(VLOOKUP($A43,'Occupancy Raw Data'!$B$8:$BE$45,'Occupancy Raw Data'!AN$3,FALSE))/100</f>
        <v>0.60223495702005703</v>
      </c>
      <c r="I43" s="119">
        <f>(VLOOKUP($A43,'Occupancy Raw Data'!$B$8:$BE$45,'Occupancy Raw Data'!AO$3,FALSE))/100</f>
        <v>0.60661891117478495</v>
      </c>
      <c r="J43" s="130">
        <f>(VLOOKUP($A43,'Occupancy Raw Data'!$B$8:$BE$45,'Occupancy Raw Data'!AP$3,FALSE))/100</f>
        <v>0.60442693409742099</v>
      </c>
      <c r="K43" s="131">
        <f>(VLOOKUP($A43,'Occupancy Raw Data'!$B$8:$BE$45,'Occupancy Raw Data'!AR$3,FALSE))/100</f>
        <v>0.54698321735570998</v>
      </c>
      <c r="M43" s="118">
        <f>(VLOOKUP($A43,'Occupancy Raw Data'!$B$8:$BE$45,'Occupancy Raw Data'!AT$3,FALSE))/100</f>
        <v>0.13560662444173299</v>
      </c>
      <c r="N43" s="115">
        <f>(VLOOKUP($A43,'Occupancy Raw Data'!$B$8:$BE$45,'Occupancy Raw Data'!AU$3,FALSE))/100</f>
        <v>-8.8985762545572097E-2</v>
      </c>
      <c r="O43" s="115">
        <f>(VLOOKUP($A43,'Occupancy Raw Data'!$B$8:$BE$45,'Occupancy Raw Data'!AV$3,FALSE))/100</f>
        <v>-1.8723486317582302E-2</v>
      </c>
      <c r="P43" s="115">
        <f>(VLOOKUP($A43,'Occupancy Raw Data'!$B$8:$BE$45,'Occupancy Raw Data'!AW$3,FALSE))/100</f>
        <v>-5.6856671083760505E-3</v>
      </c>
      <c r="Q43" s="115">
        <f>(VLOOKUP($A43,'Occupancy Raw Data'!$B$8:$BE$45,'Occupancy Raw Data'!AX$3,FALSE))/100</f>
        <v>-1.71671081797048E-2</v>
      </c>
      <c r="R43" s="116">
        <f>(VLOOKUP($A43,'Occupancy Raw Data'!$B$8:$BE$45,'Occupancy Raw Data'!AY$3,FALSE))/100</f>
        <v>-7.8097918236934606E-3</v>
      </c>
      <c r="S43" s="115">
        <f>(VLOOKUP($A43,'Occupancy Raw Data'!$B$8:$BE$45,'Occupancy Raw Data'!BA$3,FALSE))/100</f>
        <v>4.6745498166391897E-2</v>
      </c>
      <c r="T43" s="115">
        <f>(VLOOKUP($A43,'Occupancy Raw Data'!$B$8:$BE$45,'Occupancy Raw Data'!BB$3,FALSE))/100</f>
        <v>-3.48533932625417E-3</v>
      </c>
      <c r="U43" s="116">
        <f>(VLOOKUP($A43,'Occupancy Raw Data'!$B$8:$BE$45,'Occupancy Raw Data'!BC$3,FALSE))/100</f>
        <v>2.09216313514307E-2</v>
      </c>
      <c r="V43" s="117">
        <f>(VLOOKUP($A43,'Occupancy Raw Data'!$B$8:$BE$45,'Occupancy Raw Data'!BE$3,FALSE))/100</f>
        <v>1.0850343435864899E-3</v>
      </c>
      <c r="X43" s="49">
        <f>VLOOKUP($A43,'ADR Raw Data'!$B$6:$BE$43,'ADR Raw Data'!AG$1,FALSE)</f>
        <v>93.811915179170498</v>
      </c>
      <c r="Y43" s="50">
        <f>VLOOKUP($A43,'ADR Raw Data'!$B$6:$BE$43,'ADR Raw Data'!AH$1,FALSE)</f>
        <v>99.463934053107593</v>
      </c>
      <c r="Z43" s="50">
        <f>VLOOKUP($A43,'ADR Raw Data'!$B$6:$BE$43,'ADR Raw Data'!AI$1,FALSE)</f>
        <v>106.521017055008</v>
      </c>
      <c r="AA43" s="50">
        <f>VLOOKUP($A43,'ADR Raw Data'!$B$6:$BE$43,'ADR Raw Data'!AJ$1,FALSE)</f>
        <v>106.27503180752799</v>
      </c>
      <c r="AB43" s="50">
        <f>VLOOKUP($A43,'ADR Raw Data'!$B$6:$BE$43,'ADR Raw Data'!AK$1,FALSE)</f>
        <v>96.654936085972807</v>
      </c>
      <c r="AC43" s="51">
        <f>VLOOKUP($A43,'ADR Raw Data'!$B$6:$BE$43,'ADR Raw Data'!AL$1,FALSE)</f>
        <v>101.16346416736801</v>
      </c>
      <c r="AD43" s="50">
        <f>VLOOKUP($A43,'ADR Raw Data'!$B$6:$BE$43,'ADR Raw Data'!AN$1,FALSE)</f>
        <v>106.175943001237</v>
      </c>
      <c r="AE43" s="50">
        <f>VLOOKUP($A43,'ADR Raw Data'!$B$6:$BE$43,'ADR Raw Data'!AO$1,FALSE)</f>
        <v>106.823819847905</v>
      </c>
      <c r="AF43" s="51">
        <f>VLOOKUP($A43,'ADR Raw Data'!$B$6:$BE$43,'ADR Raw Data'!AP$1,FALSE)</f>
        <v>106.501056199483</v>
      </c>
      <c r="AG43" s="52">
        <f>VLOOKUP($A43,'ADR Raw Data'!$B$6:$BE$43,'ADR Raw Data'!AR$1,FALSE)</f>
        <v>102.848647439159</v>
      </c>
      <c r="AI43" s="118">
        <f>(VLOOKUP($A43,'ADR Raw Data'!$B$6:$BE$43,'ADR Raw Data'!AT$1,FALSE))/100</f>
        <v>3.60649855239435E-2</v>
      </c>
      <c r="AJ43" s="115">
        <f>(VLOOKUP($A43,'ADR Raw Data'!$B$6:$BE$43,'ADR Raw Data'!AU$1,FALSE))/100</f>
        <v>-2.9345561836145499E-2</v>
      </c>
      <c r="AK43" s="115">
        <f>(VLOOKUP($A43,'ADR Raw Data'!$B$6:$BE$43,'ADR Raw Data'!AV$1,FALSE))/100</f>
        <v>2.2679111145639101E-3</v>
      </c>
      <c r="AL43" s="115">
        <f>(VLOOKUP($A43,'ADR Raw Data'!$B$6:$BE$43,'ADR Raw Data'!AW$1,FALSE))/100</f>
        <v>1.24069086277278E-2</v>
      </c>
      <c r="AM43" s="115">
        <f>(VLOOKUP($A43,'ADR Raw Data'!$B$6:$BE$43,'ADR Raw Data'!AX$1,FALSE))/100</f>
        <v>-2.6106853160708397E-2</v>
      </c>
      <c r="AN43" s="116">
        <f>(VLOOKUP($A43,'ADR Raw Data'!$B$6:$BE$43,'ADR Raw Data'!AY$1,FALSE))/100</f>
        <v>-4.2085450084168004E-3</v>
      </c>
      <c r="AO43" s="115">
        <f>(VLOOKUP($A43,'ADR Raw Data'!$B$6:$BE$43,'ADR Raw Data'!BA$1,FALSE))/100</f>
        <v>-1.7386392638639801E-2</v>
      </c>
      <c r="AP43" s="115">
        <f>(VLOOKUP($A43,'ADR Raw Data'!$B$6:$BE$43,'ADR Raw Data'!BB$1,FALSE))/100</f>
        <v>-3.3881413920670199E-2</v>
      </c>
      <c r="AQ43" s="116">
        <f>(VLOOKUP($A43,'ADR Raw Data'!$B$6:$BE$43,'ADR Raw Data'!BC$1,FALSE))/100</f>
        <v>-2.6034155725680699E-2</v>
      </c>
      <c r="AR43" s="117">
        <f>(VLOOKUP($A43,'ADR Raw Data'!$B$6:$BE$43,'ADR Raw Data'!BE$1,FALSE))/100</f>
        <v>-1.0998538799387001E-2</v>
      </c>
      <c r="AT43" s="49">
        <f>VLOOKUP($A43,'RevPAR Raw Data'!$B$6:$BE$43,'RevPAR Raw Data'!AG$1,FALSE)</f>
        <v>40.056881375358103</v>
      </c>
      <c r="AU43" s="50">
        <f>VLOOKUP($A43,'RevPAR Raw Data'!$B$6:$BE$43,'RevPAR Raw Data'!AH$1,FALSE)</f>
        <v>48.8342266475644</v>
      </c>
      <c r="AV43" s="50">
        <f>VLOOKUP($A43,'RevPAR Raw Data'!$B$6:$BE$43,'RevPAR Raw Data'!AI$1,FALSE)</f>
        <v>63.531087965616003</v>
      </c>
      <c r="AW43" s="50">
        <f>VLOOKUP($A43,'RevPAR Raw Data'!$B$6:$BE$43,'RevPAR Raw Data'!AJ$1,FALSE)</f>
        <v>63.664529799426901</v>
      </c>
      <c r="AX43" s="50">
        <f>VLOOKUP($A43,'RevPAR Raw Data'!$B$6:$BE$43,'RevPAR Raw Data'!AK$1,FALSE)</f>
        <v>48.964448997134603</v>
      </c>
      <c r="AY43" s="51">
        <f>VLOOKUP($A43,'RevPAR Raw Data'!$B$6:$BE$43,'RevPAR Raw Data'!AL$1,FALSE)</f>
        <v>53.010234957020003</v>
      </c>
      <c r="AZ43" s="50">
        <f>VLOOKUP($A43,'RevPAR Raw Data'!$B$6:$BE$43,'RevPAR Raw Data'!AN$1,FALSE)</f>
        <v>63.942864469913999</v>
      </c>
      <c r="BA43" s="50">
        <f>VLOOKUP($A43,'RevPAR Raw Data'!$B$6:$BE$43,'RevPAR Raw Data'!AO$1,FALSE)</f>
        <v>64.801349283667605</v>
      </c>
      <c r="BB43" s="51">
        <f>VLOOKUP($A43,'RevPAR Raw Data'!$B$6:$BE$43,'RevPAR Raw Data'!AP$1,FALSE)</f>
        <v>64.372106876790795</v>
      </c>
      <c r="BC43" s="52">
        <f>VLOOKUP($A43,'RevPAR Raw Data'!$B$6:$BE$43,'RevPAR Raw Data'!AR$1,FALSE)</f>
        <v>56.2564840769545</v>
      </c>
      <c r="BE43" s="129">
        <f>(VLOOKUP($A43,'RevPAR Raw Data'!$B$6:$BE$43,'RevPAR Raw Data'!AT$1,FALSE))/100</f>
        <v>0.176562260913118</v>
      </c>
      <c r="BF43" s="119">
        <f>(VLOOKUP($A43,'RevPAR Raw Data'!$B$6:$BE$43,'RevPAR Raw Data'!AU$1,FALSE))/100</f>
        <v>-0.11571998718439901</v>
      </c>
      <c r="BG43" s="119">
        <f>(VLOOKUP($A43,'RevPAR Raw Data'!$B$6:$BE$43,'RevPAR Raw Data'!AV$1,FALSE))/100</f>
        <v>-1.6498038405741398E-2</v>
      </c>
      <c r="BH43" s="119">
        <f>(VLOOKUP($A43,'RevPAR Raw Data'!$B$6:$BE$43,'RevPAR Raw Data'!AW$1,FALSE))/100</f>
        <v>6.6506999670504999E-3</v>
      </c>
      <c r="BI43" s="119">
        <f>(VLOOKUP($A43,'RevPAR Raw Data'!$B$6:$BE$43,'RevPAR Raw Data'!AX$1,FALSE))/100</f>
        <v>-4.2825782167971706E-2</v>
      </c>
      <c r="BJ43" s="130">
        <f>(VLOOKUP($A43,'RevPAR Raw Data'!$B$6:$BE$43,'RevPAR Raw Data'!AY$1,FALSE))/100</f>
        <v>-1.1985468971713799E-2</v>
      </c>
      <c r="BK43" s="119">
        <f>(VLOOKUP($A43,'RevPAR Raw Data'!$B$6:$BE$43,'RevPAR Raw Data'!BA$1,FALSE))/100</f>
        <v>2.8546369942542296E-2</v>
      </c>
      <c r="BL43" s="119">
        <f>(VLOOKUP($A43,'RevPAR Raw Data'!$B$6:$BE$43,'RevPAR Raw Data'!BB$1,FALSE))/100</f>
        <v>-3.7248665022557602E-2</v>
      </c>
      <c r="BM43" s="130">
        <f>(VLOOKUP($A43,'RevPAR Raw Data'!$B$6:$BE$43,'RevPAR Raw Data'!BC$1,FALSE))/100</f>
        <v>-5.6572013828884403E-3</v>
      </c>
      <c r="BN43" s="131">
        <f>(VLOOKUP($A43,'RevPAR Raw Data'!$B$6:$BE$43,'RevPAR Raw Data'!BE$1,FALSE))/100</f>
        <v>-9.9254382481271594E-3</v>
      </c>
    </row>
    <row r="44" spans="1:66" x14ac:dyDescent="0.45">
      <c r="A44" s="59" t="s">
        <v>44</v>
      </c>
      <c r="B44" s="129">
        <f>(VLOOKUP($A44,'Occupancy Raw Data'!$B$8:$BE$45,'Occupancy Raw Data'!AG$3,FALSE))/100</f>
        <v>0.44903189066059196</v>
      </c>
      <c r="C44" s="119">
        <f>(VLOOKUP($A44,'Occupancy Raw Data'!$B$8:$BE$45,'Occupancy Raw Data'!AH$3,FALSE))/100</f>
        <v>0.52050113895216399</v>
      </c>
      <c r="D44" s="119">
        <f>(VLOOKUP($A44,'Occupancy Raw Data'!$B$8:$BE$45,'Occupancy Raw Data'!AI$3,FALSE))/100</f>
        <v>0.56613041002277908</v>
      </c>
      <c r="E44" s="119">
        <f>(VLOOKUP($A44,'Occupancy Raw Data'!$B$8:$BE$45,'Occupancy Raw Data'!AJ$3,FALSE))/100</f>
        <v>0.60093963553530694</v>
      </c>
      <c r="F44" s="119">
        <f>(VLOOKUP($A44,'Occupancy Raw Data'!$B$8:$BE$45,'Occupancy Raw Data'!AK$3,FALSE))/100</f>
        <v>0.570899772209567</v>
      </c>
      <c r="G44" s="130">
        <f>(VLOOKUP($A44,'Occupancy Raw Data'!$B$8:$BE$45,'Occupancy Raw Data'!AL$3,FALSE))/100</f>
        <v>0.54150056947608194</v>
      </c>
      <c r="H44" s="119">
        <f>(VLOOKUP($A44,'Occupancy Raw Data'!$B$8:$BE$45,'Occupancy Raw Data'!AN$3,FALSE))/100</f>
        <v>0.60186503416856396</v>
      </c>
      <c r="I44" s="119">
        <f>(VLOOKUP($A44,'Occupancy Raw Data'!$B$8:$BE$45,'Occupancy Raw Data'!AO$3,FALSE))/100</f>
        <v>0.59204157175398597</v>
      </c>
      <c r="J44" s="130">
        <f>(VLOOKUP($A44,'Occupancy Raw Data'!$B$8:$BE$45,'Occupancy Raw Data'!AP$3,FALSE))/100</f>
        <v>0.59695330296127502</v>
      </c>
      <c r="K44" s="131">
        <f>(VLOOKUP($A44,'Occupancy Raw Data'!$B$8:$BE$45,'Occupancy Raw Data'!AR$3,FALSE))/100</f>
        <v>0.55734420761470804</v>
      </c>
      <c r="M44" s="118">
        <f>(VLOOKUP($A44,'Occupancy Raw Data'!$B$8:$BE$45,'Occupancy Raw Data'!AT$3,FALSE))/100</f>
        <v>9.5519277526919008E-2</v>
      </c>
      <c r="N44" s="115">
        <f>(VLOOKUP($A44,'Occupancy Raw Data'!$B$8:$BE$45,'Occupancy Raw Data'!AU$3,FALSE))/100</f>
        <v>1.44284128745837E-2</v>
      </c>
      <c r="O44" s="115">
        <f>(VLOOKUP($A44,'Occupancy Raw Data'!$B$8:$BE$45,'Occupancy Raw Data'!AV$3,FALSE))/100</f>
        <v>4.53470031545741E-2</v>
      </c>
      <c r="P44" s="115">
        <f>(VLOOKUP($A44,'Occupancy Raw Data'!$B$8:$BE$45,'Occupancy Raw Data'!AW$3,FALSE))/100</f>
        <v>7.9539641943734002E-2</v>
      </c>
      <c r="Q44" s="115">
        <f>(VLOOKUP($A44,'Occupancy Raw Data'!$B$8:$BE$45,'Occupancy Raw Data'!AX$3,FALSE))/100</f>
        <v>0.10896017699114999</v>
      </c>
      <c r="R44" s="116">
        <f>(VLOOKUP($A44,'Occupancy Raw Data'!$B$8:$BE$45,'Occupancy Raw Data'!AY$3,FALSE))/100</f>
        <v>6.7619154550047703E-2</v>
      </c>
      <c r="S44" s="115">
        <f>(VLOOKUP($A44,'Occupancy Raw Data'!$B$8:$BE$45,'Occupancy Raw Data'!BA$3,FALSE))/100</f>
        <v>7.5071496663489E-3</v>
      </c>
      <c r="T44" s="115">
        <f>(VLOOKUP($A44,'Occupancy Raw Data'!$B$8:$BE$45,'Occupancy Raw Data'!BB$3,FALSE))/100</f>
        <v>-5.7136379095340598E-2</v>
      </c>
      <c r="U44" s="116">
        <f>(VLOOKUP($A44,'Occupancy Raw Data'!$B$8:$BE$45,'Occupancy Raw Data'!BC$3,FALSE))/100</f>
        <v>-2.5620170801138601E-2</v>
      </c>
      <c r="V44" s="117">
        <f>(VLOOKUP($A44,'Occupancy Raw Data'!$B$8:$BE$45,'Occupancy Raw Data'!BE$3,FALSE))/100</f>
        <v>3.72452166013739E-2</v>
      </c>
      <c r="X44" s="49">
        <f>VLOOKUP($A44,'ADR Raw Data'!$B$6:$BE$43,'ADR Raw Data'!AG$1,FALSE)</f>
        <v>80.960274682942199</v>
      </c>
      <c r="Y44" s="50">
        <f>VLOOKUP($A44,'ADR Raw Data'!$B$6:$BE$43,'ADR Raw Data'!AH$1,FALSE)</f>
        <v>82.831616630196905</v>
      </c>
      <c r="Z44" s="50">
        <f>VLOOKUP($A44,'ADR Raw Data'!$B$6:$BE$43,'ADR Raw Data'!AI$1,FALSE)</f>
        <v>87.165928152898204</v>
      </c>
      <c r="AA44" s="50">
        <f>VLOOKUP($A44,'ADR Raw Data'!$B$6:$BE$43,'ADR Raw Data'!AJ$1,FALSE)</f>
        <v>88.423902961383504</v>
      </c>
      <c r="AB44" s="50">
        <f>VLOOKUP($A44,'ADR Raw Data'!$B$6:$BE$43,'ADR Raw Data'!AK$1,FALSE)</f>
        <v>88.956409114713196</v>
      </c>
      <c r="AC44" s="51">
        <f>VLOOKUP($A44,'ADR Raw Data'!$B$6:$BE$43,'ADR Raw Data'!AL$1,FALSE)</f>
        <v>85.960242145392399</v>
      </c>
      <c r="AD44" s="50">
        <f>VLOOKUP($A44,'ADR Raw Data'!$B$6:$BE$43,'ADR Raw Data'!AN$1,FALSE)</f>
        <v>100.97333613246499</v>
      </c>
      <c r="AE44" s="50">
        <f>VLOOKUP($A44,'ADR Raw Data'!$B$6:$BE$43,'ADR Raw Data'!AO$1,FALSE)</f>
        <v>96.828913045569294</v>
      </c>
      <c r="AF44" s="51">
        <f>VLOOKUP($A44,'ADR Raw Data'!$B$6:$BE$43,'ADR Raw Data'!AP$1,FALSE)</f>
        <v>98.918174743620298</v>
      </c>
      <c r="AG44" s="52">
        <f>VLOOKUP($A44,'ADR Raw Data'!$B$6:$BE$43,'ADR Raw Data'!AR$1,FALSE)</f>
        <v>89.925619661721996</v>
      </c>
      <c r="AI44" s="118">
        <f>(VLOOKUP($A44,'ADR Raw Data'!$B$6:$BE$43,'ADR Raw Data'!AT$1,FALSE))/100</f>
        <v>2.2846872287940297E-2</v>
      </c>
      <c r="AJ44" s="115">
        <f>(VLOOKUP($A44,'ADR Raw Data'!$B$6:$BE$43,'ADR Raw Data'!AU$1,FALSE))/100</f>
        <v>-2.4658874477127401E-2</v>
      </c>
      <c r="AK44" s="115">
        <f>(VLOOKUP($A44,'ADR Raw Data'!$B$6:$BE$43,'ADR Raw Data'!AV$1,FALSE))/100</f>
        <v>-7.8256025759042801E-3</v>
      </c>
      <c r="AL44" s="115">
        <f>(VLOOKUP($A44,'ADR Raw Data'!$B$6:$BE$43,'ADR Raw Data'!AW$1,FALSE))/100</f>
        <v>3.9113868001761894E-3</v>
      </c>
      <c r="AM44" s="115">
        <f>(VLOOKUP($A44,'ADR Raw Data'!$B$6:$BE$43,'ADR Raw Data'!AX$1,FALSE))/100</f>
        <v>4.6290449924780798E-2</v>
      </c>
      <c r="AN44" s="116">
        <f>(VLOOKUP($A44,'ADR Raw Data'!$B$6:$BE$43,'ADR Raw Data'!AY$1,FALSE))/100</f>
        <v>7.3942015318036102E-3</v>
      </c>
      <c r="AO44" s="115">
        <f>(VLOOKUP($A44,'ADR Raw Data'!$B$6:$BE$43,'ADR Raw Data'!BA$1,FALSE))/100</f>
        <v>7.3561181464867298E-5</v>
      </c>
      <c r="AP44" s="115">
        <f>(VLOOKUP($A44,'ADR Raw Data'!$B$6:$BE$43,'ADR Raw Data'!BB$1,FALSE))/100</f>
        <v>-4.1624373516645094E-2</v>
      </c>
      <c r="AQ44" s="116">
        <f>(VLOOKUP($A44,'ADR Raw Data'!$B$6:$BE$43,'ADR Raw Data'!BC$1,FALSE))/100</f>
        <v>-2.0621939943557401E-2</v>
      </c>
      <c r="AR44" s="117">
        <f>(VLOOKUP($A44,'ADR Raw Data'!$B$6:$BE$43,'ADR Raw Data'!BE$1,FALSE))/100</f>
        <v>-5.6277905307223998E-3</v>
      </c>
      <c r="AT44" s="49">
        <f>VLOOKUP($A44,'RevPAR Raw Data'!$B$6:$BE$43,'RevPAR Raw Data'!AG$1,FALSE)</f>
        <v>36.353745209282401</v>
      </c>
      <c r="AU44" s="50">
        <f>VLOOKUP($A44,'RevPAR Raw Data'!$B$6:$BE$43,'RevPAR Raw Data'!AH$1,FALSE)</f>
        <v>43.113950797266497</v>
      </c>
      <c r="AV44" s="50">
        <f>VLOOKUP($A44,'RevPAR Raw Data'!$B$6:$BE$43,'RevPAR Raw Data'!AI$1,FALSE)</f>
        <v>49.347282645216403</v>
      </c>
      <c r="AW44" s="50">
        <f>VLOOKUP($A44,'RevPAR Raw Data'!$B$6:$BE$43,'RevPAR Raw Data'!AJ$1,FALSE)</f>
        <v>53.137428018223197</v>
      </c>
      <c r="AX44" s="50">
        <f>VLOOKUP($A44,'RevPAR Raw Data'!$B$6:$BE$43,'RevPAR Raw Data'!AK$1,FALSE)</f>
        <v>50.785193700170801</v>
      </c>
      <c r="AY44" s="51">
        <f>VLOOKUP($A44,'RevPAR Raw Data'!$B$6:$BE$43,'RevPAR Raw Data'!AL$1,FALSE)</f>
        <v>46.547520074031802</v>
      </c>
      <c r="AZ44" s="50">
        <f>VLOOKUP($A44,'RevPAR Raw Data'!$B$6:$BE$43,'RevPAR Raw Data'!AN$1,FALSE)</f>
        <v>60.772320401480599</v>
      </c>
      <c r="BA44" s="50">
        <f>VLOOKUP($A44,'RevPAR Raw Data'!$B$6:$BE$43,'RevPAR Raw Data'!AO$1,FALSE)</f>
        <v>57.326741870728902</v>
      </c>
      <c r="BB44" s="51">
        <f>VLOOKUP($A44,'RevPAR Raw Data'!$B$6:$BE$43,'RevPAR Raw Data'!AP$1,FALSE)</f>
        <v>59.049531136104697</v>
      </c>
      <c r="BC44" s="52">
        <f>VLOOKUP($A44,'RevPAR Raw Data'!$B$6:$BE$43,'RevPAR Raw Data'!AR$1,FALSE)</f>
        <v>50.119523234624097</v>
      </c>
      <c r="BE44" s="129">
        <f>(VLOOKUP($A44,'RevPAR Raw Data'!$B$6:$BE$43,'RevPAR Raw Data'!AT$1,FALSE))/100</f>
        <v>0.12054846654955301</v>
      </c>
      <c r="BF44" s="119">
        <f>(VLOOKUP($A44,'RevPAR Raw Data'!$B$6:$BE$43,'RevPAR Raw Data'!AU$1,FALSE))/100</f>
        <v>-1.05862500245221E-2</v>
      </c>
      <c r="BG44" s="119">
        <f>(VLOOKUP($A44,'RevPAR Raw Data'!$B$6:$BE$43,'RevPAR Raw Data'!AV$1,FALSE))/100</f>
        <v>3.7166532953973798E-2</v>
      </c>
      <c r="BH44" s="119">
        <f>(VLOOKUP($A44,'RevPAR Raw Data'!$B$6:$BE$43,'RevPAR Raw Data'!AW$1,FALSE))/100</f>
        <v>8.3762139049499598E-2</v>
      </c>
      <c r="BI44" s="119">
        <f>(VLOOKUP($A44,'RevPAR Raw Data'!$B$6:$BE$43,'RevPAR Raw Data'!AX$1,FALSE))/100</f>
        <v>0.160294442532735</v>
      </c>
      <c r="BJ44" s="130">
        <f>(VLOOKUP($A44,'RevPAR Raw Data'!$B$6:$BE$43,'RevPAR Raw Data'!AY$1,FALSE))/100</f>
        <v>7.55133457380045E-2</v>
      </c>
      <c r="BK44" s="119">
        <f>(VLOOKUP($A44,'RevPAR Raw Data'!$B$6:$BE$43,'RevPAR Raw Data'!BA$1,FALSE))/100</f>
        <v>7.5812630826126602E-3</v>
      </c>
      <c r="BL44" s="119">
        <f>(VLOOKUP($A44,'RevPAR Raw Data'!$B$6:$BE$43,'RevPAR Raw Data'!BB$1,FALSE))/100</f>
        <v>-9.6382486627132696E-2</v>
      </c>
      <c r="BM44" s="130">
        <f>(VLOOKUP($A44,'RevPAR Raw Data'!$B$6:$BE$43,'RevPAR Raw Data'!BC$1,FALSE))/100</f>
        <v>-4.5713773121091296E-2</v>
      </c>
      <c r="BN44" s="131">
        <f>(VLOOKUP($A44,'RevPAR Raw Data'!$B$6:$BE$43,'RevPAR Raw Data'!BE$1,FALSE))/100</f>
        <v>3.14078177933476E-2</v>
      </c>
    </row>
    <row r="45" spans="1:66" x14ac:dyDescent="0.45">
      <c r="A45" s="59"/>
      <c r="B45" s="134"/>
      <c r="C45" s="138"/>
      <c r="D45" s="138"/>
      <c r="E45" s="138"/>
      <c r="F45" s="138"/>
      <c r="G45" s="139"/>
      <c r="H45" s="138"/>
      <c r="I45" s="138"/>
      <c r="J45" s="139"/>
      <c r="K45" s="135"/>
      <c r="M45" s="143"/>
      <c r="N45" s="145"/>
      <c r="O45" s="145"/>
      <c r="P45" s="145"/>
      <c r="Q45" s="145"/>
      <c r="R45" s="146"/>
      <c r="S45" s="145"/>
      <c r="T45" s="145"/>
      <c r="U45" s="146"/>
      <c r="V45" s="144"/>
      <c r="X45" s="55"/>
      <c r="Y45" s="56"/>
      <c r="Z45" s="56"/>
      <c r="AA45" s="56"/>
      <c r="AB45" s="56"/>
      <c r="AC45" s="57"/>
      <c r="AD45" s="56"/>
      <c r="AE45" s="56"/>
      <c r="AF45" s="57"/>
      <c r="AG45" s="58"/>
      <c r="AI45" s="143"/>
      <c r="AJ45" s="145"/>
      <c r="AK45" s="145"/>
      <c r="AL45" s="145"/>
      <c r="AM45" s="145"/>
      <c r="AN45" s="146"/>
      <c r="AO45" s="145"/>
      <c r="AP45" s="145"/>
      <c r="AQ45" s="146"/>
      <c r="AR45" s="144"/>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134"/>
      <c r="C46" s="138"/>
      <c r="D46" s="138"/>
      <c r="E46" s="138"/>
      <c r="F46" s="138"/>
      <c r="G46" s="139"/>
      <c r="H46" s="138"/>
      <c r="I46" s="138"/>
      <c r="J46" s="139"/>
      <c r="K46" s="135"/>
      <c r="M46" s="143"/>
      <c r="N46" s="145"/>
      <c r="O46" s="145"/>
      <c r="P46" s="145"/>
      <c r="Q46" s="145"/>
      <c r="R46" s="146"/>
      <c r="S46" s="145"/>
      <c r="T46" s="145"/>
      <c r="U46" s="146"/>
      <c r="V46" s="144"/>
      <c r="X46" s="55"/>
      <c r="Y46" s="56"/>
      <c r="Z46" s="56"/>
      <c r="AA46" s="56"/>
      <c r="AB46" s="56"/>
      <c r="AC46" s="57"/>
      <c r="AD46" s="56"/>
      <c r="AE46" s="56"/>
      <c r="AF46" s="57"/>
      <c r="AG46" s="58"/>
      <c r="AI46" s="143"/>
      <c r="AJ46" s="145"/>
      <c r="AK46" s="145"/>
      <c r="AL46" s="145"/>
      <c r="AM46" s="145"/>
      <c r="AN46" s="146"/>
      <c r="AO46" s="145"/>
      <c r="AP46" s="145"/>
      <c r="AQ46" s="146"/>
      <c r="AR46" s="144"/>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29">
        <f>(VLOOKUP($A47,'Occupancy Raw Data'!$B$8:$BE$45,'Occupancy Raw Data'!AG$3,FALSE))/100</f>
        <v>0.430357985059867</v>
      </c>
      <c r="C47" s="119">
        <f>(VLOOKUP($A47,'Occupancy Raw Data'!$B$8:$BE$45,'Occupancy Raw Data'!AH$3,FALSE))/100</f>
        <v>0.53019975961904098</v>
      </c>
      <c r="D47" s="119">
        <f>(VLOOKUP($A47,'Occupancy Raw Data'!$B$8:$BE$45,'Occupancy Raw Data'!AI$3,FALSE))/100</f>
        <v>0.61304751327420104</v>
      </c>
      <c r="E47" s="119">
        <f>(VLOOKUP($A47,'Occupancy Raw Data'!$B$8:$BE$45,'Occupancy Raw Data'!AJ$3,FALSE))/100</f>
        <v>0.61474387256766394</v>
      </c>
      <c r="F47" s="119">
        <f>(VLOOKUP($A47,'Occupancy Raw Data'!$B$8:$BE$45,'Occupancy Raw Data'!AK$3,FALSE))/100</f>
        <v>0.550905992788571</v>
      </c>
      <c r="G47" s="130">
        <f>(VLOOKUP($A47,'Occupancy Raw Data'!$B$8:$BE$45,'Occupancy Raw Data'!AL$3,FALSE))/100</f>
        <v>0.54785102466186897</v>
      </c>
      <c r="H47" s="119">
        <f>(VLOOKUP($A47,'Occupancy Raw Data'!$B$8:$BE$45,'Occupancy Raw Data'!AN$3,FALSE))/100</f>
        <v>0.59318565625522901</v>
      </c>
      <c r="I47" s="119">
        <f>(VLOOKUP($A47,'Occupancy Raw Data'!$B$8:$BE$45,'Occupancy Raw Data'!AO$3,FALSE))/100</f>
        <v>0.577455895442338</v>
      </c>
      <c r="J47" s="130">
        <f>(VLOOKUP($A47,'Occupancy Raw Data'!$B$8:$BE$45,'Occupancy Raw Data'!AP$3,FALSE))/100</f>
        <v>0.58532104508438298</v>
      </c>
      <c r="K47" s="131">
        <f>(VLOOKUP($A47,'Occupancy Raw Data'!$B$8:$BE$45,'Occupancy Raw Data'!AR$3,FALSE))/100</f>
        <v>0.55855648301396299</v>
      </c>
      <c r="M47" s="118">
        <f>(VLOOKUP($A47,'Occupancy Raw Data'!$B$8:$BE$45,'Occupancy Raw Data'!AT$3,FALSE))/100</f>
        <v>8.7342149347640785E-2</v>
      </c>
      <c r="N47" s="115">
        <f>(VLOOKUP($A47,'Occupancy Raw Data'!$B$8:$BE$45,'Occupancy Raw Data'!AU$3,FALSE))/100</f>
        <v>-3.6373867444120397E-2</v>
      </c>
      <c r="O47" s="115">
        <f>(VLOOKUP($A47,'Occupancy Raw Data'!$B$8:$BE$45,'Occupancy Raw Data'!AV$3,FALSE))/100</f>
        <v>2.1807241611709199E-2</v>
      </c>
      <c r="P47" s="115">
        <f>(VLOOKUP($A47,'Occupancy Raw Data'!$B$8:$BE$45,'Occupancy Raw Data'!AW$3,FALSE))/100</f>
        <v>3.3040399799781801E-2</v>
      </c>
      <c r="Q47" s="115">
        <f>(VLOOKUP($A47,'Occupancy Raw Data'!$B$8:$BE$45,'Occupancy Raw Data'!AX$3,FALSE))/100</f>
        <v>3.6815997754045302E-2</v>
      </c>
      <c r="R47" s="116">
        <f>(VLOOKUP($A47,'Occupancy Raw Data'!$B$8:$BE$45,'Occupancy Raw Data'!AY$3,FALSE))/100</f>
        <v>2.50198856915478E-2</v>
      </c>
      <c r="S47" s="115">
        <f>(VLOOKUP($A47,'Occupancy Raw Data'!$B$8:$BE$45,'Occupancy Raw Data'!BA$3,FALSE))/100</f>
        <v>4.9610114925645502E-2</v>
      </c>
      <c r="T47" s="115">
        <f>(VLOOKUP($A47,'Occupancy Raw Data'!$B$8:$BE$45,'Occupancy Raw Data'!BB$3,FALSE))/100</f>
        <v>-6.14161470613482E-3</v>
      </c>
      <c r="U47" s="116">
        <f>(VLOOKUP($A47,'Occupancy Raw Data'!$B$8:$BE$45,'Occupancy Raw Data'!BC$3,FALSE))/100</f>
        <v>2.1348608593541697E-2</v>
      </c>
      <c r="V47" s="117">
        <f>(VLOOKUP($A47,'Occupancy Raw Data'!$B$8:$BE$45,'Occupancy Raw Data'!BE$3,FALSE))/100</f>
        <v>2.3917442601566901E-2</v>
      </c>
      <c r="X47" s="49">
        <f>VLOOKUP($A47,'ADR Raw Data'!$B$6:$BE$43,'ADR Raw Data'!AG$1,FALSE)</f>
        <v>104.469339979495</v>
      </c>
      <c r="Y47" s="50">
        <f>VLOOKUP($A47,'ADR Raw Data'!$B$6:$BE$43,'ADR Raw Data'!AH$1,FALSE)</f>
        <v>108.905804530911</v>
      </c>
      <c r="Z47" s="50">
        <f>VLOOKUP($A47,'ADR Raw Data'!$B$6:$BE$43,'ADR Raw Data'!AI$1,FALSE)</f>
        <v>113.81719518550599</v>
      </c>
      <c r="AA47" s="50">
        <f>VLOOKUP($A47,'ADR Raw Data'!$B$6:$BE$43,'ADR Raw Data'!AJ$1,FALSE)</f>
        <v>113.522274262804</v>
      </c>
      <c r="AB47" s="50">
        <f>VLOOKUP($A47,'ADR Raw Data'!$B$6:$BE$43,'ADR Raw Data'!AK$1,FALSE)</f>
        <v>108.005532235125</v>
      </c>
      <c r="AC47" s="51">
        <f>VLOOKUP($A47,'ADR Raw Data'!$B$6:$BE$43,'ADR Raw Data'!AL$1,FALSE)</f>
        <v>110.16294517866</v>
      </c>
      <c r="AD47" s="50">
        <f>VLOOKUP($A47,'ADR Raw Data'!$B$6:$BE$43,'ADR Raw Data'!AN$1,FALSE)</f>
        <v>120.69393464907201</v>
      </c>
      <c r="AE47" s="50">
        <f>VLOOKUP($A47,'ADR Raw Data'!$B$6:$BE$43,'ADR Raw Data'!AO$1,FALSE)</f>
        <v>120.961439411904</v>
      </c>
      <c r="AF47" s="51">
        <f>VLOOKUP($A47,'ADR Raw Data'!$B$6:$BE$43,'ADR Raw Data'!AP$1,FALSE)</f>
        <v>120.82588523897699</v>
      </c>
      <c r="AG47" s="52">
        <f>VLOOKUP($A47,'ADR Raw Data'!$B$6:$BE$43,'ADR Raw Data'!AR$1,FALSE)</f>
        <v>113.355404313769</v>
      </c>
      <c r="AI47" s="118">
        <f>(VLOOKUP($A47,'ADR Raw Data'!$B$6:$BE$43,'ADR Raw Data'!AT$1,FALSE))/100</f>
        <v>4.9310296543175099E-2</v>
      </c>
      <c r="AJ47" s="115">
        <f>(VLOOKUP($A47,'ADR Raw Data'!$B$6:$BE$43,'ADR Raw Data'!AU$1,FALSE))/100</f>
        <v>-5.0496293788313794E-3</v>
      </c>
      <c r="AK47" s="115">
        <f>(VLOOKUP($A47,'ADR Raw Data'!$B$6:$BE$43,'ADR Raw Data'!AV$1,FALSE))/100</f>
        <v>1.09309768979643E-2</v>
      </c>
      <c r="AL47" s="115">
        <f>(VLOOKUP($A47,'ADR Raw Data'!$B$6:$BE$43,'ADR Raw Data'!AW$1,FALSE))/100</f>
        <v>1.4181442773373999E-2</v>
      </c>
      <c r="AM47" s="115">
        <f>(VLOOKUP($A47,'ADR Raw Data'!$B$6:$BE$43,'ADR Raw Data'!AX$1,FALSE))/100</f>
        <v>7.1932780040163706E-3</v>
      </c>
      <c r="AN47" s="116">
        <f>(VLOOKUP($A47,'ADR Raw Data'!$B$6:$BE$43,'ADR Raw Data'!AY$1,FALSE))/100</f>
        <v>1.2490402946637001E-2</v>
      </c>
      <c r="AO47" s="115">
        <f>(VLOOKUP($A47,'ADR Raw Data'!$B$6:$BE$43,'ADR Raw Data'!BA$1,FALSE))/100</f>
        <v>7.0527391416452499E-3</v>
      </c>
      <c r="AP47" s="115">
        <f>(VLOOKUP($A47,'ADR Raw Data'!$B$6:$BE$43,'ADR Raw Data'!BB$1,FALSE))/100</f>
        <v>-1.8710047305656501E-2</v>
      </c>
      <c r="AQ47" s="116">
        <f>(VLOOKUP($A47,'ADR Raw Data'!$B$6:$BE$43,'ADR Raw Data'!BC$1,FALSE))/100</f>
        <v>-6.2182224597733104E-3</v>
      </c>
      <c r="AR47" s="117">
        <f>(VLOOKUP($A47,'ADR Raw Data'!$B$6:$BE$43,'ADR Raw Data'!BE$1,FALSE))/100</f>
        <v>6.3570555031597495E-3</v>
      </c>
      <c r="AT47" s="49">
        <f>VLOOKUP($A47,'RevPAR Raw Data'!$B$6:$BE$43,'RevPAR Raw Data'!AG$1,FALSE)</f>
        <v>44.959214654109999</v>
      </c>
      <c r="AU47" s="50">
        <f>VLOOKUP($A47,'RevPAR Raw Data'!$B$6:$BE$43,'RevPAR Raw Data'!AH$1,FALSE)</f>
        <v>57.7418313834076</v>
      </c>
      <c r="AV47" s="50">
        <f>VLOOKUP($A47,'RevPAR Raw Data'!$B$6:$BE$43,'RevPAR Raw Data'!AI$1,FALSE)</f>
        <v>69.775348476319394</v>
      </c>
      <c r="AW47" s="50">
        <f>VLOOKUP($A47,'RevPAR Raw Data'!$B$6:$BE$43,'RevPAR Raw Data'!AJ$1,FALSE)</f>
        <v>69.787122503004696</v>
      </c>
      <c r="AX47" s="50">
        <f>VLOOKUP($A47,'RevPAR Raw Data'!$B$6:$BE$43,'RevPAR Raw Data'!AK$1,FALSE)</f>
        <v>59.500894962649603</v>
      </c>
      <c r="AY47" s="51">
        <f>VLOOKUP($A47,'RevPAR Raw Data'!$B$6:$BE$43,'RevPAR Raw Data'!AL$1,FALSE)</f>
        <v>60.352882395898298</v>
      </c>
      <c r="AZ47" s="50">
        <f>VLOOKUP($A47,'RevPAR Raw Data'!$B$6:$BE$43,'RevPAR Raw Data'!AN$1,FALSE)</f>
        <v>71.593910830835696</v>
      </c>
      <c r="BA47" s="50">
        <f>VLOOKUP($A47,'RevPAR Raw Data'!$B$6:$BE$43,'RevPAR Raw Data'!AO$1,FALSE)</f>
        <v>69.849896309595294</v>
      </c>
      <c r="BB47" s="51">
        <f>VLOOKUP($A47,'RevPAR Raw Data'!$B$6:$BE$43,'RevPAR Raw Data'!AP$1,FALSE)</f>
        <v>70.721933421323797</v>
      </c>
      <c r="BC47" s="52">
        <f>VLOOKUP($A47,'RevPAR Raw Data'!$B$6:$BE$43,'RevPAR Raw Data'!AR$1,FALSE)</f>
        <v>63.315395964125003</v>
      </c>
      <c r="BE47" s="129">
        <f>(VLOOKUP($A47,'RevPAR Raw Data'!$B$6:$BE$43,'RevPAR Raw Data'!AT$1,FALSE))/100</f>
        <v>0.14095931317586602</v>
      </c>
      <c r="BF47" s="119">
        <f>(VLOOKUP($A47,'RevPAR Raw Data'!$B$6:$BE$43,'RevPAR Raw Data'!AU$1,FALSE))/100</f>
        <v>-4.1239822273284196E-2</v>
      </c>
      <c r="BG47" s="119">
        <f>(VLOOKUP($A47,'RevPAR Raw Data'!$B$6:$BE$43,'RevPAR Raw Data'!AV$1,FALSE))/100</f>
        <v>3.2976592963939504E-2</v>
      </c>
      <c r="BH47" s="119">
        <f>(VLOOKUP($A47,'RevPAR Raw Data'!$B$6:$BE$43,'RevPAR Raw Data'!AW$1,FALSE))/100</f>
        <v>4.7690403112125794E-2</v>
      </c>
      <c r="BI47" s="119">
        <f>(VLOOKUP($A47,'RevPAR Raw Data'!$B$6:$BE$43,'RevPAR Raw Data'!AX$1,FALSE))/100</f>
        <v>4.42741034649018E-2</v>
      </c>
      <c r="BJ47" s="130">
        <f>(VLOOKUP($A47,'RevPAR Raw Data'!$B$6:$BE$43,'RevPAR Raw Data'!AY$1,FALSE))/100</f>
        <v>3.7822797092151202E-2</v>
      </c>
      <c r="BK47" s="119">
        <f>(VLOOKUP($A47,'RevPAR Raw Data'!$B$6:$BE$43,'RevPAR Raw Data'!BA$1,FALSE))/100</f>
        <v>5.7012741266648403E-2</v>
      </c>
      <c r="BL47" s="119">
        <f>(VLOOKUP($A47,'RevPAR Raw Data'!$B$6:$BE$43,'RevPAR Raw Data'!BB$1,FALSE))/100</f>
        <v>-2.47367521101064E-2</v>
      </c>
      <c r="BM47" s="130">
        <f>(VLOOKUP($A47,'RevPAR Raw Data'!$B$6:$BE$43,'RevPAR Raw Data'!BC$1,FALSE))/100</f>
        <v>1.4997635736327199E-2</v>
      </c>
      <c r="BN47" s="131">
        <f>(VLOOKUP($A47,'RevPAR Raw Data'!$B$6:$BE$43,'RevPAR Raw Data'!BE$1,FALSE))/100</f>
        <v>3.04265426148385E-2</v>
      </c>
    </row>
    <row r="48" spans="1:66" x14ac:dyDescent="0.45">
      <c r="A48" s="59" t="s">
        <v>78</v>
      </c>
      <c r="B48" s="129">
        <f>(VLOOKUP($A48,'Occupancy Raw Data'!$B$8:$BE$45,'Occupancy Raw Data'!AG$3,FALSE))/100</f>
        <v>0.39562157935887399</v>
      </c>
      <c r="C48" s="119">
        <f>(VLOOKUP($A48,'Occupancy Raw Data'!$B$8:$BE$45,'Occupancy Raw Data'!AH$3,FALSE))/100</f>
        <v>0.53459734167318207</v>
      </c>
      <c r="D48" s="119">
        <f>(VLOOKUP($A48,'Occupancy Raw Data'!$B$8:$BE$45,'Occupancy Raw Data'!AI$3,FALSE))/100</f>
        <v>0.62568412822517505</v>
      </c>
      <c r="E48" s="119">
        <f>(VLOOKUP($A48,'Occupancy Raw Data'!$B$8:$BE$45,'Occupancy Raw Data'!AJ$3,FALSE))/100</f>
        <v>0.60144644253322899</v>
      </c>
      <c r="F48" s="119">
        <f>(VLOOKUP($A48,'Occupancy Raw Data'!$B$8:$BE$45,'Occupancy Raw Data'!AK$3,FALSE))/100</f>
        <v>0.52853792025019497</v>
      </c>
      <c r="G48" s="130">
        <f>(VLOOKUP($A48,'Occupancy Raw Data'!$B$8:$BE$45,'Occupancy Raw Data'!AL$3,FALSE))/100</f>
        <v>0.53717748240813101</v>
      </c>
      <c r="H48" s="119">
        <f>(VLOOKUP($A48,'Occupancy Raw Data'!$B$8:$BE$45,'Occupancy Raw Data'!AN$3,FALSE))/100</f>
        <v>0.51133698201720001</v>
      </c>
      <c r="I48" s="119">
        <f>(VLOOKUP($A48,'Occupancy Raw Data'!$B$8:$BE$45,'Occupancy Raw Data'!AO$3,FALSE))/100</f>
        <v>0.49198592650508205</v>
      </c>
      <c r="J48" s="130">
        <f>(VLOOKUP($A48,'Occupancy Raw Data'!$B$8:$BE$45,'Occupancy Raw Data'!AP$3,FALSE))/100</f>
        <v>0.50166145426114095</v>
      </c>
      <c r="K48" s="131">
        <f>(VLOOKUP($A48,'Occupancy Raw Data'!$B$8:$BE$45,'Occupancy Raw Data'!AR$3,FALSE))/100</f>
        <v>0.52703004579470503</v>
      </c>
      <c r="M48" s="118">
        <f>(VLOOKUP($A48,'Occupancy Raw Data'!$B$8:$BE$45,'Occupancy Raw Data'!AT$3,FALSE))/100</f>
        <v>-7.9162875341219199E-2</v>
      </c>
      <c r="N48" s="115">
        <f>(VLOOKUP($A48,'Occupancy Raw Data'!$B$8:$BE$45,'Occupancy Raw Data'!AU$3,FALSE))/100</f>
        <v>-3.45923049770561E-2</v>
      </c>
      <c r="O48" s="115">
        <f>(VLOOKUP($A48,'Occupancy Raw Data'!$B$8:$BE$45,'Occupancy Raw Data'!AV$3,FALSE))/100</f>
        <v>7.8140788144156204E-2</v>
      </c>
      <c r="P48" s="115">
        <f>(VLOOKUP($A48,'Occupancy Raw Data'!$B$8:$BE$45,'Occupancy Raw Data'!AW$3,FALSE))/100</f>
        <v>2.6350900600400198E-2</v>
      </c>
      <c r="Q48" s="115">
        <f>(VLOOKUP($A48,'Occupancy Raw Data'!$B$8:$BE$45,'Occupancy Raw Data'!AX$3,FALSE))/100</f>
        <v>-4.4182621502209104E-3</v>
      </c>
      <c r="R48" s="116">
        <f>(VLOOKUP($A48,'Occupancy Raw Data'!$B$8:$BE$45,'Occupancy Raw Data'!AY$3,FALSE))/100</f>
        <v>1.9687910164795002E-3</v>
      </c>
      <c r="S48" s="115">
        <f>(VLOOKUP($A48,'Occupancy Raw Data'!$B$8:$BE$45,'Occupancy Raw Data'!BA$3,FALSE))/100</f>
        <v>-1.0215664018161099E-2</v>
      </c>
      <c r="T48" s="115">
        <f>(VLOOKUP($A48,'Occupancy Raw Data'!$B$8:$BE$45,'Occupancy Raw Data'!BB$3,FALSE))/100</f>
        <v>-5.8361391694725005E-2</v>
      </c>
      <c r="U48" s="116">
        <f>(VLOOKUP($A48,'Occupancy Raw Data'!$B$8:$BE$45,'Occupancy Raw Data'!BC$3,FALSE))/100</f>
        <v>-3.4424379232505603E-2</v>
      </c>
      <c r="V48" s="117">
        <f>(VLOOKUP($A48,'Occupancy Raw Data'!$B$8:$BE$45,'Occupancy Raw Data'!BE$3,FALSE))/100</f>
        <v>-8.1975827640567503E-3</v>
      </c>
      <c r="X48" s="49">
        <f>VLOOKUP($A48,'ADR Raw Data'!$B$6:$BE$43,'ADR Raw Data'!AG$1,FALSE)</f>
        <v>95.555410079051299</v>
      </c>
      <c r="Y48" s="50">
        <f>VLOOKUP($A48,'ADR Raw Data'!$B$6:$BE$43,'ADR Raw Data'!AH$1,FALSE)</f>
        <v>99.019641681901206</v>
      </c>
      <c r="Z48" s="50">
        <f>VLOOKUP($A48,'ADR Raw Data'!$B$6:$BE$43,'ADR Raw Data'!AI$1,FALSE)</f>
        <v>100.1031052796</v>
      </c>
      <c r="AA48" s="50">
        <f>VLOOKUP($A48,'ADR Raw Data'!$B$6:$BE$43,'ADR Raw Data'!AJ$1,FALSE)</f>
        <v>99.235576860578405</v>
      </c>
      <c r="AB48" s="50">
        <f>VLOOKUP($A48,'ADR Raw Data'!$B$6:$BE$43,'ADR Raw Data'!AK$1,FALSE)</f>
        <v>97.903258136094607</v>
      </c>
      <c r="AC48" s="51">
        <f>VLOOKUP($A48,'ADR Raw Data'!$B$6:$BE$43,'ADR Raw Data'!AL$1,FALSE)</f>
        <v>98.590436649443205</v>
      </c>
      <c r="AD48" s="50">
        <f>VLOOKUP($A48,'ADR Raw Data'!$B$6:$BE$43,'ADR Raw Data'!AN$1,FALSE)</f>
        <v>107.995003822629</v>
      </c>
      <c r="AE48" s="50">
        <f>VLOOKUP($A48,'ADR Raw Data'!$B$6:$BE$43,'ADR Raw Data'!AO$1,FALSE)</f>
        <v>109.95224870878</v>
      </c>
      <c r="AF48" s="51">
        <f>VLOOKUP($A48,'ADR Raw Data'!$B$6:$BE$43,'ADR Raw Data'!AP$1,FALSE)</f>
        <v>108.954751607247</v>
      </c>
      <c r="AG48" s="52">
        <f>VLOOKUP($A48,'ADR Raw Data'!$B$6:$BE$43,'ADR Raw Data'!AR$1,FALSE)</f>
        <v>101.409130549962</v>
      </c>
      <c r="AI48" s="118">
        <f>(VLOOKUP($A48,'ADR Raw Data'!$B$6:$BE$43,'ADR Raw Data'!AT$1,FALSE))/100</f>
        <v>7.8933870401409992E-2</v>
      </c>
      <c r="AJ48" s="115">
        <f>(VLOOKUP($A48,'ADR Raw Data'!$B$6:$BE$43,'ADR Raw Data'!AU$1,FALSE))/100</f>
        <v>6.8491457880710302E-2</v>
      </c>
      <c r="AK48" s="115">
        <f>(VLOOKUP($A48,'ADR Raw Data'!$B$6:$BE$43,'ADR Raw Data'!AV$1,FALSE))/100</f>
        <v>7.6617740886385802E-2</v>
      </c>
      <c r="AL48" s="115">
        <f>(VLOOKUP($A48,'ADR Raw Data'!$B$6:$BE$43,'ADR Raw Data'!AW$1,FALSE))/100</f>
        <v>6.1467840568796402E-2</v>
      </c>
      <c r="AM48" s="115">
        <f>(VLOOKUP($A48,'ADR Raw Data'!$B$6:$BE$43,'ADR Raw Data'!AX$1,FALSE))/100</f>
        <v>4.1348183253897497E-2</v>
      </c>
      <c r="AN48" s="116">
        <f>(VLOOKUP($A48,'ADR Raw Data'!$B$6:$BE$43,'ADR Raw Data'!AY$1,FALSE))/100</f>
        <v>6.5554024810269007E-2</v>
      </c>
      <c r="AO48" s="115">
        <f>(VLOOKUP($A48,'ADR Raw Data'!$B$6:$BE$43,'ADR Raw Data'!BA$1,FALSE))/100</f>
        <v>4.5099432105070003E-2</v>
      </c>
      <c r="AP48" s="115">
        <f>(VLOOKUP($A48,'ADR Raw Data'!$B$6:$BE$43,'ADR Raw Data'!BB$1,FALSE))/100</f>
        <v>1.10606908078421E-2</v>
      </c>
      <c r="AQ48" s="116">
        <f>(VLOOKUP($A48,'ADR Raw Data'!$B$6:$BE$43,'ADR Raw Data'!BC$1,FALSE))/100</f>
        <v>2.7319529431803699E-2</v>
      </c>
      <c r="AR48" s="117">
        <f>(VLOOKUP($A48,'ADR Raw Data'!$B$6:$BE$43,'ADR Raw Data'!BE$1,FALSE))/100</f>
        <v>5.29967464727579E-2</v>
      </c>
      <c r="AT48" s="49">
        <f>VLOOKUP($A48,'RevPAR Raw Data'!$B$6:$BE$43,'RevPAR Raw Data'!AG$1,FALSE)</f>
        <v>37.803782251759102</v>
      </c>
      <c r="AU48" s="50">
        <f>VLOOKUP($A48,'RevPAR Raw Data'!$B$6:$BE$43,'RevPAR Raw Data'!AH$1,FALSE)</f>
        <v>52.935637216575401</v>
      </c>
      <c r="AV48" s="50">
        <f>VLOOKUP($A48,'RevPAR Raw Data'!$B$6:$BE$43,'RevPAR Raw Data'!AI$1,FALSE)</f>
        <v>62.632924159499602</v>
      </c>
      <c r="AW48" s="50">
        <f>VLOOKUP($A48,'RevPAR Raw Data'!$B$6:$BE$43,'RevPAR Raw Data'!AJ$1,FALSE)</f>
        <v>59.684884675527698</v>
      </c>
      <c r="AX48" s="50">
        <f>VLOOKUP($A48,'RevPAR Raw Data'!$B$6:$BE$43,'RevPAR Raw Data'!AK$1,FALSE)</f>
        <v>51.745584440969502</v>
      </c>
      <c r="AY48" s="51">
        <f>VLOOKUP($A48,'RevPAR Raw Data'!$B$6:$BE$43,'RevPAR Raw Data'!AL$1,FALSE)</f>
        <v>52.960562548866299</v>
      </c>
      <c r="AZ48" s="50">
        <f>VLOOKUP($A48,'RevPAR Raw Data'!$B$6:$BE$43,'RevPAR Raw Data'!AN$1,FALSE)</f>
        <v>55.221839327599596</v>
      </c>
      <c r="BA48" s="50">
        <f>VLOOKUP($A48,'RevPAR Raw Data'!$B$6:$BE$43,'RevPAR Raw Data'!AO$1,FALSE)</f>
        <v>54.094958952306399</v>
      </c>
      <c r="BB48" s="51">
        <f>VLOOKUP($A48,'RevPAR Raw Data'!$B$6:$BE$43,'RevPAR Raw Data'!AP$1,FALSE)</f>
        <v>54.658399139952998</v>
      </c>
      <c r="BC48" s="52">
        <f>VLOOKUP($A48,'RevPAR Raw Data'!$B$6:$BE$43,'RevPAR Raw Data'!AR$1,FALSE)</f>
        <v>53.445658717748202</v>
      </c>
      <c r="BE48" s="129">
        <f>(VLOOKUP($A48,'RevPAR Raw Data'!$B$6:$BE$43,'RevPAR Raw Data'!AT$1,FALSE))/100</f>
        <v>-6.4776370825959896E-3</v>
      </c>
      <c r="BF48" s="119">
        <f>(VLOOKUP($A48,'RevPAR Raw Data'!$B$6:$BE$43,'RevPAR Raw Data'!AU$1,FALSE))/100</f>
        <v>3.15298755043215E-2</v>
      </c>
      <c r="BG48" s="119">
        <f>(VLOOKUP($A48,'RevPAR Raw Data'!$B$6:$BE$43,'RevPAR Raw Data'!AV$1,FALSE))/100</f>
        <v>0.16074549968922899</v>
      </c>
      <c r="BH48" s="119">
        <f>(VLOOKUP($A48,'RevPAR Raw Data'!$B$6:$BE$43,'RevPAR Raw Data'!AW$1,FALSE))/100</f>
        <v>8.9438474126146306E-2</v>
      </c>
      <c r="BI48" s="119">
        <f>(VLOOKUP($A48,'RevPAR Raw Data'!$B$6:$BE$43,'RevPAR Raw Data'!AX$1,FALSE))/100</f>
        <v>3.6747233990625496E-2</v>
      </c>
      <c r="BJ48" s="130">
        <f>(VLOOKUP($A48,'RevPAR Raw Data'!$B$6:$BE$43,'RevPAR Raw Data'!AY$1,FALSE))/100</f>
        <v>6.7651878001889001E-2</v>
      </c>
      <c r="BK48" s="119">
        <f>(VLOOKUP($A48,'RevPAR Raw Data'!$B$6:$BE$43,'RevPAR Raw Data'!BA$1,FALSE))/100</f>
        <v>3.4423047441113498E-2</v>
      </c>
      <c r="BL48" s="119">
        <f>(VLOOKUP($A48,'RevPAR Raw Data'!$B$6:$BE$43,'RevPAR Raw Data'!BB$1,FALSE))/100</f>
        <v>-4.7946218195533595E-2</v>
      </c>
      <c r="BM48" s="130">
        <f>(VLOOKUP($A48,'RevPAR Raw Data'!$B$6:$BE$43,'RevPAR Raw Data'!BC$1,FALSE))/100</f>
        <v>-8.0453076423159294E-3</v>
      </c>
      <c r="BN48" s="131">
        <f>(VLOOKUP($A48,'RevPAR Raw Data'!$B$6:$BE$43,'RevPAR Raw Data'!BE$1,FALSE))/100</f>
        <v>4.4364718493264996E-2</v>
      </c>
    </row>
    <row r="49" spans="1:66" x14ac:dyDescent="0.45">
      <c r="A49" s="59" t="s">
        <v>79</v>
      </c>
      <c r="B49" s="129">
        <f>(VLOOKUP($A49,'Occupancy Raw Data'!$B$8:$BE$45,'Occupancy Raw Data'!AG$3,FALSE))/100</f>
        <v>0.273507462686567</v>
      </c>
      <c r="C49" s="119">
        <f>(VLOOKUP($A49,'Occupancy Raw Data'!$B$8:$BE$45,'Occupancy Raw Data'!AH$3,FALSE))/100</f>
        <v>0.35951492537313401</v>
      </c>
      <c r="D49" s="119">
        <f>(VLOOKUP($A49,'Occupancy Raw Data'!$B$8:$BE$45,'Occupancy Raw Data'!AI$3,FALSE))/100</f>
        <v>0.402985074626865</v>
      </c>
      <c r="E49" s="119">
        <f>(VLOOKUP($A49,'Occupancy Raw Data'!$B$8:$BE$45,'Occupancy Raw Data'!AJ$3,FALSE))/100</f>
        <v>0.39626865671641703</v>
      </c>
      <c r="F49" s="119">
        <f>(VLOOKUP($A49,'Occupancy Raw Data'!$B$8:$BE$45,'Occupancy Raw Data'!AK$3,FALSE))/100</f>
        <v>0.36921641791044701</v>
      </c>
      <c r="G49" s="130">
        <f>(VLOOKUP($A49,'Occupancy Raw Data'!$B$8:$BE$45,'Occupancy Raw Data'!AL$3,FALSE))/100</f>
        <v>0.36029850746268599</v>
      </c>
      <c r="H49" s="119">
        <f>(VLOOKUP($A49,'Occupancy Raw Data'!$B$8:$BE$45,'Occupancy Raw Data'!AN$3,FALSE))/100</f>
        <v>0.41082089552238799</v>
      </c>
      <c r="I49" s="119">
        <f>(VLOOKUP($A49,'Occupancy Raw Data'!$B$8:$BE$45,'Occupancy Raw Data'!AO$3,FALSE))/100</f>
        <v>0.39402985074626801</v>
      </c>
      <c r="J49" s="130">
        <f>(VLOOKUP($A49,'Occupancy Raw Data'!$B$8:$BE$45,'Occupancy Raw Data'!AP$3,FALSE))/100</f>
        <v>0.40242537313432797</v>
      </c>
      <c r="K49" s="131">
        <f>(VLOOKUP($A49,'Occupancy Raw Data'!$B$8:$BE$45,'Occupancy Raw Data'!AR$3,FALSE))/100</f>
        <v>0.37233475479744099</v>
      </c>
      <c r="M49" s="118">
        <f>(VLOOKUP($A49,'Occupancy Raw Data'!$B$8:$BE$45,'Occupancy Raw Data'!AT$3,FALSE))/100</f>
        <v>-0.23129578363775299</v>
      </c>
      <c r="N49" s="115">
        <f>(VLOOKUP($A49,'Occupancy Raw Data'!$B$8:$BE$45,'Occupancy Raw Data'!AU$3,FALSE))/100</f>
        <v>-0.23638543472042201</v>
      </c>
      <c r="O49" s="115">
        <f>(VLOOKUP($A49,'Occupancy Raw Data'!$B$8:$BE$45,'Occupancy Raw Data'!AV$3,FALSE))/100</f>
        <v>-0.157354183577119</v>
      </c>
      <c r="P49" s="115">
        <f>(VLOOKUP($A49,'Occupancy Raw Data'!$B$8:$BE$45,'Occupancy Raw Data'!AW$3,FALSE))/100</f>
        <v>-0.18199034048166698</v>
      </c>
      <c r="Q49" s="115">
        <f>(VLOOKUP($A49,'Occupancy Raw Data'!$B$8:$BE$45,'Occupancy Raw Data'!AX$3,FALSE))/100</f>
        <v>-0.20623385544699399</v>
      </c>
      <c r="R49" s="116">
        <f>(VLOOKUP($A49,'Occupancy Raw Data'!$B$8:$BE$45,'Occupancy Raw Data'!AY$3,FALSE))/100</f>
        <v>-0.20090756389142</v>
      </c>
      <c r="S49" s="115">
        <f>(VLOOKUP($A49,'Occupancy Raw Data'!$B$8:$BE$45,'Occupancy Raw Data'!BA$3,FALSE))/100</f>
        <v>-0.191799616605451</v>
      </c>
      <c r="T49" s="115">
        <f>(VLOOKUP($A49,'Occupancy Raw Data'!$B$8:$BE$45,'Occupancy Raw Data'!BB$3,FALSE))/100</f>
        <v>-0.25216362779787999</v>
      </c>
      <c r="U49" s="116">
        <f>(VLOOKUP($A49,'Occupancy Raw Data'!$B$8:$BE$45,'Occupancy Raw Data'!BC$3,FALSE))/100</f>
        <v>-0.22252325791993702</v>
      </c>
      <c r="V49" s="117">
        <f>(VLOOKUP($A49,'Occupancy Raw Data'!$B$8:$BE$45,'Occupancy Raw Data'!BE$3,FALSE))/100</f>
        <v>-0.20770977040789698</v>
      </c>
      <c r="X49" s="49">
        <f>VLOOKUP($A49,'ADR Raw Data'!$B$6:$BE$43,'ADR Raw Data'!AG$1,FALSE)</f>
        <v>90.763444747612496</v>
      </c>
      <c r="Y49" s="50">
        <f>VLOOKUP($A49,'ADR Raw Data'!$B$6:$BE$43,'ADR Raw Data'!AH$1,FALSE)</f>
        <v>94.447612869745697</v>
      </c>
      <c r="Z49" s="50">
        <f>VLOOKUP($A49,'ADR Raw Data'!$B$6:$BE$43,'ADR Raw Data'!AI$1,FALSE)</f>
        <v>94.9892592592592</v>
      </c>
      <c r="AA49" s="50">
        <f>VLOOKUP($A49,'ADR Raw Data'!$B$6:$BE$43,'ADR Raw Data'!AJ$1,FALSE)</f>
        <v>94.488799435028199</v>
      </c>
      <c r="AB49" s="50">
        <f>VLOOKUP($A49,'ADR Raw Data'!$B$6:$BE$43,'ADR Raw Data'!AK$1,FALSE)</f>
        <v>92.053036887316793</v>
      </c>
      <c r="AC49" s="51">
        <f>VLOOKUP($A49,'ADR Raw Data'!$B$6:$BE$43,'ADR Raw Data'!AL$1,FALSE)</f>
        <v>93.527726801988393</v>
      </c>
      <c r="AD49" s="50">
        <f>VLOOKUP($A49,'ADR Raw Data'!$B$6:$BE$43,'ADR Raw Data'!AN$1,FALSE)</f>
        <v>102.066580381471</v>
      </c>
      <c r="AE49" s="50">
        <f>VLOOKUP($A49,'ADR Raw Data'!$B$6:$BE$43,'ADR Raw Data'!AO$1,FALSE)</f>
        <v>104.383167613636</v>
      </c>
      <c r="AF49" s="51">
        <f>VLOOKUP($A49,'ADR Raw Data'!$B$6:$BE$43,'ADR Raw Data'!AP$1,FALSE)</f>
        <v>103.200709318497</v>
      </c>
      <c r="AG49" s="52">
        <f>VLOOKUP($A49,'ADR Raw Data'!$B$6:$BE$43,'ADR Raw Data'!AR$1,FALSE)</f>
        <v>96.514788117394403</v>
      </c>
      <c r="AI49" s="118">
        <f>(VLOOKUP($A49,'ADR Raw Data'!$B$6:$BE$43,'ADR Raw Data'!AT$1,FALSE))/100</f>
        <v>8.2289557124127305E-2</v>
      </c>
      <c r="AJ49" s="115">
        <f>(VLOOKUP($A49,'ADR Raw Data'!$B$6:$BE$43,'ADR Raw Data'!AU$1,FALSE))/100</f>
        <v>5.7835907633560397E-2</v>
      </c>
      <c r="AK49" s="115">
        <f>(VLOOKUP($A49,'ADR Raw Data'!$B$6:$BE$43,'ADR Raw Data'!AV$1,FALSE))/100</f>
        <v>6.4223417551182299E-2</v>
      </c>
      <c r="AL49" s="115">
        <f>(VLOOKUP($A49,'ADR Raw Data'!$B$6:$BE$43,'ADR Raw Data'!AW$1,FALSE))/100</f>
        <v>5.1778713024339604E-2</v>
      </c>
      <c r="AM49" s="115">
        <f>(VLOOKUP($A49,'ADR Raw Data'!$B$6:$BE$43,'ADR Raw Data'!AX$1,FALSE))/100</f>
        <v>1.6726160727435699E-2</v>
      </c>
      <c r="AN49" s="116">
        <f>(VLOOKUP($A49,'ADR Raw Data'!$B$6:$BE$43,'ADR Raw Data'!AY$1,FALSE))/100</f>
        <v>5.3236824970140699E-2</v>
      </c>
      <c r="AO49" s="115">
        <f>(VLOOKUP($A49,'ADR Raw Data'!$B$6:$BE$43,'ADR Raw Data'!BA$1,FALSE))/100</f>
        <v>2.4909421117129803E-2</v>
      </c>
      <c r="AP49" s="115">
        <f>(VLOOKUP($A49,'ADR Raw Data'!$B$6:$BE$43,'ADR Raw Data'!BB$1,FALSE))/100</f>
        <v>3.0723865898825798E-2</v>
      </c>
      <c r="AQ49" s="116">
        <f>(VLOOKUP($A49,'ADR Raw Data'!$B$6:$BE$43,'ADR Raw Data'!BC$1,FALSE))/100</f>
        <v>2.74456803924128E-2</v>
      </c>
      <c r="AR49" s="117">
        <f>(VLOOKUP($A49,'ADR Raw Data'!$B$6:$BE$43,'ADR Raw Data'!BE$1,FALSE))/100</f>
        <v>4.3804722746776402E-2</v>
      </c>
      <c r="AT49" s="49">
        <f>VLOOKUP($A49,'RevPAR Raw Data'!$B$6:$BE$43,'RevPAR Raw Data'!AG$1,FALSE)</f>
        <v>24.824479477611899</v>
      </c>
      <c r="AU49" s="50">
        <f>VLOOKUP($A49,'RevPAR Raw Data'!$B$6:$BE$43,'RevPAR Raw Data'!AH$1,FALSE)</f>
        <v>33.955326492537303</v>
      </c>
      <c r="AV49" s="50">
        <f>VLOOKUP($A49,'RevPAR Raw Data'!$B$6:$BE$43,'RevPAR Raw Data'!AI$1,FALSE)</f>
        <v>38.279253731343204</v>
      </c>
      <c r="AW49" s="50">
        <f>VLOOKUP($A49,'RevPAR Raw Data'!$B$6:$BE$43,'RevPAR Raw Data'!AJ$1,FALSE)</f>
        <v>37.442949626865598</v>
      </c>
      <c r="AX49" s="50">
        <f>VLOOKUP($A49,'RevPAR Raw Data'!$B$6:$BE$43,'RevPAR Raw Data'!AK$1,FALSE)</f>
        <v>33.9874925373134</v>
      </c>
      <c r="AY49" s="51">
        <f>VLOOKUP($A49,'RevPAR Raw Data'!$B$6:$BE$43,'RevPAR Raw Data'!AL$1,FALSE)</f>
        <v>33.697900373134303</v>
      </c>
      <c r="AZ49" s="50">
        <f>VLOOKUP($A49,'RevPAR Raw Data'!$B$6:$BE$43,'RevPAR Raw Data'!AN$1,FALSE)</f>
        <v>41.931083955223798</v>
      </c>
      <c r="BA49" s="50">
        <f>VLOOKUP($A49,'RevPAR Raw Data'!$B$6:$BE$43,'RevPAR Raw Data'!AO$1,FALSE)</f>
        <v>41.130083955223803</v>
      </c>
      <c r="BB49" s="51">
        <f>VLOOKUP($A49,'RevPAR Raw Data'!$B$6:$BE$43,'RevPAR Raw Data'!AP$1,FALSE)</f>
        <v>41.530583955223797</v>
      </c>
      <c r="BC49" s="52">
        <f>VLOOKUP($A49,'RevPAR Raw Data'!$B$6:$BE$43,'RevPAR Raw Data'!AR$1,FALSE)</f>
        <v>35.935809968016997</v>
      </c>
      <c r="BE49" s="129">
        <f>(VLOOKUP($A49,'RevPAR Raw Data'!$B$6:$BE$43,'RevPAR Raw Data'!AT$1,FALSE))/100</f>
        <v>-0.16803945411385399</v>
      </c>
      <c r="BF49" s="119">
        <f>(VLOOKUP($A49,'RevPAR Raw Data'!$B$6:$BE$43,'RevPAR Raw Data'!AU$1,FALSE))/100</f>
        <v>-0.19222109325527101</v>
      </c>
      <c r="BG49" s="119">
        <f>(VLOOKUP($A49,'RevPAR Raw Data'!$B$6:$BE$43,'RevPAR Raw Data'!AV$1,FALSE))/100</f>
        <v>-0.10323658946123601</v>
      </c>
      <c r="BH49" s="119">
        <f>(VLOOKUP($A49,'RevPAR Raw Data'!$B$6:$BE$43,'RevPAR Raw Data'!AW$1,FALSE))/100</f>
        <v>-0.13963485307033</v>
      </c>
      <c r="BI49" s="119">
        <f>(VLOOKUP($A49,'RevPAR Raw Data'!$B$6:$BE$43,'RevPAR Raw Data'!AX$1,FALSE))/100</f>
        <v>-0.19295719533320402</v>
      </c>
      <c r="BJ49" s="130">
        <f>(VLOOKUP($A49,'RevPAR Raw Data'!$B$6:$BE$43,'RevPAR Raw Data'!AY$1,FALSE))/100</f>
        <v>-0.15836641973534399</v>
      </c>
      <c r="BK49" s="119">
        <f>(VLOOKUP($A49,'RevPAR Raw Data'!$B$6:$BE$43,'RevPAR Raw Data'!BA$1,FALSE))/100</f>
        <v>-0.17166781290845101</v>
      </c>
      <c r="BL49" s="119">
        <f>(VLOOKUP($A49,'RevPAR Raw Data'!$B$6:$BE$43,'RevPAR Raw Data'!BB$1,FALSE))/100</f>
        <v>-0.22918720338407803</v>
      </c>
      <c r="BM49" s="130">
        <f>(VLOOKUP($A49,'RevPAR Raw Data'!$B$6:$BE$43,'RevPAR Raw Data'!BC$1,FALSE))/100</f>
        <v>-0.20118487974427299</v>
      </c>
      <c r="BN49" s="131">
        <f>(VLOOKUP($A49,'RevPAR Raw Data'!$B$6:$BE$43,'RevPAR Raw Data'!BE$1,FALSE))/100</f>
        <v>-0.17300371656563499</v>
      </c>
    </row>
    <row r="50" spans="1:66" x14ac:dyDescent="0.45">
      <c r="A50" s="59" t="s">
        <v>80</v>
      </c>
      <c r="B50" s="129">
        <f>(VLOOKUP($A50,'Occupancy Raw Data'!$B$8:$BE$45,'Occupancy Raw Data'!AG$3,FALSE))/100</f>
        <v>0.38857292907556101</v>
      </c>
      <c r="C50" s="119">
        <f>(VLOOKUP($A50,'Occupancy Raw Data'!$B$8:$BE$45,'Occupancy Raw Data'!AH$3,FALSE))/100</f>
        <v>0.44818686034149202</v>
      </c>
      <c r="D50" s="119">
        <f>(VLOOKUP($A50,'Occupancy Raw Data'!$B$8:$BE$45,'Occupancy Raw Data'!AI$3,FALSE))/100</f>
        <v>0.47806427647337602</v>
      </c>
      <c r="E50" s="119">
        <f>(VLOOKUP($A50,'Occupancy Raw Data'!$B$8:$BE$45,'Occupancy Raw Data'!AJ$3,FALSE))/100</f>
        <v>0.47951171399659204</v>
      </c>
      <c r="F50" s="119">
        <f>(VLOOKUP($A50,'Occupancy Raw Data'!$B$8:$BE$45,'Occupancy Raw Data'!AK$3,FALSE))/100</f>
        <v>0.47395252917291103</v>
      </c>
      <c r="G50" s="130">
        <f>(VLOOKUP($A50,'Occupancy Raw Data'!$B$8:$BE$45,'Occupancy Raw Data'!AL$3,FALSE))/100</f>
        <v>0.45365766181198602</v>
      </c>
      <c r="H50" s="119">
        <f>(VLOOKUP($A50,'Occupancy Raw Data'!$B$8:$BE$45,'Occupancy Raw Data'!AN$3,FALSE))/100</f>
        <v>0.55593671598996397</v>
      </c>
      <c r="I50" s="119">
        <f>(VLOOKUP($A50,'Occupancy Raw Data'!$B$8:$BE$45,'Occupancy Raw Data'!AO$3,FALSE))/100</f>
        <v>0.56863811785186202</v>
      </c>
      <c r="J50" s="130">
        <f>(VLOOKUP($A50,'Occupancy Raw Data'!$B$8:$BE$45,'Occupancy Raw Data'!AP$3,FALSE))/100</f>
        <v>0.56228739659834504</v>
      </c>
      <c r="K50" s="131">
        <f>(VLOOKUP($A50,'Occupancy Raw Data'!$B$8:$BE$45,'Occupancy Raw Data'!AR$3,FALSE))/100</f>
        <v>0.484710273192552</v>
      </c>
      <c r="M50" s="118">
        <f>(VLOOKUP($A50,'Occupancy Raw Data'!$B$8:$BE$45,'Occupancy Raw Data'!AT$3,FALSE))/100</f>
        <v>3.88966629784403E-2</v>
      </c>
      <c r="N50" s="115">
        <f>(VLOOKUP($A50,'Occupancy Raw Data'!$B$8:$BE$45,'Occupancy Raw Data'!AU$3,FALSE))/100</f>
        <v>-2.0474519305299101E-3</v>
      </c>
      <c r="O50" s="115">
        <f>(VLOOKUP($A50,'Occupancy Raw Data'!$B$8:$BE$45,'Occupancy Raw Data'!AV$3,FALSE))/100</f>
        <v>-5.3199421455463703E-3</v>
      </c>
      <c r="P50" s="115">
        <f>(VLOOKUP($A50,'Occupancy Raw Data'!$B$8:$BE$45,'Occupancy Raw Data'!AW$3,FALSE))/100</f>
        <v>-2.59128514562093E-2</v>
      </c>
      <c r="Q50" s="115">
        <f>(VLOOKUP($A50,'Occupancy Raw Data'!$B$8:$BE$45,'Occupancy Raw Data'!AX$3,FALSE))/100</f>
        <v>-2.40808293918028E-2</v>
      </c>
      <c r="R50" s="116">
        <f>(VLOOKUP($A50,'Occupancy Raw Data'!$B$8:$BE$45,'Occupancy Raw Data'!AY$3,FALSE))/100</f>
        <v>-5.8618604862329801E-3</v>
      </c>
      <c r="S50" s="115">
        <f>(VLOOKUP($A50,'Occupancy Raw Data'!$B$8:$BE$45,'Occupancy Raw Data'!BA$3,FALSE))/100</f>
        <v>-2.02548271543922E-2</v>
      </c>
      <c r="T50" s="115">
        <f>(VLOOKUP($A50,'Occupancy Raw Data'!$B$8:$BE$45,'Occupancy Raw Data'!BB$3,FALSE))/100</f>
        <v>-4.77097430459913E-2</v>
      </c>
      <c r="U50" s="116">
        <f>(VLOOKUP($A50,'Occupancy Raw Data'!$B$8:$BE$45,'Occupancy Raw Data'!BC$3,FALSE))/100</f>
        <v>-3.4332379363740999E-2</v>
      </c>
      <c r="V50" s="117">
        <f>(VLOOKUP($A50,'Occupancy Raw Data'!$B$8:$BE$45,'Occupancy Raw Data'!BE$3,FALSE))/100</f>
        <v>-1.54453036731049E-2</v>
      </c>
      <c r="X50" s="49">
        <f>VLOOKUP($A50,'ADR Raw Data'!$B$6:$BE$43,'ADR Raw Data'!AG$1,FALSE)</f>
        <v>91.649836660018707</v>
      </c>
      <c r="Y50" s="50">
        <f>VLOOKUP($A50,'ADR Raw Data'!$B$6:$BE$43,'ADR Raw Data'!AH$1,FALSE)</f>
        <v>92.738436245159207</v>
      </c>
      <c r="Z50" s="50">
        <f>VLOOKUP($A50,'ADR Raw Data'!$B$6:$BE$43,'ADR Raw Data'!AI$1,FALSE)</f>
        <v>94.647628878409506</v>
      </c>
      <c r="AA50" s="50">
        <f>VLOOKUP($A50,'ADR Raw Data'!$B$6:$BE$43,'ADR Raw Data'!AJ$1,FALSE)</f>
        <v>94.801136903966807</v>
      </c>
      <c r="AB50" s="50">
        <f>VLOOKUP($A50,'ADR Raw Data'!$B$6:$BE$43,'ADR Raw Data'!AK$1,FALSE)</f>
        <v>93.887012378043806</v>
      </c>
      <c r="AC50" s="51">
        <f>VLOOKUP($A50,'ADR Raw Data'!$B$6:$BE$43,'ADR Raw Data'!AL$1,FALSE)</f>
        <v>93.630375840707401</v>
      </c>
      <c r="AD50" s="50">
        <f>VLOOKUP($A50,'ADR Raw Data'!$B$6:$BE$43,'ADR Raw Data'!AN$1,FALSE)</f>
        <v>111.66234044022799</v>
      </c>
      <c r="AE50" s="50">
        <f>VLOOKUP($A50,'ADR Raw Data'!$B$6:$BE$43,'ADR Raw Data'!AO$1,FALSE)</f>
        <v>116.286807694039</v>
      </c>
      <c r="AF50" s="51">
        <f>VLOOKUP($A50,'ADR Raw Data'!$B$6:$BE$43,'ADR Raw Data'!AP$1,FALSE)</f>
        <v>114.00068196821999</v>
      </c>
      <c r="AG50" s="52">
        <f>VLOOKUP($A50,'ADR Raw Data'!$B$6:$BE$43,'ADR Raw Data'!AR$1,FALSE)</f>
        <v>100.385340625577</v>
      </c>
      <c r="AI50" s="118">
        <f>(VLOOKUP($A50,'ADR Raw Data'!$B$6:$BE$43,'ADR Raw Data'!AT$1,FALSE))/100</f>
        <v>1.9269605957160901E-2</v>
      </c>
      <c r="AJ50" s="115">
        <f>(VLOOKUP($A50,'ADR Raw Data'!$B$6:$BE$43,'ADR Raw Data'!AU$1,FALSE))/100</f>
        <v>-1.16118564083757E-3</v>
      </c>
      <c r="AK50" s="115">
        <f>(VLOOKUP($A50,'ADR Raw Data'!$B$6:$BE$43,'ADR Raw Data'!AV$1,FALSE))/100</f>
        <v>-7.24569505643734E-3</v>
      </c>
      <c r="AL50" s="115">
        <f>(VLOOKUP($A50,'ADR Raw Data'!$B$6:$BE$43,'ADR Raw Data'!AW$1,FALSE))/100</f>
        <v>-9.7609830151307204E-3</v>
      </c>
      <c r="AM50" s="115">
        <f>(VLOOKUP($A50,'ADR Raw Data'!$B$6:$BE$43,'ADR Raw Data'!AX$1,FALSE))/100</f>
        <v>-1.51386464871094E-2</v>
      </c>
      <c r="AN50" s="116">
        <f>(VLOOKUP($A50,'ADR Raw Data'!$B$6:$BE$43,'ADR Raw Data'!AY$1,FALSE))/100</f>
        <v>-4.3886386367713295E-3</v>
      </c>
      <c r="AO50" s="115">
        <f>(VLOOKUP($A50,'ADR Raw Data'!$B$6:$BE$43,'ADR Raw Data'!BA$1,FALSE))/100</f>
        <v>-8.7166489973648992E-4</v>
      </c>
      <c r="AP50" s="115">
        <f>(VLOOKUP($A50,'ADR Raw Data'!$B$6:$BE$43,'ADR Raw Data'!BB$1,FALSE))/100</f>
        <v>1.54231383045609E-2</v>
      </c>
      <c r="AQ50" s="116">
        <f>(VLOOKUP($A50,'ADR Raw Data'!$B$6:$BE$43,'ADR Raw Data'!BC$1,FALSE))/100</f>
        <v>7.2925025133995002E-3</v>
      </c>
      <c r="AR50" s="117">
        <f>(VLOOKUP($A50,'ADR Raw Data'!$B$6:$BE$43,'ADR Raw Data'!BE$1,FALSE))/100</f>
        <v>-1.2187991414613799E-3</v>
      </c>
      <c r="AT50" s="49">
        <f>VLOOKUP($A50,'RevPAR Raw Data'!$B$6:$BE$43,'RevPAR Raw Data'!AG$1,FALSE)</f>
        <v>35.6126454802802</v>
      </c>
      <c r="AU50" s="50">
        <f>VLOOKUP($A50,'RevPAR Raw Data'!$B$6:$BE$43,'RevPAR Raw Data'!AH$1,FALSE)</f>
        <v>41.564148573697601</v>
      </c>
      <c r="AV50" s="50">
        <f>VLOOKUP($A50,'RevPAR Raw Data'!$B$6:$BE$43,'RevPAR Raw Data'!AI$1,FALSE)</f>
        <v>45.247650219677404</v>
      </c>
      <c r="AW50" s="50">
        <f>VLOOKUP($A50,'RevPAR Raw Data'!$B$6:$BE$43,'RevPAR Raw Data'!AJ$1,FALSE)</f>
        <v>45.458255645646702</v>
      </c>
      <c r="AX50" s="50">
        <f>VLOOKUP($A50,'RevPAR Raw Data'!$B$6:$BE$43,'RevPAR Raw Data'!AK$1,FALSE)</f>
        <v>44.497986973062197</v>
      </c>
      <c r="AY50" s="51">
        <f>VLOOKUP($A50,'RevPAR Raw Data'!$B$6:$BE$43,'RevPAR Raw Data'!AL$1,FALSE)</f>
        <v>42.476137378472799</v>
      </c>
      <c r="AZ50" s="50">
        <f>VLOOKUP($A50,'RevPAR Raw Data'!$B$6:$BE$43,'RevPAR Raw Data'!AN$1,FALSE)</f>
        <v>62.077194844094002</v>
      </c>
      <c r="BA50" s="50">
        <f>VLOOKUP($A50,'RevPAR Raw Data'!$B$6:$BE$43,'RevPAR Raw Data'!AO$1,FALSE)</f>
        <v>66.125111458139898</v>
      </c>
      <c r="BB50" s="51">
        <f>VLOOKUP($A50,'RevPAR Raw Data'!$B$6:$BE$43,'RevPAR Raw Data'!AP$1,FALSE)</f>
        <v>64.101146674346694</v>
      </c>
      <c r="BC50" s="52">
        <f>VLOOKUP($A50,'RevPAR Raw Data'!$B$6:$BE$43,'RevPAR Raw Data'!AR$1,FALSE)</f>
        <v>48.657805879151198</v>
      </c>
      <c r="BE50" s="129">
        <f>(VLOOKUP($A50,'RevPAR Raw Data'!$B$6:$BE$43,'RevPAR Raw Data'!AT$1,FALSE))/100</f>
        <v>5.8915792304244298E-2</v>
      </c>
      <c r="BF50" s="119">
        <f>(VLOOKUP($A50,'RevPAR Raw Data'!$B$6:$BE$43,'RevPAR Raw Data'!AU$1,FALSE))/100</f>
        <v>-3.20626009958545E-3</v>
      </c>
      <c r="BG50" s="119">
        <f>(VLOOKUP($A50,'RevPAR Raw Data'!$B$6:$BE$43,'RevPAR Raw Data'!AV$1,FALSE))/100</f>
        <v>-1.25270905234792E-2</v>
      </c>
      <c r="BH50" s="119">
        <f>(VLOOKUP($A50,'RevPAR Raw Data'!$B$6:$BE$43,'RevPAR Raw Data'!AW$1,FALSE))/100</f>
        <v>-3.54208995684024E-2</v>
      </c>
      <c r="BI50" s="119">
        <f>(VLOOKUP($A50,'RevPAR Raw Data'!$B$6:$BE$43,'RevPAR Raw Data'!AX$1,FALSE))/100</f>
        <v>-3.8854924715633302E-2</v>
      </c>
      <c r="BJ50" s="130">
        <f>(VLOOKUP($A50,'RevPAR Raw Data'!$B$6:$BE$43,'RevPAR Raw Data'!AY$1,FALSE))/100</f>
        <v>-1.0224773535591002E-2</v>
      </c>
      <c r="BK50" s="119">
        <f>(VLOOKUP($A50,'RevPAR Raw Data'!$B$6:$BE$43,'RevPAR Raw Data'!BA$1,FALSE))/100</f>
        <v>-2.1108836632247999E-2</v>
      </c>
      <c r="BL50" s="119">
        <f>(VLOOKUP($A50,'RevPAR Raw Data'!$B$6:$BE$43,'RevPAR Raw Data'!BB$1,FALSE))/100</f>
        <v>-3.3022438706903696E-2</v>
      </c>
      <c r="BM50" s="130">
        <f>(VLOOKUP($A50,'RevPAR Raw Data'!$B$6:$BE$43,'RevPAR Raw Data'!BC$1,FALSE))/100</f>
        <v>-2.7290245813142499E-2</v>
      </c>
      <c r="BN50" s="131">
        <f>(VLOOKUP($A50,'RevPAR Raw Data'!$B$6:$BE$43,'RevPAR Raw Data'!BE$1,FALSE))/100</f>
        <v>-1.66452780917099E-2</v>
      </c>
    </row>
    <row r="51" spans="1:66" x14ac:dyDescent="0.45">
      <c r="A51" s="62" t="s">
        <v>81</v>
      </c>
      <c r="B51" s="129">
        <f>(VLOOKUP($A51,'Occupancy Raw Data'!$B$8:$BE$45,'Occupancy Raw Data'!AG$3,FALSE))/100</f>
        <v>0.50489965580153096</v>
      </c>
      <c r="C51" s="119">
        <f>(VLOOKUP($A51,'Occupancy Raw Data'!$B$8:$BE$45,'Occupancy Raw Data'!AH$3,FALSE))/100</f>
        <v>0.62671864126243693</v>
      </c>
      <c r="D51" s="119">
        <f>(VLOOKUP($A51,'Occupancy Raw Data'!$B$8:$BE$45,'Occupancy Raw Data'!AI$3,FALSE))/100</f>
        <v>0.68833580980683495</v>
      </c>
      <c r="E51" s="119">
        <f>(VLOOKUP($A51,'Occupancy Raw Data'!$B$8:$BE$45,'Occupancy Raw Data'!AJ$3,FALSE))/100</f>
        <v>0.66049429157183892</v>
      </c>
      <c r="F51" s="119">
        <f>(VLOOKUP($A51,'Occupancy Raw Data'!$B$8:$BE$45,'Occupancy Raw Data'!AK$3,FALSE))/100</f>
        <v>0.57894934827994804</v>
      </c>
      <c r="G51" s="130">
        <f>(VLOOKUP($A51,'Occupancy Raw Data'!$B$8:$BE$45,'Occupancy Raw Data'!AL$3,FALSE))/100</f>
        <v>0.61187954934451805</v>
      </c>
      <c r="H51" s="119">
        <f>(VLOOKUP($A51,'Occupancy Raw Data'!$B$8:$BE$45,'Occupancy Raw Data'!AN$3,FALSE))/100</f>
        <v>0.56729268155058499</v>
      </c>
      <c r="I51" s="119">
        <f>(VLOOKUP($A51,'Occupancy Raw Data'!$B$8:$BE$45,'Occupancy Raw Data'!AO$3,FALSE))/100</f>
        <v>0.57001053284932302</v>
      </c>
      <c r="J51" s="130">
        <f>(VLOOKUP($A51,'Occupancy Raw Data'!$B$8:$BE$45,'Occupancy Raw Data'!AP$3,FALSE))/100</f>
        <v>0.568651607199954</v>
      </c>
      <c r="K51" s="131">
        <f>(VLOOKUP($A51,'Occupancy Raw Data'!$B$8:$BE$45,'Occupancy Raw Data'!AR$3,FALSE))/100</f>
        <v>0.59952870873178499</v>
      </c>
      <c r="M51" s="118">
        <f>(VLOOKUP($A51,'Occupancy Raw Data'!$B$8:$BE$45,'Occupancy Raw Data'!AT$3,FALSE))/100</f>
        <v>0.181613187648754</v>
      </c>
      <c r="N51" s="115">
        <f>(VLOOKUP($A51,'Occupancy Raw Data'!$B$8:$BE$45,'Occupancy Raw Data'!AU$3,FALSE))/100</f>
        <v>3.9154350727651804E-2</v>
      </c>
      <c r="O51" s="115">
        <f>(VLOOKUP($A51,'Occupancy Raw Data'!$B$8:$BE$45,'Occupancy Raw Data'!AV$3,FALSE))/100</f>
        <v>3.8801099201134698E-2</v>
      </c>
      <c r="P51" s="115">
        <f>(VLOOKUP($A51,'Occupancy Raw Data'!$B$8:$BE$45,'Occupancy Raw Data'!AW$3,FALSE))/100</f>
        <v>5.4475197213600798E-3</v>
      </c>
      <c r="Q51" s="115">
        <f>(VLOOKUP($A51,'Occupancy Raw Data'!$B$8:$BE$45,'Occupancy Raw Data'!AX$3,FALSE))/100</f>
        <v>2.5412774725423401E-2</v>
      </c>
      <c r="R51" s="116">
        <f>(VLOOKUP($A51,'Occupancy Raw Data'!$B$8:$BE$45,'Occupancy Raw Data'!AY$3,FALSE))/100</f>
        <v>4.9697283306890695E-2</v>
      </c>
      <c r="S51" s="115">
        <f>(VLOOKUP($A51,'Occupancy Raw Data'!$B$8:$BE$45,'Occupancy Raw Data'!BA$3,FALSE))/100</f>
        <v>5.6470285201007095E-2</v>
      </c>
      <c r="T51" s="115">
        <f>(VLOOKUP($A51,'Occupancy Raw Data'!$B$8:$BE$45,'Occupancy Raw Data'!BB$3,FALSE))/100</f>
        <v>1.3045599391763401E-2</v>
      </c>
      <c r="U51" s="116">
        <f>(VLOOKUP($A51,'Occupancy Raw Data'!$B$8:$BE$45,'Occupancy Raw Data'!BC$3,FALSE))/100</f>
        <v>3.42504905864187E-2</v>
      </c>
      <c r="V51" s="117">
        <f>(VLOOKUP($A51,'Occupancy Raw Data'!$B$8:$BE$45,'Occupancy Raw Data'!BE$3,FALSE))/100</f>
        <v>4.5461077231703201E-2</v>
      </c>
      <c r="X51" s="49">
        <f>VLOOKUP($A51,'ADR Raw Data'!$B$6:$BE$43,'ADR Raw Data'!AG$1,FALSE)</f>
        <v>168.645779317538</v>
      </c>
      <c r="Y51" s="50">
        <f>VLOOKUP($A51,'ADR Raw Data'!$B$6:$BE$43,'ADR Raw Data'!AH$1,FALSE)</f>
        <v>172.02813081938399</v>
      </c>
      <c r="Z51" s="50">
        <f>VLOOKUP($A51,'ADR Raw Data'!$B$6:$BE$43,'ADR Raw Data'!AI$1,FALSE)</f>
        <v>155.223156974321</v>
      </c>
      <c r="AA51" s="50">
        <f>VLOOKUP($A51,'ADR Raw Data'!$B$6:$BE$43,'ADR Raw Data'!AJ$1,FALSE)</f>
        <v>151.469560890179</v>
      </c>
      <c r="AB51" s="50">
        <f>VLOOKUP($A51,'ADR Raw Data'!$B$6:$BE$43,'ADR Raw Data'!AK$1,FALSE)</f>
        <v>135.542621016211</v>
      </c>
      <c r="AC51" s="51">
        <f>VLOOKUP($A51,'ADR Raw Data'!$B$6:$BE$43,'ADR Raw Data'!AL$1,FALSE)</f>
        <v>156.34619026613899</v>
      </c>
      <c r="AD51" s="50">
        <f>VLOOKUP($A51,'ADR Raw Data'!$B$6:$BE$43,'ADR Raw Data'!AN$1,FALSE)</f>
        <v>125.619148576401</v>
      </c>
      <c r="AE51" s="50">
        <f>VLOOKUP($A51,'ADR Raw Data'!$B$6:$BE$43,'ADR Raw Data'!AO$1,FALSE)</f>
        <v>125.572289994472</v>
      </c>
      <c r="AF51" s="51">
        <f>VLOOKUP($A51,'ADR Raw Data'!$B$6:$BE$43,'ADR Raw Data'!AP$1,FALSE)</f>
        <v>125.59566329568101</v>
      </c>
      <c r="AG51" s="52">
        <f>VLOOKUP($A51,'ADR Raw Data'!$B$6:$BE$43,'ADR Raw Data'!AR$1,FALSE)</f>
        <v>148.012817578408</v>
      </c>
      <c r="AI51" s="118">
        <f>(VLOOKUP($A51,'ADR Raw Data'!$B$6:$BE$43,'ADR Raw Data'!AT$1,FALSE))/100</f>
        <v>0.40272303288986899</v>
      </c>
      <c r="AJ51" s="115">
        <f>(VLOOKUP($A51,'ADR Raw Data'!$B$6:$BE$43,'ADR Raw Data'!AU$1,FALSE))/100</f>
        <v>0.22209469569416498</v>
      </c>
      <c r="AK51" s="115">
        <f>(VLOOKUP($A51,'ADR Raw Data'!$B$6:$BE$43,'ADR Raw Data'!AV$1,FALSE))/100</f>
        <v>5.6122290299905606E-2</v>
      </c>
      <c r="AL51" s="115">
        <f>(VLOOKUP($A51,'ADR Raw Data'!$B$6:$BE$43,'ADR Raw Data'!AW$1,FALSE))/100</f>
        <v>6.0270317575724007E-2</v>
      </c>
      <c r="AM51" s="115">
        <f>(VLOOKUP($A51,'ADR Raw Data'!$B$6:$BE$43,'ADR Raw Data'!AX$1,FALSE))/100</f>
        <v>4.3380601431480599E-2</v>
      </c>
      <c r="AN51" s="116">
        <f>(VLOOKUP($A51,'ADR Raw Data'!$B$6:$BE$43,'ADR Raw Data'!AY$1,FALSE))/100</f>
        <v>0.13677236408044199</v>
      </c>
      <c r="AO51" s="115">
        <f>(VLOOKUP($A51,'ADR Raw Data'!$B$6:$BE$43,'ADR Raw Data'!BA$1,FALSE))/100</f>
        <v>7.0563370927731406E-2</v>
      </c>
      <c r="AP51" s="115">
        <f>(VLOOKUP($A51,'ADR Raw Data'!$B$6:$BE$43,'ADR Raw Data'!BB$1,FALSE))/100</f>
        <v>5.65376139293833E-2</v>
      </c>
      <c r="AQ51" s="116">
        <f>(VLOOKUP($A51,'ADR Raw Data'!$B$6:$BE$43,'ADR Raw Data'!BC$1,FALSE))/100</f>
        <v>6.3345850054913E-2</v>
      </c>
      <c r="AR51" s="117">
        <f>(VLOOKUP($A51,'ADR Raw Data'!$B$6:$BE$43,'ADR Raw Data'!BE$1,FALSE))/100</f>
        <v>0.11947420249808699</v>
      </c>
      <c r="AT51" s="49">
        <f>VLOOKUP($A51,'RevPAR Raw Data'!$B$6:$BE$43,'RevPAR Raw Data'!AG$1,FALSE)</f>
        <v>85.149195929805998</v>
      </c>
      <c r="AU51" s="50">
        <f>VLOOKUP($A51,'RevPAR Raw Data'!$B$6:$BE$43,'RevPAR Raw Data'!AH$1,FALSE)</f>
        <v>107.813236406041</v>
      </c>
      <c r="AV51" s="50">
        <f>VLOOKUP($A51,'RevPAR Raw Data'!$B$6:$BE$43,'RevPAR Raw Data'!AI$1,FALSE)</f>
        <v>106.845657456693</v>
      </c>
      <c r="AW51" s="50">
        <f>VLOOKUP($A51,'RevPAR Raw Data'!$B$6:$BE$43,'RevPAR Raw Data'!AJ$1,FALSE)</f>
        <v>100.044780314856</v>
      </c>
      <c r="AX51" s="50">
        <f>VLOOKUP($A51,'RevPAR Raw Data'!$B$6:$BE$43,'RevPAR Raw Data'!AK$1,FALSE)</f>
        <v>78.472312101491497</v>
      </c>
      <c r="AY51" s="51">
        <f>VLOOKUP($A51,'RevPAR Raw Data'!$B$6:$BE$43,'RevPAR Raw Data'!AL$1,FALSE)</f>
        <v>95.665036441777701</v>
      </c>
      <c r="AZ51" s="50">
        <f>VLOOKUP($A51,'RevPAR Raw Data'!$B$6:$BE$43,'RevPAR Raw Data'!AN$1,FALSE)</f>
        <v>71.2628236500084</v>
      </c>
      <c r="BA51" s="50">
        <f>VLOOKUP($A51,'RevPAR Raw Data'!$B$6:$BE$43,'RevPAR Raw Data'!AO$1,FALSE)</f>
        <v>71.577527930859304</v>
      </c>
      <c r="BB51" s="51">
        <f>VLOOKUP($A51,'RevPAR Raw Data'!$B$6:$BE$43,'RevPAR Raw Data'!AP$1,FALSE)</f>
        <v>71.420175790433902</v>
      </c>
      <c r="BC51" s="52">
        <f>VLOOKUP($A51,'RevPAR Raw Data'!$B$6:$BE$43,'RevPAR Raw Data'!AR$1,FALSE)</f>
        <v>88.737933398536597</v>
      </c>
      <c r="BE51" s="129">
        <f>(VLOOKUP($A51,'RevPAR Raw Data'!$B$6:$BE$43,'RevPAR Raw Data'!AT$1,FALSE))/100</f>
        <v>0.65747603428132706</v>
      </c>
      <c r="BF51" s="119">
        <f>(VLOOKUP($A51,'RevPAR Raw Data'!$B$6:$BE$43,'RevPAR Raw Data'!AU$1,FALSE))/100</f>
        <v>0.26994502003177701</v>
      </c>
      <c r="BG51" s="119">
        <f>(VLOOKUP($A51,'RevPAR Raw Data'!$B$6:$BE$43,'RevPAR Raw Data'!AV$1,FALSE))/100</f>
        <v>9.7100996054361899E-2</v>
      </c>
      <c r="BH51" s="119">
        <f>(VLOOKUP($A51,'RevPAR Raw Data'!$B$6:$BE$43,'RevPAR Raw Data'!AW$1,FALSE))/100</f>
        <v>6.6046161040690499E-2</v>
      </c>
      <c r="BI51" s="119">
        <f>(VLOOKUP($A51,'RevPAR Raw Data'!$B$6:$BE$43,'RevPAR Raw Data'!AX$1,FALSE))/100</f>
        <v>6.9895797608535593E-2</v>
      </c>
      <c r="BJ51" s="130">
        <f>(VLOOKUP($A51,'RevPAR Raw Data'!$B$6:$BE$43,'RevPAR Raw Data'!AY$1,FALSE))/100</f>
        <v>0.193266862313592</v>
      </c>
      <c r="BK51" s="119">
        <f>(VLOOKUP($A51,'RevPAR Raw Data'!$B$6:$BE$43,'RevPAR Raw Data'!BA$1,FALSE))/100</f>
        <v>0.13101838980977201</v>
      </c>
      <c r="BL51" s="119">
        <f>(VLOOKUP($A51,'RevPAR Raw Data'!$B$6:$BE$43,'RevPAR Raw Data'!BB$1,FALSE))/100</f>
        <v>7.03207803830357E-2</v>
      </c>
      <c r="BM51" s="130">
        <f>(VLOOKUP($A51,'RevPAR Raw Data'!$B$6:$BE$43,'RevPAR Raw Data'!BC$1,FALSE))/100</f>
        <v>9.976596708232631E-2</v>
      </c>
      <c r="BN51" s="131">
        <f>(VLOOKUP($A51,'RevPAR Raw Data'!$B$6:$BE$43,'RevPAR Raw Data'!BE$1,FALSE))/100</f>
        <v>0.17036670567675199</v>
      </c>
    </row>
    <row r="52" spans="1:66" x14ac:dyDescent="0.45">
      <c r="A52" s="59" t="s">
        <v>82</v>
      </c>
      <c r="B52" s="129">
        <f>(VLOOKUP($A52,'Occupancy Raw Data'!$B$8:$BE$45,'Occupancy Raw Data'!AG$3,FALSE))/100</f>
        <v>0.32086497890295296</v>
      </c>
      <c r="C52" s="119">
        <f>(VLOOKUP($A52,'Occupancy Raw Data'!$B$8:$BE$45,'Occupancy Raw Data'!AH$3,FALSE))/100</f>
        <v>0.37934599156118098</v>
      </c>
      <c r="D52" s="119">
        <f>(VLOOKUP($A52,'Occupancy Raw Data'!$B$8:$BE$45,'Occupancy Raw Data'!AI$3,FALSE))/100</f>
        <v>0.42881856540084301</v>
      </c>
      <c r="E52" s="119">
        <f>(VLOOKUP($A52,'Occupancy Raw Data'!$B$8:$BE$45,'Occupancy Raw Data'!AJ$3,FALSE))/100</f>
        <v>0.41483122362869101</v>
      </c>
      <c r="F52" s="119">
        <f>(VLOOKUP($A52,'Occupancy Raw Data'!$B$8:$BE$45,'Occupancy Raw Data'!AK$3,FALSE))/100</f>
        <v>0.41607594936708803</v>
      </c>
      <c r="G52" s="130">
        <f>(VLOOKUP($A52,'Occupancy Raw Data'!$B$8:$BE$45,'Occupancy Raw Data'!AL$3,FALSE))/100</f>
        <v>0.391987341772151</v>
      </c>
      <c r="H52" s="119">
        <f>(VLOOKUP($A52,'Occupancy Raw Data'!$B$8:$BE$45,'Occupancy Raw Data'!AN$3,FALSE))/100</f>
        <v>0.49244725738396605</v>
      </c>
      <c r="I52" s="119">
        <f>(VLOOKUP($A52,'Occupancy Raw Data'!$B$8:$BE$45,'Occupancy Raw Data'!AO$3,FALSE))/100</f>
        <v>0.47898734177215097</v>
      </c>
      <c r="J52" s="130">
        <f>(VLOOKUP($A52,'Occupancy Raw Data'!$B$8:$BE$45,'Occupancy Raw Data'!AP$3,FALSE))/100</f>
        <v>0.48571729957805898</v>
      </c>
      <c r="K52" s="131">
        <f>(VLOOKUP($A52,'Occupancy Raw Data'!$B$8:$BE$45,'Occupancy Raw Data'!AR$3,FALSE))/100</f>
        <v>0.41876732971669595</v>
      </c>
      <c r="M52" s="118">
        <f>(VLOOKUP($A52,'Occupancy Raw Data'!$B$8:$BE$45,'Occupancy Raw Data'!AT$3,FALSE))/100</f>
        <v>0.129848965081896</v>
      </c>
      <c r="N52" s="115">
        <f>(VLOOKUP($A52,'Occupancy Raw Data'!$B$8:$BE$45,'Occupancy Raw Data'!AU$3,FALSE))/100</f>
        <v>-2.9869267482880199E-2</v>
      </c>
      <c r="O52" s="115">
        <f>(VLOOKUP($A52,'Occupancy Raw Data'!$B$8:$BE$45,'Occupancy Raw Data'!AV$3,FALSE))/100</f>
        <v>2.4556279293849501E-2</v>
      </c>
      <c r="P52" s="115">
        <f>(VLOOKUP($A52,'Occupancy Raw Data'!$B$8:$BE$45,'Occupancy Raw Data'!AW$3,FALSE))/100</f>
        <v>-1.66187935829533E-2</v>
      </c>
      <c r="Q52" s="115">
        <f>(VLOOKUP($A52,'Occupancy Raw Data'!$B$8:$BE$45,'Occupancy Raw Data'!AX$3,FALSE))/100</f>
        <v>-3.9513186250380299E-2</v>
      </c>
      <c r="R52" s="116">
        <f>(VLOOKUP($A52,'Occupancy Raw Data'!$B$8:$BE$45,'Occupancy Raw Data'!AY$3,FALSE))/100</f>
        <v>5.8229480564145897E-3</v>
      </c>
      <c r="S52" s="115">
        <f>(VLOOKUP($A52,'Occupancy Raw Data'!$B$8:$BE$45,'Occupancy Raw Data'!BA$3,FALSE))/100</f>
        <v>-4.7206171753202797E-2</v>
      </c>
      <c r="T52" s="115">
        <f>(VLOOKUP($A52,'Occupancy Raw Data'!$B$8:$BE$45,'Occupancy Raw Data'!BB$3,FALSE))/100</f>
        <v>-8.1761671419402104E-2</v>
      </c>
      <c r="U52" s="116">
        <f>(VLOOKUP($A52,'Occupancy Raw Data'!$B$8:$BE$45,'Occupancy Raw Data'!BC$3,FALSE))/100</f>
        <v>-6.4563643787816899E-2</v>
      </c>
      <c r="V52" s="117">
        <f>(VLOOKUP($A52,'Occupancy Raw Data'!$B$8:$BE$45,'Occupancy Raw Data'!BE$3,FALSE))/100</f>
        <v>-1.8647584579886699E-2</v>
      </c>
      <c r="X52" s="49">
        <f>VLOOKUP($A52,'ADR Raw Data'!$B$6:$BE$43,'ADR Raw Data'!AG$1,FALSE)</f>
        <v>88.907703333552504</v>
      </c>
      <c r="Y52" s="50">
        <f>VLOOKUP($A52,'ADR Raw Data'!$B$6:$BE$43,'ADR Raw Data'!AH$1,FALSE)</f>
        <v>88.066985150992707</v>
      </c>
      <c r="Z52" s="50">
        <f>VLOOKUP($A52,'ADR Raw Data'!$B$6:$BE$43,'ADR Raw Data'!AI$1,FALSE)</f>
        <v>88.977595690248904</v>
      </c>
      <c r="AA52" s="50">
        <f>VLOOKUP($A52,'ADR Raw Data'!$B$6:$BE$43,'ADR Raw Data'!AJ$1,FALSE)</f>
        <v>88.191220566546306</v>
      </c>
      <c r="AB52" s="50">
        <f>VLOOKUP($A52,'ADR Raw Data'!$B$6:$BE$43,'ADR Raw Data'!AK$1,FALSE)</f>
        <v>89.282758340938997</v>
      </c>
      <c r="AC52" s="51">
        <f>VLOOKUP($A52,'ADR Raw Data'!$B$6:$BE$43,'ADR Raw Data'!AL$1,FALSE)</f>
        <v>88.688247273979798</v>
      </c>
      <c r="AD52" s="50">
        <f>VLOOKUP($A52,'ADR Raw Data'!$B$6:$BE$43,'ADR Raw Data'!AN$1,FALSE)</f>
        <v>101.97819167166401</v>
      </c>
      <c r="AE52" s="50">
        <f>VLOOKUP($A52,'ADR Raw Data'!$B$6:$BE$43,'ADR Raw Data'!AO$1,FALSE)</f>
        <v>102.45125748766699</v>
      </c>
      <c r="AF52" s="51">
        <f>VLOOKUP($A52,'ADR Raw Data'!$B$6:$BE$43,'ADR Raw Data'!AP$1,FALSE)</f>
        <v>102.211447248403</v>
      </c>
      <c r="AG52" s="52">
        <f>VLOOKUP($A52,'ADR Raw Data'!$B$6:$BE$43,'ADR Raw Data'!AR$1,FALSE)</f>
        <v>93.169734934903204</v>
      </c>
      <c r="AI52" s="118">
        <f>(VLOOKUP($A52,'ADR Raw Data'!$B$6:$BE$43,'ADR Raw Data'!AT$1,FALSE))/100</f>
        <v>2.9081284878308199E-2</v>
      </c>
      <c r="AJ52" s="115">
        <f>(VLOOKUP($A52,'ADR Raw Data'!$B$6:$BE$43,'ADR Raw Data'!AU$1,FALSE))/100</f>
        <v>-1.1450206461136002E-2</v>
      </c>
      <c r="AK52" s="115">
        <f>(VLOOKUP($A52,'ADR Raw Data'!$B$6:$BE$43,'ADR Raw Data'!AV$1,FALSE))/100</f>
        <v>-1.8251789664913701E-2</v>
      </c>
      <c r="AL52" s="115">
        <f>(VLOOKUP($A52,'ADR Raw Data'!$B$6:$BE$43,'ADR Raw Data'!AW$1,FALSE))/100</f>
        <v>-2.31668105173101E-2</v>
      </c>
      <c r="AM52" s="115">
        <f>(VLOOKUP($A52,'ADR Raw Data'!$B$6:$BE$43,'ADR Raw Data'!AX$1,FALSE))/100</f>
        <v>-2.9216818549359699E-2</v>
      </c>
      <c r="AN52" s="116">
        <f>(VLOOKUP($A52,'ADR Raw Data'!$B$6:$BE$43,'ADR Raw Data'!AY$1,FALSE))/100</f>
        <v>-1.3767068095828202E-2</v>
      </c>
      <c r="AO52" s="115">
        <f>(VLOOKUP($A52,'ADR Raw Data'!$B$6:$BE$43,'ADR Raw Data'!BA$1,FALSE))/100</f>
        <v>-2.89937146977369E-2</v>
      </c>
      <c r="AP52" s="115">
        <f>(VLOOKUP($A52,'ADR Raw Data'!$B$6:$BE$43,'ADR Raw Data'!BB$1,FALSE))/100</f>
        <v>-4.6556153933390999E-2</v>
      </c>
      <c r="AQ52" s="116">
        <f>(VLOOKUP($A52,'ADR Raw Data'!$B$6:$BE$43,'ADR Raw Data'!BC$1,FALSE))/100</f>
        <v>-3.7957019799059001E-2</v>
      </c>
      <c r="AR52" s="117">
        <f>(VLOOKUP($A52,'ADR Raw Data'!$B$6:$BE$43,'ADR Raw Data'!BE$1,FALSE))/100</f>
        <v>-2.5414352061375399E-2</v>
      </c>
      <c r="AT52" s="49">
        <f>VLOOKUP($A52,'RevPAR Raw Data'!$B$6:$BE$43,'RevPAR Raw Data'!AG$1,FALSE)</f>
        <v>28.527368354430301</v>
      </c>
      <c r="AU52" s="50">
        <f>VLOOKUP($A52,'RevPAR Raw Data'!$B$6:$BE$43,'RevPAR Raw Data'!AH$1,FALSE)</f>
        <v>33.407857805907099</v>
      </c>
      <c r="AV52" s="50">
        <f>VLOOKUP($A52,'RevPAR Raw Data'!$B$6:$BE$43,'RevPAR Raw Data'!AI$1,FALSE)</f>
        <v>38.155244936708797</v>
      </c>
      <c r="AW52" s="50">
        <f>VLOOKUP($A52,'RevPAR Raw Data'!$B$6:$BE$43,'RevPAR Raw Data'!AJ$1,FALSE)</f>
        <v>36.584471940928204</v>
      </c>
      <c r="AX52" s="50">
        <f>VLOOKUP($A52,'RevPAR Raw Data'!$B$6:$BE$43,'RevPAR Raw Data'!AK$1,FALSE)</f>
        <v>37.1484084388185</v>
      </c>
      <c r="AY52" s="51">
        <f>VLOOKUP($A52,'RevPAR Raw Data'!$B$6:$BE$43,'RevPAR Raw Data'!AL$1,FALSE)</f>
        <v>34.764670295358599</v>
      </c>
      <c r="AZ52" s="50">
        <f>VLOOKUP($A52,'RevPAR Raw Data'!$B$6:$BE$43,'RevPAR Raw Data'!AN$1,FALSE)</f>
        <v>50.218880801687703</v>
      </c>
      <c r="BA52" s="50">
        <f>VLOOKUP($A52,'RevPAR Raw Data'!$B$6:$BE$43,'RevPAR Raw Data'!AO$1,FALSE)</f>
        <v>49.072855485231997</v>
      </c>
      <c r="BB52" s="51">
        <f>VLOOKUP($A52,'RevPAR Raw Data'!$B$6:$BE$43,'RevPAR Raw Data'!AP$1,FALSE)</f>
        <v>49.6458681434599</v>
      </c>
      <c r="BC52" s="52">
        <f>VLOOKUP($A52,'RevPAR Raw Data'!$B$6:$BE$43,'RevPAR Raw Data'!AR$1,FALSE)</f>
        <v>39.016441109101798</v>
      </c>
      <c r="BE52" s="129">
        <f>(VLOOKUP($A52,'RevPAR Raw Data'!$B$6:$BE$43,'RevPAR Raw Data'!AT$1,FALSE))/100</f>
        <v>0.16270642470490401</v>
      </c>
      <c r="BF52" s="119">
        <f>(VLOOKUP($A52,'RevPAR Raw Data'!$B$6:$BE$43,'RevPAR Raw Data'!AU$1,FALSE))/100</f>
        <v>-4.0977464664494395E-2</v>
      </c>
      <c r="BG52" s="119">
        <f>(VLOOKUP($A52,'RevPAR Raw Data'!$B$6:$BE$43,'RevPAR Raw Data'!AV$1,FALSE))/100</f>
        <v>5.8562935843116106E-3</v>
      </c>
      <c r="BH52" s="119">
        <f>(VLOOKUP($A52,'RevPAR Raw Data'!$B$6:$BE$43,'RevPAR Raw Data'!AW$1,FALSE))/100</f>
        <v>-3.9400599658300804E-2</v>
      </c>
      <c r="BI52" s="119">
        <f>(VLOOKUP($A52,'RevPAR Raw Data'!$B$6:$BE$43,'RevPAR Raw Data'!AX$1,FALSE))/100</f>
        <v>-6.7575555206755705E-2</v>
      </c>
      <c r="BJ52" s="130">
        <f>(VLOOKUP($A52,'RevPAR Raw Data'!$B$6:$BE$43,'RevPAR Raw Data'!AY$1,FALSE))/100</f>
        <v>-8.0242849618247999E-3</v>
      </c>
      <c r="BK52" s="119">
        <f>(VLOOKUP($A52,'RevPAR Raw Data'!$B$6:$BE$43,'RevPAR Raw Data'!BA$1,FALSE))/100</f>
        <v>-7.4831204175155097E-2</v>
      </c>
      <c r="BL52" s="119">
        <f>(VLOOKUP($A52,'RevPAR Raw Data'!$B$6:$BE$43,'RevPAR Raw Data'!BB$1,FALSE))/100</f>
        <v>-0.12451131639233999</v>
      </c>
      <c r="BM52" s="130">
        <f>(VLOOKUP($A52,'RevPAR Raw Data'!$B$6:$BE$43,'RevPAR Raw Data'!BC$1,FALSE))/100</f>
        <v>-0.100070020081322</v>
      </c>
      <c r="BN52" s="131">
        <f>(VLOOKUP($A52,'RevPAR Raw Data'!$B$6:$BE$43,'RevPAR Raw Data'!BE$1,FALSE))/100</f>
        <v>-4.35880203616546E-2</v>
      </c>
    </row>
    <row r="53" spans="1:66" x14ac:dyDescent="0.45">
      <c r="A53" s="59" t="s">
        <v>83</v>
      </c>
      <c r="B53" s="129">
        <f>(VLOOKUP($A53,'Occupancy Raw Data'!$B$8:$BE$45,'Occupancy Raw Data'!AG$3,FALSE))/100</f>
        <v>0.38063513213413203</v>
      </c>
      <c r="C53" s="119">
        <f>(VLOOKUP($A53,'Occupancy Raw Data'!$B$8:$BE$45,'Occupancy Raw Data'!AH$3,FALSE))/100</f>
        <v>0.53447701532311698</v>
      </c>
      <c r="D53" s="119">
        <f>(VLOOKUP($A53,'Occupancy Raw Data'!$B$8:$BE$45,'Occupancy Raw Data'!AI$3,FALSE))/100</f>
        <v>0.59149455918276705</v>
      </c>
      <c r="E53" s="119">
        <f>(VLOOKUP($A53,'Occupancy Raw Data'!$B$8:$BE$45,'Occupancy Raw Data'!AJ$3,FALSE))/100</f>
        <v>0.60864978902953504</v>
      </c>
      <c r="F53" s="119">
        <f>(VLOOKUP($A53,'Occupancy Raw Data'!$B$8:$BE$45,'Occupancy Raw Data'!AK$3,FALSE))/100</f>
        <v>0.56817677104152697</v>
      </c>
      <c r="G53" s="130">
        <f>(VLOOKUP($A53,'Occupancy Raw Data'!$B$8:$BE$45,'Occupancy Raw Data'!AL$3,FALSE))/100</f>
        <v>0.53668665334221599</v>
      </c>
      <c r="H53" s="119">
        <f>(VLOOKUP($A53,'Occupancy Raw Data'!$B$8:$BE$45,'Occupancy Raw Data'!AN$3,FALSE))/100</f>
        <v>0.54735731734399207</v>
      </c>
      <c r="I53" s="119">
        <f>(VLOOKUP($A53,'Occupancy Raw Data'!$B$8:$BE$45,'Occupancy Raw Data'!AO$3,FALSE))/100</f>
        <v>0.52148567621585595</v>
      </c>
      <c r="J53" s="130">
        <f>(VLOOKUP($A53,'Occupancy Raw Data'!$B$8:$BE$45,'Occupancy Raw Data'!AP$3,FALSE))/100</f>
        <v>0.53442149677992401</v>
      </c>
      <c r="K53" s="131">
        <f>(VLOOKUP($A53,'Occupancy Raw Data'!$B$8:$BE$45,'Occupancy Raw Data'!AR$3,FALSE))/100</f>
        <v>0.53603946575299</v>
      </c>
      <c r="M53" s="118">
        <f>(VLOOKUP($A53,'Occupancy Raw Data'!$B$8:$BE$45,'Occupancy Raw Data'!AT$3,FALSE))/100</f>
        <v>-3.5248750324910996E-2</v>
      </c>
      <c r="N53" s="115">
        <f>(VLOOKUP($A53,'Occupancy Raw Data'!$B$8:$BE$45,'Occupancy Raw Data'!AU$3,FALSE))/100</f>
        <v>-2.63536090329346E-2</v>
      </c>
      <c r="O53" s="115">
        <f>(VLOOKUP($A53,'Occupancy Raw Data'!$B$8:$BE$45,'Occupancy Raw Data'!AV$3,FALSE))/100</f>
        <v>8.4109343145923297E-3</v>
      </c>
      <c r="P53" s="115">
        <f>(VLOOKUP($A53,'Occupancy Raw Data'!$B$8:$BE$45,'Occupancy Raw Data'!AW$3,FALSE))/100</f>
        <v>4.7509585401806997E-2</v>
      </c>
      <c r="Q53" s="115">
        <f>(VLOOKUP($A53,'Occupancy Raw Data'!$B$8:$BE$45,'Occupancy Raw Data'!AX$3,FALSE))/100</f>
        <v>7.0751180993987403E-2</v>
      </c>
      <c r="R53" s="116">
        <f>(VLOOKUP($A53,'Occupancy Raw Data'!$B$8:$BE$45,'Occupancy Raw Data'!AY$3,FALSE))/100</f>
        <v>1.5788134283168401E-2</v>
      </c>
      <c r="S53" s="115">
        <f>(VLOOKUP($A53,'Occupancy Raw Data'!$B$8:$BE$45,'Occupancy Raw Data'!BA$3,FALSE))/100</f>
        <v>7.6892816942805503E-2</v>
      </c>
      <c r="T53" s="115">
        <f>(VLOOKUP($A53,'Occupancy Raw Data'!$B$8:$BE$45,'Occupancy Raw Data'!BB$3,FALSE))/100</f>
        <v>3.8825803450805198E-2</v>
      </c>
      <c r="U53" s="116">
        <f>(VLOOKUP($A53,'Occupancy Raw Data'!$B$8:$BE$45,'Occupancy Raw Data'!BC$3,FALSE))/100</f>
        <v>5.7977613143179001E-2</v>
      </c>
      <c r="V53" s="117">
        <f>(VLOOKUP($A53,'Occupancy Raw Data'!$B$8:$BE$45,'Occupancy Raw Data'!BE$3,FALSE))/100</f>
        <v>2.7459223445551201E-2</v>
      </c>
      <c r="X53" s="49">
        <f>VLOOKUP($A53,'ADR Raw Data'!$B$6:$BE$43,'ADR Raw Data'!AG$1,FALSE)</f>
        <v>93.446751750291696</v>
      </c>
      <c r="Y53" s="50">
        <f>VLOOKUP($A53,'ADR Raw Data'!$B$6:$BE$43,'ADR Raw Data'!AH$1,FALSE)</f>
        <v>106.07599771476001</v>
      </c>
      <c r="Z53" s="50">
        <f>VLOOKUP($A53,'ADR Raw Data'!$B$6:$BE$43,'ADR Raw Data'!AI$1,FALSE)</f>
        <v>108.555579125211</v>
      </c>
      <c r="AA53" s="50">
        <f>VLOOKUP($A53,'ADR Raw Data'!$B$6:$BE$43,'ADR Raw Data'!AJ$1,FALSE)</f>
        <v>108.12658487640201</v>
      </c>
      <c r="AB53" s="50">
        <f>VLOOKUP($A53,'ADR Raw Data'!$B$6:$BE$43,'ADR Raw Data'!AK$1,FALSE)</f>
        <v>104.94737443814699</v>
      </c>
      <c r="AC53" s="51">
        <f>VLOOKUP($A53,'ADR Raw Data'!$B$6:$BE$43,'ADR Raw Data'!AL$1,FALSE)</f>
        <v>105.057286382256</v>
      </c>
      <c r="AD53" s="50">
        <f>VLOOKUP($A53,'ADR Raw Data'!$B$6:$BE$43,'ADR Raw Data'!AN$1,FALSE)</f>
        <v>106.501094431483</v>
      </c>
      <c r="AE53" s="50">
        <f>VLOOKUP($A53,'ADR Raw Data'!$B$6:$BE$43,'ADR Raw Data'!AO$1,FALSE)</f>
        <v>104.48256999893501</v>
      </c>
      <c r="AF53" s="51">
        <f>VLOOKUP($A53,'ADR Raw Data'!$B$6:$BE$43,'ADR Raw Data'!AP$1,FALSE)</f>
        <v>105.516261687097</v>
      </c>
      <c r="AG53" s="52">
        <f>VLOOKUP($A53,'ADR Raw Data'!$B$6:$BE$43,'ADR Raw Data'!AR$1,FALSE)</f>
        <v>105.188026366407</v>
      </c>
      <c r="AI53" s="118">
        <f>(VLOOKUP($A53,'ADR Raw Data'!$B$6:$BE$43,'ADR Raw Data'!AT$1,FALSE))/100</f>
        <v>1.49586608706214E-2</v>
      </c>
      <c r="AJ53" s="115">
        <f>(VLOOKUP($A53,'ADR Raw Data'!$B$6:$BE$43,'ADR Raw Data'!AU$1,FALSE))/100</f>
        <v>4.1634874884618298E-2</v>
      </c>
      <c r="AK53" s="115">
        <f>(VLOOKUP($A53,'ADR Raw Data'!$B$6:$BE$43,'ADR Raw Data'!AV$1,FALSE))/100</f>
        <v>4.7059706185914797E-2</v>
      </c>
      <c r="AL53" s="115">
        <f>(VLOOKUP($A53,'ADR Raw Data'!$B$6:$BE$43,'ADR Raw Data'!AW$1,FALSE))/100</f>
        <v>4.8785468090142399E-2</v>
      </c>
      <c r="AM53" s="115">
        <f>(VLOOKUP($A53,'ADR Raw Data'!$B$6:$BE$43,'ADR Raw Data'!AX$1,FALSE))/100</f>
        <v>4.4148988710853099E-2</v>
      </c>
      <c r="AN53" s="116">
        <f>(VLOOKUP($A53,'ADR Raw Data'!$B$6:$BE$43,'ADR Raw Data'!AY$1,FALSE))/100</f>
        <v>4.2265439842794503E-2</v>
      </c>
      <c r="AO53" s="115">
        <f>(VLOOKUP($A53,'ADR Raw Data'!$B$6:$BE$43,'ADR Raw Data'!BA$1,FALSE))/100</f>
        <v>5.4961151251469505E-2</v>
      </c>
      <c r="AP53" s="115">
        <f>(VLOOKUP($A53,'ADR Raw Data'!$B$6:$BE$43,'ADR Raw Data'!BB$1,FALSE))/100</f>
        <v>5.4813055721669807E-2</v>
      </c>
      <c r="AQ53" s="116">
        <f>(VLOOKUP($A53,'ADR Raw Data'!$B$6:$BE$43,'ADR Raw Data'!BC$1,FALSE))/100</f>
        <v>5.5069814854497301E-2</v>
      </c>
      <c r="AR53" s="117">
        <f>(VLOOKUP($A53,'ADR Raw Data'!$B$6:$BE$43,'ADR Raw Data'!BE$1,FALSE))/100</f>
        <v>4.5824994088026004E-2</v>
      </c>
      <c r="AT53" s="49">
        <f>VLOOKUP($A53,'RevPAR Raw Data'!$B$6:$BE$43,'RevPAR Raw Data'!AG$1,FALSE)</f>
        <v>35.569116699977698</v>
      </c>
      <c r="AU53" s="50">
        <f>VLOOKUP($A53,'RevPAR Raw Data'!$B$6:$BE$43,'RevPAR Raw Data'!AH$1,FALSE)</f>
        <v>56.695182656007098</v>
      </c>
      <c r="AV53" s="50">
        <f>VLOOKUP($A53,'RevPAR Raw Data'!$B$6:$BE$43,'RevPAR Raw Data'!AI$1,FALSE)</f>
        <v>64.210034421496701</v>
      </c>
      <c r="AW53" s="50">
        <f>VLOOKUP($A53,'RevPAR Raw Data'!$B$6:$BE$43,'RevPAR Raw Data'!AJ$1,FALSE)</f>
        <v>65.811223073506497</v>
      </c>
      <c r="AX53" s="50">
        <f>VLOOKUP($A53,'RevPAR Raw Data'!$B$6:$BE$43,'RevPAR Raw Data'!AK$1,FALSE)</f>
        <v>59.628660337552702</v>
      </c>
      <c r="AY53" s="51">
        <f>VLOOKUP($A53,'RevPAR Raw Data'!$B$6:$BE$43,'RevPAR Raw Data'!AL$1,FALSE)</f>
        <v>56.382843437708097</v>
      </c>
      <c r="AZ53" s="50">
        <f>VLOOKUP($A53,'RevPAR Raw Data'!$B$6:$BE$43,'RevPAR Raw Data'!AN$1,FALSE)</f>
        <v>58.294153342216298</v>
      </c>
      <c r="BA53" s="50">
        <f>VLOOKUP($A53,'RevPAR Raw Data'!$B$6:$BE$43,'RevPAR Raw Data'!AO$1,FALSE)</f>
        <v>54.486163668665299</v>
      </c>
      <c r="BB53" s="51">
        <f>VLOOKUP($A53,'RevPAR Raw Data'!$B$6:$BE$43,'RevPAR Raw Data'!AP$1,FALSE)</f>
        <v>56.390158505440802</v>
      </c>
      <c r="BC53" s="52">
        <f>VLOOKUP($A53,'RevPAR Raw Data'!$B$6:$BE$43,'RevPAR Raw Data'!AR$1,FALSE)</f>
        <v>56.384933457060299</v>
      </c>
      <c r="BE53" s="129">
        <f>(VLOOKUP($A53,'RevPAR Raw Data'!$B$6:$BE$43,'RevPAR Raw Data'!AT$1,FALSE))/100</f>
        <v>-2.0817363556513101E-2</v>
      </c>
      <c r="BF53" s="119">
        <f>(VLOOKUP($A53,'RevPAR Raw Data'!$B$6:$BE$43,'RevPAR Raw Data'!AU$1,FALSE))/100</f>
        <v>1.4184036636839299E-2</v>
      </c>
      <c r="BG53" s="119">
        <f>(VLOOKUP($A53,'RevPAR Raw Data'!$B$6:$BE$43,'RevPAR Raw Data'!AV$1,FALSE))/100</f>
        <v>5.5866456598100897E-2</v>
      </c>
      <c r="BH53" s="119">
        <f>(VLOOKUP($A53,'RevPAR Raw Data'!$B$6:$BE$43,'RevPAR Raw Data'!AW$1,FALSE))/100</f>
        <v>9.86128308545451E-2</v>
      </c>
      <c r="BI53" s="119">
        <f>(VLOOKUP($A53,'RevPAR Raw Data'!$B$6:$BE$43,'RevPAR Raw Data'!AX$1,FALSE))/100</f>
        <v>0.118023762795823</v>
      </c>
      <c r="BJ53" s="130">
        <f>(VLOOKUP($A53,'RevPAR Raw Data'!$B$6:$BE$43,'RevPAR Raw Data'!AY$1,FALSE))/100</f>
        <v>5.8720866565738196E-2</v>
      </c>
      <c r="BK53" s="119">
        <f>(VLOOKUP($A53,'RevPAR Raw Data'!$B$6:$BE$43,'RevPAR Raw Data'!BA$1,FALSE))/100</f>
        <v>0.13608008593641999</v>
      </c>
      <c r="BL53" s="119">
        <f>(VLOOKUP($A53,'RevPAR Raw Data'!$B$6:$BE$43,'RevPAR Raw Data'!BB$1,FALSE))/100</f>
        <v>9.5767020100462605E-2</v>
      </c>
      <c r="BM53" s="130">
        <f>(VLOOKUP($A53,'RevPAR Raw Data'!$B$6:$BE$43,'RevPAR Raw Data'!BC$1,FALSE))/100</f>
        <v>0.11624024441917599</v>
      </c>
      <c r="BN53" s="131">
        <f>(VLOOKUP($A53,'RevPAR Raw Data'!$B$6:$BE$43,'RevPAR Raw Data'!BE$1,FALSE))/100</f>
        <v>7.45425362856314E-2</v>
      </c>
    </row>
    <row r="54" spans="1:66" x14ac:dyDescent="0.45">
      <c r="A54" s="62" t="s">
        <v>84</v>
      </c>
      <c r="B54" s="129">
        <f>(VLOOKUP($A54,'Occupancy Raw Data'!$B$8:$BE$45,'Occupancy Raw Data'!AG$3,FALSE))/100</f>
        <v>0.345182968149988</v>
      </c>
      <c r="C54" s="119">
        <f>(VLOOKUP($A54,'Occupancy Raw Data'!$B$8:$BE$45,'Occupancy Raw Data'!AH$3,FALSE))/100</f>
        <v>0.421024395753331</v>
      </c>
      <c r="D54" s="119">
        <f>(VLOOKUP($A54,'Occupancy Raw Data'!$B$8:$BE$45,'Occupancy Raw Data'!AI$3,FALSE))/100</f>
        <v>0.471764174384459</v>
      </c>
      <c r="E54" s="119">
        <f>(VLOOKUP($A54,'Occupancy Raw Data'!$B$8:$BE$45,'Occupancy Raw Data'!AJ$3,FALSE))/100</f>
        <v>0.49582109780889899</v>
      </c>
      <c r="F54" s="119">
        <f>(VLOOKUP($A54,'Occupancy Raw Data'!$B$8:$BE$45,'Occupancy Raw Data'!AK$3,FALSE))/100</f>
        <v>0.51677208041563094</v>
      </c>
      <c r="G54" s="130">
        <f>(VLOOKUP($A54,'Occupancy Raw Data'!$B$8:$BE$45,'Occupancy Raw Data'!AL$3,FALSE))/100</f>
        <v>0.45011294330246199</v>
      </c>
      <c r="H54" s="119">
        <f>(VLOOKUP($A54,'Occupancy Raw Data'!$B$8:$BE$45,'Occupancy Raw Data'!AN$3,FALSE))/100</f>
        <v>0.57601084255703594</v>
      </c>
      <c r="I54" s="119">
        <f>(VLOOKUP($A54,'Occupancy Raw Data'!$B$8:$BE$45,'Occupancy Raw Data'!AO$3,FALSE))/100</f>
        <v>0.52843347639484894</v>
      </c>
      <c r="J54" s="130">
        <f>(VLOOKUP($A54,'Occupancy Raw Data'!$B$8:$BE$45,'Occupancy Raw Data'!AP$3,FALSE))/100</f>
        <v>0.552222159475943</v>
      </c>
      <c r="K54" s="131">
        <f>(VLOOKUP($A54,'Occupancy Raw Data'!$B$8:$BE$45,'Occupancy Raw Data'!AR$3,FALSE))/100</f>
        <v>0.479287005066313</v>
      </c>
      <c r="M54" s="118">
        <f>(VLOOKUP($A54,'Occupancy Raw Data'!$B$8:$BE$45,'Occupancy Raw Data'!AT$3,FALSE))/100</f>
        <v>0.19433644897632898</v>
      </c>
      <c r="N54" s="115">
        <f>(VLOOKUP($A54,'Occupancy Raw Data'!$B$8:$BE$45,'Occupancy Raw Data'!AU$3,FALSE))/100</f>
        <v>9.205786981744871E-4</v>
      </c>
      <c r="O54" s="115">
        <f>(VLOOKUP($A54,'Occupancy Raw Data'!$B$8:$BE$45,'Occupancy Raw Data'!AV$3,FALSE))/100</f>
        <v>6.2107967351061701E-2</v>
      </c>
      <c r="P54" s="115">
        <f>(VLOOKUP($A54,'Occupancy Raw Data'!$B$8:$BE$45,'Occupancy Raw Data'!AW$3,FALSE))/100</f>
        <v>9.1720712743443705E-2</v>
      </c>
      <c r="Q54" s="115">
        <f>(VLOOKUP($A54,'Occupancy Raw Data'!$B$8:$BE$45,'Occupancy Raw Data'!AX$3,FALSE))/100</f>
        <v>0.13329968004748799</v>
      </c>
      <c r="R54" s="116">
        <f>(VLOOKUP($A54,'Occupancy Raw Data'!$B$8:$BE$45,'Occupancy Raw Data'!AY$3,FALSE))/100</f>
        <v>9.0405763120907603E-2</v>
      </c>
      <c r="S54" s="115">
        <f>(VLOOKUP($A54,'Occupancy Raw Data'!$B$8:$BE$45,'Occupancy Raw Data'!BA$3,FALSE))/100</f>
        <v>0.21465921153239001</v>
      </c>
      <c r="T54" s="115">
        <f>(VLOOKUP($A54,'Occupancy Raw Data'!$B$8:$BE$45,'Occupancy Raw Data'!BB$3,FALSE))/100</f>
        <v>0.177288075413508</v>
      </c>
      <c r="U54" s="116">
        <f>(VLOOKUP($A54,'Occupancy Raw Data'!$B$8:$BE$45,'Occupancy Raw Data'!BC$3,FALSE))/100</f>
        <v>0.19648698955074601</v>
      </c>
      <c r="V54" s="117">
        <f>(VLOOKUP($A54,'Occupancy Raw Data'!$B$8:$BE$45,'Occupancy Raw Data'!BE$3,FALSE))/100</f>
        <v>0.12319468933916999</v>
      </c>
      <c r="X54" s="49">
        <f>VLOOKUP($A54,'ADR Raw Data'!$B$6:$BE$43,'ADR Raw Data'!AG$1,FALSE)</f>
        <v>93.466456441717696</v>
      </c>
      <c r="Y54" s="50">
        <f>VLOOKUP($A54,'ADR Raw Data'!$B$6:$BE$43,'ADR Raw Data'!AH$1,FALSE)</f>
        <v>94.772149419891306</v>
      </c>
      <c r="Z54" s="50">
        <f>VLOOKUP($A54,'ADR Raw Data'!$B$6:$BE$43,'ADR Raw Data'!AI$1,FALSE)</f>
        <v>97.299748024898193</v>
      </c>
      <c r="AA54" s="50">
        <f>VLOOKUP($A54,'ADR Raw Data'!$B$6:$BE$43,'ADR Raw Data'!AJ$1,FALSE)</f>
        <v>98.474772779043207</v>
      </c>
      <c r="AB54" s="50">
        <f>VLOOKUP($A54,'ADR Raw Data'!$B$6:$BE$43,'ADR Raw Data'!AK$1,FALSE)</f>
        <v>100.26504589662299</v>
      </c>
      <c r="AC54" s="51">
        <f>VLOOKUP($A54,'ADR Raw Data'!$B$6:$BE$43,'ADR Raw Data'!AL$1,FALSE)</f>
        <v>97.178719544325304</v>
      </c>
      <c r="AD54" s="50">
        <f>VLOOKUP($A54,'ADR Raw Data'!$B$6:$BE$43,'ADR Raw Data'!AN$1,FALSE)</f>
        <v>117.970723039215</v>
      </c>
      <c r="AE54" s="50">
        <f>VLOOKUP($A54,'ADR Raw Data'!$B$6:$BE$43,'ADR Raw Data'!AO$1,FALSE)</f>
        <v>118.01164894469601</v>
      </c>
      <c r="AF54" s="51">
        <f>VLOOKUP($A54,'ADR Raw Data'!$B$6:$BE$43,'ADR Raw Data'!AP$1,FALSE)</f>
        <v>117.99030448676901</v>
      </c>
      <c r="AG54" s="52">
        <f>VLOOKUP($A54,'ADR Raw Data'!$B$6:$BE$43,'ADR Raw Data'!AR$1,FALSE)</f>
        <v>104.02974036576001</v>
      </c>
      <c r="AI54" s="118">
        <f>(VLOOKUP($A54,'ADR Raw Data'!$B$6:$BE$43,'ADR Raw Data'!AT$1,FALSE))/100</f>
        <v>4.9065685812895402E-2</v>
      </c>
      <c r="AJ54" s="115">
        <f>(VLOOKUP($A54,'ADR Raw Data'!$B$6:$BE$43,'ADR Raw Data'!AU$1,FALSE))/100</f>
        <v>4.2046522339499797E-3</v>
      </c>
      <c r="AK54" s="115">
        <f>(VLOOKUP($A54,'ADR Raw Data'!$B$6:$BE$43,'ADR Raw Data'!AV$1,FALSE))/100</f>
        <v>2.6879611019610002E-2</v>
      </c>
      <c r="AL54" s="115">
        <f>(VLOOKUP($A54,'ADR Raw Data'!$B$6:$BE$43,'ADR Raw Data'!AW$1,FALSE))/100</f>
        <v>4.0934337539895005E-2</v>
      </c>
      <c r="AM54" s="115">
        <f>(VLOOKUP($A54,'ADR Raw Data'!$B$6:$BE$43,'ADR Raw Data'!AX$1,FALSE))/100</f>
        <v>1.4326655084662901E-2</v>
      </c>
      <c r="AN54" s="116">
        <f>(VLOOKUP($A54,'ADR Raw Data'!$B$6:$BE$43,'ADR Raw Data'!AY$1,FALSE))/100</f>
        <v>2.5577451951055197E-2</v>
      </c>
      <c r="AO54" s="115">
        <f>(VLOOKUP($A54,'ADR Raw Data'!$B$6:$BE$43,'ADR Raw Data'!BA$1,FALSE))/100</f>
        <v>4.9940862605139601E-2</v>
      </c>
      <c r="AP54" s="115">
        <f>(VLOOKUP($A54,'ADR Raw Data'!$B$6:$BE$43,'ADR Raw Data'!BB$1,FALSE))/100</f>
        <v>7.0078059666820597E-2</v>
      </c>
      <c r="AQ54" s="116">
        <f>(VLOOKUP($A54,'ADR Raw Data'!$B$6:$BE$43,'ADR Raw Data'!BC$1,FALSE))/100</f>
        <v>5.9636183486710605E-2</v>
      </c>
      <c r="AR54" s="117">
        <f>(VLOOKUP($A54,'ADR Raw Data'!$B$6:$BE$43,'ADR Raw Data'!BE$1,FALSE))/100</f>
        <v>4.1522760246716202E-2</v>
      </c>
      <c r="AT54" s="49">
        <f>VLOOKUP($A54,'RevPAR Raw Data'!$B$6:$BE$43,'RevPAR Raw Data'!AG$1,FALSE)</f>
        <v>32.263028857013701</v>
      </c>
      <c r="AU54" s="50">
        <f>VLOOKUP($A54,'RevPAR Raw Data'!$B$6:$BE$43,'RevPAR Raw Data'!AH$1,FALSE)</f>
        <v>39.901386943754197</v>
      </c>
      <c r="AV54" s="50">
        <f>VLOOKUP($A54,'RevPAR Raw Data'!$B$6:$BE$43,'RevPAR Raw Data'!AI$1,FALSE)</f>
        <v>45.902535294781998</v>
      </c>
      <c r="AW54" s="50">
        <f>VLOOKUP($A54,'RevPAR Raw Data'!$B$6:$BE$43,'RevPAR Raw Data'!AJ$1,FALSE)</f>
        <v>48.825869945787197</v>
      </c>
      <c r="AX54" s="50">
        <f>VLOOKUP($A54,'RevPAR Raw Data'!$B$6:$BE$43,'RevPAR Raw Data'!AK$1,FALSE)</f>
        <v>51.814176360966698</v>
      </c>
      <c r="AY54" s="51">
        <f>VLOOKUP($A54,'RevPAR Raw Data'!$B$6:$BE$43,'RevPAR Raw Data'!AL$1,FALSE)</f>
        <v>43.7413994804608</v>
      </c>
      <c r="AZ54" s="50">
        <f>VLOOKUP($A54,'RevPAR Raw Data'!$B$6:$BE$43,'RevPAR Raw Data'!AN$1,FALSE)</f>
        <v>67.9524155748814</v>
      </c>
      <c r="BA54" s="50">
        <f>VLOOKUP($A54,'RevPAR Raw Data'!$B$6:$BE$43,'RevPAR Raw Data'!AO$1,FALSE)</f>
        <v>62.361305906934703</v>
      </c>
      <c r="BB54" s="51">
        <f>VLOOKUP($A54,'RevPAR Raw Data'!$B$6:$BE$43,'RevPAR Raw Data'!AP$1,FALSE)</f>
        <v>65.156860740908002</v>
      </c>
      <c r="BC54" s="52">
        <f>VLOOKUP($A54,'RevPAR Raw Data'!$B$6:$BE$43,'RevPAR Raw Data'!AR$1,FALSE)</f>
        <v>49.860102697731399</v>
      </c>
      <c r="BE54" s="129">
        <f>(VLOOKUP($A54,'RevPAR Raw Data'!$B$6:$BE$43,'RevPAR Raw Data'!AT$1,FALSE))/100</f>
        <v>0.25293738593669002</v>
      </c>
      <c r="BF54" s="119">
        <f>(VLOOKUP($A54,'RevPAR Raw Data'!$B$6:$BE$43,'RevPAR Raw Data'!AU$1,FALSE))/100</f>
        <v>5.12910164540428E-3</v>
      </c>
      <c r="BG54" s="119">
        <f>(VLOOKUP($A54,'RevPAR Raw Data'!$B$6:$BE$43,'RevPAR Raw Data'!AV$1,FALSE))/100</f>
        <v>9.06570163742869E-2</v>
      </c>
      <c r="BH54" s="119">
        <f>(VLOOKUP($A54,'RevPAR Raw Data'!$B$6:$BE$43,'RevPAR Raw Data'!AW$1,FALSE))/100</f>
        <v>0.13640957689817801</v>
      </c>
      <c r="BI54" s="119">
        <f>(VLOOKUP($A54,'RevPAR Raw Data'!$B$6:$BE$43,'RevPAR Raw Data'!AX$1,FALSE))/100</f>
        <v>0.14953607367108701</v>
      </c>
      <c r="BJ54" s="130">
        <f>(VLOOKUP($A54,'RevPAR Raw Data'!$B$6:$BE$43,'RevPAR Raw Data'!AY$1,FALSE))/100</f>
        <v>0.118295564134286</v>
      </c>
      <c r="BK54" s="119">
        <f>(VLOOKUP($A54,'RevPAR Raw Data'!$B$6:$BE$43,'RevPAR Raw Data'!BA$1,FALSE))/100</f>
        <v>0.275320340327597</v>
      </c>
      <c r="BL54" s="119">
        <f>(VLOOKUP($A54,'RevPAR Raw Data'!$B$6:$BE$43,'RevPAR Raw Data'!BB$1,FALSE))/100</f>
        <v>0.259790139407372</v>
      </c>
      <c r="BM54" s="130">
        <f>(VLOOKUP($A54,'RevPAR Raw Data'!$B$6:$BE$43,'RevPAR Raw Data'!BC$1,FALSE))/100</f>
        <v>0.26784090719905601</v>
      </c>
      <c r="BN54" s="131">
        <f>(VLOOKUP($A54,'RevPAR Raw Data'!$B$6:$BE$43,'RevPAR Raw Data'!BE$1,FALSE))/100</f>
        <v>0.16983283313498598</v>
      </c>
    </row>
    <row r="55" spans="1:66" x14ac:dyDescent="0.45">
      <c r="A55" s="59" t="s">
        <v>85</v>
      </c>
      <c r="B55" s="129">
        <f>(VLOOKUP($A55,'Occupancy Raw Data'!$B$8:$BE$45,'Occupancy Raw Data'!AG$3,FALSE))/100</f>
        <v>0.27901023890784898</v>
      </c>
      <c r="C55" s="119">
        <f>(VLOOKUP($A55,'Occupancy Raw Data'!$B$8:$BE$45,'Occupancy Raw Data'!AH$3,FALSE))/100</f>
        <v>0.39112627986348103</v>
      </c>
      <c r="D55" s="119">
        <f>(VLOOKUP($A55,'Occupancy Raw Data'!$B$8:$BE$45,'Occupancy Raw Data'!AI$3,FALSE))/100</f>
        <v>0.42423208191126199</v>
      </c>
      <c r="E55" s="119">
        <f>(VLOOKUP($A55,'Occupancy Raw Data'!$B$8:$BE$45,'Occupancy Raw Data'!AJ$3,FALSE))/100</f>
        <v>0.42337883959044298</v>
      </c>
      <c r="F55" s="119">
        <f>(VLOOKUP($A55,'Occupancy Raw Data'!$B$8:$BE$45,'Occupancy Raw Data'!AK$3,FALSE))/100</f>
        <v>0.39948805460750797</v>
      </c>
      <c r="G55" s="130">
        <f>(VLOOKUP($A55,'Occupancy Raw Data'!$B$8:$BE$45,'Occupancy Raw Data'!AL$3,FALSE))/100</f>
        <v>0.38344709897610896</v>
      </c>
      <c r="H55" s="119">
        <f>(VLOOKUP($A55,'Occupancy Raw Data'!$B$8:$BE$45,'Occupancy Raw Data'!AN$3,FALSE))/100</f>
        <v>0.386518771331058</v>
      </c>
      <c r="I55" s="119">
        <f>(VLOOKUP($A55,'Occupancy Raw Data'!$B$8:$BE$45,'Occupancy Raw Data'!AO$3,FALSE))/100</f>
        <v>0.40580204778156898</v>
      </c>
      <c r="J55" s="130">
        <f>(VLOOKUP($A55,'Occupancy Raw Data'!$B$8:$BE$45,'Occupancy Raw Data'!AP$3,FALSE))/100</f>
        <v>0.39616040955631299</v>
      </c>
      <c r="K55" s="131">
        <f>(VLOOKUP($A55,'Occupancy Raw Data'!$B$8:$BE$45,'Occupancy Raw Data'!AR$3,FALSE))/100</f>
        <v>0.38707947342759602</v>
      </c>
      <c r="M55" s="118">
        <f>(VLOOKUP($A55,'Occupancy Raw Data'!$B$8:$BE$45,'Occupancy Raw Data'!AT$3,FALSE))/100</f>
        <v>-0.161745554158433</v>
      </c>
      <c r="N55" s="115">
        <f>(VLOOKUP($A55,'Occupancy Raw Data'!$B$8:$BE$45,'Occupancy Raw Data'!AU$3,FALSE))/100</f>
        <v>-0.21054437802877399</v>
      </c>
      <c r="O55" s="115">
        <f>(VLOOKUP($A55,'Occupancy Raw Data'!$B$8:$BE$45,'Occupancy Raw Data'!AV$3,FALSE))/100</f>
        <v>-0.19807112491420401</v>
      </c>
      <c r="P55" s="115">
        <f>(VLOOKUP($A55,'Occupancy Raw Data'!$B$8:$BE$45,'Occupancy Raw Data'!AW$3,FALSE))/100</f>
        <v>-0.19328371315868101</v>
      </c>
      <c r="Q55" s="115">
        <f>(VLOOKUP($A55,'Occupancy Raw Data'!$B$8:$BE$45,'Occupancy Raw Data'!AX$3,FALSE))/100</f>
        <v>-0.11296817696549899</v>
      </c>
      <c r="R55" s="116">
        <f>(VLOOKUP($A55,'Occupancy Raw Data'!$B$8:$BE$45,'Occupancy Raw Data'!AY$3,FALSE))/100</f>
        <v>-0.17802765514431201</v>
      </c>
      <c r="S55" s="115">
        <f>(VLOOKUP($A55,'Occupancy Raw Data'!$B$8:$BE$45,'Occupancy Raw Data'!BA$3,FALSE))/100</f>
        <v>-5.5674156534017805E-2</v>
      </c>
      <c r="T55" s="115">
        <f>(VLOOKUP($A55,'Occupancy Raw Data'!$B$8:$BE$45,'Occupancy Raw Data'!BB$3,FALSE))/100</f>
        <v>4.2078360751173098E-2</v>
      </c>
      <c r="U55" s="116">
        <f>(VLOOKUP($A55,'Occupancy Raw Data'!$B$8:$BE$45,'Occupancy Raw Data'!BC$3,FALSE))/100</f>
        <v>-8.0150585475893595E-3</v>
      </c>
      <c r="V55" s="117">
        <f>(VLOOKUP($A55,'Occupancy Raw Data'!$B$8:$BE$45,'Occupancy Raw Data'!BE$3,FALSE))/100</f>
        <v>-0.13466002676830802</v>
      </c>
      <c r="X55" s="49">
        <f>VLOOKUP($A55,'ADR Raw Data'!$B$6:$BE$43,'ADR Raw Data'!AG$1,FALSE)</f>
        <v>76.457963302752205</v>
      </c>
      <c r="Y55" s="50">
        <f>VLOOKUP($A55,'ADR Raw Data'!$B$6:$BE$43,'ADR Raw Data'!AH$1,FALSE)</f>
        <v>83.829694589877803</v>
      </c>
      <c r="Z55" s="50">
        <f>VLOOKUP($A55,'ADR Raw Data'!$B$6:$BE$43,'ADR Raw Data'!AI$1,FALSE)</f>
        <v>84.893805309734503</v>
      </c>
      <c r="AA55" s="50">
        <f>VLOOKUP($A55,'ADR Raw Data'!$B$6:$BE$43,'ADR Raw Data'!AJ$1,FALSE)</f>
        <v>85.240052398226496</v>
      </c>
      <c r="AB55" s="50">
        <f>VLOOKUP($A55,'ADR Raw Data'!$B$6:$BE$43,'ADR Raw Data'!AK$1,FALSE)</f>
        <v>82.773767620674903</v>
      </c>
      <c r="AC55" s="51">
        <f>VLOOKUP($A55,'ADR Raw Data'!$B$6:$BE$43,'ADR Raw Data'!AL$1,FALSE)</f>
        <v>83.0837908322207</v>
      </c>
      <c r="AD55" s="50">
        <f>VLOOKUP($A55,'ADR Raw Data'!$B$6:$BE$43,'ADR Raw Data'!AN$1,FALSE)</f>
        <v>83.349576158940295</v>
      </c>
      <c r="AE55" s="50">
        <f>VLOOKUP($A55,'ADR Raw Data'!$B$6:$BE$43,'ADR Raw Data'!AO$1,FALSE)</f>
        <v>85.413595458368306</v>
      </c>
      <c r="AF55" s="51">
        <f>VLOOKUP($A55,'ADR Raw Data'!$B$6:$BE$43,'ADR Raw Data'!AP$1,FALSE)</f>
        <v>84.406702562998007</v>
      </c>
      <c r="AG55" s="52">
        <f>VLOOKUP($A55,'ADR Raw Data'!$B$6:$BE$43,'ADR Raw Data'!AR$1,FALSE)</f>
        <v>83.470632951253293</v>
      </c>
      <c r="AI55" s="118">
        <f>(VLOOKUP($A55,'ADR Raw Data'!$B$6:$BE$43,'ADR Raw Data'!AT$1,FALSE))/100</f>
        <v>-5.33163138689072E-2</v>
      </c>
      <c r="AJ55" s="115">
        <f>(VLOOKUP($A55,'ADR Raw Data'!$B$6:$BE$43,'ADR Raw Data'!AU$1,FALSE))/100</f>
        <v>-4.4667905456903301E-2</v>
      </c>
      <c r="AK55" s="115">
        <f>(VLOOKUP($A55,'ADR Raw Data'!$B$6:$BE$43,'ADR Raw Data'!AV$1,FALSE))/100</f>
        <v>-3.2235524966240797E-2</v>
      </c>
      <c r="AL55" s="115">
        <f>(VLOOKUP($A55,'ADR Raw Data'!$B$6:$BE$43,'ADR Raw Data'!AW$1,FALSE))/100</f>
        <v>-2.7493310591564801E-2</v>
      </c>
      <c r="AM55" s="115">
        <f>(VLOOKUP($A55,'ADR Raw Data'!$B$6:$BE$43,'ADR Raw Data'!AX$1,FALSE))/100</f>
        <v>-2.2516950627201399E-2</v>
      </c>
      <c r="AN55" s="116">
        <f>(VLOOKUP($A55,'ADR Raw Data'!$B$6:$BE$43,'ADR Raw Data'!AY$1,FALSE))/100</f>
        <v>-3.5381926341617902E-2</v>
      </c>
      <c r="AO55" s="115">
        <f>(VLOOKUP($A55,'ADR Raw Data'!$B$6:$BE$43,'ADR Raw Data'!BA$1,FALSE))/100</f>
        <v>-6.9936903077216193E-3</v>
      </c>
      <c r="AP55" s="115">
        <f>(VLOOKUP($A55,'ADR Raw Data'!$B$6:$BE$43,'ADR Raw Data'!BB$1,FALSE))/100</f>
        <v>2.1961070205920002E-2</v>
      </c>
      <c r="AQ55" s="116">
        <f>(VLOOKUP($A55,'ADR Raw Data'!$B$6:$BE$43,'ADR Raw Data'!BC$1,FALSE))/100</f>
        <v>7.6988831580891599E-3</v>
      </c>
      <c r="AR55" s="117">
        <f>(VLOOKUP($A55,'ADR Raw Data'!$B$6:$BE$43,'ADR Raw Data'!BE$1,FALSE))/100</f>
        <v>-2.4042005570831301E-2</v>
      </c>
      <c r="AT55" s="49">
        <f>VLOOKUP($A55,'RevPAR Raw Data'!$B$6:$BE$43,'RevPAR Raw Data'!AG$1,FALSE)</f>
        <v>21.332554607508499</v>
      </c>
      <c r="AU55" s="50">
        <f>VLOOKUP($A55,'RevPAR Raw Data'!$B$6:$BE$43,'RevPAR Raw Data'!AH$1,FALSE)</f>
        <v>32.787996587030698</v>
      </c>
      <c r="AV55" s="50">
        <f>VLOOKUP($A55,'RevPAR Raw Data'!$B$6:$BE$43,'RevPAR Raw Data'!AI$1,FALSE)</f>
        <v>36.014675767918</v>
      </c>
      <c r="AW55" s="50">
        <f>VLOOKUP($A55,'RevPAR Raw Data'!$B$6:$BE$43,'RevPAR Raw Data'!AJ$1,FALSE)</f>
        <v>36.088834470989703</v>
      </c>
      <c r="AX55" s="50">
        <f>VLOOKUP($A55,'RevPAR Raw Data'!$B$6:$BE$43,'RevPAR Raw Data'!AK$1,FALSE)</f>
        <v>33.067131399317397</v>
      </c>
      <c r="AY55" s="51">
        <f>VLOOKUP($A55,'RevPAR Raw Data'!$B$6:$BE$43,'RevPAR Raw Data'!AL$1,FALSE)</f>
        <v>31.858238566552899</v>
      </c>
      <c r="AZ55" s="50">
        <f>VLOOKUP($A55,'RevPAR Raw Data'!$B$6:$BE$43,'RevPAR Raw Data'!AN$1,FALSE)</f>
        <v>32.216175767918003</v>
      </c>
      <c r="BA55" s="50">
        <f>VLOOKUP($A55,'RevPAR Raw Data'!$B$6:$BE$43,'RevPAR Raw Data'!AO$1,FALSE)</f>
        <v>34.661011945392403</v>
      </c>
      <c r="BB55" s="51">
        <f>VLOOKUP($A55,'RevPAR Raw Data'!$B$6:$BE$43,'RevPAR Raw Data'!AP$1,FALSE)</f>
        <v>33.438593856655203</v>
      </c>
      <c r="BC55" s="52">
        <f>VLOOKUP($A55,'RevPAR Raw Data'!$B$6:$BE$43,'RevPAR Raw Data'!AR$1,FALSE)</f>
        <v>32.309768649439199</v>
      </c>
      <c r="BE55" s="129">
        <f>(VLOOKUP($A55,'RevPAR Raw Data'!$B$6:$BE$43,'RevPAR Raw Data'!AT$1,FALSE))/100</f>
        <v>-0.20643819129492902</v>
      </c>
      <c r="BF55" s="119">
        <f>(VLOOKUP($A55,'RevPAR Raw Data'!$B$6:$BE$43,'RevPAR Raw Data'!AU$1,FALSE))/100</f>
        <v>-0.24580770711340602</v>
      </c>
      <c r="BG55" s="119">
        <f>(VLOOKUP($A55,'RevPAR Raw Data'!$B$6:$BE$43,'RevPAR Raw Data'!AV$1,FALSE))/100</f>
        <v>-0.22392172318818201</v>
      </c>
      <c r="BH55" s="119">
        <f>(VLOOKUP($A55,'RevPAR Raw Data'!$B$6:$BE$43,'RevPAR Raw Data'!AW$1,FALSE))/100</f>
        <v>-0.215463014592084</v>
      </c>
      <c r="BI55" s="119">
        <f>(VLOOKUP($A55,'RevPAR Raw Data'!$B$6:$BE$43,'RevPAR Raw Data'!AX$1,FALSE))/100</f>
        <v>-0.132941428729524</v>
      </c>
      <c r="BJ55" s="130">
        <f>(VLOOKUP($A55,'RevPAR Raw Data'!$B$6:$BE$43,'RevPAR Raw Data'!AY$1,FALSE))/100</f>
        <v>-0.20711062010484302</v>
      </c>
      <c r="BK55" s="119">
        <f>(VLOOKUP($A55,'RevPAR Raw Data'!$B$6:$BE$43,'RevPAR Raw Data'!BA$1,FALSE))/100</f>
        <v>-6.2278479032796902E-2</v>
      </c>
      <c r="BL55" s="119">
        <f>(VLOOKUP($A55,'RevPAR Raw Data'!$B$6:$BE$43,'RevPAR Raw Data'!BB$1,FALSE))/100</f>
        <v>6.4963516791699594E-2</v>
      </c>
      <c r="BM55" s="130">
        <f>(VLOOKUP($A55,'RevPAR Raw Data'!$B$6:$BE$43,'RevPAR Raw Data'!BC$1,FALSE))/100</f>
        <v>-3.7788238876332596E-4</v>
      </c>
      <c r="BN55" s="131">
        <f>(VLOOKUP($A55,'RevPAR Raw Data'!$B$6:$BE$43,'RevPAR Raw Data'!BE$1,FALSE))/100</f>
        <v>-0.15546453522540701</v>
      </c>
    </row>
    <row r="56" spans="1:66" ht="16.5" thickBot="1" x14ac:dyDescent="0.5">
      <c r="A56" s="59" t="s">
        <v>86</v>
      </c>
      <c r="B56" s="140">
        <f>(VLOOKUP($A56,'Occupancy Raw Data'!$B$8:$BE$45,'Occupancy Raw Data'!AG$3,FALSE))/100</f>
        <v>0.32803636115098</v>
      </c>
      <c r="C56" s="127">
        <f>(VLOOKUP($A56,'Occupancy Raw Data'!$B$8:$BE$45,'Occupancy Raw Data'!AH$3,FALSE))/100</f>
        <v>0.43049005536190199</v>
      </c>
      <c r="D56" s="127">
        <f>(VLOOKUP($A56,'Occupancy Raw Data'!$B$8:$BE$45,'Occupancy Raw Data'!AI$3,FALSE))/100</f>
        <v>0.49094388626888097</v>
      </c>
      <c r="E56" s="127">
        <f>(VLOOKUP($A56,'Occupancy Raw Data'!$B$8:$BE$45,'Occupancy Raw Data'!AJ$3,FALSE))/100</f>
        <v>0.52539129246121197</v>
      </c>
      <c r="F56" s="127">
        <f>(VLOOKUP($A56,'Occupancy Raw Data'!$B$8:$BE$45,'Occupancy Raw Data'!AK$3,FALSE))/100</f>
        <v>0.52580138063016801</v>
      </c>
      <c r="G56" s="141">
        <f>(VLOOKUP($A56,'Occupancy Raw Data'!$B$8:$BE$45,'Occupancy Raw Data'!AL$3,FALSE))/100</f>
        <v>0.46013259517462901</v>
      </c>
      <c r="H56" s="127">
        <f>(VLOOKUP($A56,'Occupancy Raw Data'!$B$8:$BE$45,'Occupancy Raw Data'!AN$3,FALSE))/100</f>
        <v>0.56270931583623796</v>
      </c>
      <c r="I56" s="127">
        <f>(VLOOKUP($A56,'Occupancy Raw Data'!$B$8:$BE$45,'Occupancy Raw Data'!AO$3,FALSE))/100</f>
        <v>0.54560609668968807</v>
      </c>
      <c r="J56" s="141">
        <f>(VLOOKUP($A56,'Occupancy Raw Data'!$B$8:$BE$45,'Occupancy Raw Data'!AP$3,FALSE))/100</f>
        <v>0.55413860710936802</v>
      </c>
      <c r="K56" s="142">
        <f>(VLOOKUP($A56,'Occupancy Raw Data'!$B$8:$BE$45,'Occupancy Raw Data'!AR$3,FALSE))/100</f>
        <v>0.48703437172200098</v>
      </c>
      <c r="M56" s="124">
        <f>(VLOOKUP($A56,'Occupancy Raw Data'!$B$8:$BE$45,'Occupancy Raw Data'!AT$3,FALSE))/100</f>
        <v>-9.4938979714566003E-3</v>
      </c>
      <c r="N56" s="125">
        <f>(VLOOKUP($A56,'Occupancy Raw Data'!$B$8:$BE$45,'Occupancy Raw Data'!AU$3,FALSE))/100</f>
        <v>-9.7728433562127806E-2</v>
      </c>
      <c r="O56" s="125">
        <f>(VLOOKUP($A56,'Occupancy Raw Data'!$B$8:$BE$45,'Occupancy Raw Data'!AV$3,FALSE))/100</f>
        <v>-4.2514801615509107E-2</v>
      </c>
      <c r="P56" s="125">
        <f>(VLOOKUP($A56,'Occupancy Raw Data'!$B$8:$BE$45,'Occupancy Raw Data'!AW$3,FALSE))/100</f>
        <v>1.23281744084378E-2</v>
      </c>
      <c r="Q56" s="125">
        <f>(VLOOKUP($A56,'Occupancy Raw Data'!$B$8:$BE$45,'Occupancy Raw Data'!AX$3,FALSE))/100</f>
        <v>3.1463407869817002E-2</v>
      </c>
      <c r="R56" s="126">
        <f>(VLOOKUP($A56,'Occupancy Raw Data'!$B$8:$BE$45,'Occupancy Raw Data'!AY$3,FALSE))/100</f>
        <v>-2.0959492183295E-2</v>
      </c>
      <c r="S56" s="125">
        <f>(VLOOKUP($A56,'Occupancy Raw Data'!$B$8:$BE$45,'Occupancy Raw Data'!BA$3,FALSE))/100</f>
        <v>3.0717900903333799E-2</v>
      </c>
      <c r="T56" s="125">
        <f>(VLOOKUP($A56,'Occupancy Raw Data'!$B$8:$BE$45,'Occupancy Raw Data'!BB$3,FALSE))/100</f>
        <v>5.6042462408089501E-2</v>
      </c>
      <c r="U56" s="126">
        <f>(VLOOKUP($A56,'Occupancy Raw Data'!$B$8:$BE$45,'Occupancy Raw Data'!BC$3,FALSE))/100</f>
        <v>4.2995230661446102E-2</v>
      </c>
      <c r="V56" s="128">
        <f>(VLOOKUP($A56,'Occupancy Raw Data'!$B$8:$BE$45,'Occupancy Raw Data'!BE$3,FALSE))/100</f>
        <v>-1.0183289938245101E-3</v>
      </c>
      <c r="X56" s="63">
        <f>VLOOKUP($A56,'ADR Raw Data'!$B$6:$BE$43,'ADR Raw Data'!AG$1,FALSE)</f>
        <v>106.993962912803</v>
      </c>
      <c r="Y56" s="64">
        <f>VLOOKUP($A56,'ADR Raw Data'!$B$6:$BE$43,'ADR Raw Data'!AH$1,FALSE)</f>
        <v>102.155467174724</v>
      </c>
      <c r="Z56" s="64">
        <f>VLOOKUP($A56,'ADR Raw Data'!$B$6:$BE$43,'ADR Raw Data'!AI$1,FALSE)</f>
        <v>106.195333426145</v>
      </c>
      <c r="AA56" s="64">
        <f>VLOOKUP($A56,'ADR Raw Data'!$B$6:$BE$43,'ADR Raw Data'!AJ$1,FALSE)</f>
        <v>106.136736047873</v>
      </c>
      <c r="AB56" s="64">
        <f>VLOOKUP($A56,'ADR Raw Data'!$B$6:$BE$43,'ADR Raw Data'!AK$1,FALSE)</f>
        <v>105.285615494605</v>
      </c>
      <c r="AC56" s="65">
        <f>VLOOKUP($A56,'ADR Raw Data'!$B$6:$BE$43,'ADR Raw Data'!AL$1,FALSE)</f>
        <v>105.33199087965301</v>
      </c>
      <c r="AD56" s="64">
        <f>VLOOKUP($A56,'ADR Raw Data'!$B$6:$BE$43,'ADR Raw Data'!AN$1,FALSE)</f>
        <v>127.77019859103601</v>
      </c>
      <c r="AE56" s="64">
        <f>VLOOKUP($A56,'ADR Raw Data'!$B$6:$BE$43,'ADR Raw Data'!AO$1,FALSE)</f>
        <v>133.05868616324699</v>
      </c>
      <c r="AF56" s="65">
        <f>VLOOKUP($A56,'ADR Raw Data'!$B$6:$BE$43,'ADR Raw Data'!AP$1,FALSE)</f>
        <v>130.37954158077699</v>
      </c>
      <c r="AG56" s="66">
        <f>VLOOKUP($A56,'ADR Raw Data'!$B$6:$BE$43,'ADR Raw Data'!AR$1,FALSE)</f>
        <v>113.487468369646</v>
      </c>
      <c r="AI56" s="124">
        <f>(VLOOKUP($A56,'ADR Raw Data'!$B$6:$BE$43,'ADR Raw Data'!AT$1,FALSE))/100</f>
        <v>0.17534756659892101</v>
      </c>
      <c r="AJ56" s="125">
        <f>(VLOOKUP($A56,'ADR Raw Data'!$B$6:$BE$43,'ADR Raw Data'!AU$1,FALSE))/100</f>
        <v>3.1437942994521496E-2</v>
      </c>
      <c r="AK56" s="125">
        <f>(VLOOKUP($A56,'ADR Raw Data'!$B$6:$BE$43,'ADR Raw Data'!AV$1,FALSE))/100</f>
        <v>4.2352165431423998E-2</v>
      </c>
      <c r="AL56" s="125">
        <f>(VLOOKUP($A56,'ADR Raw Data'!$B$6:$BE$43,'ADR Raw Data'!AW$1,FALSE))/100</f>
        <v>4.8706878783591499E-2</v>
      </c>
      <c r="AM56" s="125">
        <f>(VLOOKUP($A56,'ADR Raw Data'!$B$6:$BE$43,'ADR Raw Data'!AX$1,FALSE))/100</f>
        <v>4.8204036789648394E-2</v>
      </c>
      <c r="AN56" s="126">
        <f>(VLOOKUP($A56,'ADR Raw Data'!$B$6:$BE$43,'ADR Raw Data'!AY$1,FALSE))/100</f>
        <v>6.0580178237553205E-2</v>
      </c>
      <c r="AO56" s="125">
        <f>(VLOOKUP($A56,'ADR Raw Data'!$B$6:$BE$43,'ADR Raw Data'!BA$1,FALSE))/100</f>
        <v>5.6070088015381103E-2</v>
      </c>
      <c r="AP56" s="125">
        <f>(VLOOKUP($A56,'ADR Raw Data'!$B$6:$BE$43,'ADR Raw Data'!BB$1,FALSE))/100</f>
        <v>5.3521981247771799E-2</v>
      </c>
      <c r="AQ56" s="126">
        <f>(VLOOKUP($A56,'ADR Raw Data'!$B$6:$BE$43,'ADR Raw Data'!BC$1,FALSE))/100</f>
        <v>5.5111149213393704E-2</v>
      </c>
      <c r="AR56" s="128">
        <f>(VLOOKUP($A56,'ADR Raw Data'!$B$6:$BE$43,'ADR Raw Data'!BE$1,FALSE))/100</f>
        <v>6.1820320310002196E-2</v>
      </c>
      <c r="AT56" s="63">
        <f>VLOOKUP($A56,'RevPAR Raw Data'!$B$6:$BE$43,'RevPAR Raw Data'!AG$1,FALSE)</f>
        <v>35.097910259038997</v>
      </c>
      <c r="AU56" s="64">
        <f>VLOOKUP($A56,'RevPAR Raw Data'!$B$6:$BE$43,'RevPAR Raw Data'!AH$1,FALSE)</f>
        <v>43.976912719567999</v>
      </c>
      <c r="AV56" s="64">
        <f>VLOOKUP($A56,'RevPAR Raw Data'!$B$6:$BE$43,'RevPAR Raw Data'!AI$1,FALSE)</f>
        <v>52.135949695851203</v>
      </c>
      <c r="AW56" s="64">
        <f>VLOOKUP($A56,'RevPAR Raw Data'!$B$6:$BE$43,'RevPAR Raw Data'!AJ$1,FALSE)</f>
        <v>55.7633169298065</v>
      </c>
      <c r="AX56" s="64">
        <f>VLOOKUP($A56,'RevPAR Raw Data'!$B$6:$BE$43,'RevPAR Raw Data'!AK$1,FALSE)</f>
        <v>55.359321987560598</v>
      </c>
      <c r="AY56" s="65">
        <f>VLOOKUP($A56,'RevPAR Raw Data'!$B$6:$BE$43,'RevPAR Raw Data'!AL$1,FALSE)</f>
        <v>48.466682318365102</v>
      </c>
      <c r="AZ56" s="64">
        <f>VLOOKUP($A56,'RevPAR Raw Data'!$B$6:$BE$43,'RevPAR Raw Data'!AN$1,FALSE)</f>
        <v>71.897481033422096</v>
      </c>
      <c r="BA56" s="64">
        <f>VLOOKUP($A56,'RevPAR Raw Data'!$B$6:$BE$43,'RevPAR Raw Data'!AO$1,FALSE)</f>
        <v>72.597630388187596</v>
      </c>
      <c r="BB56" s="65">
        <f>VLOOKUP($A56,'RevPAR Raw Data'!$B$6:$BE$43,'RevPAR Raw Data'!AP$1,FALSE)</f>
        <v>72.248337567129795</v>
      </c>
      <c r="BC56" s="66">
        <f>VLOOKUP($A56,'RevPAR Raw Data'!$B$6:$BE$43,'RevPAR Raw Data'!AR$1,FALSE)</f>
        <v>55.272297855731402</v>
      </c>
      <c r="BE56" s="140">
        <f>(VLOOKUP($A56,'RevPAR Raw Data'!$B$6:$BE$43,'RevPAR Raw Data'!AT$1,FALSE))/100</f>
        <v>0.16418893672063098</v>
      </c>
      <c r="BF56" s="127">
        <f>(VLOOKUP($A56,'RevPAR Raw Data'!$B$6:$BE$43,'RevPAR Raw Data'!AU$1,FALSE))/100</f>
        <v>-6.9362871490876304E-2</v>
      </c>
      <c r="BG56" s="127">
        <f>(VLOOKUP($A56,'RevPAR Raw Data'!$B$6:$BE$43,'RevPAR Raw Data'!AV$1,FALSE))/100</f>
        <v>-1.9632300953892601E-3</v>
      </c>
      <c r="BH56" s="127">
        <f>(VLOOKUP($A56,'RevPAR Raw Data'!$B$6:$BE$43,'RevPAR Raw Data'!AW$1,FALSE))/100</f>
        <v>6.16355200885641E-2</v>
      </c>
      <c r="BI56" s="127">
        <f>(VLOOKUP($A56,'RevPAR Raw Data'!$B$6:$BE$43,'RevPAR Raw Data'!AX$1,FALSE))/100</f>
        <v>8.1184107929949803E-2</v>
      </c>
      <c r="BJ56" s="141">
        <f>(VLOOKUP($A56,'RevPAR Raw Data'!$B$6:$BE$43,'RevPAR Raw Data'!AY$1,FALSE))/100</f>
        <v>3.8350956282025603E-2</v>
      </c>
      <c r="BK56" s="127">
        <f>(VLOOKUP($A56,'RevPAR Raw Data'!$B$6:$BE$43,'RevPAR Raw Data'!BA$1,FALSE))/100</f>
        <v>8.8510344326012708E-2</v>
      </c>
      <c r="BL56" s="127">
        <f>(VLOOKUP($A56,'RevPAR Raw Data'!$B$6:$BE$43,'RevPAR Raw Data'!BB$1,FALSE))/100</f>
        <v>0.112563947277946</v>
      </c>
      <c r="BM56" s="141">
        <f>(VLOOKUP($A56,'RevPAR Raw Data'!$B$6:$BE$43,'RevPAR Raw Data'!BC$1,FALSE))/100</f>
        <v>0.10047589644728699</v>
      </c>
      <c r="BN56" s="142">
        <f>(VLOOKUP($A56,'RevPAR Raw Data'!$B$6:$BE$43,'RevPAR Raw Data'!BE$1,FALSE))/100</f>
        <v>6.0739037891598499E-2</v>
      </c>
    </row>
    <row r="57" spans="1:66" ht="14.25" customHeight="1" x14ac:dyDescent="0.45">
      <c r="A57" s="195" t="s">
        <v>122</v>
      </c>
      <c r="B57" s="195"/>
      <c r="C57" s="195"/>
      <c r="D57" s="195"/>
      <c r="E57" s="195"/>
      <c r="F57" s="195"/>
      <c r="G57" s="195"/>
      <c r="H57" s="195"/>
      <c r="I57" s="195"/>
      <c r="J57" s="195"/>
      <c r="K57" s="195"/>
    </row>
    <row r="58" spans="1:66" x14ac:dyDescent="0.45">
      <c r="A58" s="195"/>
      <c r="B58" s="195"/>
      <c r="C58" s="195"/>
      <c r="D58" s="195"/>
      <c r="E58" s="195"/>
      <c r="F58" s="195"/>
      <c r="G58" s="195"/>
      <c r="H58" s="195"/>
      <c r="I58" s="195"/>
      <c r="J58" s="195"/>
      <c r="K58" s="195"/>
    </row>
    <row r="59" spans="1:66" x14ac:dyDescent="0.45">
      <c r="A59" s="195"/>
      <c r="B59" s="195"/>
      <c r="C59" s="195"/>
      <c r="D59" s="195"/>
      <c r="E59" s="195"/>
      <c r="F59" s="195"/>
      <c r="G59" s="195"/>
      <c r="H59" s="195"/>
      <c r="I59" s="195"/>
      <c r="J59" s="195"/>
      <c r="K59" s="195"/>
    </row>
  </sheetData>
  <sheetProtection algorithmName="SHA-512" hashValue="CdYgyzJfnyPR924P8R/0rfWRxd/O3ISIeSv3nT1rZ2tASmchw5RYPoOUxVQBAmF19mbFpsp9oKiE75WpA26T3w==" saltValue="pm9yB5TcaYyz4V7nMMMp/g==" spinCount="100000" sheet="1"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R13" sqref="R13"/>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7"/>
      <c r="B1" s="78" t="s">
        <v>98</v>
      </c>
      <c r="D1" s="147"/>
      <c r="E1" s="147"/>
      <c r="F1" s="147"/>
      <c r="G1" s="147"/>
      <c r="H1" s="147"/>
      <c r="I1" s="147"/>
      <c r="J1" s="147"/>
      <c r="K1" s="147"/>
      <c r="L1" s="147"/>
      <c r="M1" s="147"/>
      <c r="N1" s="147"/>
      <c r="O1" s="147"/>
      <c r="P1" s="147"/>
      <c r="Q1" s="147"/>
      <c r="R1" s="147"/>
      <c r="S1" s="147"/>
      <c r="T1" s="147"/>
      <c r="U1" s="147"/>
      <c r="V1" s="147"/>
      <c r="W1" s="147"/>
      <c r="X1" s="147"/>
      <c r="Y1" s="148"/>
      <c r="Z1" s="148"/>
      <c r="AA1" s="148"/>
      <c r="AB1" s="148"/>
      <c r="AC1" s="148"/>
      <c r="AD1" s="148"/>
      <c r="AE1" s="148"/>
      <c r="AF1" s="148"/>
      <c r="AG1" s="148"/>
      <c r="AH1" s="148"/>
      <c r="AI1" s="148"/>
      <c r="AJ1" s="148"/>
      <c r="AK1" s="148"/>
      <c r="AL1" s="148"/>
    </row>
    <row r="2" spans="1:50" ht="15" customHeight="1" x14ac:dyDescent="0.25">
      <c r="A2" s="147"/>
      <c r="B2" t="s">
        <v>136</v>
      </c>
      <c r="C2" s="147"/>
      <c r="D2" s="147"/>
      <c r="E2" s="147"/>
      <c r="F2" s="147"/>
      <c r="G2" s="147"/>
      <c r="H2" s="147"/>
      <c r="I2" s="147"/>
      <c r="J2" s="147"/>
      <c r="K2" s="147"/>
      <c r="L2" s="147"/>
      <c r="M2" s="147"/>
      <c r="N2" s="147"/>
      <c r="O2" s="147"/>
      <c r="P2" s="147"/>
      <c r="Q2" s="147"/>
      <c r="R2" s="147"/>
      <c r="S2" s="147"/>
      <c r="T2" s="147"/>
      <c r="U2" s="147"/>
      <c r="V2" s="147"/>
      <c r="W2" s="147"/>
      <c r="X2" s="147"/>
      <c r="Y2" s="148"/>
      <c r="Z2" s="148"/>
      <c r="AA2" s="148"/>
      <c r="AB2" s="148"/>
      <c r="AC2" s="148"/>
      <c r="AD2" s="148"/>
      <c r="AE2" s="148"/>
      <c r="AF2" s="148"/>
      <c r="AG2" s="148"/>
      <c r="AH2" s="148"/>
      <c r="AI2" s="148"/>
      <c r="AJ2" s="148"/>
      <c r="AK2" s="148"/>
      <c r="AL2" s="148"/>
    </row>
    <row r="3" spans="1:50" x14ac:dyDescent="0.25">
      <c r="A3" s="147"/>
      <c r="B3" s="147"/>
      <c r="C3" s="147"/>
      <c r="D3" s="147"/>
      <c r="E3" s="147"/>
      <c r="F3" s="147"/>
      <c r="G3" s="147"/>
      <c r="H3" s="147"/>
      <c r="I3" s="147"/>
      <c r="J3" s="147"/>
      <c r="K3" s="147"/>
      <c r="L3" s="147"/>
      <c r="M3" s="147"/>
      <c r="N3" s="147"/>
      <c r="O3" s="147"/>
      <c r="P3" s="147"/>
      <c r="Q3" s="147"/>
      <c r="R3" s="147"/>
      <c r="S3" s="147"/>
      <c r="T3" s="147"/>
      <c r="U3" s="147"/>
      <c r="V3" s="147"/>
      <c r="W3" s="147"/>
      <c r="X3" s="147"/>
      <c r="Y3" s="148"/>
      <c r="Z3" s="148"/>
      <c r="AA3" s="148"/>
      <c r="AB3" s="148"/>
      <c r="AC3" s="148"/>
      <c r="AD3" s="148"/>
      <c r="AE3" s="148"/>
      <c r="AF3" s="148"/>
      <c r="AG3" s="148"/>
      <c r="AH3" s="148"/>
      <c r="AI3" s="148"/>
      <c r="AJ3" s="148"/>
      <c r="AK3" s="148"/>
      <c r="AL3" s="148"/>
    </row>
    <row r="4" spans="1:50" x14ac:dyDescent="0.25">
      <c r="A4" s="147"/>
      <c r="B4" s="147"/>
      <c r="C4" s="147"/>
      <c r="D4" s="147"/>
      <c r="E4" s="147"/>
      <c r="F4" s="147"/>
      <c r="G4" s="147"/>
      <c r="H4" s="147"/>
      <c r="I4" s="147"/>
      <c r="J4" s="147"/>
      <c r="K4" s="147"/>
      <c r="L4" s="147"/>
      <c r="M4" s="147"/>
      <c r="N4" s="147"/>
      <c r="O4" s="147"/>
      <c r="P4" s="147"/>
      <c r="Q4" s="147"/>
      <c r="R4" s="147"/>
      <c r="S4" s="147"/>
      <c r="T4" s="147"/>
      <c r="U4" s="147"/>
      <c r="V4" s="147"/>
      <c r="W4" s="147"/>
      <c r="X4" s="147"/>
      <c r="Y4" s="148"/>
      <c r="Z4" s="148"/>
      <c r="AA4" s="148"/>
      <c r="AB4" s="148"/>
      <c r="AC4" s="148"/>
      <c r="AD4" s="148"/>
      <c r="AE4" s="148"/>
      <c r="AF4" s="148"/>
      <c r="AG4" s="148"/>
      <c r="AH4" s="148"/>
      <c r="AI4" s="148"/>
      <c r="AJ4" s="148"/>
      <c r="AK4" s="148"/>
      <c r="AL4" s="148"/>
    </row>
    <row r="5" spans="1:50" x14ac:dyDescent="0.25">
      <c r="A5" s="147"/>
      <c r="B5" s="147"/>
      <c r="C5" s="147"/>
      <c r="D5" s="147"/>
      <c r="E5" s="147"/>
      <c r="F5" s="147"/>
      <c r="G5" s="147"/>
      <c r="H5" s="147"/>
      <c r="I5" s="147"/>
      <c r="J5" s="147"/>
      <c r="K5" s="147"/>
      <c r="L5" s="147"/>
      <c r="M5" s="147"/>
      <c r="N5" s="147"/>
      <c r="O5" s="147"/>
      <c r="P5" s="147"/>
      <c r="Q5" s="147"/>
      <c r="R5" s="147"/>
      <c r="S5" s="147"/>
      <c r="T5" s="147"/>
      <c r="U5" s="147"/>
      <c r="V5" s="147"/>
      <c r="W5" s="147"/>
      <c r="X5" s="147"/>
      <c r="Y5" s="148"/>
      <c r="Z5" s="148"/>
      <c r="AA5" s="148"/>
      <c r="AB5" s="148"/>
      <c r="AC5" s="148"/>
      <c r="AD5" s="148"/>
      <c r="AE5" s="148"/>
      <c r="AF5" s="148"/>
      <c r="AG5" s="148"/>
      <c r="AH5" s="148"/>
      <c r="AI5" s="148"/>
      <c r="AJ5" s="148"/>
      <c r="AK5" s="148"/>
      <c r="AL5" s="148"/>
    </row>
    <row r="6" spans="1:50" x14ac:dyDescent="0.25">
      <c r="A6" s="147"/>
      <c r="B6" s="147"/>
      <c r="C6" s="147"/>
      <c r="D6" s="147"/>
      <c r="E6" s="147"/>
      <c r="F6" s="147"/>
      <c r="G6" s="147"/>
      <c r="H6" s="147"/>
      <c r="I6" s="147"/>
      <c r="J6" s="147"/>
      <c r="K6" s="147"/>
      <c r="L6" s="147"/>
      <c r="M6" s="147"/>
      <c r="N6" s="147"/>
      <c r="O6" s="147"/>
      <c r="P6" s="147"/>
      <c r="Q6" s="147"/>
      <c r="R6" s="147"/>
      <c r="S6" s="147"/>
      <c r="T6" s="147"/>
      <c r="U6" s="147"/>
      <c r="V6" s="147"/>
      <c r="W6" s="147"/>
      <c r="X6" s="147"/>
      <c r="Y6" s="148"/>
      <c r="Z6" s="148"/>
      <c r="AA6" s="148"/>
      <c r="AB6" s="148"/>
      <c r="AC6" s="148"/>
      <c r="AD6" s="148"/>
      <c r="AE6" s="148"/>
      <c r="AF6" s="148"/>
      <c r="AG6" s="148"/>
      <c r="AH6" s="148"/>
      <c r="AI6" s="148"/>
      <c r="AJ6" s="148"/>
      <c r="AK6" s="148"/>
      <c r="AL6" s="148"/>
    </row>
    <row r="7" spans="1:50" x14ac:dyDescent="0.25">
      <c r="A7" s="147"/>
      <c r="B7" s="147"/>
      <c r="C7" s="147"/>
      <c r="D7" s="147"/>
      <c r="E7" s="147"/>
      <c r="F7" s="147"/>
      <c r="G7" s="147"/>
      <c r="H7" s="147"/>
      <c r="I7" s="147"/>
      <c r="J7" s="147"/>
      <c r="K7" s="147"/>
      <c r="L7" s="147"/>
      <c r="M7" s="147"/>
      <c r="N7" s="147"/>
      <c r="O7" s="147"/>
      <c r="P7" s="147"/>
      <c r="Q7" s="147"/>
      <c r="R7" s="147"/>
      <c r="S7" s="147"/>
      <c r="T7" s="147"/>
      <c r="U7" s="147"/>
      <c r="V7" s="147"/>
      <c r="W7" s="147"/>
      <c r="X7" s="147"/>
      <c r="Y7" s="148"/>
      <c r="Z7" s="148"/>
      <c r="AA7" s="148"/>
      <c r="AB7" s="148"/>
      <c r="AC7" s="148"/>
      <c r="AD7" s="148"/>
      <c r="AE7" s="148"/>
      <c r="AF7" s="148"/>
      <c r="AG7" s="148"/>
      <c r="AH7" s="148"/>
      <c r="AI7" s="148"/>
      <c r="AJ7" s="148"/>
      <c r="AK7" s="148"/>
      <c r="AL7" s="148"/>
    </row>
    <row r="8" spans="1:50" ht="18" customHeight="1" x14ac:dyDescent="0.35">
      <c r="A8" s="79"/>
      <c r="B8" s="147"/>
      <c r="C8" s="147"/>
      <c r="D8" s="202">
        <v>2025</v>
      </c>
      <c r="E8" s="202"/>
      <c r="F8" s="202"/>
      <c r="G8" s="202"/>
      <c r="H8" s="202"/>
      <c r="I8" s="202"/>
      <c r="J8" s="202"/>
      <c r="K8" s="79"/>
      <c r="L8" s="79"/>
      <c r="M8" s="79"/>
      <c r="N8" s="79"/>
      <c r="O8" s="147"/>
      <c r="P8" s="202">
        <v>2024</v>
      </c>
      <c r="Q8" s="202"/>
      <c r="R8" s="202"/>
      <c r="S8" s="202"/>
      <c r="T8" s="202"/>
      <c r="U8" s="202"/>
      <c r="V8" s="202"/>
      <c r="W8" s="79"/>
      <c r="X8" s="79"/>
      <c r="Y8" s="148"/>
      <c r="Z8" s="148"/>
      <c r="AA8" s="148"/>
      <c r="AB8" s="148"/>
      <c r="AC8" s="148"/>
      <c r="AD8" s="148"/>
      <c r="AE8" s="148"/>
      <c r="AF8" s="148"/>
      <c r="AG8" s="148"/>
      <c r="AH8" s="148"/>
      <c r="AI8" s="148"/>
      <c r="AJ8" s="148"/>
      <c r="AK8" s="148"/>
      <c r="AL8" s="148"/>
    </row>
    <row r="9" spans="1:50" ht="15.75" customHeight="1" x14ac:dyDescent="0.35">
      <c r="A9" s="80"/>
      <c r="B9" s="81"/>
      <c r="C9" s="81"/>
      <c r="D9" s="82" t="s">
        <v>0</v>
      </c>
      <c r="E9" s="82" t="s">
        <v>1</v>
      </c>
      <c r="F9" s="82" t="s">
        <v>99</v>
      </c>
      <c r="G9" s="82" t="s">
        <v>2</v>
      </c>
      <c r="H9" s="82" t="s">
        <v>100</v>
      </c>
      <c r="I9" s="82" t="s">
        <v>3</v>
      </c>
      <c r="J9" s="82" t="s">
        <v>4</v>
      </c>
      <c r="K9" s="80"/>
      <c r="L9" s="80"/>
      <c r="M9" s="81"/>
      <c r="N9" s="81"/>
      <c r="O9" s="81"/>
      <c r="P9" s="82" t="s">
        <v>0</v>
      </c>
      <c r="Q9" s="82" t="s">
        <v>1</v>
      </c>
      <c r="R9" s="82" t="s">
        <v>99</v>
      </c>
      <c r="S9" s="82" t="s">
        <v>2</v>
      </c>
      <c r="T9" s="82" t="s">
        <v>100</v>
      </c>
      <c r="U9" s="82" t="s">
        <v>3</v>
      </c>
      <c r="V9" s="82" t="s">
        <v>4</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49999999999999" customHeight="1" x14ac:dyDescent="0.25">
      <c r="A10" s="149"/>
      <c r="B10" s="147"/>
      <c r="C10" s="85" t="s">
        <v>124</v>
      </c>
      <c r="D10" s="86">
        <v>19</v>
      </c>
      <c r="E10" s="87">
        <v>20</v>
      </c>
      <c r="F10" s="87">
        <v>21</v>
      </c>
      <c r="G10" s="87">
        <v>22</v>
      </c>
      <c r="H10" s="87">
        <v>23</v>
      </c>
      <c r="I10" s="87">
        <v>24</v>
      </c>
      <c r="J10" s="88">
        <v>25</v>
      </c>
      <c r="K10" s="149"/>
      <c r="L10" s="149"/>
      <c r="M10" s="204" t="s">
        <v>101</v>
      </c>
      <c r="N10" s="205"/>
      <c r="O10" s="85" t="s">
        <v>124</v>
      </c>
      <c r="P10" s="86">
        <v>21</v>
      </c>
      <c r="Q10" s="87">
        <v>22</v>
      </c>
      <c r="R10" s="87">
        <v>23</v>
      </c>
      <c r="S10" s="87">
        <v>24</v>
      </c>
      <c r="T10" s="87">
        <v>25</v>
      </c>
      <c r="U10" s="87">
        <v>26</v>
      </c>
      <c r="V10" s="88">
        <v>27</v>
      </c>
      <c r="W10" s="149"/>
      <c r="X10" s="149"/>
      <c r="Y10" s="148"/>
      <c r="Z10" s="148"/>
      <c r="AA10" s="148"/>
      <c r="AB10" s="148"/>
      <c r="AC10" s="148"/>
      <c r="AD10" s="148"/>
      <c r="AE10" s="148"/>
      <c r="AF10" s="148"/>
      <c r="AG10" s="148"/>
      <c r="AH10" s="148"/>
      <c r="AI10" s="148"/>
      <c r="AJ10" s="148"/>
      <c r="AK10" s="148"/>
      <c r="AL10" s="148"/>
    </row>
    <row r="11" spans="1:50" ht="20.149999999999999" customHeight="1" x14ac:dyDescent="0.25">
      <c r="A11" s="149"/>
      <c r="B11" s="147"/>
      <c r="C11" s="85" t="s">
        <v>127</v>
      </c>
      <c r="D11" s="89">
        <v>26</v>
      </c>
      <c r="E11" s="90">
        <v>27</v>
      </c>
      <c r="F11" s="90">
        <v>28</v>
      </c>
      <c r="G11" s="90">
        <v>29</v>
      </c>
      <c r="H11" s="90">
        <v>30</v>
      </c>
      <c r="I11" s="90">
        <v>31</v>
      </c>
      <c r="J11" s="91">
        <v>1</v>
      </c>
      <c r="K11" s="149"/>
      <c r="L11" s="149"/>
      <c r="M11" s="204" t="s">
        <v>101</v>
      </c>
      <c r="N11" s="205"/>
      <c r="O11" s="85" t="s">
        <v>127</v>
      </c>
      <c r="P11" s="89">
        <v>28</v>
      </c>
      <c r="Q11" s="90">
        <v>29</v>
      </c>
      <c r="R11" s="90">
        <v>30</v>
      </c>
      <c r="S11" s="90">
        <v>31</v>
      </c>
      <c r="T11" s="90">
        <v>1</v>
      </c>
      <c r="U11" s="90">
        <v>2</v>
      </c>
      <c r="V11" s="91">
        <v>3</v>
      </c>
      <c r="W11" s="149"/>
      <c r="X11" s="149"/>
      <c r="Y11" s="148"/>
      <c r="Z11" s="148"/>
      <c r="AA11" s="148"/>
      <c r="AB11" s="148"/>
      <c r="AC11" s="148"/>
      <c r="AD11" s="148"/>
      <c r="AE11" s="148"/>
      <c r="AF11" s="148"/>
      <c r="AG11" s="148"/>
      <c r="AH11" s="148"/>
      <c r="AI11" s="148"/>
      <c r="AJ11" s="148"/>
      <c r="AK11" s="148"/>
      <c r="AL11" s="148"/>
    </row>
    <row r="12" spans="1:50" ht="20.149999999999999" customHeight="1" x14ac:dyDescent="0.25">
      <c r="A12" s="149"/>
      <c r="B12" s="147"/>
      <c r="C12" s="85" t="s">
        <v>129</v>
      </c>
      <c r="D12" s="92">
        <v>2</v>
      </c>
      <c r="E12" s="93">
        <v>3</v>
      </c>
      <c r="F12" s="93">
        <v>4</v>
      </c>
      <c r="G12" s="93">
        <v>5</v>
      </c>
      <c r="H12" s="93">
        <v>6</v>
      </c>
      <c r="I12" s="93">
        <v>7</v>
      </c>
      <c r="J12" s="94">
        <v>8</v>
      </c>
      <c r="K12" s="149"/>
      <c r="L12" s="149"/>
      <c r="M12" s="204" t="s">
        <v>101</v>
      </c>
      <c r="N12" s="205"/>
      <c r="O12" s="85" t="s">
        <v>129</v>
      </c>
      <c r="P12" s="92">
        <v>4</v>
      </c>
      <c r="Q12" s="93">
        <v>5</v>
      </c>
      <c r="R12" s="93">
        <v>6</v>
      </c>
      <c r="S12" s="93">
        <v>7</v>
      </c>
      <c r="T12" s="93">
        <v>8</v>
      </c>
      <c r="U12" s="93">
        <v>9</v>
      </c>
      <c r="V12" s="94">
        <v>10</v>
      </c>
      <c r="W12" s="149"/>
      <c r="X12" s="149"/>
      <c r="Y12" s="148"/>
      <c r="Z12" s="148"/>
      <c r="AA12" s="148"/>
      <c r="AB12" s="148"/>
      <c r="AC12" s="148"/>
      <c r="AD12" s="148"/>
      <c r="AE12" s="148"/>
      <c r="AF12" s="148"/>
      <c r="AG12" s="148"/>
      <c r="AH12" s="148"/>
      <c r="AI12" s="148"/>
      <c r="AJ12" s="148"/>
      <c r="AK12" s="148"/>
      <c r="AL12" s="148"/>
    </row>
    <row r="13" spans="1:50" ht="20.149999999999999" customHeight="1" x14ac:dyDescent="0.25">
      <c r="A13" s="149"/>
      <c r="B13" s="147"/>
      <c r="C13" s="85" t="s">
        <v>129</v>
      </c>
      <c r="D13" s="106">
        <v>9</v>
      </c>
      <c r="E13" s="107">
        <v>10</v>
      </c>
      <c r="F13" s="107">
        <v>11</v>
      </c>
      <c r="G13" s="107">
        <v>12</v>
      </c>
      <c r="H13" s="107">
        <v>13</v>
      </c>
      <c r="I13" s="107">
        <v>14</v>
      </c>
      <c r="J13" s="108">
        <v>15</v>
      </c>
      <c r="K13" s="149"/>
      <c r="L13" s="149"/>
      <c r="M13" s="204" t="s">
        <v>101</v>
      </c>
      <c r="N13" s="205"/>
      <c r="O13" s="85" t="s">
        <v>129</v>
      </c>
      <c r="P13" s="106">
        <v>11</v>
      </c>
      <c r="Q13" s="107">
        <v>12</v>
      </c>
      <c r="R13" s="107">
        <v>13</v>
      </c>
      <c r="S13" s="107">
        <v>14</v>
      </c>
      <c r="T13" s="107">
        <v>15</v>
      </c>
      <c r="U13" s="107">
        <v>16</v>
      </c>
      <c r="V13" s="108">
        <v>17</v>
      </c>
      <c r="W13" s="149"/>
      <c r="X13" s="149"/>
      <c r="Y13" s="148"/>
      <c r="Z13" s="148"/>
      <c r="AA13" s="148"/>
      <c r="AB13" s="148"/>
      <c r="AC13" s="148"/>
      <c r="AD13" s="148"/>
      <c r="AE13" s="148"/>
      <c r="AF13" s="148"/>
      <c r="AG13" s="148"/>
      <c r="AH13" s="148"/>
      <c r="AI13" s="148"/>
      <c r="AJ13" s="148"/>
      <c r="AK13" s="148"/>
      <c r="AL13" s="148"/>
    </row>
    <row r="14" spans="1:50" ht="20.149999999999999" customHeight="1" x14ac:dyDescent="0.25">
      <c r="A14" s="149"/>
      <c r="B14" s="147"/>
      <c r="C14" s="85" t="s">
        <v>129</v>
      </c>
      <c r="D14" s="95">
        <v>16</v>
      </c>
      <c r="E14" s="96">
        <v>17</v>
      </c>
      <c r="F14" s="96">
        <v>18</v>
      </c>
      <c r="G14" s="96">
        <v>19</v>
      </c>
      <c r="H14" s="96">
        <v>20</v>
      </c>
      <c r="I14" s="96">
        <v>21</v>
      </c>
      <c r="J14" s="97">
        <v>22</v>
      </c>
      <c r="K14" s="149"/>
      <c r="L14" s="149"/>
      <c r="M14" s="204" t="s">
        <v>101</v>
      </c>
      <c r="N14" s="205"/>
      <c r="O14" s="85" t="s">
        <v>129</v>
      </c>
      <c r="P14" s="95">
        <v>18</v>
      </c>
      <c r="Q14" s="96">
        <v>19</v>
      </c>
      <c r="R14" s="96">
        <v>20</v>
      </c>
      <c r="S14" s="96">
        <v>21</v>
      </c>
      <c r="T14" s="96">
        <v>22</v>
      </c>
      <c r="U14" s="96">
        <v>23</v>
      </c>
      <c r="V14" s="97">
        <v>24</v>
      </c>
      <c r="W14" s="149"/>
      <c r="X14" s="149"/>
      <c r="Y14" s="148"/>
      <c r="Z14" s="148"/>
      <c r="AA14" s="148"/>
      <c r="AB14" s="148"/>
      <c r="AC14" s="148"/>
      <c r="AD14" s="148"/>
      <c r="AE14" s="148"/>
      <c r="AF14" s="148"/>
      <c r="AG14" s="148"/>
      <c r="AH14" s="148"/>
      <c r="AI14" s="148"/>
      <c r="AJ14" s="148"/>
      <c r="AK14" s="148"/>
      <c r="AL14" s="148"/>
    </row>
    <row r="15" spans="1:50" ht="20.149999999999999" customHeight="1" x14ac:dyDescent="0.25">
      <c r="A15" s="149"/>
      <c r="B15" s="147"/>
      <c r="C15" s="85" t="s">
        <v>137</v>
      </c>
      <c r="D15" s="109">
        <v>23</v>
      </c>
      <c r="E15" s="110">
        <v>24</v>
      </c>
      <c r="F15" s="110">
        <v>25</v>
      </c>
      <c r="G15" s="110">
        <v>26</v>
      </c>
      <c r="H15" s="110">
        <v>27</v>
      </c>
      <c r="I15" s="110">
        <v>28</v>
      </c>
      <c r="J15" s="111">
        <v>1</v>
      </c>
      <c r="K15" s="149"/>
      <c r="L15" s="149"/>
      <c r="M15" s="204" t="s">
        <v>101</v>
      </c>
      <c r="N15" s="205"/>
      <c r="O15" s="85" t="s">
        <v>137</v>
      </c>
      <c r="P15" s="109">
        <v>25</v>
      </c>
      <c r="Q15" s="110">
        <v>26</v>
      </c>
      <c r="R15" s="110">
        <v>27</v>
      </c>
      <c r="S15" s="110">
        <v>28</v>
      </c>
      <c r="T15" s="110">
        <v>29</v>
      </c>
      <c r="U15" s="110">
        <v>1</v>
      </c>
      <c r="V15" s="111">
        <v>2</v>
      </c>
      <c r="W15" s="149"/>
      <c r="X15" s="149"/>
      <c r="Y15" s="148"/>
      <c r="Z15" s="148"/>
      <c r="AA15" s="148"/>
      <c r="AB15" s="148"/>
      <c r="AC15" s="148"/>
      <c r="AD15" s="148"/>
      <c r="AE15" s="148"/>
      <c r="AF15" s="148"/>
      <c r="AG15" s="148"/>
      <c r="AH15" s="148"/>
      <c r="AI15" s="148"/>
      <c r="AJ15" s="148"/>
      <c r="AK15" s="148"/>
      <c r="AL15" s="148"/>
    </row>
    <row r="16" spans="1:50" x14ac:dyDescent="0.25">
      <c r="A16" s="147"/>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8"/>
      <c r="Z16" s="148"/>
      <c r="AA16" s="148"/>
      <c r="AB16" s="148"/>
      <c r="AC16" s="148"/>
      <c r="AD16" s="148"/>
      <c r="AE16" s="148"/>
      <c r="AF16" s="148"/>
      <c r="AG16" s="148"/>
      <c r="AH16" s="148"/>
      <c r="AI16" s="148"/>
      <c r="AJ16" s="148"/>
      <c r="AK16" s="148"/>
      <c r="AL16" s="148"/>
    </row>
    <row r="17" spans="1:50" x14ac:dyDescent="0.25">
      <c r="A17" s="147"/>
      <c r="B17" s="147"/>
      <c r="C17" s="147"/>
      <c r="D17" s="147"/>
      <c r="E17" s="147"/>
      <c r="F17" s="147"/>
      <c r="G17" s="147"/>
      <c r="H17" s="147"/>
      <c r="I17" s="147"/>
      <c r="J17" s="147"/>
      <c r="K17" s="147"/>
      <c r="L17" s="147"/>
      <c r="M17" s="147"/>
      <c r="N17" s="147"/>
      <c r="O17" s="147"/>
      <c r="P17" s="147"/>
      <c r="Q17" s="147"/>
      <c r="R17" s="147"/>
      <c r="S17" s="147"/>
      <c r="T17" s="147"/>
      <c r="U17" s="147"/>
      <c r="V17" s="147"/>
      <c r="W17" s="147"/>
      <c r="X17" s="147"/>
      <c r="Y17" s="148"/>
      <c r="Z17" s="148"/>
      <c r="AA17" s="148"/>
      <c r="AB17" s="148"/>
      <c r="AC17" s="148"/>
      <c r="AD17" s="148"/>
      <c r="AE17" s="148"/>
      <c r="AF17" s="148"/>
      <c r="AG17" s="148"/>
      <c r="AH17" s="148"/>
      <c r="AI17" s="148"/>
      <c r="AJ17" s="148"/>
      <c r="AK17" s="148"/>
      <c r="AL17" s="148"/>
    </row>
    <row r="18" spans="1:50" ht="13" x14ac:dyDescent="0.3">
      <c r="A18" s="147"/>
      <c r="B18" s="147"/>
      <c r="C18" s="147"/>
      <c r="D18" s="206" t="s">
        <v>102</v>
      </c>
      <c r="E18" s="206"/>
      <c r="F18" s="206"/>
      <c r="G18" s="206"/>
      <c r="H18" s="206"/>
      <c r="I18" s="206"/>
      <c r="J18" s="206"/>
      <c r="K18" s="147"/>
      <c r="L18" s="147"/>
      <c r="M18" s="147"/>
      <c r="N18" s="147"/>
      <c r="O18" s="147"/>
      <c r="P18" s="206" t="s">
        <v>103</v>
      </c>
      <c r="Q18" s="206"/>
      <c r="R18" s="206"/>
      <c r="S18" s="206"/>
      <c r="T18" s="206"/>
      <c r="U18" s="206"/>
      <c r="V18" s="206"/>
      <c r="W18" s="147"/>
      <c r="X18" s="147"/>
      <c r="Y18" s="148"/>
      <c r="Z18" s="148"/>
      <c r="AA18" s="148"/>
      <c r="AB18" s="148"/>
      <c r="AC18" s="148"/>
      <c r="AD18" s="148"/>
      <c r="AE18" s="148"/>
      <c r="AF18" s="148"/>
      <c r="AG18" s="148"/>
      <c r="AH18" s="148"/>
      <c r="AI18" s="148"/>
      <c r="AJ18" s="148"/>
      <c r="AK18" s="148"/>
      <c r="AL18" s="148"/>
    </row>
    <row r="19" spans="1:50" ht="13.15" customHeight="1" x14ac:dyDescent="0.25">
      <c r="A19" s="147"/>
      <c r="B19" s="147"/>
      <c r="C19" s="203" t="s">
        <v>128</v>
      </c>
      <c r="D19" s="203"/>
      <c r="E19" s="203"/>
      <c r="F19" s="203"/>
      <c r="G19" s="147"/>
      <c r="H19" s="147" t="s">
        <v>126</v>
      </c>
      <c r="I19" s="147"/>
      <c r="J19" s="147"/>
      <c r="K19" s="147"/>
      <c r="L19" s="147"/>
      <c r="M19" s="147"/>
      <c r="N19" s="147"/>
      <c r="O19" s="203" t="s">
        <v>132</v>
      </c>
      <c r="P19" s="203"/>
      <c r="Q19" s="203"/>
      <c r="R19" s="203"/>
      <c r="S19" s="147"/>
      <c r="T19" s="147" t="s">
        <v>131</v>
      </c>
      <c r="U19" s="147"/>
      <c r="V19" s="147"/>
      <c r="W19" s="147"/>
      <c r="X19" s="147"/>
      <c r="Y19" s="148"/>
      <c r="Z19" s="148"/>
      <c r="AA19" s="148"/>
      <c r="AB19" s="148"/>
      <c r="AC19" s="148"/>
      <c r="AD19" s="148"/>
      <c r="AE19" s="148"/>
      <c r="AF19" s="148"/>
      <c r="AG19" s="148"/>
      <c r="AH19" s="148"/>
      <c r="AI19" s="148"/>
      <c r="AJ19" s="148"/>
      <c r="AK19" s="148"/>
      <c r="AL19" s="148"/>
    </row>
    <row r="20" spans="1:50" x14ac:dyDescent="0.25">
      <c r="A20" s="98"/>
      <c r="B20" s="98"/>
      <c r="C20" s="203" t="s">
        <v>130</v>
      </c>
      <c r="D20" s="203"/>
      <c r="E20" s="203"/>
      <c r="F20" s="203"/>
      <c r="G20" s="7"/>
      <c r="H20" s="7" t="s">
        <v>131</v>
      </c>
      <c r="I20" s="7"/>
      <c r="J20" s="7"/>
      <c r="K20" s="98"/>
      <c r="L20" s="98"/>
      <c r="M20" s="98"/>
      <c r="N20" s="98"/>
      <c r="O20" s="203" t="s">
        <v>135</v>
      </c>
      <c r="P20" s="203"/>
      <c r="Q20" s="203"/>
      <c r="R20" s="203"/>
      <c r="S20" s="7"/>
      <c r="T20" s="7" t="s">
        <v>134</v>
      </c>
      <c r="U20" s="7"/>
      <c r="V20" s="7"/>
      <c r="W20" s="7"/>
      <c r="X20" s="7"/>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x14ac:dyDescent="0.25">
      <c r="A21" s="100"/>
      <c r="B21" s="100"/>
      <c r="C21" s="203" t="s">
        <v>133</v>
      </c>
      <c r="D21" s="203"/>
      <c r="E21" s="203"/>
      <c r="F21" s="203"/>
      <c r="G21" s="7"/>
      <c r="H21" s="7" t="s">
        <v>134</v>
      </c>
      <c r="I21" s="7"/>
      <c r="J21" s="7"/>
      <c r="K21" s="98"/>
      <c r="L21" s="98"/>
      <c r="M21" s="98"/>
      <c r="N21" s="98"/>
      <c r="O21" s="203"/>
      <c r="P21" s="203"/>
      <c r="Q21" s="203"/>
      <c r="R21" s="203"/>
      <c r="S21" s="101"/>
      <c r="T21" s="101"/>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x14ac:dyDescent="0.25">
      <c r="A22" s="98"/>
      <c r="B22" s="98"/>
      <c r="C22" s="203" t="s">
        <v>138</v>
      </c>
      <c r="D22" s="203"/>
      <c r="E22" s="203"/>
      <c r="F22" s="203"/>
      <c r="G22" s="7"/>
      <c r="H22" s="7" t="s">
        <v>139</v>
      </c>
      <c r="I22" s="7"/>
      <c r="J22" s="7"/>
      <c r="K22" s="98"/>
      <c r="L22" s="98"/>
      <c r="M22" s="98"/>
      <c r="N22" s="98"/>
      <c r="O22" s="203"/>
      <c r="P22" s="203"/>
      <c r="Q22" s="203"/>
      <c r="R22" s="203"/>
      <c r="S22" s="7"/>
      <c r="T22" s="7"/>
      <c r="U22" s="7"/>
      <c r="V22" s="7"/>
      <c r="W22" s="7"/>
      <c r="X22" s="7"/>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x14ac:dyDescent="0.25">
      <c r="A23" s="98"/>
      <c r="B23" s="98"/>
      <c r="C23" s="203"/>
      <c r="D23" s="203"/>
      <c r="E23" s="203"/>
      <c r="F23" s="203"/>
      <c r="G23" s="7"/>
      <c r="H23" s="7"/>
      <c r="I23" s="7"/>
      <c r="J23" s="98"/>
      <c r="K23" s="98"/>
      <c r="L23" s="98"/>
      <c r="M23" s="98"/>
      <c r="N23" s="98"/>
      <c r="O23" s="203"/>
      <c r="P23" s="203"/>
      <c r="Q23" s="203"/>
      <c r="R23" s="203"/>
      <c r="S23" s="7"/>
      <c r="T23" s="7"/>
      <c r="U23" s="7"/>
      <c r="V23" s="7"/>
      <c r="W23" s="7"/>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x14ac:dyDescent="0.25">
      <c r="A24" s="147"/>
      <c r="B24" s="147"/>
      <c r="C24" s="203"/>
      <c r="D24" s="203"/>
      <c r="E24" s="203"/>
      <c r="F24" s="203"/>
      <c r="G24" s="7"/>
      <c r="H24" s="7"/>
      <c r="I24" s="7"/>
      <c r="J24" s="147"/>
      <c r="K24" s="147"/>
      <c r="L24" s="147"/>
      <c r="M24" s="147"/>
      <c r="N24" s="147"/>
      <c r="O24" s="203"/>
      <c r="P24" s="203"/>
      <c r="Q24" s="203"/>
      <c r="R24" s="203"/>
      <c r="S24" s="7"/>
      <c r="T24" s="7"/>
      <c r="U24" s="7"/>
      <c r="V24" s="7"/>
      <c r="W24" s="7"/>
      <c r="X24" s="147"/>
      <c r="Y24" s="148"/>
      <c r="Z24" s="148"/>
      <c r="AA24" s="148"/>
      <c r="AB24" s="148"/>
      <c r="AC24" s="148"/>
      <c r="AD24" s="148"/>
      <c r="AE24" s="148"/>
      <c r="AF24" s="148"/>
      <c r="AG24" s="148"/>
      <c r="AH24" s="148"/>
      <c r="AI24" s="148"/>
      <c r="AJ24" s="148"/>
      <c r="AK24" s="148"/>
      <c r="AL24" s="148"/>
    </row>
    <row r="25" spans="1:50" ht="12.75" customHeight="1" x14ac:dyDescent="0.25">
      <c r="Y25" s="148"/>
      <c r="Z25" s="148"/>
      <c r="AA25" s="148"/>
      <c r="AB25" s="148"/>
      <c r="AC25" s="148"/>
      <c r="AD25" s="148"/>
      <c r="AE25" s="148"/>
      <c r="AF25" s="148"/>
      <c r="AG25" s="148"/>
      <c r="AH25" s="148"/>
      <c r="AI25" s="148"/>
      <c r="AJ25" s="148"/>
      <c r="AK25" s="148"/>
      <c r="AL25" s="148"/>
    </row>
    <row r="26" spans="1:50" x14ac:dyDescent="0.25">
      <c r="A26" s="147"/>
      <c r="B26" s="147"/>
      <c r="C26" s="203"/>
      <c r="D26" s="203"/>
      <c r="E26" s="203"/>
      <c r="F26" s="203"/>
      <c r="G26" s="7"/>
      <c r="H26" s="7"/>
      <c r="I26" s="7"/>
      <c r="J26" s="147"/>
      <c r="K26" s="147"/>
      <c r="L26" s="147"/>
      <c r="M26" s="147"/>
      <c r="N26" s="147"/>
      <c r="O26" s="203"/>
      <c r="P26" s="203"/>
      <c r="Q26" s="203"/>
      <c r="R26" s="203"/>
      <c r="S26" s="7"/>
      <c r="T26" s="7"/>
      <c r="U26" s="7"/>
      <c r="V26" s="7"/>
      <c r="W26" s="7"/>
      <c r="X26" s="147"/>
      <c r="Y26" s="148"/>
      <c r="Z26" s="148"/>
      <c r="AA26" s="148"/>
      <c r="AB26" s="148"/>
      <c r="AC26" s="148"/>
      <c r="AD26" s="148"/>
      <c r="AE26" s="148"/>
      <c r="AF26" s="148"/>
      <c r="AG26" s="148"/>
      <c r="AH26" s="148"/>
      <c r="AI26" s="148"/>
      <c r="AJ26" s="148"/>
      <c r="AK26" s="148"/>
      <c r="AL26" s="148"/>
    </row>
    <row r="27" spans="1:50" x14ac:dyDescent="0.25">
      <c r="A27" s="147"/>
      <c r="B27" s="147"/>
      <c r="C27" s="203"/>
      <c r="D27" s="207"/>
      <c r="E27" s="207"/>
      <c r="F27" s="7"/>
      <c r="G27" s="7"/>
      <c r="H27" s="7"/>
      <c r="I27" s="7"/>
      <c r="J27" s="147"/>
      <c r="K27" s="147"/>
      <c r="L27" s="147"/>
      <c r="M27" s="147"/>
      <c r="N27" s="147"/>
      <c r="O27" s="203"/>
      <c r="P27" s="207"/>
      <c r="Q27" s="207"/>
      <c r="R27" s="7"/>
      <c r="S27" s="7"/>
      <c r="T27" s="7"/>
      <c r="U27" s="7"/>
      <c r="V27" s="7"/>
      <c r="W27" s="7"/>
      <c r="X27" s="147"/>
      <c r="Y27" s="148"/>
      <c r="Z27" s="148"/>
      <c r="AA27" s="148"/>
      <c r="AB27" s="148"/>
      <c r="AC27" s="148"/>
      <c r="AD27" s="148"/>
      <c r="AE27" s="148"/>
      <c r="AF27" s="148"/>
      <c r="AG27" s="148"/>
      <c r="AH27" s="148"/>
      <c r="AI27" s="148"/>
      <c r="AJ27" s="148"/>
      <c r="AK27" s="148"/>
      <c r="AL27" s="148"/>
    </row>
    <row r="28" spans="1:50" x14ac:dyDescent="0.25">
      <c r="A28" s="147"/>
      <c r="B28" s="147"/>
      <c r="C28" s="203"/>
      <c r="D28" s="207"/>
      <c r="E28" s="207"/>
      <c r="F28" s="147"/>
      <c r="G28" s="147"/>
      <c r="H28" s="147"/>
      <c r="I28" s="147"/>
      <c r="J28" s="147"/>
      <c r="K28" s="147"/>
      <c r="L28" s="147"/>
      <c r="M28" s="147"/>
      <c r="N28" s="147"/>
      <c r="O28" s="203"/>
      <c r="P28" s="207"/>
      <c r="Q28" s="207"/>
      <c r="R28" s="147"/>
      <c r="S28" s="147"/>
      <c r="T28" s="147"/>
      <c r="U28" s="147"/>
      <c r="V28" s="147"/>
      <c r="W28" s="147"/>
      <c r="X28" s="147"/>
      <c r="Y28" s="148"/>
      <c r="Z28" s="148"/>
      <c r="AA28" s="148"/>
      <c r="AB28" s="148"/>
      <c r="AC28" s="148"/>
      <c r="AD28" s="148"/>
      <c r="AE28" s="148"/>
      <c r="AF28" s="148"/>
      <c r="AG28" s="148"/>
      <c r="AH28" s="148"/>
      <c r="AI28" s="148"/>
      <c r="AJ28" s="148"/>
      <c r="AK28" s="148"/>
      <c r="AL28" s="148"/>
    </row>
    <row r="29" spans="1:50" x14ac:dyDescent="0.25">
      <c r="A29" s="147"/>
      <c r="B29" s="147"/>
      <c r="C29" s="203"/>
      <c r="D29" s="207"/>
      <c r="E29" s="207"/>
      <c r="F29" s="147"/>
      <c r="G29" s="147"/>
      <c r="H29" s="147"/>
      <c r="I29" s="147"/>
      <c r="J29" s="147"/>
      <c r="K29" s="147"/>
      <c r="L29" s="147"/>
      <c r="M29" s="147"/>
      <c r="N29" s="147"/>
      <c r="O29" s="203"/>
      <c r="P29" s="207"/>
      <c r="Q29" s="207"/>
      <c r="R29" s="147"/>
      <c r="T29" s="147"/>
      <c r="U29" s="147"/>
      <c r="V29" s="147"/>
      <c r="W29" s="147"/>
      <c r="X29" s="147"/>
      <c r="Y29" s="148"/>
      <c r="Z29" s="148"/>
      <c r="AA29" s="148"/>
      <c r="AB29" s="148"/>
      <c r="AC29" s="148"/>
      <c r="AD29" s="148"/>
      <c r="AE29" s="148"/>
      <c r="AF29" s="148"/>
      <c r="AG29" s="148"/>
      <c r="AH29" s="148"/>
      <c r="AI29" s="148"/>
      <c r="AJ29" s="148"/>
      <c r="AK29" s="148"/>
      <c r="AL29" s="148"/>
    </row>
    <row r="30" spans="1:50" ht="13" x14ac:dyDescent="0.3">
      <c r="A30" s="147"/>
      <c r="B30" s="147"/>
      <c r="C30" s="150"/>
      <c r="D30" s="147"/>
      <c r="E30" s="147"/>
      <c r="F30" s="147"/>
      <c r="G30" s="102" t="s">
        <v>104</v>
      </c>
      <c r="H30" s="147">
        <v>30</v>
      </c>
      <c r="I30" s="147"/>
      <c r="J30" s="147"/>
      <c r="K30" s="147"/>
      <c r="L30" s="147"/>
      <c r="M30" s="147"/>
      <c r="N30" s="147"/>
      <c r="O30" s="150"/>
      <c r="P30" s="147"/>
      <c r="Q30" s="147"/>
      <c r="R30" s="147"/>
      <c r="S30" s="102" t="s">
        <v>104</v>
      </c>
      <c r="T30" s="147">
        <v>30</v>
      </c>
      <c r="U30" s="147"/>
      <c r="V30" s="147"/>
      <c r="W30" s="147"/>
      <c r="X30" s="147"/>
      <c r="Y30" s="148"/>
      <c r="Z30" s="148"/>
      <c r="AA30" s="148"/>
      <c r="AB30" s="148"/>
      <c r="AC30" s="148"/>
      <c r="AD30" s="148"/>
      <c r="AE30" s="148"/>
      <c r="AF30" s="148"/>
      <c r="AG30" s="148"/>
      <c r="AH30" s="148"/>
      <c r="AI30" s="148"/>
      <c r="AJ30" s="148"/>
      <c r="AK30" s="148"/>
      <c r="AL30" s="148"/>
    </row>
    <row r="31" spans="1:50" ht="13" x14ac:dyDescent="0.3">
      <c r="A31" s="147"/>
      <c r="B31" s="147"/>
      <c r="C31" s="150"/>
      <c r="D31" s="147"/>
      <c r="E31" s="147"/>
      <c r="F31" s="147"/>
      <c r="G31" s="102" t="s">
        <v>105</v>
      </c>
      <c r="H31" s="147">
        <v>12</v>
      </c>
      <c r="I31" s="147"/>
      <c r="J31" s="147"/>
      <c r="K31" s="147"/>
      <c r="L31" s="147"/>
      <c r="M31" s="147"/>
      <c r="N31" s="147"/>
      <c r="O31" s="150"/>
      <c r="P31" s="147"/>
      <c r="Q31" s="147"/>
      <c r="R31" s="147"/>
      <c r="S31" s="102" t="s">
        <v>105</v>
      </c>
      <c r="T31" s="147">
        <v>12</v>
      </c>
      <c r="U31" s="147"/>
      <c r="V31" s="147"/>
      <c r="W31" s="147"/>
      <c r="X31" s="147"/>
      <c r="Y31" s="148"/>
      <c r="Z31" s="148"/>
      <c r="AA31" s="148"/>
      <c r="AB31" s="148"/>
      <c r="AC31" s="148"/>
      <c r="AD31" s="148"/>
      <c r="AE31" s="148"/>
      <c r="AF31" s="148"/>
      <c r="AG31" s="148"/>
      <c r="AH31" s="148"/>
      <c r="AI31" s="148"/>
      <c r="AJ31" s="148"/>
      <c r="AK31" s="148"/>
      <c r="AL31" s="148"/>
    </row>
    <row r="32" spans="1:50" x14ac:dyDescent="0.25">
      <c r="A32" s="147"/>
      <c r="B32" s="147"/>
      <c r="C32" s="150"/>
      <c r="D32" s="147"/>
      <c r="E32" s="147"/>
      <c r="F32" s="147"/>
      <c r="G32" s="147"/>
      <c r="H32" s="147"/>
      <c r="I32" s="147"/>
      <c r="J32" s="147"/>
      <c r="K32" s="147"/>
      <c r="L32" s="147"/>
      <c r="M32" s="147"/>
      <c r="N32" s="147"/>
      <c r="O32" s="150"/>
      <c r="P32" s="147"/>
      <c r="Q32" s="147"/>
      <c r="R32" s="147"/>
      <c r="S32" s="147"/>
      <c r="T32" s="147"/>
      <c r="U32" s="147"/>
      <c r="V32" s="147"/>
      <c r="W32" s="147"/>
      <c r="X32" s="147"/>
      <c r="Y32" s="148"/>
      <c r="Z32" s="148"/>
      <c r="AA32" s="148"/>
      <c r="AB32" s="148"/>
      <c r="AC32" s="148"/>
      <c r="AD32" s="148"/>
      <c r="AE32" s="148"/>
      <c r="AF32" s="148"/>
      <c r="AG32" s="148"/>
      <c r="AH32" s="148"/>
      <c r="AI32" s="148"/>
      <c r="AJ32" s="148"/>
      <c r="AK32" s="148"/>
      <c r="AL32" s="148"/>
    </row>
    <row r="33" spans="1:38" x14ac:dyDescent="0.25">
      <c r="A33" s="147"/>
      <c r="B33" s="147"/>
      <c r="C33" s="150"/>
      <c r="D33" s="147"/>
      <c r="E33" s="147"/>
      <c r="F33" s="147"/>
      <c r="G33" s="147"/>
      <c r="H33" s="147"/>
      <c r="I33" s="147"/>
      <c r="J33" s="147"/>
      <c r="K33" s="147"/>
      <c r="L33" s="147"/>
      <c r="M33" s="147"/>
      <c r="N33" s="147"/>
      <c r="O33" s="150"/>
      <c r="P33" s="147"/>
      <c r="Q33" s="147"/>
      <c r="R33" s="147"/>
      <c r="S33" s="147"/>
      <c r="T33" s="147"/>
      <c r="U33" s="147"/>
      <c r="V33" s="147"/>
      <c r="W33" s="147"/>
      <c r="X33" s="147"/>
      <c r="Y33" s="148"/>
      <c r="Z33" s="148"/>
      <c r="AA33" s="148"/>
      <c r="AB33" s="148"/>
      <c r="AC33" s="148"/>
      <c r="AD33" s="148"/>
      <c r="AE33" s="148"/>
      <c r="AF33" s="148"/>
      <c r="AG33" s="148"/>
      <c r="AH33" s="148"/>
      <c r="AI33" s="148"/>
      <c r="AJ33" s="148"/>
      <c r="AK33" s="148"/>
      <c r="AL33" s="148"/>
    </row>
    <row r="34" spans="1:38" ht="13" x14ac:dyDescent="0.3">
      <c r="A34" s="147"/>
      <c r="B34" s="103"/>
      <c r="C34" s="104"/>
      <c r="D34" s="147"/>
      <c r="E34" s="147"/>
      <c r="F34" s="147"/>
      <c r="G34" s="147"/>
      <c r="H34" s="147"/>
      <c r="I34" s="147"/>
      <c r="J34" s="147"/>
      <c r="K34" s="147"/>
      <c r="L34" s="147"/>
      <c r="M34" s="147"/>
      <c r="N34" s="147"/>
      <c r="O34" s="150"/>
      <c r="P34" s="147"/>
      <c r="Q34" s="147"/>
      <c r="R34" s="147"/>
      <c r="S34" s="147"/>
      <c r="T34" s="147"/>
      <c r="U34" s="147"/>
      <c r="V34" s="147"/>
      <c r="W34" s="147"/>
      <c r="X34" s="147"/>
      <c r="Y34" s="148"/>
      <c r="Z34" s="148"/>
      <c r="AA34" s="148"/>
      <c r="AB34" s="148"/>
      <c r="AC34" s="148"/>
      <c r="AD34" s="148"/>
      <c r="AE34" s="148"/>
      <c r="AF34" s="148"/>
      <c r="AG34" s="148"/>
      <c r="AH34" s="148"/>
      <c r="AI34" s="148"/>
      <c r="AJ34" s="148"/>
      <c r="AK34" s="148"/>
      <c r="AL34" s="148"/>
    </row>
    <row r="35" spans="1:38" ht="13" x14ac:dyDescent="0.3">
      <c r="A35" s="147"/>
      <c r="B35" s="103"/>
      <c r="C35" s="104"/>
      <c r="D35" s="147"/>
      <c r="E35" s="147"/>
      <c r="F35" s="147"/>
      <c r="G35" s="147"/>
      <c r="H35" s="147"/>
      <c r="I35" s="147"/>
      <c r="J35" s="147"/>
      <c r="K35" s="147"/>
      <c r="L35" s="147"/>
      <c r="M35" s="147"/>
      <c r="N35" s="147"/>
      <c r="O35" s="147"/>
      <c r="P35" s="147"/>
      <c r="Q35" s="147"/>
      <c r="R35" s="147"/>
      <c r="S35" s="147"/>
      <c r="T35" s="147"/>
      <c r="U35" s="147"/>
      <c r="V35" s="147"/>
      <c r="W35" s="147"/>
      <c r="X35" s="147"/>
      <c r="Y35" s="148"/>
      <c r="Z35" s="148"/>
      <c r="AA35" s="148"/>
      <c r="AB35" s="148"/>
      <c r="AC35" s="148"/>
      <c r="AD35" s="148"/>
      <c r="AE35" s="148"/>
      <c r="AF35" s="148"/>
      <c r="AG35" s="148"/>
      <c r="AH35" s="148"/>
      <c r="AI35" s="148"/>
      <c r="AJ35" s="148"/>
      <c r="AK35" s="148"/>
      <c r="AL35" s="148"/>
    </row>
    <row r="36" spans="1:38" ht="13" x14ac:dyDescent="0.3">
      <c r="A36" s="147"/>
      <c r="B36" s="147"/>
      <c r="C36" s="104"/>
      <c r="D36" s="147"/>
      <c r="E36" s="147"/>
      <c r="F36" s="147"/>
      <c r="G36" s="147"/>
      <c r="H36" s="147"/>
      <c r="I36" s="147"/>
      <c r="J36" s="147"/>
      <c r="K36" s="147"/>
      <c r="L36" s="147"/>
      <c r="M36" s="147"/>
      <c r="N36" s="147"/>
      <c r="O36" s="147"/>
      <c r="P36" s="147"/>
      <c r="Q36" s="147"/>
      <c r="R36" s="147"/>
      <c r="S36" s="147"/>
      <c r="T36" s="147"/>
      <c r="U36" s="147"/>
      <c r="V36" s="147"/>
      <c r="W36" s="147"/>
      <c r="X36" s="147"/>
      <c r="Y36" s="148"/>
      <c r="Z36" s="148"/>
      <c r="AA36" s="148"/>
      <c r="AB36" s="148"/>
      <c r="AC36" s="148"/>
      <c r="AD36" s="148"/>
      <c r="AE36" s="148"/>
      <c r="AF36" s="148"/>
      <c r="AG36" s="148"/>
      <c r="AH36" s="148"/>
      <c r="AI36" s="148"/>
      <c r="AJ36" s="148"/>
      <c r="AK36" s="148"/>
      <c r="AL36" s="148"/>
    </row>
    <row r="37" spans="1:38" ht="13" x14ac:dyDescent="0.3">
      <c r="A37" s="147"/>
      <c r="C37" s="105" t="s">
        <v>140</v>
      </c>
      <c r="D37" s="147"/>
      <c r="E37" s="147"/>
      <c r="F37" s="147"/>
      <c r="G37" s="147"/>
      <c r="H37" s="147"/>
      <c r="I37" s="147"/>
      <c r="J37" s="147"/>
      <c r="K37" s="147"/>
      <c r="L37" s="147"/>
      <c r="M37" s="147"/>
      <c r="N37" s="147"/>
      <c r="O37" s="147"/>
      <c r="P37" s="147"/>
      <c r="Q37" s="147"/>
      <c r="R37" s="147"/>
      <c r="S37" s="147"/>
      <c r="T37" s="147"/>
      <c r="U37" s="147"/>
      <c r="V37" s="147"/>
      <c r="W37" s="147"/>
      <c r="X37" s="147"/>
      <c r="Y37" s="148"/>
      <c r="Z37" s="148"/>
      <c r="AA37" s="148"/>
      <c r="AB37" s="148"/>
      <c r="AC37" s="148"/>
      <c r="AD37" s="148"/>
      <c r="AE37" s="148"/>
      <c r="AF37" s="148"/>
      <c r="AG37" s="148"/>
      <c r="AH37" s="148"/>
      <c r="AI37" s="148"/>
      <c r="AJ37" s="148"/>
      <c r="AK37" s="148"/>
      <c r="AL37" s="148"/>
    </row>
    <row r="38" spans="1:38" x14ac:dyDescent="0.25">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8"/>
      <c r="Z38" s="148"/>
      <c r="AA38" s="148"/>
      <c r="AB38" s="148"/>
      <c r="AC38" s="148"/>
      <c r="AD38" s="148"/>
      <c r="AE38" s="148"/>
      <c r="AF38" s="148"/>
      <c r="AG38" s="148"/>
      <c r="AH38" s="148"/>
      <c r="AI38" s="148"/>
      <c r="AJ38" s="148"/>
      <c r="AK38" s="148"/>
      <c r="AL38" s="148"/>
    </row>
    <row r="39" spans="1:38" x14ac:dyDescent="0.25">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8"/>
      <c r="Z39" s="148"/>
      <c r="AA39" s="148"/>
      <c r="AB39" s="148"/>
      <c r="AC39" s="148"/>
      <c r="AD39" s="148"/>
      <c r="AE39" s="148"/>
      <c r="AF39" s="148"/>
      <c r="AG39" s="148"/>
      <c r="AH39" s="148"/>
      <c r="AI39" s="148"/>
      <c r="AJ39" s="148"/>
      <c r="AK39" s="148"/>
      <c r="AL39" s="148"/>
    </row>
    <row r="40" spans="1:38" x14ac:dyDescent="0.25">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8"/>
      <c r="Z40" s="148"/>
      <c r="AA40" s="148"/>
      <c r="AB40" s="148"/>
      <c r="AC40" s="148"/>
      <c r="AD40" s="148"/>
      <c r="AE40" s="148"/>
      <c r="AF40" s="148"/>
      <c r="AG40" s="148"/>
      <c r="AH40" s="148"/>
      <c r="AI40" s="148"/>
      <c r="AJ40" s="148"/>
      <c r="AK40" s="148"/>
      <c r="AL40" s="148"/>
    </row>
    <row r="41" spans="1:38" x14ac:dyDescent="0.25">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8"/>
      <c r="Z41" s="148"/>
      <c r="AA41" s="148"/>
      <c r="AB41" s="148"/>
      <c r="AC41" s="148"/>
      <c r="AD41" s="148"/>
      <c r="AE41" s="148"/>
      <c r="AF41" s="148"/>
      <c r="AG41" s="148"/>
      <c r="AH41" s="148"/>
      <c r="AI41" s="148"/>
      <c r="AJ41" s="148"/>
      <c r="AK41" s="148"/>
      <c r="AL41" s="148"/>
    </row>
    <row r="42" spans="1:38" x14ac:dyDescent="0.25">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8"/>
      <c r="Z42" s="148"/>
      <c r="AA42" s="148"/>
      <c r="AB42" s="148"/>
      <c r="AC42" s="148"/>
      <c r="AD42" s="148"/>
      <c r="AE42" s="148"/>
      <c r="AF42" s="148"/>
      <c r="AG42" s="148"/>
      <c r="AH42" s="148"/>
      <c r="AI42" s="148"/>
      <c r="AJ42" s="148"/>
      <c r="AK42" s="148"/>
      <c r="AL42" s="148"/>
    </row>
    <row r="43" spans="1:38" ht="12.75" customHeight="1" x14ac:dyDescent="0.25">
      <c r="A43" s="147"/>
      <c r="X43" s="147"/>
      <c r="Y43" s="148"/>
      <c r="Z43" s="148"/>
      <c r="AA43" s="148"/>
      <c r="AB43" s="148"/>
      <c r="AC43" s="148"/>
      <c r="AD43" s="148"/>
      <c r="AE43" s="148"/>
      <c r="AF43" s="148"/>
      <c r="AG43" s="148"/>
      <c r="AH43" s="148"/>
      <c r="AI43" s="148"/>
      <c r="AJ43" s="148"/>
      <c r="AK43" s="148"/>
      <c r="AL43" s="148"/>
    </row>
    <row r="44" spans="1:38" ht="41.25" customHeight="1" x14ac:dyDescent="0.25">
      <c r="A44" s="147"/>
      <c r="B44" s="208" t="s">
        <v>125</v>
      </c>
      <c r="C44" s="208"/>
      <c r="D44" s="208"/>
      <c r="E44" s="208"/>
      <c r="F44" s="208"/>
      <c r="G44" s="208"/>
      <c r="H44" s="208"/>
      <c r="I44" s="208"/>
      <c r="J44" s="208"/>
      <c r="K44" s="208"/>
      <c r="L44" s="208"/>
      <c r="M44" s="208"/>
      <c r="N44" s="208"/>
      <c r="O44" s="208"/>
      <c r="P44" s="208"/>
      <c r="Q44" s="208"/>
      <c r="R44" s="208"/>
      <c r="S44" s="208"/>
      <c r="T44" s="208"/>
      <c r="U44" s="208"/>
      <c r="V44" s="208"/>
      <c r="W44" s="208"/>
      <c r="X44" s="147"/>
      <c r="Y44" s="148"/>
      <c r="Z44" s="148"/>
      <c r="AA44" s="148"/>
      <c r="AB44" s="148"/>
      <c r="AC44" s="148"/>
      <c r="AD44" s="148"/>
      <c r="AE44" s="148"/>
      <c r="AF44" s="148"/>
      <c r="AG44" s="148"/>
      <c r="AH44" s="148"/>
      <c r="AI44" s="148"/>
      <c r="AJ44" s="148"/>
      <c r="AK44" s="148"/>
      <c r="AL44" s="148"/>
    </row>
    <row r="45" spans="1:38" x14ac:dyDescent="0.25">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8"/>
      <c r="Z45" s="148"/>
      <c r="AA45" s="148"/>
      <c r="AB45" s="148"/>
      <c r="AC45" s="148"/>
      <c r="AD45" s="148"/>
      <c r="AE45" s="148"/>
      <c r="AF45" s="148"/>
      <c r="AG45" s="148"/>
      <c r="AH45" s="148"/>
      <c r="AI45" s="148"/>
      <c r="AJ45" s="148"/>
      <c r="AK45" s="148"/>
      <c r="AL45" s="148"/>
    </row>
    <row r="46" spans="1:38" x14ac:dyDescent="0.25">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c r="AJ46" s="148"/>
      <c r="AK46" s="148"/>
      <c r="AL46" s="148"/>
    </row>
    <row r="47" spans="1:38" x14ac:dyDescent="0.25">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row>
    <row r="48" spans="1:38" x14ac:dyDescent="0.25">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row>
    <row r="49" spans="1:38" x14ac:dyDescent="0.25">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row>
    <row r="50" spans="1:38" x14ac:dyDescent="0.25">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row>
    <row r="51" spans="1:38" x14ac:dyDescent="0.25">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row>
    <row r="52" spans="1:38" x14ac:dyDescent="0.25">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row>
    <row r="53" spans="1:38" x14ac:dyDescent="0.25">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row>
    <row r="54" spans="1:38" x14ac:dyDescent="0.25">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row>
    <row r="55" spans="1:38" x14ac:dyDescent="0.25">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row>
    <row r="56" spans="1:38" x14ac:dyDescent="0.25">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row>
    <row r="57" spans="1:38" x14ac:dyDescent="0.25">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row>
    <row r="58" spans="1:38" x14ac:dyDescent="0.25">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J17" sqref="J17"/>
    </sheetView>
  </sheetViews>
  <sheetFormatPr defaultRowHeight="12.5" x14ac:dyDescent="0.25"/>
  <cols>
    <col min="1" max="1" width="28" customWidth="1"/>
    <col min="2" max="2" width="19.54296875" customWidth="1"/>
    <col min="3" max="3" width="2.81640625" customWidth="1"/>
    <col min="4" max="5" width="5.453125" customWidth="1"/>
    <col min="6" max="6" width="4.453125" customWidth="1"/>
  </cols>
  <sheetData>
    <row r="1" spans="1:57" ht="18" x14ac:dyDescent="0.4">
      <c r="A1" s="71" t="s">
        <v>108</v>
      </c>
      <c r="B1" s="71" t="s">
        <v>141</v>
      </c>
    </row>
    <row r="2" spans="1:57" ht="90" x14ac:dyDescent="0.4">
      <c r="A2" s="72" t="s">
        <v>107</v>
      </c>
      <c r="B2" s="151" t="s">
        <v>142</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21" t="s">
        <v>5</v>
      </c>
      <c r="E4" s="222"/>
      <c r="G4" s="215" t="s">
        <v>6</v>
      </c>
      <c r="H4" s="216"/>
      <c r="I4" s="216"/>
      <c r="J4" s="216"/>
      <c r="K4" s="216"/>
      <c r="L4" s="216"/>
      <c r="M4" s="216"/>
      <c r="N4" s="216"/>
      <c r="O4" s="216"/>
      <c r="P4" s="216"/>
      <c r="Q4" s="216"/>
      <c r="R4" s="216"/>
      <c r="T4" s="215" t="s">
        <v>7</v>
      </c>
      <c r="U4" s="216"/>
      <c r="V4" s="216"/>
      <c r="W4" s="216"/>
      <c r="X4" s="216"/>
      <c r="Y4" s="216"/>
      <c r="Z4" s="216"/>
      <c r="AA4" s="216"/>
      <c r="AB4" s="216"/>
      <c r="AC4" s="216"/>
      <c r="AD4" s="216"/>
      <c r="AE4" s="216"/>
      <c r="AF4" s="4"/>
      <c r="AG4" s="215" t="s">
        <v>34</v>
      </c>
      <c r="AH4" s="216"/>
      <c r="AI4" s="216"/>
      <c r="AJ4" s="216"/>
      <c r="AK4" s="216"/>
      <c r="AL4" s="216"/>
      <c r="AM4" s="216"/>
      <c r="AN4" s="216"/>
      <c r="AO4" s="216"/>
      <c r="AP4" s="216"/>
      <c r="AQ4" s="216"/>
      <c r="AR4" s="216"/>
      <c r="AT4" s="215" t="s">
        <v>35</v>
      </c>
      <c r="AU4" s="216"/>
      <c r="AV4" s="216"/>
      <c r="AW4" s="216"/>
      <c r="AX4" s="216"/>
      <c r="AY4" s="216"/>
      <c r="AZ4" s="216"/>
      <c r="BA4" s="216"/>
      <c r="BB4" s="216"/>
      <c r="BC4" s="216"/>
      <c r="BD4" s="216"/>
      <c r="BE4" s="216"/>
    </row>
    <row r="5" spans="1:57" ht="13" x14ac:dyDescent="0.25">
      <c r="A5" s="32"/>
      <c r="B5" s="32"/>
      <c r="C5" s="3"/>
      <c r="D5" s="223" t="s">
        <v>8</v>
      </c>
      <c r="E5" s="225" t="s">
        <v>9</v>
      </c>
      <c r="F5" s="5"/>
      <c r="G5" s="213" t="s">
        <v>0</v>
      </c>
      <c r="H5" s="209" t="s">
        <v>1</v>
      </c>
      <c r="I5" s="209" t="s">
        <v>10</v>
      </c>
      <c r="J5" s="209" t="s">
        <v>2</v>
      </c>
      <c r="K5" s="209" t="s">
        <v>11</v>
      </c>
      <c r="L5" s="211" t="s">
        <v>12</v>
      </c>
      <c r="M5" s="5"/>
      <c r="N5" s="213" t="s">
        <v>3</v>
      </c>
      <c r="O5" s="209" t="s">
        <v>4</v>
      </c>
      <c r="P5" s="211" t="s">
        <v>13</v>
      </c>
      <c r="Q5" s="2"/>
      <c r="R5" s="217" t="s">
        <v>14</v>
      </c>
      <c r="S5" s="2"/>
      <c r="T5" s="213" t="s">
        <v>0</v>
      </c>
      <c r="U5" s="209" t="s">
        <v>1</v>
      </c>
      <c r="V5" s="209" t="s">
        <v>10</v>
      </c>
      <c r="W5" s="209" t="s">
        <v>2</v>
      </c>
      <c r="X5" s="209" t="s">
        <v>11</v>
      </c>
      <c r="Y5" s="211" t="s">
        <v>12</v>
      </c>
      <c r="Z5" s="2"/>
      <c r="AA5" s="213" t="s">
        <v>3</v>
      </c>
      <c r="AB5" s="209" t="s">
        <v>4</v>
      </c>
      <c r="AC5" s="211" t="s">
        <v>13</v>
      </c>
      <c r="AD5" s="1"/>
      <c r="AE5" s="219" t="s">
        <v>14</v>
      </c>
      <c r="AF5" s="38"/>
      <c r="AG5" s="213" t="s">
        <v>0</v>
      </c>
      <c r="AH5" s="209" t="s">
        <v>1</v>
      </c>
      <c r="AI5" s="209" t="s">
        <v>10</v>
      </c>
      <c r="AJ5" s="209" t="s">
        <v>2</v>
      </c>
      <c r="AK5" s="209" t="s">
        <v>11</v>
      </c>
      <c r="AL5" s="211" t="s">
        <v>12</v>
      </c>
      <c r="AM5" s="5"/>
      <c r="AN5" s="213" t="s">
        <v>3</v>
      </c>
      <c r="AO5" s="209" t="s">
        <v>4</v>
      </c>
      <c r="AP5" s="211" t="s">
        <v>13</v>
      </c>
      <c r="AQ5" s="2"/>
      <c r="AR5" s="217" t="s">
        <v>14</v>
      </c>
      <c r="AS5" s="2"/>
      <c r="AT5" s="213" t="s">
        <v>0</v>
      </c>
      <c r="AU5" s="209" t="s">
        <v>1</v>
      </c>
      <c r="AV5" s="209" t="s">
        <v>10</v>
      </c>
      <c r="AW5" s="209" t="s">
        <v>2</v>
      </c>
      <c r="AX5" s="209" t="s">
        <v>11</v>
      </c>
      <c r="AY5" s="211" t="s">
        <v>12</v>
      </c>
      <c r="AZ5" s="2"/>
      <c r="BA5" s="213" t="s">
        <v>3</v>
      </c>
      <c r="BB5" s="209" t="s">
        <v>4</v>
      </c>
      <c r="BC5" s="211" t="s">
        <v>13</v>
      </c>
      <c r="BD5" s="1"/>
      <c r="BE5" s="219" t="s">
        <v>14</v>
      </c>
    </row>
    <row r="6" spans="1:57" ht="13" x14ac:dyDescent="0.25">
      <c r="A6" s="32"/>
      <c r="B6" s="32"/>
      <c r="C6" s="3"/>
      <c r="D6" s="224"/>
      <c r="E6" s="226"/>
      <c r="F6" s="5"/>
      <c r="G6" s="214"/>
      <c r="H6" s="210"/>
      <c r="I6" s="210"/>
      <c r="J6" s="210"/>
      <c r="K6" s="210"/>
      <c r="L6" s="212"/>
      <c r="M6" s="5"/>
      <c r="N6" s="214"/>
      <c r="O6" s="210"/>
      <c r="P6" s="212"/>
      <c r="Q6" s="2"/>
      <c r="R6" s="218"/>
      <c r="S6" s="2"/>
      <c r="T6" s="214"/>
      <c r="U6" s="210"/>
      <c r="V6" s="210"/>
      <c r="W6" s="210"/>
      <c r="X6" s="210"/>
      <c r="Y6" s="212"/>
      <c r="Z6" s="2"/>
      <c r="AA6" s="214"/>
      <c r="AB6" s="210"/>
      <c r="AC6" s="212"/>
      <c r="AD6" s="1"/>
      <c r="AE6" s="220"/>
      <c r="AF6" s="39"/>
      <c r="AG6" s="214"/>
      <c r="AH6" s="210"/>
      <c r="AI6" s="210"/>
      <c r="AJ6" s="210"/>
      <c r="AK6" s="210"/>
      <c r="AL6" s="212"/>
      <c r="AM6" s="5"/>
      <c r="AN6" s="214"/>
      <c r="AO6" s="210"/>
      <c r="AP6" s="212"/>
      <c r="AQ6" s="2"/>
      <c r="AR6" s="218"/>
      <c r="AS6" s="2"/>
      <c r="AT6" s="214"/>
      <c r="AU6" s="210"/>
      <c r="AV6" s="210"/>
      <c r="AW6" s="210"/>
      <c r="AX6" s="210"/>
      <c r="AY6" s="212"/>
      <c r="AZ6" s="2"/>
      <c r="BA6" s="214"/>
      <c r="BB6" s="210"/>
      <c r="BC6" s="212"/>
      <c r="BD6" s="1"/>
      <c r="BE6" s="220"/>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52">
        <v>42.856105327746498</v>
      </c>
      <c r="H8" s="153">
        <v>55.503026479425202</v>
      </c>
      <c r="I8" s="153">
        <v>60.295496371710797</v>
      </c>
      <c r="J8" s="153">
        <v>59.156312048051603</v>
      </c>
      <c r="K8" s="153">
        <v>56.7249597619574</v>
      </c>
      <c r="L8" s="154">
        <v>54.907123328183602</v>
      </c>
      <c r="M8" s="155"/>
      <c r="N8" s="156">
        <v>72.151017457536</v>
      </c>
      <c r="O8" s="157">
        <v>73.143192009529997</v>
      </c>
      <c r="P8" s="158">
        <v>72.647104733532998</v>
      </c>
      <c r="Q8" s="155"/>
      <c r="R8" s="159">
        <v>59.976366749389499</v>
      </c>
      <c r="S8" s="160"/>
      <c r="T8" s="152">
        <v>-0.74834015926252795</v>
      </c>
      <c r="U8" s="153">
        <v>2.0034931750193001</v>
      </c>
      <c r="V8" s="153">
        <v>6.34132256038375</v>
      </c>
      <c r="W8" s="153">
        <v>0.71732661211850202</v>
      </c>
      <c r="X8" s="153">
        <v>-3.69084174157486</v>
      </c>
      <c r="Y8" s="154">
        <v>0.95960689531703502</v>
      </c>
      <c r="Z8" s="155"/>
      <c r="AA8" s="156">
        <v>4.55056940894438</v>
      </c>
      <c r="AB8" s="157">
        <v>-0.93562036541549798</v>
      </c>
      <c r="AC8" s="158">
        <v>1.7148499218707201</v>
      </c>
      <c r="AD8" s="155"/>
      <c r="AE8" s="159">
        <v>1.2205193730093999</v>
      </c>
      <c r="AF8" s="29"/>
      <c r="AG8" s="152">
        <v>45.046959880119601</v>
      </c>
      <c r="AH8" s="153">
        <v>53.850215021546198</v>
      </c>
      <c r="AI8" s="153">
        <v>59.268283588218701</v>
      </c>
      <c r="AJ8" s="153">
        <v>59.2589386063528</v>
      </c>
      <c r="AK8" s="153">
        <v>55.771027513489301</v>
      </c>
      <c r="AL8" s="154">
        <v>54.639085496839598</v>
      </c>
      <c r="AM8" s="155"/>
      <c r="AN8" s="156">
        <v>61.379545508094601</v>
      </c>
      <c r="AO8" s="157">
        <v>62.044042267102398</v>
      </c>
      <c r="AP8" s="158">
        <v>61.711832459936502</v>
      </c>
      <c r="AQ8" s="155"/>
      <c r="AR8" s="159">
        <v>56.660215264287899</v>
      </c>
      <c r="AS8" s="160"/>
      <c r="AT8" s="152">
        <v>4.2205632551630199</v>
      </c>
      <c r="AU8" s="153">
        <v>-1.7840042937592</v>
      </c>
      <c r="AV8" s="153">
        <v>0.132051203652752</v>
      </c>
      <c r="AW8" s="153">
        <v>-0.54307514462993101</v>
      </c>
      <c r="AX8" s="153">
        <v>-1.16439396356701</v>
      </c>
      <c r="AY8" s="154">
        <v>-2.0803747505631399E-2</v>
      </c>
      <c r="AZ8" s="155"/>
      <c r="BA8" s="156">
        <v>0.73562648159880895</v>
      </c>
      <c r="BB8" s="157">
        <v>-1.4270650224510899</v>
      </c>
      <c r="BC8" s="158">
        <v>-0.363223658248157</v>
      </c>
      <c r="BD8" s="155"/>
      <c r="BE8" s="159">
        <v>-0.12745894358851401</v>
      </c>
    </row>
    <row r="9" spans="1:57" x14ac:dyDescent="0.25">
      <c r="A9" s="20" t="s">
        <v>18</v>
      </c>
      <c r="B9" s="3" t="str">
        <f>TRIM(A9)</f>
        <v>Virginia</v>
      </c>
      <c r="C9" s="10"/>
      <c r="D9" s="24" t="s">
        <v>16</v>
      </c>
      <c r="E9" s="27" t="s">
        <v>17</v>
      </c>
      <c r="F9" s="3"/>
      <c r="G9" s="161">
        <v>36.772408157200601</v>
      </c>
      <c r="H9" s="155">
        <v>49.034211210579102</v>
      </c>
      <c r="I9" s="155">
        <v>57.870559538402397</v>
      </c>
      <c r="J9" s="155">
        <v>56.088183945618603</v>
      </c>
      <c r="K9" s="155">
        <v>56.2485296484776</v>
      </c>
      <c r="L9" s="162">
        <v>51.2027785000557</v>
      </c>
      <c r="M9" s="155"/>
      <c r="N9" s="163">
        <v>70.729911653344502</v>
      </c>
      <c r="O9" s="164">
        <v>70.957583706600005</v>
      </c>
      <c r="P9" s="165">
        <v>70.843747679972196</v>
      </c>
      <c r="Q9" s="155"/>
      <c r="R9" s="166">
        <v>56.817213162590498</v>
      </c>
      <c r="S9" s="160"/>
      <c r="T9" s="161">
        <v>0.92504140009786295</v>
      </c>
      <c r="U9" s="155">
        <v>-0.29996634766665897</v>
      </c>
      <c r="V9" s="155">
        <v>12.6358902668798</v>
      </c>
      <c r="W9" s="155">
        <v>4.2783134682797304</v>
      </c>
      <c r="X9" s="155">
        <v>1.7771728604505801</v>
      </c>
      <c r="Y9" s="162">
        <v>4.0500045978792096</v>
      </c>
      <c r="Z9" s="155"/>
      <c r="AA9" s="163">
        <v>5.2807235569262403</v>
      </c>
      <c r="AB9" s="164">
        <v>0.68334024657821801</v>
      </c>
      <c r="AC9" s="165">
        <v>2.9270304376091101</v>
      </c>
      <c r="AD9" s="155"/>
      <c r="AE9" s="166">
        <v>3.6521068992716401</v>
      </c>
      <c r="AF9" s="30"/>
      <c r="AG9" s="161">
        <v>42.324521337375401</v>
      </c>
      <c r="AH9" s="155">
        <v>51.816332281508998</v>
      </c>
      <c r="AI9" s="155">
        <v>57.469861982900298</v>
      </c>
      <c r="AJ9" s="155">
        <v>56.827155026925197</v>
      </c>
      <c r="AK9" s="155">
        <v>52.6290445946657</v>
      </c>
      <c r="AL9" s="162">
        <v>52.213383044675098</v>
      </c>
      <c r="AM9" s="155"/>
      <c r="AN9" s="163">
        <v>56.084783860600702</v>
      </c>
      <c r="AO9" s="164">
        <v>55.642299173648297</v>
      </c>
      <c r="AP9" s="165">
        <v>55.863520798102201</v>
      </c>
      <c r="AQ9" s="155"/>
      <c r="AR9" s="166">
        <v>53.256476182577202</v>
      </c>
      <c r="AS9" s="160"/>
      <c r="AT9" s="161">
        <v>10.5028366698675</v>
      </c>
      <c r="AU9" s="155">
        <v>-0.25870161365758598</v>
      </c>
      <c r="AV9" s="155">
        <v>2.0290756902627902</v>
      </c>
      <c r="AW9" s="155">
        <v>0.71860046253820198</v>
      </c>
      <c r="AX9" s="155">
        <v>1.72098689724553</v>
      </c>
      <c r="AY9" s="162">
        <v>2.4837949601534199</v>
      </c>
      <c r="AZ9" s="155"/>
      <c r="BA9" s="163">
        <v>3.2532472070376102</v>
      </c>
      <c r="BB9" s="164">
        <v>-0.56532419053546201</v>
      </c>
      <c r="BC9" s="165">
        <v>1.3155130678234801</v>
      </c>
      <c r="BD9" s="155"/>
      <c r="BE9" s="166">
        <v>2.1313212926490501</v>
      </c>
    </row>
    <row r="10" spans="1:57" x14ac:dyDescent="0.25">
      <c r="A10" s="21" t="s">
        <v>19</v>
      </c>
      <c r="B10" s="3" t="str">
        <f t="shared" ref="B10:B45" si="0">TRIM(A10)</f>
        <v>Norfolk/Virginia Beach, VA</v>
      </c>
      <c r="C10" s="3"/>
      <c r="D10" s="24" t="s">
        <v>16</v>
      </c>
      <c r="E10" s="27" t="s">
        <v>17</v>
      </c>
      <c r="F10" s="3"/>
      <c r="G10" s="161">
        <v>36.418976189864601</v>
      </c>
      <c r="H10" s="155">
        <v>45.3214496699458</v>
      </c>
      <c r="I10" s="155">
        <v>45.5063827601263</v>
      </c>
      <c r="J10" s="155">
        <v>45.3599773970667</v>
      </c>
      <c r="K10" s="155">
        <v>48.850589474224897</v>
      </c>
      <c r="L10" s="162">
        <v>44.291475098245698</v>
      </c>
      <c r="M10" s="155"/>
      <c r="N10" s="163">
        <v>66.647030197474507</v>
      </c>
      <c r="O10" s="164">
        <v>69.705196834259596</v>
      </c>
      <c r="P10" s="165">
        <v>68.176113515867101</v>
      </c>
      <c r="Q10" s="155"/>
      <c r="R10" s="166">
        <v>51.129418407265199</v>
      </c>
      <c r="S10" s="160"/>
      <c r="T10" s="161">
        <v>0.88040771894183401</v>
      </c>
      <c r="U10" s="155">
        <v>7.3732613210935298</v>
      </c>
      <c r="V10" s="155">
        <v>1.26216287869729</v>
      </c>
      <c r="W10" s="155">
        <v>-7.6267309295204404</v>
      </c>
      <c r="X10" s="155">
        <v>-9.2831667217018694</v>
      </c>
      <c r="Y10" s="162">
        <v>-2.0984640842519502</v>
      </c>
      <c r="Z10" s="155"/>
      <c r="AA10" s="163">
        <v>-4.3654759583434597</v>
      </c>
      <c r="AB10" s="164">
        <v>-6.6248437508407099</v>
      </c>
      <c r="AC10" s="165">
        <v>-5.5339904013148198</v>
      </c>
      <c r="AD10" s="155"/>
      <c r="AE10" s="166">
        <v>-3.4107264940209601</v>
      </c>
      <c r="AF10" s="30"/>
      <c r="AG10" s="161">
        <v>38.891314677591197</v>
      </c>
      <c r="AH10" s="155">
        <v>44.861751447981803</v>
      </c>
      <c r="AI10" s="155">
        <v>47.9387930702351</v>
      </c>
      <c r="AJ10" s="155">
        <v>48.028047825137698</v>
      </c>
      <c r="AK10" s="155">
        <v>47.472613559017198</v>
      </c>
      <c r="AL10" s="162">
        <v>45.4385041159926</v>
      </c>
      <c r="AM10" s="155"/>
      <c r="AN10" s="163">
        <v>55.656297322963901</v>
      </c>
      <c r="AO10" s="164">
        <v>56.907913733693498</v>
      </c>
      <c r="AP10" s="165">
        <v>56.282103520518902</v>
      </c>
      <c r="AQ10" s="155"/>
      <c r="AR10" s="166">
        <v>48.538231056433801</v>
      </c>
      <c r="AS10" s="160"/>
      <c r="AT10" s="161">
        <v>3.9571142373214698</v>
      </c>
      <c r="AU10" s="155">
        <v>-0.15540549475142501</v>
      </c>
      <c r="AV10" s="155">
        <v>-0.317063441192588</v>
      </c>
      <c r="AW10" s="155">
        <v>-2.5116589047674598</v>
      </c>
      <c r="AX10" s="155">
        <v>-2.3087881939544301</v>
      </c>
      <c r="AY10" s="162">
        <v>-0.482195878671279</v>
      </c>
      <c r="AZ10" s="155"/>
      <c r="BA10" s="163">
        <v>-1.9945530298132601</v>
      </c>
      <c r="BB10" s="164">
        <v>-4.7786933390766198</v>
      </c>
      <c r="BC10" s="165">
        <v>-3.4221574281165199</v>
      </c>
      <c r="BD10" s="155"/>
      <c r="BE10" s="166">
        <v>-1.4721157551677999</v>
      </c>
    </row>
    <row r="11" spans="1:57" x14ac:dyDescent="0.25">
      <c r="A11" s="21" t="s">
        <v>20</v>
      </c>
      <c r="B11" s="2" t="s">
        <v>71</v>
      </c>
      <c r="C11" s="3"/>
      <c r="D11" s="24" t="s">
        <v>16</v>
      </c>
      <c r="E11" s="27" t="s">
        <v>17</v>
      </c>
      <c r="F11" s="3"/>
      <c r="G11" s="161">
        <v>39.730102612744602</v>
      </c>
      <c r="H11" s="155">
        <v>51.534879710269799</v>
      </c>
      <c r="I11" s="155">
        <v>59.7697680434595</v>
      </c>
      <c r="J11" s="155">
        <v>64.637406225747995</v>
      </c>
      <c r="K11" s="155">
        <v>60.744157971889202</v>
      </c>
      <c r="L11" s="162">
        <v>55.283262912822202</v>
      </c>
      <c r="M11" s="155"/>
      <c r="N11" s="163">
        <v>75.153056825040906</v>
      </c>
      <c r="O11" s="164">
        <v>72.415279813744903</v>
      </c>
      <c r="P11" s="165">
        <v>73.784168319392904</v>
      </c>
      <c r="Q11" s="155"/>
      <c r="R11" s="166">
        <v>60.569235886128098</v>
      </c>
      <c r="S11" s="160"/>
      <c r="T11" s="161">
        <v>4.2493491611369496</v>
      </c>
      <c r="U11" s="155">
        <v>6.23013000747413E-2</v>
      </c>
      <c r="V11" s="155">
        <v>11.6315969137572</v>
      </c>
      <c r="W11" s="155">
        <v>14.458796580612599</v>
      </c>
      <c r="X11" s="155">
        <v>15.0035010935693</v>
      </c>
      <c r="Y11" s="162">
        <v>9.4947797765856805</v>
      </c>
      <c r="Z11" s="155"/>
      <c r="AA11" s="163">
        <v>15.570431239980399</v>
      </c>
      <c r="AB11" s="164">
        <v>2.1156393097742199</v>
      </c>
      <c r="AC11" s="165">
        <v>8.5517034467401007</v>
      </c>
      <c r="AD11" s="155"/>
      <c r="AE11" s="166">
        <v>9.1646874531742597</v>
      </c>
      <c r="AF11" s="30"/>
      <c r="AG11" s="161">
        <v>46.6984996119686</v>
      </c>
      <c r="AH11" s="155">
        <v>55.722385099594703</v>
      </c>
      <c r="AI11" s="155">
        <v>63.887212210054301</v>
      </c>
      <c r="AJ11" s="155">
        <v>64.102785203069701</v>
      </c>
      <c r="AK11" s="155">
        <v>56.565275502284997</v>
      </c>
      <c r="AL11" s="162">
        <v>57.395231525394401</v>
      </c>
      <c r="AM11" s="155"/>
      <c r="AN11" s="163">
        <v>60.896136931965103</v>
      </c>
      <c r="AO11" s="164">
        <v>59.984263171509802</v>
      </c>
      <c r="AP11" s="165">
        <v>60.440200051737499</v>
      </c>
      <c r="AQ11" s="155"/>
      <c r="AR11" s="166">
        <v>58.265222532921001</v>
      </c>
      <c r="AS11" s="160"/>
      <c r="AT11" s="161">
        <v>12.090312220343399</v>
      </c>
      <c r="AU11" s="155">
        <v>-1.09679461206147</v>
      </c>
      <c r="AV11" s="155">
        <v>4.2756531327464398</v>
      </c>
      <c r="AW11" s="155">
        <v>5.4438522366856299</v>
      </c>
      <c r="AX11" s="155">
        <v>6.3399366444191596</v>
      </c>
      <c r="AY11" s="162">
        <v>5.0211411844266802</v>
      </c>
      <c r="AZ11" s="155"/>
      <c r="BA11" s="163">
        <v>7.2696436757199798</v>
      </c>
      <c r="BB11" s="164">
        <v>0.57231050581932896</v>
      </c>
      <c r="BC11" s="165">
        <v>3.8383132504142101</v>
      </c>
      <c r="BD11" s="155"/>
      <c r="BE11" s="166">
        <v>4.66777468219661</v>
      </c>
    </row>
    <row r="12" spans="1:57" x14ac:dyDescent="0.25">
      <c r="A12" s="21" t="s">
        <v>21</v>
      </c>
      <c r="B12" s="3" t="str">
        <f t="shared" si="0"/>
        <v>Virginia Area</v>
      </c>
      <c r="C12" s="3"/>
      <c r="D12" s="24" t="s">
        <v>16</v>
      </c>
      <c r="E12" s="27" t="s">
        <v>17</v>
      </c>
      <c r="F12" s="3"/>
      <c r="G12" s="161">
        <v>30.393468647238901</v>
      </c>
      <c r="H12" s="155">
        <v>41.274520920739299</v>
      </c>
      <c r="I12" s="155">
        <v>51.985485882753103</v>
      </c>
      <c r="J12" s="155">
        <v>54.244245379294703</v>
      </c>
      <c r="K12" s="155">
        <v>60.746116339720999</v>
      </c>
      <c r="L12" s="162">
        <v>47.7287674339494</v>
      </c>
      <c r="M12" s="155"/>
      <c r="N12" s="163">
        <v>68.917110783535506</v>
      </c>
      <c r="O12" s="164">
        <v>66.576709377480398</v>
      </c>
      <c r="P12" s="165">
        <v>67.746910080507902</v>
      </c>
      <c r="Q12" s="155"/>
      <c r="R12" s="166">
        <v>53.448236761537501</v>
      </c>
      <c r="S12" s="160"/>
      <c r="T12" s="161">
        <v>-2.56455062488123</v>
      </c>
      <c r="U12" s="155">
        <v>-8.8829686721859709</v>
      </c>
      <c r="V12" s="155">
        <v>7.4661262220837799</v>
      </c>
      <c r="W12" s="155">
        <v>6.6560969752848598</v>
      </c>
      <c r="X12" s="155">
        <v>9.1750015768328304</v>
      </c>
      <c r="Y12" s="162">
        <v>3.1457271045591302</v>
      </c>
      <c r="Z12" s="155"/>
      <c r="AA12" s="163">
        <v>7.2109611352974801</v>
      </c>
      <c r="AB12" s="164">
        <v>4.7528738707218103</v>
      </c>
      <c r="AC12" s="165">
        <v>5.9888954358818802</v>
      </c>
      <c r="AD12" s="155"/>
      <c r="AE12" s="166">
        <v>4.1575888795112501</v>
      </c>
      <c r="AF12" s="30"/>
      <c r="AG12" s="161">
        <v>33.092042512603797</v>
      </c>
      <c r="AH12" s="155">
        <v>42.738565653812898</v>
      </c>
      <c r="AI12" s="155">
        <v>48.769132942726003</v>
      </c>
      <c r="AJ12" s="155">
        <v>49.6315347231684</v>
      </c>
      <c r="AK12" s="155">
        <v>48.526706635781402</v>
      </c>
      <c r="AL12" s="162">
        <v>44.551596493618497</v>
      </c>
      <c r="AM12" s="155"/>
      <c r="AN12" s="163">
        <v>52.695076531770901</v>
      </c>
      <c r="AO12" s="164">
        <v>50.312609924088498</v>
      </c>
      <c r="AP12" s="165">
        <v>51.503430818912904</v>
      </c>
      <c r="AQ12" s="155"/>
      <c r="AR12" s="166">
        <v>46.538326166961497</v>
      </c>
      <c r="AS12" s="160"/>
      <c r="AT12" s="161">
        <v>1.8006075590603099</v>
      </c>
      <c r="AU12" s="155">
        <v>-7.61427427417423</v>
      </c>
      <c r="AV12" s="155">
        <v>-1.52911173888802</v>
      </c>
      <c r="AW12" s="155">
        <v>-0.37278427425816901</v>
      </c>
      <c r="AX12" s="155">
        <v>-4.8133020841722801E-2</v>
      </c>
      <c r="AY12" s="162">
        <v>-1.72277175633422</v>
      </c>
      <c r="AZ12" s="155"/>
      <c r="BA12" s="163">
        <v>1.4808117145058699</v>
      </c>
      <c r="BB12" s="164">
        <v>-1.08736125442722</v>
      </c>
      <c r="BC12" s="165">
        <v>0.20916999289947899</v>
      </c>
      <c r="BD12" s="155"/>
      <c r="BE12" s="166">
        <v>-1.1198347799150901</v>
      </c>
    </row>
    <row r="13" spans="1:57" x14ac:dyDescent="0.25">
      <c r="A13" s="34" t="s">
        <v>22</v>
      </c>
      <c r="B13" s="2" t="s">
        <v>87</v>
      </c>
      <c r="C13" s="3"/>
      <c r="D13" s="24" t="s">
        <v>16</v>
      </c>
      <c r="E13" s="27" t="s">
        <v>17</v>
      </c>
      <c r="F13" s="3"/>
      <c r="G13" s="161">
        <v>39.837276805347798</v>
      </c>
      <c r="H13" s="155">
        <v>55.830767877561698</v>
      </c>
      <c r="I13" s="155">
        <v>68.255783270296405</v>
      </c>
      <c r="J13" s="155">
        <v>58.464244876418299</v>
      </c>
      <c r="K13" s="155">
        <v>53.091740698390304</v>
      </c>
      <c r="L13" s="162">
        <v>55.095962705602901</v>
      </c>
      <c r="M13" s="155"/>
      <c r="N13" s="163">
        <v>75.246723546485995</v>
      </c>
      <c r="O13" s="164">
        <v>78.201249010466995</v>
      </c>
      <c r="P13" s="165">
        <v>76.723986278476502</v>
      </c>
      <c r="Q13" s="155"/>
      <c r="R13" s="166">
        <v>61.275398012138197</v>
      </c>
      <c r="S13" s="160"/>
      <c r="T13" s="161">
        <v>-8.4937628585787195</v>
      </c>
      <c r="U13" s="155">
        <v>-6.4257651807204903</v>
      </c>
      <c r="V13" s="155">
        <v>13.230492672096499</v>
      </c>
      <c r="W13" s="155">
        <v>0.66999933777953302</v>
      </c>
      <c r="X13" s="155">
        <v>-3.2045068538911101</v>
      </c>
      <c r="Y13" s="162">
        <v>-0.33459355291680198</v>
      </c>
      <c r="Z13" s="155"/>
      <c r="AA13" s="163">
        <v>6.31104426395245</v>
      </c>
      <c r="AB13" s="164">
        <v>0.77808781056488696</v>
      </c>
      <c r="AC13" s="165">
        <v>3.4174508844001101</v>
      </c>
      <c r="AD13" s="155"/>
      <c r="AE13" s="166">
        <v>0.97600383380229805</v>
      </c>
      <c r="AF13" s="30"/>
      <c r="AG13" s="161">
        <v>50.969742281643001</v>
      </c>
      <c r="AH13" s="155">
        <v>62.352009851350097</v>
      </c>
      <c r="AI13" s="155">
        <v>65.641877034039894</v>
      </c>
      <c r="AJ13" s="155">
        <v>62.853813000263798</v>
      </c>
      <c r="AK13" s="155">
        <v>56.104538657753501</v>
      </c>
      <c r="AL13" s="162">
        <v>59.584396165010098</v>
      </c>
      <c r="AM13" s="155"/>
      <c r="AN13" s="163">
        <v>57.746943442694999</v>
      </c>
      <c r="AO13" s="164">
        <v>58.632685372504099</v>
      </c>
      <c r="AP13" s="165">
        <v>58.189814407599599</v>
      </c>
      <c r="AQ13" s="155"/>
      <c r="AR13" s="166">
        <v>59.185944234321397</v>
      </c>
      <c r="AS13" s="160"/>
      <c r="AT13" s="161">
        <v>19.896568143265199</v>
      </c>
      <c r="AU13" s="155">
        <v>4.0205687488338802</v>
      </c>
      <c r="AV13" s="155">
        <v>-1.63414585191337</v>
      </c>
      <c r="AW13" s="155">
        <v>-2.7130616048252101</v>
      </c>
      <c r="AX13" s="155">
        <v>2.38482850780699</v>
      </c>
      <c r="AY13" s="162">
        <v>3.2333573321281501</v>
      </c>
      <c r="AZ13" s="155"/>
      <c r="BA13" s="163">
        <v>4.2084294540237899</v>
      </c>
      <c r="BB13" s="164">
        <v>-0.93131708592445195</v>
      </c>
      <c r="BC13" s="165">
        <v>1.5540358718413001</v>
      </c>
      <c r="BD13" s="155"/>
      <c r="BE13" s="166">
        <v>2.7560154807156199</v>
      </c>
    </row>
    <row r="14" spans="1:57" x14ac:dyDescent="0.25">
      <c r="A14" s="21" t="s">
        <v>23</v>
      </c>
      <c r="B14" s="3" t="str">
        <f t="shared" si="0"/>
        <v>Arlington, VA</v>
      </c>
      <c r="C14" s="3"/>
      <c r="D14" s="24" t="s">
        <v>16</v>
      </c>
      <c r="E14" s="27" t="s">
        <v>17</v>
      </c>
      <c r="F14" s="3"/>
      <c r="G14" s="161">
        <v>42.612555485098198</v>
      </c>
      <c r="H14" s="155">
        <v>62.4920735573874</v>
      </c>
      <c r="I14" s="155">
        <v>80.109913337560698</v>
      </c>
      <c r="J14" s="155">
        <v>69.826675121538699</v>
      </c>
      <c r="K14" s="155">
        <v>61.329528640879303</v>
      </c>
      <c r="L14" s="162">
        <v>63.274149228492902</v>
      </c>
      <c r="M14" s="155"/>
      <c r="N14" s="163">
        <v>83.0902557598816</v>
      </c>
      <c r="O14" s="164">
        <v>85.700697526949895</v>
      </c>
      <c r="P14" s="165">
        <v>84.395476643415705</v>
      </c>
      <c r="Q14" s="155"/>
      <c r="R14" s="166">
        <v>69.308814204185097</v>
      </c>
      <c r="S14" s="160"/>
      <c r="T14" s="161">
        <v>-2.1324910517600402</v>
      </c>
      <c r="U14" s="155">
        <v>-1.8516971450009501</v>
      </c>
      <c r="V14" s="155">
        <v>25.108810839129699</v>
      </c>
      <c r="W14" s="155">
        <v>16.3217833066266</v>
      </c>
      <c r="X14" s="155">
        <v>3.12383615326201</v>
      </c>
      <c r="Y14" s="162">
        <v>8.8138426350390997</v>
      </c>
      <c r="Z14" s="155"/>
      <c r="AA14" s="163">
        <v>8.2406933904264399</v>
      </c>
      <c r="AB14" s="164">
        <v>7.1894645026711101</v>
      </c>
      <c r="AC14" s="165">
        <v>7.7043860198809098</v>
      </c>
      <c r="AD14" s="155"/>
      <c r="AE14" s="166">
        <v>8.4252718794672994</v>
      </c>
      <c r="AF14" s="30"/>
      <c r="AG14" s="161">
        <v>55.907841893891302</v>
      </c>
      <c r="AH14" s="155">
        <v>72.431832593531993</v>
      </c>
      <c r="AI14" s="155">
        <v>77.993553160008403</v>
      </c>
      <c r="AJ14" s="155">
        <v>75.066053688437904</v>
      </c>
      <c r="AK14" s="155">
        <v>66.270344536038806</v>
      </c>
      <c r="AL14" s="162">
        <v>69.533925174381693</v>
      </c>
      <c r="AM14" s="155"/>
      <c r="AN14" s="163">
        <v>61.797188755020002</v>
      </c>
      <c r="AO14" s="164">
        <v>58.9489537095751</v>
      </c>
      <c r="AP14" s="165">
        <v>60.373071232297598</v>
      </c>
      <c r="AQ14" s="155"/>
      <c r="AR14" s="166">
        <v>66.916538333786207</v>
      </c>
      <c r="AS14" s="160"/>
      <c r="AT14" s="161">
        <v>24.694236252581899</v>
      </c>
      <c r="AU14" s="155">
        <v>7.5011403080299104</v>
      </c>
      <c r="AV14" s="155">
        <v>2.6289480994911298</v>
      </c>
      <c r="AW14" s="155">
        <v>1.6295012884010101</v>
      </c>
      <c r="AX14" s="155">
        <v>6.8350264875730096</v>
      </c>
      <c r="AY14" s="162">
        <v>7.2715527171316303</v>
      </c>
      <c r="AZ14" s="155"/>
      <c r="BA14" s="163">
        <v>10.6328059872832</v>
      </c>
      <c r="BB14" s="164">
        <v>4.3626375656593801</v>
      </c>
      <c r="BC14" s="165">
        <v>7.4802298594224803</v>
      </c>
      <c r="BD14" s="155"/>
      <c r="BE14" s="166">
        <v>7.3252670307479404</v>
      </c>
    </row>
    <row r="15" spans="1:57" x14ac:dyDescent="0.25">
      <c r="A15" s="21" t="s">
        <v>24</v>
      </c>
      <c r="B15" s="3" t="str">
        <f t="shared" si="0"/>
        <v>Suburban Virginia Area</v>
      </c>
      <c r="C15" s="3"/>
      <c r="D15" s="24" t="s">
        <v>16</v>
      </c>
      <c r="E15" s="27" t="s">
        <v>17</v>
      </c>
      <c r="F15" s="3"/>
      <c r="G15" s="161">
        <v>38.7996064283371</v>
      </c>
      <c r="H15" s="155">
        <v>58.379796654640799</v>
      </c>
      <c r="I15" s="155">
        <v>70.252541816989094</v>
      </c>
      <c r="J15" s="155">
        <v>58.445391931780897</v>
      </c>
      <c r="K15" s="155">
        <v>47.376188914398099</v>
      </c>
      <c r="L15" s="162">
        <v>54.650705149229204</v>
      </c>
      <c r="M15" s="155"/>
      <c r="N15" s="163">
        <v>57.871433256805503</v>
      </c>
      <c r="O15" s="164">
        <v>61.1020006559527</v>
      </c>
      <c r="P15" s="165">
        <v>59.486716956379098</v>
      </c>
      <c r="Q15" s="155"/>
      <c r="R15" s="166">
        <v>56.0324228084149</v>
      </c>
      <c r="S15" s="160"/>
      <c r="T15" s="161">
        <v>-1.53471973273738</v>
      </c>
      <c r="U15" s="155">
        <v>0.75090012892130198</v>
      </c>
      <c r="V15" s="155">
        <v>19.486023669251502</v>
      </c>
      <c r="W15" s="155">
        <v>-2.46865371515206</v>
      </c>
      <c r="X15" s="155">
        <v>-12.875145815261099</v>
      </c>
      <c r="Y15" s="162">
        <v>1.0378348057542099</v>
      </c>
      <c r="Z15" s="155"/>
      <c r="AA15" s="163">
        <v>-0.882194890039666</v>
      </c>
      <c r="AB15" s="164">
        <v>2.58085879355147</v>
      </c>
      <c r="AC15" s="165">
        <v>0.86662800233988002</v>
      </c>
      <c r="AD15" s="155"/>
      <c r="AE15" s="166">
        <v>0.98584160419489097</v>
      </c>
      <c r="AF15" s="30"/>
      <c r="AG15" s="161">
        <v>46.597244998360097</v>
      </c>
      <c r="AH15" s="155">
        <v>59.244834371925201</v>
      </c>
      <c r="AI15" s="155">
        <v>64.496556247950096</v>
      </c>
      <c r="AJ15" s="155">
        <v>62.208920957690999</v>
      </c>
      <c r="AK15" s="155">
        <v>55.378812725483698</v>
      </c>
      <c r="AL15" s="162">
        <v>57.585273860282001</v>
      </c>
      <c r="AM15" s="155"/>
      <c r="AN15" s="163">
        <v>52.4229255493604</v>
      </c>
      <c r="AO15" s="164">
        <v>53.431452935388599</v>
      </c>
      <c r="AP15" s="165">
        <v>52.927189242374503</v>
      </c>
      <c r="AQ15" s="155"/>
      <c r="AR15" s="166">
        <v>56.254392540879898</v>
      </c>
      <c r="AS15" s="160"/>
      <c r="AT15" s="161">
        <v>16.8588341787129</v>
      </c>
      <c r="AU15" s="155">
        <v>3.9389027048977301</v>
      </c>
      <c r="AV15" s="155">
        <v>5.8089812701270702</v>
      </c>
      <c r="AW15" s="155">
        <v>1.0120143410256299</v>
      </c>
      <c r="AX15" s="155">
        <v>4.4828417923529704</v>
      </c>
      <c r="AY15" s="162">
        <v>5.6926290915103301</v>
      </c>
      <c r="AZ15" s="155"/>
      <c r="BA15" s="163">
        <v>5.6236393116194101</v>
      </c>
      <c r="BB15" s="164">
        <v>4.2194729933482398</v>
      </c>
      <c r="BC15" s="165">
        <v>4.9101697892153302</v>
      </c>
      <c r="BD15" s="155"/>
      <c r="BE15" s="166">
        <v>5.4811471155771798</v>
      </c>
    </row>
    <row r="16" spans="1:57" x14ac:dyDescent="0.25">
      <c r="A16" s="21" t="s">
        <v>25</v>
      </c>
      <c r="B16" s="3" t="str">
        <f t="shared" si="0"/>
        <v>Alexandria, VA</v>
      </c>
      <c r="C16" s="3"/>
      <c r="D16" s="24" t="s">
        <v>16</v>
      </c>
      <c r="E16" s="27" t="s">
        <v>17</v>
      </c>
      <c r="F16" s="3"/>
      <c r="G16" s="161">
        <v>40.362074968086297</v>
      </c>
      <c r="H16" s="155">
        <v>51.526053150748503</v>
      </c>
      <c r="I16" s="155">
        <v>62.283857491006103</v>
      </c>
      <c r="J16" s="155">
        <v>55.193222699315299</v>
      </c>
      <c r="K16" s="155">
        <v>54.926308460020799</v>
      </c>
      <c r="L16" s="162">
        <v>52.858303353835403</v>
      </c>
      <c r="M16" s="155"/>
      <c r="N16" s="163">
        <v>77.834513171637397</v>
      </c>
      <c r="O16" s="164">
        <v>79.552048276662404</v>
      </c>
      <c r="P16" s="165">
        <v>78.693280724149901</v>
      </c>
      <c r="Q16" s="155"/>
      <c r="R16" s="166">
        <v>60.239725459639502</v>
      </c>
      <c r="S16" s="160"/>
      <c r="T16" s="161">
        <v>4.0974606222372199</v>
      </c>
      <c r="U16" s="155">
        <v>-1.56268499079222</v>
      </c>
      <c r="V16" s="155">
        <v>16.453846903768302</v>
      </c>
      <c r="W16" s="155">
        <v>-4.1914096688002003</v>
      </c>
      <c r="X16" s="155">
        <v>-9.2980575663100904</v>
      </c>
      <c r="Y16" s="162">
        <v>0.58062507701963895</v>
      </c>
      <c r="Z16" s="155"/>
      <c r="AA16" s="163">
        <v>5.1674141298311502</v>
      </c>
      <c r="AB16" s="164">
        <v>-1.90271183965897</v>
      </c>
      <c r="AC16" s="165">
        <v>1.47087527357626</v>
      </c>
      <c r="AD16" s="155"/>
      <c r="AE16" s="166">
        <v>0.91106772694917504</v>
      </c>
      <c r="AF16" s="30"/>
      <c r="AG16" s="161">
        <v>49.968086340953903</v>
      </c>
      <c r="AH16" s="155">
        <v>58.587675525124702</v>
      </c>
      <c r="AI16" s="155">
        <v>61.039224788209303</v>
      </c>
      <c r="AJ16" s="155">
        <v>57.963908552860602</v>
      </c>
      <c r="AK16" s="155">
        <v>55.4572356968782</v>
      </c>
      <c r="AL16" s="162">
        <v>56.603226180805301</v>
      </c>
      <c r="AM16" s="155"/>
      <c r="AN16" s="163">
        <v>60.273296971103598</v>
      </c>
      <c r="AO16" s="164">
        <v>61.004409887431798</v>
      </c>
      <c r="AP16" s="165">
        <v>60.638853429267698</v>
      </c>
      <c r="AQ16" s="155"/>
      <c r="AR16" s="166">
        <v>57.756262537508903</v>
      </c>
      <c r="AS16" s="160"/>
      <c r="AT16" s="161">
        <v>20.466930910801999</v>
      </c>
      <c r="AU16" s="155">
        <v>7.1421801448940201</v>
      </c>
      <c r="AV16" s="155">
        <v>1.9036567619556299</v>
      </c>
      <c r="AW16" s="155">
        <v>-2.6192606211218301</v>
      </c>
      <c r="AX16" s="155">
        <v>3.2194047380965198</v>
      </c>
      <c r="AY16" s="162">
        <v>5.0892321506118003</v>
      </c>
      <c r="AZ16" s="155"/>
      <c r="BA16" s="163">
        <v>11.476292827959499</v>
      </c>
      <c r="BB16" s="164">
        <v>5.6805480463936897</v>
      </c>
      <c r="BC16" s="165">
        <v>8.4836241701563608</v>
      </c>
      <c r="BD16" s="155"/>
      <c r="BE16" s="166">
        <v>6.0849480341033697</v>
      </c>
    </row>
    <row r="17" spans="1:57" x14ac:dyDescent="0.25">
      <c r="A17" s="21" t="s">
        <v>26</v>
      </c>
      <c r="B17" s="3" t="str">
        <f t="shared" si="0"/>
        <v>Fairfax/Tysons Corner, VA</v>
      </c>
      <c r="C17" s="3"/>
      <c r="D17" s="24" t="s">
        <v>16</v>
      </c>
      <c r="E17" s="27" t="s">
        <v>17</v>
      </c>
      <c r="F17" s="3"/>
      <c r="G17" s="161">
        <v>40.330406654343797</v>
      </c>
      <c r="H17" s="155">
        <v>57.208872458410298</v>
      </c>
      <c r="I17" s="155">
        <v>70.887245841035096</v>
      </c>
      <c r="J17" s="155">
        <v>63.112292051756</v>
      </c>
      <c r="K17" s="155">
        <v>51.790665434380699</v>
      </c>
      <c r="L17" s="162">
        <v>56.665896487985201</v>
      </c>
      <c r="M17" s="155"/>
      <c r="N17" s="163">
        <v>76.6173752310536</v>
      </c>
      <c r="O17" s="164">
        <v>76.178373382624699</v>
      </c>
      <c r="P17" s="165">
        <v>76.3978743068391</v>
      </c>
      <c r="Q17" s="155"/>
      <c r="R17" s="166">
        <v>62.3036044362292</v>
      </c>
      <c r="S17" s="160"/>
      <c r="T17" s="161">
        <v>4.8152066628294898</v>
      </c>
      <c r="U17" s="155">
        <v>3.7475969451256201</v>
      </c>
      <c r="V17" s="155">
        <v>22.045768399781299</v>
      </c>
      <c r="W17" s="155">
        <v>11.5614776305177</v>
      </c>
      <c r="X17" s="155">
        <v>0.75936605535757995</v>
      </c>
      <c r="Y17" s="162">
        <v>9.1094292412425002</v>
      </c>
      <c r="Z17" s="155"/>
      <c r="AA17" s="163">
        <v>15.7872346089245</v>
      </c>
      <c r="AB17" s="164">
        <v>2.2963331706439001</v>
      </c>
      <c r="AC17" s="165">
        <v>8.6438123302513894</v>
      </c>
      <c r="AD17" s="155"/>
      <c r="AE17" s="166">
        <v>8.9458476272611804</v>
      </c>
      <c r="AF17" s="30"/>
      <c r="AG17" s="161">
        <v>49.8873613678373</v>
      </c>
      <c r="AH17" s="155">
        <v>65.2350970425138</v>
      </c>
      <c r="AI17" s="155">
        <v>74.471464879852107</v>
      </c>
      <c r="AJ17" s="155">
        <v>71.265596118299399</v>
      </c>
      <c r="AK17" s="155">
        <v>56.2240064695009</v>
      </c>
      <c r="AL17" s="162">
        <v>63.416705175600697</v>
      </c>
      <c r="AM17" s="155"/>
      <c r="AN17" s="163">
        <v>55.8312153419593</v>
      </c>
      <c r="AO17" s="164">
        <v>57.399491682070199</v>
      </c>
      <c r="AP17" s="165">
        <v>56.6153535120147</v>
      </c>
      <c r="AQ17" s="155"/>
      <c r="AR17" s="166">
        <v>61.473461843147597</v>
      </c>
      <c r="AS17" s="160"/>
      <c r="AT17" s="161">
        <v>20.648241497433901</v>
      </c>
      <c r="AU17" s="155">
        <v>2.3737435321328499</v>
      </c>
      <c r="AV17" s="155">
        <v>4.4120457224524197</v>
      </c>
      <c r="AW17" s="155">
        <v>3.6791944200253499</v>
      </c>
      <c r="AX17" s="155">
        <v>4.9934505752267304</v>
      </c>
      <c r="AY17" s="162">
        <v>6.1540766450472901</v>
      </c>
      <c r="AZ17" s="155"/>
      <c r="BA17" s="163">
        <v>9.0006438649348492</v>
      </c>
      <c r="BB17" s="164">
        <v>1.02415888430441</v>
      </c>
      <c r="BC17" s="165">
        <v>4.8058032275988003</v>
      </c>
      <c r="BD17" s="155"/>
      <c r="BE17" s="166">
        <v>5.7909799547515997</v>
      </c>
    </row>
    <row r="18" spans="1:57" x14ac:dyDescent="0.25">
      <c r="A18" s="21" t="s">
        <v>27</v>
      </c>
      <c r="B18" s="3" t="str">
        <f t="shared" si="0"/>
        <v>I-95 Fredericksburg, VA</v>
      </c>
      <c r="C18" s="3"/>
      <c r="D18" s="24" t="s">
        <v>16</v>
      </c>
      <c r="E18" s="27" t="s">
        <v>17</v>
      </c>
      <c r="F18" s="3"/>
      <c r="G18" s="161">
        <v>38.448790188929401</v>
      </c>
      <c r="H18" s="155">
        <v>46.856700917025698</v>
      </c>
      <c r="I18" s="155">
        <v>57.573748757043397</v>
      </c>
      <c r="J18" s="155">
        <v>51.574411667219003</v>
      </c>
      <c r="K18" s="155">
        <v>55.3088056568334</v>
      </c>
      <c r="L18" s="162">
        <v>49.952491437410202</v>
      </c>
      <c r="M18" s="155"/>
      <c r="N18" s="163">
        <v>71.152358855374999</v>
      </c>
      <c r="O18" s="164">
        <v>65.318749309468501</v>
      </c>
      <c r="P18" s="165">
        <v>68.2355540824218</v>
      </c>
      <c r="Q18" s="155"/>
      <c r="R18" s="166">
        <v>55.176223621699201</v>
      </c>
      <c r="S18" s="160"/>
      <c r="T18" s="161">
        <v>-7.7381480399890004</v>
      </c>
      <c r="U18" s="155">
        <v>-8.9202048933335298</v>
      </c>
      <c r="V18" s="155">
        <v>11.045384297388701</v>
      </c>
      <c r="W18" s="155">
        <v>-11.0724480959814</v>
      </c>
      <c r="X18" s="155">
        <v>-3.1352810396134201</v>
      </c>
      <c r="Y18" s="162">
        <v>-3.96018607915205</v>
      </c>
      <c r="Z18" s="155"/>
      <c r="AA18" s="163">
        <v>10.7816862516709</v>
      </c>
      <c r="AB18" s="164">
        <v>1.4008360020386801</v>
      </c>
      <c r="AC18" s="165">
        <v>6.08437609914865</v>
      </c>
      <c r="AD18" s="155"/>
      <c r="AE18" s="166">
        <v>-0.635888895503118</v>
      </c>
      <c r="AF18" s="30"/>
      <c r="AG18" s="161">
        <v>44.0697160534747</v>
      </c>
      <c r="AH18" s="155">
        <v>50.488896254557503</v>
      </c>
      <c r="AI18" s="155">
        <v>55.082311346812503</v>
      </c>
      <c r="AJ18" s="155">
        <v>54.107280963429403</v>
      </c>
      <c r="AK18" s="155">
        <v>51.447353883548701</v>
      </c>
      <c r="AL18" s="162">
        <v>51.0391117003646</v>
      </c>
      <c r="AM18" s="155"/>
      <c r="AN18" s="163">
        <v>55.212131256214697</v>
      </c>
      <c r="AO18" s="164">
        <v>54.703900121533501</v>
      </c>
      <c r="AP18" s="165">
        <v>54.958015688874099</v>
      </c>
      <c r="AQ18" s="155"/>
      <c r="AR18" s="166">
        <v>52.158798554224397</v>
      </c>
      <c r="AS18" s="160"/>
      <c r="AT18" s="161">
        <v>3.9974109792763102</v>
      </c>
      <c r="AU18" s="155">
        <v>-0.50182161533532699</v>
      </c>
      <c r="AV18" s="155">
        <v>1.8967139438987699</v>
      </c>
      <c r="AW18" s="155">
        <v>-4.9300655081885401</v>
      </c>
      <c r="AX18" s="155">
        <v>-3.8514630371527301</v>
      </c>
      <c r="AY18" s="162">
        <v>-0.93250250565505699</v>
      </c>
      <c r="AZ18" s="155"/>
      <c r="BA18" s="163">
        <v>2.13686766746528</v>
      </c>
      <c r="BB18" s="164">
        <v>-2.4608279188228899</v>
      </c>
      <c r="BC18" s="165">
        <v>-0.204287940886552</v>
      </c>
      <c r="BD18" s="155"/>
      <c r="BE18" s="166">
        <v>-0.714395717072138</v>
      </c>
    </row>
    <row r="19" spans="1:57" x14ac:dyDescent="0.25">
      <c r="A19" s="21" t="s">
        <v>28</v>
      </c>
      <c r="B19" s="3" t="str">
        <f t="shared" si="0"/>
        <v>Dulles Airport Area, VA</v>
      </c>
      <c r="C19" s="3"/>
      <c r="D19" s="24" t="s">
        <v>16</v>
      </c>
      <c r="E19" s="27" t="s">
        <v>17</v>
      </c>
      <c r="F19" s="3"/>
      <c r="G19" s="161">
        <v>43.3539913051521</v>
      </c>
      <c r="H19" s="155">
        <v>64.175376930903695</v>
      </c>
      <c r="I19" s="155">
        <v>81.444824715567407</v>
      </c>
      <c r="J19" s="155">
        <v>69.105540653038503</v>
      </c>
      <c r="K19" s="155">
        <v>59.6799556007769</v>
      </c>
      <c r="L19" s="162">
        <v>63.5519378410877</v>
      </c>
      <c r="M19" s="155"/>
      <c r="N19" s="163">
        <v>69.651281102580697</v>
      </c>
      <c r="O19" s="164">
        <v>77.134400147997397</v>
      </c>
      <c r="P19" s="165">
        <v>73.392840625288997</v>
      </c>
      <c r="Q19" s="155"/>
      <c r="R19" s="166">
        <v>66.363624350859496</v>
      </c>
      <c r="S19" s="160"/>
      <c r="T19" s="161">
        <v>4.4180434861581102</v>
      </c>
      <c r="U19" s="155">
        <v>7.8834035409961496</v>
      </c>
      <c r="V19" s="155">
        <v>33.9247141087993</v>
      </c>
      <c r="W19" s="155">
        <v>12.772540180237201</v>
      </c>
      <c r="X19" s="155">
        <v>-1.27944579579617</v>
      </c>
      <c r="Y19" s="162">
        <v>12.064185855872299</v>
      </c>
      <c r="Z19" s="155"/>
      <c r="AA19" s="163">
        <v>-4.1556186681365599</v>
      </c>
      <c r="AB19" s="164">
        <v>-0.36137160149629899</v>
      </c>
      <c r="AC19" s="165">
        <v>-2.1985430575404799</v>
      </c>
      <c r="AD19" s="155"/>
      <c r="AE19" s="166">
        <v>7.1277353840690196</v>
      </c>
      <c r="AF19" s="30"/>
      <c r="AG19" s="161">
        <v>54.819165664600803</v>
      </c>
      <c r="AH19" s="155">
        <v>68.437239848302596</v>
      </c>
      <c r="AI19" s="155">
        <v>77.435019887151896</v>
      </c>
      <c r="AJ19" s="155">
        <v>73.6263990380168</v>
      </c>
      <c r="AK19" s="155">
        <v>61.451299602256903</v>
      </c>
      <c r="AL19" s="162">
        <v>67.153824808065806</v>
      </c>
      <c r="AM19" s="155"/>
      <c r="AN19" s="163">
        <v>54.587919711405</v>
      </c>
      <c r="AO19" s="164">
        <v>56.486448987142701</v>
      </c>
      <c r="AP19" s="165">
        <v>55.537184349273801</v>
      </c>
      <c r="AQ19" s="155"/>
      <c r="AR19" s="166">
        <v>63.834784676982402</v>
      </c>
      <c r="AS19" s="160"/>
      <c r="AT19" s="161">
        <v>21.446599650356699</v>
      </c>
      <c r="AU19" s="155">
        <v>3.8827044608792698</v>
      </c>
      <c r="AV19" s="155">
        <v>7.2552857246559004</v>
      </c>
      <c r="AW19" s="155">
        <v>3.59631601438466</v>
      </c>
      <c r="AX19" s="155">
        <v>1.0166225490398899</v>
      </c>
      <c r="AY19" s="162">
        <v>6.5534239611421299</v>
      </c>
      <c r="AZ19" s="155"/>
      <c r="BA19" s="163">
        <v>-2.3765469956093002</v>
      </c>
      <c r="BB19" s="164">
        <v>-2.7152188821338599</v>
      </c>
      <c r="BC19" s="165">
        <v>-2.5490714420580698</v>
      </c>
      <c r="BD19" s="155"/>
      <c r="BE19" s="166">
        <v>4.1355594710623702</v>
      </c>
    </row>
    <row r="20" spans="1:57" x14ac:dyDescent="0.25">
      <c r="A20" s="21" t="s">
        <v>29</v>
      </c>
      <c r="B20" s="3" t="str">
        <f t="shared" si="0"/>
        <v>Williamsburg, VA</v>
      </c>
      <c r="C20" s="3"/>
      <c r="D20" s="24" t="s">
        <v>16</v>
      </c>
      <c r="E20" s="27" t="s">
        <v>17</v>
      </c>
      <c r="F20" s="3"/>
      <c r="G20" s="161">
        <v>24.617212249207999</v>
      </c>
      <c r="H20" s="155">
        <v>28.761879619852099</v>
      </c>
      <c r="I20" s="155">
        <v>26.135163674762399</v>
      </c>
      <c r="J20" s="155">
        <v>27.270327349524798</v>
      </c>
      <c r="K20" s="155">
        <v>34.160506863780299</v>
      </c>
      <c r="L20" s="162">
        <v>28.189017951425502</v>
      </c>
      <c r="M20" s="155"/>
      <c r="N20" s="163">
        <v>51.795142555438197</v>
      </c>
      <c r="O20" s="164">
        <v>59.662090813093897</v>
      </c>
      <c r="P20" s="165">
        <v>55.7286166842661</v>
      </c>
      <c r="Q20" s="155"/>
      <c r="R20" s="166">
        <v>36.057474732237097</v>
      </c>
      <c r="S20" s="160"/>
      <c r="T20" s="161">
        <v>3.7420293740027599</v>
      </c>
      <c r="U20" s="155">
        <v>16.524438713990701</v>
      </c>
      <c r="V20" s="155">
        <v>-1.5686970457890199</v>
      </c>
      <c r="W20" s="155">
        <v>-10.888208707978899</v>
      </c>
      <c r="X20" s="155">
        <v>6.2725036701264498</v>
      </c>
      <c r="Y20" s="162">
        <v>2.34868316835552</v>
      </c>
      <c r="Z20" s="155"/>
      <c r="AA20" s="163">
        <v>-11.5994143673575</v>
      </c>
      <c r="AB20" s="164">
        <v>-12.513128761715199</v>
      </c>
      <c r="AC20" s="165">
        <v>-12.0908783912834</v>
      </c>
      <c r="AD20" s="155"/>
      <c r="AE20" s="166">
        <v>-4.5729187392216204</v>
      </c>
      <c r="AF20" s="30"/>
      <c r="AG20" s="161">
        <v>28.6034846884899</v>
      </c>
      <c r="AH20" s="155">
        <v>30.3062302006335</v>
      </c>
      <c r="AI20" s="155">
        <v>29.794746568109801</v>
      </c>
      <c r="AJ20" s="155">
        <v>29.788146779302998</v>
      </c>
      <c r="AK20" s="155">
        <v>34.424498416050596</v>
      </c>
      <c r="AL20" s="162">
        <v>30.5834213305174</v>
      </c>
      <c r="AM20" s="155"/>
      <c r="AN20" s="163">
        <v>41.116684266103398</v>
      </c>
      <c r="AO20" s="164">
        <v>43.3606124604012</v>
      </c>
      <c r="AP20" s="165">
        <v>42.238648363252302</v>
      </c>
      <c r="AQ20" s="155"/>
      <c r="AR20" s="166">
        <v>33.9134861970131</v>
      </c>
      <c r="AS20" s="160"/>
      <c r="AT20" s="161">
        <v>13.085946171053401</v>
      </c>
      <c r="AU20" s="155">
        <v>9.9358410875189893</v>
      </c>
      <c r="AV20" s="155">
        <v>6.3191422176667</v>
      </c>
      <c r="AW20" s="155">
        <v>0.64867493291245204</v>
      </c>
      <c r="AX20" s="155">
        <v>6.8449933614282301</v>
      </c>
      <c r="AY20" s="162">
        <v>7.1618918190273897</v>
      </c>
      <c r="AZ20" s="155"/>
      <c r="BA20" s="163">
        <v>-5.7420859232347397</v>
      </c>
      <c r="BB20" s="164">
        <v>-8.5690389515464993</v>
      </c>
      <c r="BC20" s="165">
        <v>-7.2146029930892901</v>
      </c>
      <c r="BD20" s="155"/>
      <c r="BE20" s="166">
        <v>1.5681214560999199</v>
      </c>
    </row>
    <row r="21" spans="1:57" x14ac:dyDescent="0.25">
      <c r="A21" s="21" t="s">
        <v>30</v>
      </c>
      <c r="B21" s="3" t="str">
        <f t="shared" si="0"/>
        <v>Virginia Beach, VA</v>
      </c>
      <c r="C21" s="3"/>
      <c r="D21" s="24" t="s">
        <v>16</v>
      </c>
      <c r="E21" s="27" t="s">
        <v>17</v>
      </c>
      <c r="F21" s="3"/>
      <c r="G21" s="161">
        <v>28.8873038516405</v>
      </c>
      <c r="H21" s="155">
        <v>37.2166745918529</v>
      </c>
      <c r="I21" s="155">
        <v>38.128071009668702</v>
      </c>
      <c r="J21" s="155">
        <v>37.834839118719202</v>
      </c>
      <c r="K21" s="155">
        <v>43.913456966238698</v>
      </c>
      <c r="L21" s="162">
        <v>37.196069107623998</v>
      </c>
      <c r="M21" s="155"/>
      <c r="N21" s="163">
        <v>69.649591451917004</v>
      </c>
      <c r="O21" s="164">
        <v>73.648648648648603</v>
      </c>
      <c r="P21" s="165">
        <v>71.649120050282804</v>
      </c>
      <c r="Q21" s="155"/>
      <c r="R21" s="166">
        <v>47.100941883314803</v>
      </c>
      <c r="S21" s="160"/>
      <c r="T21" s="161">
        <v>-5.6976059046083201</v>
      </c>
      <c r="U21" s="155">
        <v>0.61104442812528603</v>
      </c>
      <c r="V21" s="155">
        <v>-3.8681815478789998</v>
      </c>
      <c r="W21" s="155">
        <v>-15.2913275393104</v>
      </c>
      <c r="X21" s="155">
        <v>-21.662516451402102</v>
      </c>
      <c r="Y21" s="162">
        <v>-10.5893711937705</v>
      </c>
      <c r="Z21" s="155"/>
      <c r="AA21" s="163">
        <v>-7.61725062308291</v>
      </c>
      <c r="AB21" s="164">
        <v>-7.2942766137058097</v>
      </c>
      <c r="AC21" s="165">
        <v>-7.4515385475123797</v>
      </c>
      <c r="AD21" s="155"/>
      <c r="AE21" s="166">
        <v>-9.1324047627665408</v>
      </c>
      <c r="AF21" s="30"/>
      <c r="AG21" s="161">
        <v>33.214455539705099</v>
      </c>
      <c r="AH21" s="155">
        <v>37.129497543192201</v>
      </c>
      <c r="AI21" s="155">
        <v>40.935568235853502</v>
      </c>
      <c r="AJ21" s="155">
        <v>40.632429862101702</v>
      </c>
      <c r="AK21" s="155">
        <v>40.456094468220002</v>
      </c>
      <c r="AL21" s="162">
        <v>38.473609129814498</v>
      </c>
      <c r="AM21" s="155"/>
      <c r="AN21" s="163">
        <v>55.430785654975999</v>
      </c>
      <c r="AO21" s="164">
        <v>57.844687833616703</v>
      </c>
      <c r="AP21" s="165">
        <v>56.637736744296298</v>
      </c>
      <c r="AQ21" s="155"/>
      <c r="AR21" s="166">
        <v>43.6714339054774</v>
      </c>
      <c r="AS21" s="160"/>
      <c r="AT21" s="161">
        <v>2.0875102772517402</v>
      </c>
      <c r="AU21" s="155">
        <v>-4.6273009194466699</v>
      </c>
      <c r="AV21" s="155">
        <v>-4.0711053407539604</v>
      </c>
      <c r="AW21" s="155">
        <v>-7.2666057028131696</v>
      </c>
      <c r="AX21" s="155">
        <v>-10.6203387998726</v>
      </c>
      <c r="AY21" s="162">
        <v>-5.3393724031597198</v>
      </c>
      <c r="AZ21" s="155"/>
      <c r="BA21" s="163">
        <v>-4.0773837840836498</v>
      </c>
      <c r="BB21" s="164">
        <v>-7.14521604311006</v>
      </c>
      <c r="BC21" s="165">
        <v>-5.6688955034670103</v>
      </c>
      <c r="BD21" s="155"/>
      <c r="BE21" s="166">
        <v>-5.4442845428758204</v>
      </c>
    </row>
    <row r="22" spans="1:57" x14ac:dyDescent="0.25">
      <c r="A22" s="34" t="s">
        <v>31</v>
      </c>
      <c r="B22" s="3" t="str">
        <f t="shared" si="0"/>
        <v>Norfolk/Portsmouth, VA</v>
      </c>
      <c r="C22" s="3"/>
      <c r="D22" s="24" t="s">
        <v>16</v>
      </c>
      <c r="E22" s="27" t="s">
        <v>17</v>
      </c>
      <c r="F22" s="3"/>
      <c r="G22" s="161">
        <v>46.823446823446801</v>
      </c>
      <c r="H22" s="155">
        <v>61.354861354861299</v>
      </c>
      <c r="I22" s="155">
        <v>58.792558792558701</v>
      </c>
      <c r="J22" s="155">
        <v>57.809757809757798</v>
      </c>
      <c r="K22" s="155">
        <v>56.458406458406401</v>
      </c>
      <c r="L22" s="162">
        <v>56.247806247806203</v>
      </c>
      <c r="M22" s="155"/>
      <c r="N22" s="163">
        <v>73.078273078273</v>
      </c>
      <c r="O22" s="164">
        <v>74.236574236574199</v>
      </c>
      <c r="P22" s="165">
        <v>73.657423657423607</v>
      </c>
      <c r="Q22" s="155"/>
      <c r="R22" s="166">
        <v>61.221982650553997</v>
      </c>
      <c r="S22" s="160"/>
      <c r="T22" s="161">
        <v>5.7243700100842903</v>
      </c>
      <c r="U22" s="155">
        <v>21.092320884204302</v>
      </c>
      <c r="V22" s="155">
        <v>9.71782864206609</v>
      </c>
      <c r="W22" s="155">
        <v>3.1475452924182901</v>
      </c>
      <c r="X22" s="155">
        <v>-2.5634416899203001</v>
      </c>
      <c r="Y22" s="162">
        <v>7.1261271756652604</v>
      </c>
      <c r="Z22" s="155"/>
      <c r="AA22" s="163">
        <v>5.3230430130126098</v>
      </c>
      <c r="AB22" s="164">
        <v>-3.6921779739837102</v>
      </c>
      <c r="AC22" s="165">
        <v>0.57853146406062095</v>
      </c>
      <c r="AD22" s="155"/>
      <c r="AE22" s="166">
        <v>4.7813496464235499</v>
      </c>
      <c r="AF22" s="30"/>
      <c r="AG22" s="161">
        <v>46.007371007370999</v>
      </c>
      <c r="AH22" s="155">
        <v>56.840119340119301</v>
      </c>
      <c r="AI22" s="155">
        <v>59.082134082133997</v>
      </c>
      <c r="AJ22" s="155">
        <v>59.924534924534903</v>
      </c>
      <c r="AK22" s="155">
        <v>56.9849069849069</v>
      </c>
      <c r="AL22" s="162">
        <v>55.767813267813203</v>
      </c>
      <c r="AM22" s="155"/>
      <c r="AN22" s="163">
        <v>62.592137592137497</v>
      </c>
      <c r="AO22" s="164">
        <v>62.956300456300397</v>
      </c>
      <c r="AP22" s="165">
        <v>62.774219024219001</v>
      </c>
      <c r="AQ22" s="155"/>
      <c r="AR22" s="166">
        <v>57.769643483929102</v>
      </c>
      <c r="AS22" s="160"/>
      <c r="AT22" s="161">
        <v>0.63697877249054502</v>
      </c>
      <c r="AU22" s="155">
        <v>4.8788906510835899</v>
      </c>
      <c r="AV22" s="155">
        <v>1.93370009925498</v>
      </c>
      <c r="AW22" s="155">
        <v>1.4868974538592801</v>
      </c>
      <c r="AX22" s="155">
        <v>2.9183052671387801</v>
      </c>
      <c r="AY22" s="162">
        <v>2.4055177234787699</v>
      </c>
      <c r="AZ22" s="155"/>
      <c r="BA22" s="163">
        <v>2.9333129766655701</v>
      </c>
      <c r="BB22" s="164">
        <v>0.59571738173254596</v>
      </c>
      <c r="BC22" s="165">
        <v>1.7477015376175</v>
      </c>
      <c r="BD22" s="155"/>
      <c r="BE22" s="166">
        <v>2.20037975792664</v>
      </c>
    </row>
    <row r="23" spans="1:57" x14ac:dyDescent="0.25">
      <c r="A23" s="35" t="s">
        <v>32</v>
      </c>
      <c r="B23" s="3" t="str">
        <f t="shared" si="0"/>
        <v>Newport News/Hampton, VA</v>
      </c>
      <c r="C23" s="3"/>
      <c r="D23" s="24" t="s">
        <v>16</v>
      </c>
      <c r="E23" s="27" t="s">
        <v>17</v>
      </c>
      <c r="F23" s="3"/>
      <c r="G23" s="161">
        <v>44.079784976658601</v>
      </c>
      <c r="H23" s="155">
        <v>52.0865751874381</v>
      </c>
      <c r="I23" s="155">
        <v>55.113877493280498</v>
      </c>
      <c r="J23" s="155">
        <v>56.754845098316501</v>
      </c>
      <c r="K23" s="155">
        <v>59.5982458622153</v>
      </c>
      <c r="L23" s="162">
        <v>53.5266657235818</v>
      </c>
      <c r="M23" s="155"/>
      <c r="N23" s="163">
        <v>67.986985429339299</v>
      </c>
      <c r="O23" s="164">
        <v>67.421134531050996</v>
      </c>
      <c r="P23" s="165">
        <v>67.704059980195197</v>
      </c>
      <c r="Q23" s="155"/>
      <c r="R23" s="166">
        <v>57.577349796899902</v>
      </c>
      <c r="S23" s="160"/>
      <c r="T23" s="161">
        <v>7.2582368591410296</v>
      </c>
      <c r="U23" s="155">
        <v>8.8256955871075302</v>
      </c>
      <c r="V23" s="155">
        <v>6.9486332250893197</v>
      </c>
      <c r="W23" s="155">
        <v>1.9854911789977601</v>
      </c>
      <c r="X23" s="155">
        <v>-1.72584523977931</v>
      </c>
      <c r="Y23" s="162">
        <v>4.2238205005109597</v>
      </c>
      <c r="Z23" s="155"/>
      <c r="AA23" s="163">
        <v>-3.68972516769563</v>
      </c>
      <c r="AB23" s="164">
        <v>-3.1683643607170202</v>
      </c>
      <c r="AC23" s="165">
        <v>-3.4308377615406598</v>
      </c>
      <c r="AD23" s="155"/>
      <c r="AE23" s="166">
        <v>1.5202662535695199</v>
      </c>
      <c r="AF23" s="30"/>
      <c r="AG23" s="161">
        <v>45.239779318149601</v>
      </c>
      <c r="AH23" s="155">
        <v>52.044136370066397</v>
      </c>
      <c r="AI23" s="155">
        <v>56.9316735040316</v>
      </c>
      <c r="AJ23" s="155">
        <v>58.141179799122902</v>
      </c>
      <c r="AK23" s="155">
        <v>56.015702362427497</v>
      </c>
      <c r="AL23" s="162">
        <v>53.674494270759602</v>
      </c>
      <c r="AM23" s="155"/>
      <c r="AN23" s="163">
        <v>62.3850615362851</v>
      </c>
      <c r="AO23" s="164">
        <v>61.607016551138699</v>
      </c>
      <c r="AP23" s="165">
        <v>61.996039043711903</v>
      </c>
      <c r="AQ23" s="155"/>
      <c r="AR23" s="166">
        <v>56.052078491603098</v>
      </c>
      <c r="AS23" s="160"/>
      <c r="AT23" s="161">
        <v>5.2778651446899696</v>
      </c>
      <c r="AU23" s="155">
        <v>-0.89073043781472305</v>
      </c>
      <c r="AV23" s="155">
        <v>1.15200404923481</v>
      </c>
      <c r="AW23" s="155">
        <v>0.200142908585215</v>
      </c>
      <c r="AX23" s="155">
        <v>-0.87471583473633097</v>
      </c>
      <c r="AY23" s="162">
        <v>0.77748964836954604</v>
      </c>
      <c r="AZ23" s="155"/>
      <c r="BA23" s="163">
        <v>-0.20401301189955501</v>
      </c>
      <c r="BB23" s="164">
        <v>-1.7653195660156999</v>
      </c>
      <c r="BC23" s="165">
        <v>-0.98592258482277395</v>
      </c>
      <c r="BD23" s="155"/>
      <c r="BE23" s="166">
        <v>0.21347910690162999</v>
      </c>
    </row>
    <row r="24" spans="1:57" x14ac:dyDescent="0.25">
      <c r="A24" s="36" t="s">
        <v>33</v>
      </c>
      <c r="B24" s="3" t="str">
        <f t="shared" si="0"/>
        <v>Chesapeake/Suffolk, VA</v>
      </c>
      <c r="C24" s="3"/>
      <c r="D24" s="25" t="s">
        <v>16</v>
      </c>
      <c r="E24" s="28" t="s">
        <v>17</v>
      </c>
      <c r="F24" s="3"/>
      <c r="G24" s="167">
        <v>48.3087742799732</v>
      </c>
      <c r="H24" s="168">
        <v>60.147354320160701</v>
      </c>
      <c r="I24" s="168">
        <v>61.6208975217682</v>
      </c>
      <c r="J24" s="168">
        <v>58.841259209645003</v>
      </c>
      <c r="K24" s="168">
        <v>57.937039517749398</v>
      </c>
      <c r="L24" s="169">
        <v>57.371064969859297</v>
      </c>
      <c r="M24" s="155"/>
      <c r="N24" s="170">
        <v>71.366376423308694</v>
      </c>
      <c r="O24" s="171">
        <v>72.4212993971868</v>
      </c>
      <c r="P24" s="172">
        <v>71.893837910247797</v>
      </c>
      <c r="Q24" s="155"/>
      <c r="R24" s="173">
        <v>61.520428667113102</v>
      </c>
      <c r="S24" s="160"/>
      <c r="T24" s="167">
        <v>-3.8947921867792599</v>
      </c>
      <c r="U24" s="168">
        <v>-2.3025515721411201</v>
      </c>
      <c r="V24" s="168">
        <v>-4.0884584879329804</v>
      </c>
      <c r="W24" s="168">
        <v>-14.072847236543</v>
      </c>
      <c r="X24" s="168">
        <v>-11.5505684442863</v>
      </c>
      <c r="Y24" s="169">
        <v>-7.4839870217049098</v>
      </c>
      <c r="Z24" s="155"/>
      <c r="AA24" s="170">
        <v>0.31314452539050502</v>
      </c>
      <c r="AB24" s="171">
        <v>-5.1722909266737904</v>
      </c>
      <c r="AC24" s="172">
        <v>-2.5267737355814601</v>
      </c>
      <c r="AD24" s="155"/>
      <c r="AE24" s="173">
        <v>-5.8858595574698302</v>
      </c>
      <c r="AF24" s="31"/>
      <c r="AG24" s="167">
        <v>49.631645039765502</v>
      </c>
      <c r="AH24" s="168">
        <v>59.732105483465801</v>
      </c>
      <c r="AI24" s="168">
        <v>64.474675596483806</v>
      </c>
      <c r="AJ24" s="168">
        <v>63.470071159480902</v>
      </c>
      <c r="AK24" s="168">
        <v>59.660946002511501</v>
      </c>
      <c r="AL24" s="169">
        <v>59.393888656341502</v>
      </c>
      <c r="AM24" s="155"/>
      <c r="AN24" s="170">
        <v>59.9958141481791</v>
      </c>
      <c r="AO24" s="171">
        <v>60.7769266189459</v>
      </c>
      <c r="AP24" s="172">
        <v>60.386362209338799</v>
      </c>
      <c r="AQ24" s="155"/>
      <c r="AR24" s="173">
        <v>59.6774482894713</v>
      </c>
      <c r="AS24" s="67"/>
      <c r="AT24" s="167">
        <v>0.90307347477909905</v>
      </c>
      <c r="AU24" s="168">
        <v>-4.75294621612281</v>
      </c>
      <c r="AV24" s="168">
        <v>-3.5512924063145399</v>
      </c>
      <c r="AW24" s="168">
        <v>-5.2308476589082602</v>
      </c>
      <c r="AX24" s="168">
        <v>-2.6780556828376598</v>
      </c>
      <c r="AY24" s="169">
        <v>-3.27513861802273</v>
      </c>
      <c r="AZ24" s="155"/>
      <c r="BA24" s="170">
        <v>-1.9599102791452001</v>
      </c>
      <c r="BB24" s="171">
        <v>-5.3894182066200598</v>
      </c>
      <c r="BC24" s="172">
        <v>-3.7162883884548101</v>
      </c>
      <c r="BD24" s="155"/>
      <c r="BE24" s="173">
        <v>-3.4031004027068201</v>
      </c>
    </row>
    <row r="25" spans="1:57" ht="13" x14ac:dyDescent="0.3">
      <c r="A25" s="35" t="s">
        <v>109</v>
      </c>
      <c r="B25" s="3" t="s">
        <v>109</v>
      </c>
      <c r="C25" s="9"/>
      <c r="D25" s="23" t="s">
        <v>16</v>
      </c>
      <c r="E25" s="26" t="s">
        <v>17</v>
      </c>
      <c r="F25" s="3"/>
      <c r="G25" s="152">
        <v>34.2456608811748</v>
      </c>
      <c r="H25" s="153">
        <v>55.173564753004001</v>
      </c>
      <c r="I25" s="153">
        <v>61.148197596795697</v>
      </c>
      <c r="J25" s="153">
        <v>60.113484646194898</v>
      </c>
      <c r="K25" s="153">
        <v>55.006675567423201</v>
      </c>
      <c r="L25" s="154">
        <v>53.137516688918502</v>
      </c>
      <c r="M25" s="155"/>
      <c r="N25" s="156">
        <v>79.105473965287004</v>
      </c>
      <c r="O25" s="157">
        <v>78.471295060080095</v>
      </c>
      <c r="P25" s="158">
        <v>78.788384512683507</v>
      </c>
      <c r="Q25" s="155"/>
      <c r="R25" s="159">
        <v>60.4663360671371</v>
      </c>
      <c r="S25" s="160"/>
      <c r="T25" s="152">
        <v>17.931034482758601</v>
      </c>
      <c r="U25" s="153">
        <v>19.695872556118701</v>
      </c>
      <c r="V25" s="153">
        <v>23.118279569892401</v>
      </c>
      <c r="W25" s="153">
        <v>27.459306440198102</v>
      </c>
      <c r="X25" s="153">
        <v>24.189902034664598</v>
      </c>
      <c r="Y25" s="154">
        <v>22.858465812625401</v>
      </c>
      <c r="Z25" s="155"/>
      <c r="AA25" s="156">
        <v>24.934106483921902</v>
      </c>
      <c r="AB25" s="157">
        <v>-2.20465890183028</v>
      </c>
      <c r="AC25" s="158">
        <v>9.7651708904905803</v>
      </c>
      <c r="AD25" s="155"/>
      <c r="AE25" s="159">
        <v>17.634508348794</v>
      </c>
      <c r="AG25" s="152">
        <v>51.376835781041301</v>
      </c>
      <c r="AH25" s="153">
        <v>65.545727636849094</v>
      </c>
      <c r="AI25" s="153">
        <v>76.126502002670193</v>
      </c>
      <c r="AJ25" s="153">
        <v>74.3324432576769</v>
      </c>
      <c r="AK25" s="153">
        <v>58.553070761014602</v>
      </c>
      <c r="AL25" s="154">
        <v>65.186915887850404</v>
      </c>
      <c r="AM25" s="155"/>
      <c r="AN25" s="156">
        <v>67.072763684913198</v>
      </c>
      <c r="AO25" s="157">
        <v>67.765353805073403</v>
      </c>
      <c r="AP25" s="158">
        <v>67.419058744993293</v>
      </c>
      <c r="AQ25" s="155"/>
      <c r="AR25" s="159">
        <v>65.824670989891203</v>
      </c>
      <c r="AS25" s="160"/>
      <c r="AT25" s="152">
        <v>31.672369546620999</v>
      </c>
      <c r="AU25" s="153">
        <v>7.83909939593629</v>
      </c>
      <c r="AV25" s="153">
        <v>11.459987782529</v>
      </c>
      <c r="AW25" s="153">
        <v>12.6169405815423</v>
      </c>
      <c r="AX25" s="153">
        <v>16.658354114713202</v>
      </c>
      <c r="AY25" s="154">
        <v>14.646316407396499</v>
      </c>
      <c r="AZ25" s="155"/>
      <c r="BA25" s="156">
        <v>11.949860724233901</v>
      </c>
      <c r="BB25" s="157">
        <v>-1.23122383649347E-2</v>
      </c>
      <c r="BC25" s="158">
        <v>5.6005750882237599</v>
      </c>
      <c r="BD25" s="155"/>
      <c r="BE25" s="159">
        <v>11.842744875637999</v>
      </c>
    </row>
    <row r="26" spans="1:57" x14ac:dyDescent="0.25">
      <c r="A26" s="35" t="s">
        <v>43</v>
      </c>
      <c r="B26" s="3" t="str">
        <f t="shared" si="0"/>
        <v>Richmond North/Glen Allen, VA</v>
      </c>
      <c r="C26" s="10"/>
      <c r="D26" s="24" t="s">
        <v>16</v>
      </c>
      <c r="E26" s="27" t="s">
        <v>17</v>
      </c>
      <c r="F26" s="3"/>
      <c r="G26" s="161">
        <v>34.911174785100201</v>
      </c>
      <c r="H26" s="155">
        <v>45.260744985673298</v>
      </c>
      <c r="I26" s="155">
        <v>55.862464183381</v>
      </c>
      <c r="J26" s="155">
        <v>62.865329512893901</v>
      </c>
      <c r="K26" s="155">
        <v>54.2234957020057</v>
      </c>
      <c r="L26" s="162">
        <v>50.624641833810799</v>
      </c>
      <c r="M26" s="155"/>
      <c r="N26" s="163">
        <v>76.194842406876703</v>
      </c>
      <c r="O26" s="164">
        <v>76.985673352435498</v>
      </c>
      <c r="P26" s="165">
        <v>76.590257879656093</v>
      </c>
      <c r="Q26" s="155"/>
      <c r="R26" s="166">
        <v>58.043389275480898</v>
      </c>
      <c r="S26" s="160"/>
      <c r="T26" s="161">
        <v>-2.0200191804043102</v>
      </c>
      <c r="U26" s="155">
        <v>-8.0022514820486705</v>
      </c>
      <c r="V26" s="155">
        <v>5.6135670817036996</v>
      </c>
      <c r="W26" s="155">
        <v>11.6188647902149</v>
      </c>
      <c r="X26" s="155">
        <v>7.8178572986944896</v>
      </c>
      <c r="Y26" s="162">
        <v>3.5967719102762201</v>
      </c>
      <c r="Z26" s="155"/>
      <c r="AA26" s="163">
        <v>9.1568745452748992</v>
      </c>
      <c r="AB26" s="164">
        <v>-0.144410438799326</v>
      </c>
      <c r="AC26" s="165">
        <v>4.2753163386381203</v>
      </c>
      <c r="AD26" s="155"/>
      <c r="AE26" s="166">
        <v>3.8515502364833898</v>
      </c>
      <c r="AG26" s="161">
        <v>42.699140401146103</v>
      </c>
      <c r="AH26" s="155">
        <v>49.097421203438302</v>
      </c>
      <c r="AI26" s="155">
        <v>59.641833810888201</v>
      </c>
      <c r="AJ26" s="155">
        <v>59.9054441260744</v>
      </c>
      <c r="AK26" s="155">
        <v>50.659025787965597</v>
      </c>
      <c r="AL26" s="162">
        <v>52.400573065902499</v>
      </c>
      <c r="AM26" s="155"/>
      <c r="AN26" s="163">
        <v>60.2234957020057</v>
      </c>
      <c r="AO26" s="164">
        <v>60.661891117478497</v>
      </c>
      <c r="AP26" s="165">
        <v>60.442693409742098</v>
      </c>
      <c r="AQ26" s="155"/>
      <c r="AR26" s="166">
        <v>54.698321735571</v>
      </c>
      <c r="AS26" s="160"/>
      <c r="AT26" s="161">
        <v>13.5606624441733</v>
      </c>
      <c r="AU26" s="155">
        <v>-8.8985762545572094</v>
      </c>
      <c r="AV26" s="155">
        <v>-1.8723486317582301</v>
      </c>
      <c r="AW26" s="155">
        <v>-0.56856671083760502</v>
      </c>
      <c r="AX26" s="155">
        <v>-1.71671081797048</v>
      </c>
      <c r="AY26" s="162">
        <v>-0.78097918236934605</v>
      </c>
      <c r="AZ26" s="155"/>
      <c r="BA26" s="163">
        <v>4.6745498166391899</v>
      </c>
      <c r="BB26" s="164">
        <v>-0.34853393262541699</v>
      </c>
      <c r="BC26" s="165">
        <v>2.0921631351430698</v>
      </c>
      <c r="BD26" s="155"/>
      <c r="BE26" s="166">
        <v>0.108503434358649</v>
      </c>
    </row>
    <row r="27" spans="1:57" x14ac:dyDescent="0.25">
      <c r="A27" s="21" t="s">
        <v>44</v>
      </c>
      <c r="B27" s="3" t="str">
        <f t="shared" si="0"/>
        <v>Richmond West/Midlothian, VA</v>
      </c>
      <c r="C27" s="3"/>
      <c r="D27" s="24" t="s">
        <v>16</v>
      </c>
      <c r="E27" s="27" t="s">
        <v>17</v>
      </c>
      <c r="F27" s="3"/>
      <c r="G27" s="161">
        <v>40.261958997721997</v>
      </c>
      <c r="H27" s="155">
        <v>47.978359908883803</v>
      </c>
      <c r="I27" s="155">
        <v>56.634396355352997</v>
      </c>
      <c r="J27" s="155">
        <v>69.105922551252803</v>
      </c>
      <c r="K27" s="155">
        <v>67.710706150341593</v>
      </c>
      <c r="L27" s="162">
        <v>56.3382687927107</v>
      </c>
      <c r="M27" s="155"/>
      <c r="N27" s="163">
        <v>75.2847380410022</v>
      </c>
      <c r="O27" s="164">
        <v>72.864464692482898</v>
      </c>
      <c r="P27" s="165">
        <v>74.074601366742499</v>
      </c>
      <c r="Q27" s="155"/>
      <c r="R27" s="166">
        <v>61.4057923852912</v>
      </c>
      <c r="S27" s="160"/>
      <c r="T27" s="161">
        <v>3.0612244897959102</v>
      </c>
      <c r="U27" s="155">
        <v>-3.9886039886039799</v>
      </c>
      <c r="V27" s="155">
        <v>10.9313998884551</v>
      </c>
      <c r="W27" s="155">
        <v>14.8603880738286</v>
      </c>
      <c r="X27" s="155">
        <v>19.677906391545001</v>
      </c>
      <c r="Y27" s="162">
        <v>9.6784922394678397</v>
      </c>
      <c r="Z27" s="155"/>
      <c r="AA27" s="163">
        <v>2.95950155763239</v>
      </c>
      <c r="AB27" s="164">
        <v>-5.9536934950385803</v>
      </c>
      <c r="AC27" s="165">
        <v>-1.6260162601626</v>
      </c>
      <c r="AD27" s="155"/>
      <c r="AE27" s="166">
        <v>5.5000349430428397</v>
      </c>
      <c r="AG27" s="161">
        <v>44.903189066059198</v>
      </c>
      <c r="AH27" s="155">
        <v>52.050113895216398</v>
      </c>
      <c r="AI27" s="155">
        <v>56.613041002277903</v>
      </c>
      <c r="AJ27" s="155">
        <v>60.093963553530699</v>
      </c>
      <c r="AK27" s="155">
        <v>57.089977220956698</v>
      </c>
      <c r="AL27" s="162">
        <v>54.150056947608199</v>
      </c>
      <c r="AM27" s="155"/>
      <c r="AN27" s="163">
        <v>60.186503416856397</v>
      </c>
      <c r="AO27" s="164">
        <v>59.204157175398599</v>
      </c>
      <c r="AP27" s="165">
        <v>59.695330296127501</v>
      </c>
      <c r="AQ27" s="155"/>
      <c r="AR27" s="166">
        <v>55.734420761470801</v>
      </c>
      <c r="AS27" s="160"/>
      <c r="AT27" s="161">
        <v>9.5519277526919009</v>
      </c>
      <c r="AU27" s="155">
        <v>1.44284128745837</v>
      </c>
      <c r="AV27" s="155">
        <v>4.5347003154574104</v>
      </c>
      <c r="AW27" s="155">
        <v>7.9539641943734001</v>
      </c>
      <c r="AX27" s="155">
        <v>10.896017699114999</v>
      </c>
      <c r="AY27" s="162">
        <v>6.76191545500477</v>
      </c>
      <c r="AZ27" s="155"/>
      <c r="BA27" s="163">
        <v>0.75071496663489001</v>
      </c>
      <c r="BB27" s="164">
        <v>-5.7136379095340599</v>
      </c>
      <c r="BC27" s="165">
        <v>-2.56201708011386</v>
      </c>
      <c r="BD27" s="155"/>
      <c r="BE27" s="166">
        <v>3.7245216601373898</v>
      </c>
    </row>
    <row r="28" spans="1:57" x14ac:dyDescent="0.25">
      <c r="A28" s="21" t="s">
        <v>45</v>
      </c>
      <c r="B28" s="3" t="str">
        <f t="shared" si="0"/>
        <v>Petersburg/Chester, VA</v>
      </c>
      <c r="C28" s="3"/>
      <c r="D28" s="24" t="s">
        <v>16</v>
      </c>
      <c r="E28" s="27" t="s">
        <v>17</v>
      </c>
      <c r="F28" s="3"/>
      <c r="G28" s="161">
        <v>44.924812030075103</v>
      </c>
      <c r="H28" s="155">
        <v>56.052631578947299</v>
      </c>
      <c r="I28" s="155">
        <v>60</v>
      </c>
      <c r="J28" s="155">
        <v>61.804511278195399</v>
      </c>
      <c r="K28" s="155">
        <v>62.105263157894697</v>
      </c>
      <c r="L28" s="162">
        <v>56.977443609022501</v>
      </c>
      <c r="M28" s="155"/>
      <c r="N28" s="163">
        <v>70.676691729323295</v>
      </c>
      <c r="O28" s="164">
        <v>63.120300751879597</v>
      </c>
      <c r="P28" s="165">
        <v>66.898496240601503</v>
      </c>
      <c r="Q28" s="155"/>
      <c r="R28" s="166">
        <v>59.812030075187899</v>
      </c>
      <c r="S28" s="160"/>
      <c r="T28" s="161">
        <v>-2.40218017390875</v>
      </c>
      <c r="U28" s="155">
        <v>-4.5755681338176899</v>
      </c>
      <c r="V28" s="155">
        <v>3.13776337115072</v>
      </c>
      <c r="W28" s="155">
        <v>2.87172734095124</v>
      </c>
      <c r="X28" s="155">
        <v>7.66401128679823</v>
      </c>
      <c r="Y28" s="162">
        <v>1.4884399632697201</v>
      </c>
      <c r="Z28" s="155"/>
      <c r="AA28" s="163">
        <v>19.7439285113742</v>
      </c>
      <c r="AB28" s="164">
        <v>5.5255217172818503</v>
      </c>
      <c r="AC28" s="165">
        <v>12.587345466172501</v>
      </c>
      <c r="AD28" s="155"/>
      <c r="AE28" s="166">
        <v>4.7896152737895301</v>
      </c>
      <c r="AG28" s="161">
        <v>48.096804511278101</v>
      </c>
      <c r="AH28" s="155">
        <v>58.745300751879597</v>
      </c>
      <c r="AI28" s="155">
        <v>63.120300751879597</v>
      </c>
      <c r="AJ28" s="155">
        <v>62.908834586466099</v>
      </c>
      <c r="AK28" s="155">
        <v>58.6231203007518</v>
      </c>
      <c r="AL28" s="162">
        <v>58.298872180451099</v>
      </c>
      <c r="AM28" s="155"/>
      <c r="AN28" s="163">
        <v>58.223684210526301</v>
      </c>
      <c r="AO28" s="164">
        <v>55.6343984962406</v>
      </c>
      <c r="AP28" s="165">
        <v>56.929041353383397</v>
      </c>
      <c r="AQ28" s="155"/>
      <c r="AR28" s="166">
        <v>57.907491944146003</v>
      </c>
      <c r="AS28" s="160"/>
      <c r="AT28" s="161">
        <v>-4.2577498786380303</v>
      </c>
      <c r="AU28" s="155">
        <v>-5.7123698888565198</v>
      </c>
      <c r="AV28" s="155">
        <v>-1.46395204968559</v>
      </c>
      <c r="AW28" s="155">
        <v>-0.86752847127848498</v>
      </c>
      <c r="AX28" s="155">
        <v>1.2963202850724</v>
      </c>
      <c r="AY28" s="162">
        <v>-2.1602547042004101</v>
      </c>
      <c r="AZ28" s="155"/>
      <c r="BA28" s="163">
        <v>6.6805553661297497</v>
      </c>
      <c r="BB28" s="164">
        <v>0.98552634795957805</v>
      </c>
      <c r="BC28" s="165">
        <v>3.8196986792735101</v>
      </c>
      <c r="BD28" s="155"/>
      <c r="BE28" s="166">
        <v>-0.55128343934089197</v>
      </c>
    </row>
    <row r="29" spans="1:57" x14ac:dyDescent="0.25">
      <c r="A29" s="69" t="s">
        <v>97</v>
      </c>
      <c r="B29" s="37" t="s">
        <v>70</v>
      </c>
      <c r="C29" s="3"/>
      <c r="D29" s="24" t="s">
        <v>16</v>
      </c>
      <c r="E29" s="27" t="s">
        <v>17</v>
      </c>
      <c r="F29" s="3"/>
      <c r="G29" s="161">
        <v>31.094009983361001</v>
      </c>
      <c r="H29" s="155">
        <v>41.306156405990002</v>
      </c>
      <c r="I29" s="155">
        <v>49.261647254575699</v>
      </c>
      <c r="J29" s="155">
        <v>51.133527454242902</v>
      </c>
      <c r="K29" s="155">
        <v>51.809484193011599</v>
      </c>
      <c r="L29" s="162">
        <v>44.920965058236199</v>
      </c>
      <c r="M29" s="155"/>
      <c r="N29" s="163">
        <v>59.349001663893503</v>
      </c>
      <c r="O29" s="164">
        <v>59.2138103161397</v>
      </c>
      <c r="P29" s="165">
        <v>59.281405990016601</v>
      </c>
      <c r="Q29" s="155"/>
      <c r="R29" s="166">
        <v>49.023948181602002</v>
      </c>
      <c r="S29" s="160"/>
      <c r="T29" s="161">
        <v>-0.350202148466006</v>
      </c>
      <c r="U29" s="155">
        <v>-0.84225936302775595</v>
      </c>
      <c r="V29" s="155">
        <v>9.5356711777187808</v>
      </c>
      <c r="W29" s="155">
        <v>5.1108801748222401</v>
      </c>
      <c r="X29" s="155">
        <v>8.9283511176223094</v>
      </c>
      <c r="Y29" s="162">
        <v>4.9341548023279396</v>
      </c>
      <c r="Z29" s="155"/>
      <c r="AA29" s="163">
        <v>10.844704444617401</v>
      </c>
      <c r="AB29" s="164">
        <v>6.1868952601494502</v>
      </c>
      <c r="AC29" s="165">
        <v>8.4684725992811405</v>
      </c>
      <c r="AD29" s="155"/>
      <c r="AE29" s="166">
        <v>6.1289072583189901</v>
      </c>
      <c r="AG29" s="161">
        <v>31.759567387687099</v>
      </c>
      <c r="AH29" s="155">
        <v>40.676996672212901</v>
      </c>
      <c r="AI29" s="155">
        <v>45.211106489184601</v>
      </c>
      <c r="AJ29" s="155">
        <v>45.164309484192998</v>
      </c>
      <c r="AK29" s="155">
        <v>43.300228785357703</v>
      </c>
      <c r="AL29" s="162">
        <v>41.222441763727097</v>
      </c>
      <c r="AM29" s="155"/>
      <c r="AN29" s="163">
        <v>45.606281198003302</v>
      </c>
      <c r="AO29" s="164">
        <v>45.455490848585598</v>
      </c>
      <c r="AP29" s="165">
        <v>45.530886023294499</v>
      </c>
      <c r="AQ29" s="155"/>
      <c r="AR29" s="166">
        <v>42.453425837889199</v>
      </c>
      <c r="AS29" s="160"/>
      <c r="AT29" s="161">
        <v>-2.8639086091330599</v>
      </c>
      <c r="AU29" s="155">
        <v>-7.0700989377756596</v>
      </c>
      <c r="AV29" s="155">
        <v>-2.70962934577756</v>
      </c>
      <c r="AW29" s="155">
        <v>-4.2358459322392301</v>
      </c>
      <c r="AX29" s="155">
        <v>-1.3809266734254</v>
      </c>
      <c r="AY29" s="162">
        <v>-3.68864909066665</v>
      </c>
      <c r="AZ29" s="155"/>
      <c r="BA29" s="163">
        <v>0.71486466641743496</v>
      </c>
      <c r="BB29" s="164">
        <v>-1.73071519407059</v>
      </c>
      <c r="BC29" s="165">
        <v>-0.520929180652005</v>
      </c>
      <c r="BD29" s="155"/>
      <c r="BE29" s="166">
        <v>-2.7392862011357799</v>
      </c>
    </row>
    <row r="30" spans="1:57" x14ac:dyDescent="0.25">
      <c r="A30" s="21" t="s">
        <v>47</v>
      </c>
      <c r="B30" s="3" t="str">
        <f t="shared" si="0"/>
        <v>Roanoke, VA</v>
      </c>
      <c r="C30" s="3"/>
      <c r="D30" s="24" t="s">
        <v>16</v>
      </c>
      <c r="E30" s="27" t="s">
        <v>17</v>
      </c>
      <c r="F30" s="3"/>
      <c r="G30" s="161">
        <v>32.149200710479498</v>
      </c>
      <c r="H30" s="155">
        <v>44.280639431616301</v>
      </c>
      <c r="I30" s="155">
        <v>51.101243339253898</v>
      </c>
      <c r="J30" s="155">
        <v>65.879218472468906</v>
      </c>
      <c r="K30" s="155">
        <v>82.717584369449298</v>
      </c>
      <c r="L30" s="162">
        <v>55.225577264653602</v>
      </c>
      <c r="M30" s="155"/>
      <c r="N30" s="163">
        <v>88.241563055062102</v>
      </c>
      <c r="O30" s="164">
        <v>84.103019538188207</v>
      </c>
      <c r="P30" s="165">
        <v>86.172291296625204</v>
      </c>
      <c r="Q30" s="155"/>
      <c r="R30" s="166">
        <v>64.067495559502603</v>
      </c>
      <c r="S30" s="160"/>
      <c r="T30" s="161">
        <v>-6.6548127833583504</v>
      </c>
      <c r="U30" s="155">
        <v>-14.679527963570999</v>
      </c>
      <c r="V30" s="155">
        <v>-0.27426638426411798</v>
      </c>
      <c r="W30" s="155">
        <v>17.204223637179901</v>
      </c>
      <c r="X30" s="155">
        <v>17.8666385654709</v>
      </c>
      <c r="Y30" s="162">
        <v>4.6057630927856499</v>
      </c>
      <c r="Z30" s="155"/>
      <c r="AA30" s="163">
        <v>17.369637913412699</v>
      </c>
      <c r="AB30" s="164">
        <v>30.503863698248502</v>
      </c>
      <c r="AC30" s="165">
        <v>23.4317204133716</v>
      </c>
      <c r="AD30" s="155"/>
      <c r="AE30" s="166">
        <v>11.1187385089749</v>
      </c>
      <c r="AG30" s="161">
        <v>34.275316740048503</v>
      </c>
      <c r="AH30" s="155">
        <v>46.230568784257301</v>
      </c>
      <c r="AI30" s="155">
        <v>53.2976907179441</v>
      </c>
      <c r="AJ30" s="155">
        <v>57.803935663581598</v>
      </c>
      <c r="AK30" s="155">
        <v>57.246832599514697</v>
      </c>
      <c r="AL30" s="162">
        <v>49.7708689010692</v>
      </c>
      <c r="AM30" s="155"/>
      <c r="AN30" s="163">
        <v>58.913649025069603</v>
      </c>
      <c r="AO30" s="164">
        <v>56.134709008888201</v>
      </c>
      <c r="AP30" s="165">
        <v>57.520102134521899</v>
      </c>
      <c r="AQ30" s="155"/>
      <c r="AR30" s="166">
        <v>51.9895855377492</v>
      </c>
      <c r="AS30" s="160"/>
      <c r="AT30" s="161">
        <v>-4.1843087992366197</v>
      </c>
      <c r="AU30" s="155">
        <v>-10.6074632245323</v>
      </c>
      <c r="AV30" s="155">
        <v>-3.9580916515454798</v>
      </c>
      <c r="AW30" s="155">
        <v>2.71423792648863</v>
      </c>
      <c r="AX30" s="155">
        <v>2.9518128631893701</v>
      </c>
      <c r="AY30" s="162">
        <v>-2.3652401999516499</v>
      </c>
      <c r="AZ30" s="155"/>
      <c r="BA30" s="163">
        <v>1.5386677011587999</v>
      </c>
      <c r="BB30" s="164">
        <v>4.8225848301887</v>
      </c>
      <c r="BC30" s="165">
        <v>3.1075535777019399</v>
      </c>
      <c r="BD30" s="155"/>
      <c r="BE30" s="166">
        <v>-0.69596851997666598</v>
      </c>
    </row>
    <row r="31" spans="1:57" x14ac:dyDescent="0.25">
      <c r="A31" s="21" t="s">
        <v>48</v>
      </c>
      <c r="B31" s="3" t="str">
        <f t="shared" si="0"/>
        <v>Charlottesville, VA</v>
      </c>
      <c r="C31" s="3"/>
      <c r="D31" s="24" t="s">
        <v>16</v>
      </c>
      <c r="E31" s="27" t="s">
        <v>17</v>
      </c>
      <c r="F31" s="3"/>
      <c r="G31" s="161">
        <v>32.7410660810541</v>
      </c>
      <c r="H31" s="155">
        <v>45.937312836893497</v>
      </c>
      <c r="I31" s="155">
        <v>68.436813735276502</v>
      </c>
      <c r="J31" s="155">
        <v>56.9774406069075</v>
      </c>
      <c r="K31" s="155">
        <v>48.552605310441201</v>
      </c>
      <c r="L31" s="162">
        <v>50.529047714114498</v>
      </c>
      <c r="M31" s="155"/>
      <c r="N31" s="163">
        <v>59.752445597923703</v>
      </c>
      <c r="O31" s="164">
        <v>65.062886803753202</v>
      </c>
      <c r="P31" s="165">
        <v>62.407666200838399</v>
      </c>
      <c r="Q31" s="155"/>
      <c r="R31" s="166">
        <v>53.922938710321397</v>
      </c>
      <c r="S31" s="160"/>
      <c r="T31" s="161">
        <v>0.62338917767567203</v>
      </c>
      <c r="U31" s="155">
        <v>-5.7227952029443196</v>
      </c>
      <c r="V31" s="155">
        <v>29.108681296742699</v>
      </c>
      <c r="W31" s="155">
        <v>12.964569998739501</v>
      </c>
      <c r="X31" s="155">
        <v>-6.3505587700691599</v>
      </c>
      <c r="Y31" s="162">
        <v>6.8021111082185897</v>
      </c>
      <c r="Z31" s="155"/>
      <c r="AA31" s="163">
        <v>-16.380671709610201</v>
      </c>
      <c r="AB31" s="164">
        <v>-19.471748732674801</v>
      </c>
      <c r="AC31" s="165">
        <v>-18.020995523537</v>
      </c>
      <c r="AD31" s="155"/>
      <c r="AE31" s="166">
        <v>-2.9183524398885199</v>
      </c>
      <c r="AG31" s="161">
        <v>35.760630864444003</v>
      </c>
      <c r="AH31" s="155">
        <v>47.010381313635399</v>
      </c>
      <c r="AI31" s="155">
        <v>56.672988620483103</v>
      </c>
      <c r="AJ31" s="155">
        <v>55.520063885006898</v>
      </c>
      <c r="AK31" s="155">
        <v>49.605709722499498</v>
      </c>
      <c r="AL31" s="162">
        <v>48.913954881213797</v>
      </c>
      <c r="AM31" s="155"/>
      <c r="AN31" s="163">
        <v>54.347175084847201</v>
      </c>
      <c r="AO31" s="164">
        <v>56.308644440007903</v>
      </c>
      <c r="AP31" s="165">
        <v>55.327909762427602</v>
      </c>
      <c r="AQ31" s="155"/>
      <c r="AR31" s="166">
        <v>50.746513418703401</v>
      </c>
      <c r="AS31" s="160"/>
      <c r="AT31" s="161">
        <v>0.98209233741958701</v>
      </c>
      <c r="AU31" s="155">
        <v>-11.107972111263701</v>
      </c>
      <c r="AV31" s="155">
        <v>-2.1365924367295301</v>
      </c>
      <c r="AW31" s="155">
        <v>-3.94147677038473</v>
      </c>
      <c r="AX31" s="155">
        <v>-8.6823020495927707</v>
      </c>
      <c r="AY31" s="162">
        <v>-5.3259613714964198</v>
      </c>
      <c r="AZ31" s="155"/>
      <c r="BA31" s="163">
        <v>-2.6662186065993998</v>
      </c>
      <c r="BB31" s="164">
        <v>-3.9659593260642598</v>
      </c>
      <c r="BC31" s="165">
        <v>-3.3319747505383002</v>
      </c>
      <c r="BD31" s="155"/>
      <c r="BE31" s="166">
        <v>-4.7136957340451504</v>
      </c>
    </row>
    <row r="32" spans="1:57" x14ac:dyDescent="0.25">
      <c r="A32" s="21" t="s">
        <v>49</v>
      </c>
      <c r="B32" t="s">
        <v>72</v>
      </c>
      <c r="C32" s="3"/>
      <c r="D32" s="24" t="s">
        <v>16</v>
      </c>
      <c r="E32" s="27" t="s">
        <v>17</v>
      </c>
      <c r="F32" s="3"/>
      <c r="G32" s="161">
        <v>41.838622456240202</v>
      </c>
      <c r="H32" s="155">
        <v>56.837910915041903</v>
      </c>
      <c r="I32" s="155">
        <v>62.658317916607302</v>
      </c>
      <c r="J32" s="155">
        <v>59.655614060053999</v>
      </c>
      <c r="K32" s="155">
        <v>59.2429201650775</v>
      </c>
      <c r="L32" s="162">
        <v>56.0466771026042</v>
      </c>
      <c r="M32" s="155"/>
      <c r="N32" s="163">
        <v>65.874484132631196</v>
      </c>
      <c r="O32" s="164">
        <v>66.472178739148902</v>
      </c>
      <c r="P32" s="165">
        <v>66.173331435890105</v>
      </c>
      <c r="Q32" s="155"/>
      <c r="R32" s="166">
        <v>58.940006912114399</v>
      </c>
      <c r="S32" s="160"/>
      <c r="T32" s="161">
        <v>39.289984436002101</v>
      </c>
      <c r="U32" s="155">
        <v>18.069513126565401</v>
      </c>
      <c r="V32" s="155">
        <v>22.2535014022322</v>
      </c>
      <c r="W32" s="155">
        <v>22.825737739641198</v>
      </c>
      <c r="X32" s="155">
        <v>21.604837648645201</v>
      </c>
      <c r="Y32" s="162">
        <v>23.6054267123546</v>
      </c>
      <c r="Z32" s="155"/>
      <c r="AA32" s="163">
        <v>27.386294574139299</v>
      </c>
      <c r="AB32" s="164">
        <v>24.404785126403901</v>
      </c>
      <c r="AC32" s="165">
        <v>25.871156383271</v>
      </c>
      <c r="AD32" s="155"/>
      <c r="AE32" s="166">
        <v>24.3232856663458</v>
      </c>
      <c r="AG32" s="161">
        <v>43.396897680375602</v>
      </c>
      <c r="AH32" s="155">
        <v>55.8204070015653</v>
      </c>
      <c r="AI32" s="155">
        <v>60.872349509036503</v>
      </c>
      <c r="AJ32" s="155">
        <v>59.5275366443717</v>
      </c>
      <c r="AK32" s="155">
        <v>56.731179735306597</v>
      </c>
      <c r="AL32" s="162">
        <v>55.269674114131199</v>
      </c>
      <c r="AM32" s="155"/>
      <c r="AN32" s="163">
        <v>59.2215739291304</v>
      </c>
      <c r="AO32" s="164">
        <v>56.727622029315398</v>
      </c>
      <c r="AP32" s="165">
        <v>57.974597979222899</v>
      </c>
      <c r="AQ32" s="155"/>
      <c r="AR32" s="166">
        <v>56.042509504157401</v>
      </c>
      <c r="AS32" s="160"/>
      <c r="AT32" s="161">
        <v>40.788155971130998</v>
      </c>
      <c r="AU32" s="155">
        <v>19.0253059677759</v>
      </c>
      <c r="AV32" s="155">
        <v>17.671423875399299</v>
      </c>
      <c r="AW32" s="155">
        <v>18.423062282565599</v>
      </c>
      <c r="AX32" s="155">
        <v>23.7900493682417</v>
      </c>
      <c r="AY32" s="162">
        <v>22.522905582978499</v>
      </c>
      <c r="AZ32" s="155"/>
      <c r="BA32" s="163">
        <v>23.262924182818001</v>
      </c>
      <c r="BB32" s="164">
        <v>26.076439042253799</v>
      </c>
      <c r="BC32" s="165">
        <v>24.6235611741557</v>
      </c>
      <c r="BD32" s="155"/>
      <c r="BE32" s="166">
        <v>23.136398470913399</v>
      </c>
    </row>
    <row r="33" spans="1:57" x14ac:dyDescent="0.25">
      <c r="A33" s="21" t="s">
        <v>50</v>
      </c>
      <c r="B33" s="3" t="str">
        <f t="shared" si="0"/>
        <v>Staunton &amp; Harrisonburg, VA</v>
      </c>
      <c r="C33" s="3"/>
      <c r="D33" s="24" t="s">
        <v>16</v>
      </c>
      <c r="E33" s="27" t="s">
        <v>17</v>
      </c>
      <c r="F33" s="3"/>
      <c r="G33" s="161">
        <v>29.675452752375801</v>
      </c>
      <c r="H33" s="155">
        <v>35.969159046082098</v>
      </c>
      <c r="I33" s="155">
        <v>50.242065626680997</v>
      </c>
      <c r="J33" s="155">
        <v>43.607674376905102</v>
      </c>
      <c r="K33" s="155">
        <v>50.080688542227001</v>
      </c>
      <c r="L33" s="162">
        <v>41.915008068854199</v>
      </c>
      <c r="M33" s="155"/>
      <c r="N33" s="163">
        <v>63.743948359332897</v>
      </c>
      <c r="O33" s="164">
        <v>65.519096288327006</v>
      </c>
      <c r="P33" s="165">
        <v>64.631522323829998</v>
      </c>
      <c r="Q33" s="155"/>
      <c r="R33" s="166">
        <v>48.405440713132997</v>
      </c>
      <c r="S33" s="160"/>
      <c r="T33" s="161">
        <v>7.63867865614524</v>
      </c>
      <c r="U33" s="155">
        <v>-5.27725003216446</v>
      </c>
      <c r="V33" s="155">
        <v>27.957750511076501</v>
      </c>
      <c r="W33" s="155">
        <v>0.128823991452302</v>
      </c>
      <c r="X33" s="155">
        <v>1.1227231520881999</v>
      </c>
      <c r="Y33" s="162">
        <v>5.9083439013153898</v>
      </c>
      <c r="Z33" s="155"/>
      <c r="AA33" s="163">
        <v>-9.9182478825649305</v>
      </c>
      <c r="AB33" s="164">
        <v>-14.6966460048053</v>
      </c>
      <c r="AC33" s="165">
        <v>-12.405314949470601</v>
      </c>
      <c r="AD33" s="155"/>
      <c r="AE33" s="166">
        <v>-1.9148281930517601</v>
      </c>
      <c r="AG33" s="161">
        <v>36.040882194728297</v>
      </c>
      <c r="AH33" s="155">
        <v>40.120136273982403</v>
      </c>
      <c r="AI33" s="155">
        <v>44.988344988344899</v>
      </c>
      <c r="AJ33" s="155">
        <v>43.024923794154503</v>
      </c>
      <c r="AK33" s="155">
        <v>44.069392146315202</v>
      </c>
      <c r="AL33" s="162">
        <v>41.648735879505097</v>
      </c>
      <c r="AM33" s="155"/>
      <c r="AN33" s="163">
        <v>51.945490407028799</v>
      </c>
      <c r="AO33" s="164">
        <v>53.6040882194728</v>
      </c>
      <c r="AP33" s="165">
        <v>52.7747893132508</v>
      </c>
      <c r="AQ33" s="155"/>
      <c r="AR33" s="166">
        <v>44.827608289146703</v>
      </c>
      <c r="AS33" s="160"/>
      <c r="AT33" s="161">
        <v>30.7698784481682</v>
      </c>
      <c r="AU33" s="155">
        <v>7.3013958874799796</v>
      </c>
      <c r="AV33" s="155">
        <v>11.7940821528965</v>
      </c>
      <c r="AW33" s="155">
        <v>7.4538918814701196</v>
      </c>
      <c r="AX33" s="155">
        <v>5.83108387495471</v>
      </c>
      <c r="AY33" s="162">
        <v>11.4350790815352</v>
      </c>
      <c r="AZ33" s="155"/>
      <c r="BA33" s="163">
        <v>-1.73189378378488</v>
      </c>
      <c r="BB33" s="164">
        <v>-5.4220138227514596</v>
      </c>
      <c r="BC33" s="165">
        <v>-3.6412329237733601</v>
      </c>
      <c r="BD33" s="155"/>
      <c r="BE33" s="166">
        <v>5.86368614123763</v>
      </c>
    </row>
    <row r="34" spans="1:57" x14ac:dyDescent="0.25">
      <c r="A34" s="21" t="s">
        <v>51</v>
      </c>
      <c r="B34" s="3" t="str">
        <f t="shared" si="0"/>
        <v>Blacksburg &amp; Wytheville, VA</v>
      </c>
      <c r="C34" s="3"/>
      <c r="D34" s="24" t="s">
        <v>16</v>
      </c>
      <c r="E34" s="27" t="s">
        <v>17</v>
      </c>
      <c r="F34" s="3"/>
      <c r="G34" s="161">
        <v>26.044129235618499</v>
      </c>
      <c r="H34" s="155">
        <v>38.278171788809999</v>
      </c>
      <c r="I34" s="155">
        <v>45.2718676122931</v>
      </c>
      <c r="J34" s="155">
        <v>55.594956658786401</v>
      </c>
      <c r="K34" s="155">
        <v>78.841607565011799</v>
      </c>
      <c r="L34" s="162">
        <v>48.806146572103998</v>
      </c>
      <c r="M34" s="155"/>
      <c r="N34" s="163">
        <v>82.525610717099994</v>
      </c>
      <c r="O34" s="164">
        <v>78.802206461780898</v>
      </c>
      <c r="P34" s="165">
        <v>80.663908589440496</v>
      </c>
      <c r="Q34" s="155"/>
      <c r="R34" s="166">
        <v>57.908364291342998</v>
      </c>
      <c r="S34" s="160"/>
      <c r="T34" s="161">
        <v>-5.6231384648261598</v>
      </c>
      <c r="U34" s="155">
        <v>-12.378232029468901</v>
      </c>
      <c r="V34" s="155">
        <v>-3.05363285748924</v>
      </c>
      <c r="W34" s="155">
        <v>17.545507650796502</v>
      </c>
      <c r="X34" s="155">
        <v>26.5110754833347</v>
      </c>
      <c r="Y34" s="162">
        <v>7.2210659383049602</v>
      </c>
      <c r="Z34" s="155"/>
      <c r="AA34" s="163">
        <v>26.208695073791102</v>
      </c>
      <c r="AB34" s="164">
        <v>41.674333514369003</v>
      </c>
      <c r="AC34" s="165">
        <v>33.317437047173598</v>
      </c>
      <c r="AD34" s="155"/>
      <c r="AE34" s="166">
        <v>16.279796595320001</v>
      </c>
      <c r="AG34" s="161">
        <v>30.033490937746201</v>
      </c>
      <c r="AH34" s="155">
        <v>37.293144208037802</v>
      </c>
      <c r="AI34" s="155">
        <v>42.641843971631197</v>
      </c>
      <c r="AJ34" s="155">
        <v>46.902088258471203</v>
      </c>
      <c r="AK34" s="155">
        <v>50.438337273443601</v>
      </c>
      <c r="AL34" s="162">
        <v>41.461780929866002</v>
      </c>
      <c r="AM34" s="155"/>
      <c r="AN34" s="163">
        <v>56.619385342789499</v>
      </c>
      <c r="AO34" s="164">
        <v>50.561465721040101</v>
      </c>
      <c r="AP34" s="165">
        <v>53.590425531914804</v>
      </c>
      <c r="AQ34" s="155"/>
      <c r="AR34" s="166">
        <v>44.927107959022798</v>
      </c>
      <c r="AS34" s="160"/>
      <c r="AT34" s="161">
        <v>1.9717383276186999</v>
      </c>
      <c r="AU34" s="155">
        <v>-13.531349835392099</v>
      </c>
      <c r="AV34" s="155">
        <v>-5.88596839955866</v>
      </c>
      <c r="AW34" s="155">
        <v>0.42730565509414598</v>
      </c>
      <c r="AX34" s="155">
        <v>4.1401884023394802</v>
      </c>
      <c r="AY34" s="162">
        <v>-2.6838427620445802</v>
      </c>
      <c r="AZ34" s="155"/>
      <c r="BA34" s="163">
        <v>14.0818451257036</v>
      </c>
      <c r="BB34" s="164">
        <v>8.9282685525835497</v>
      </c>
      <c r="BC34" s="165">
        <v>11.591263488905801</v>
      </c>
      <c r="BD34" s="155"/>
      <c r="BE34" s="166">
        <v>1.7522847631259</v>
      </c>
    </row>
    <row r="35" spans="1:57" x14ac:dyDescent="0.25">
      <c r="A35" s="21" t="s">
        <v>52</v>
      </c>
      <c r="B35" s="3" t="str">
        <f t="shared" si="0"/>
        <v>Lynchburg, VA</v>
      </c>
      <c r="C35" s="3"/>
      <c r="D35" s="24" t="s">
        <v>16</v>
      </c>
      <c r="E35" s="27" t="s">
        <v>17</v>
      </c>
      <c r="F35" s="3"/>
      <c r="G35" s="161">
        <v>29.090909090909001</v>
      </c>
      <c r="H35" s="155">
        <v>41.251862891207097</v>
      </c>
      <c r="I35" s="155">
        <v>52.846497764530497</v>
      </c>
      <c r="J35" s="155">
        <v>62.950819672131097</v>
      </c>
      <c r="K35" s="155">
        <v>76.512667660208606</v>
      </c>
      <c r="L35" s="162">
        <v>52.530551415797298</v>
      </c>
      <c r="M35" s="155"/>
      <c r="N35" s="163">
        <v>81.639344262294998</v>
      </c>
      <c r="O35" s="164">
        <v>65.543964232488804</v>
      </c>
      <c r="P35" s="165">
        <v>73.591654247391901</v>
      </c>
      <c r="Q35" s="155"/>
      <c r="R35" s="166">
        <v>58.548009367681402</v>
      </c>
      <c r="S35" s="160"/>
      <c r="T35" s="161">
        <v>-8.3016208597603907</v>
      </c>
      <c r="U35" s="155">
        <v>-17.7743198620729</v>
      </c>
      <c r="V35" s="155">
        <v>-6.26518144600987</v>
      </c>
      <c r="W35" s="155">
        <v>13.639853714452</v>
      </c>
      <c r="X35" s="155">
        <v>37.283898454858601</v>
      </c>
      <c r="Y35" s="162">
        <v>5.3136224304133304</v>
      </c>
      <c r="Z35" s="155"/>
      <c r="AA35" s="163">
        <v>43.7860243017032</v>
      </c>
      <c r="AB35" s="164">
        <v>6.8744439339780099</v>
      </c>
      <c r="AC35" s="165">
        <v>24.619287489206599</v>
      </c>
      <c r="AD35" s="155"/>
      <c r="AE35" s="166">
        <v>11.517918972101601</v>
      </c>
      <c r="AG35" s="161">
        <v>31.991367763059898</v>
      </c>
      <c r="AH35" s="155">
        <v>45.981544872748898</v>
      </c>
      <c r="AI35" s="155">
        <v>53.951480875130201</v>
      </c>
      <c r="AJ35" s="155">
        <v>56.161631195118296</v>
      </c>
      <c r="AK35" s="155">
        <v>55.097484744753601</v>
      </c>
      <c r="AL35" s="162">
        <v>48.6367018901622</v>
      </c>
      <c r="AM35" s="155"/>
      <c r="AN35" s="163">
        <v>59.793123976782198</v>
      </c>
      <c r="AO35" s="164">
        <v>47.717626033211701</v>
      </c>
      <c r="AP35" s="165">
        <v>53.757397550898801</v>
      </c>
      <c r="AQ35" s="155"/>
      <c r="AR35" s="166">
        <v>50.099407805904903</v>
      </c>
      <c r="AS35" s="160"/>
      <c r="AT35" s="161">
        <v>-2.3294985140928</v>
      </c>
      <c r="AU35" s="155">
        <v>-10.392112942308</v>
      </c>
      <c r="AV35" s="155">
        <v>-3.8596728092036998</v>
      </c>
      <c r="AW35" s="155">
        <v>3.3920692007469699</v>
      </c>
      <c r="AX35" s="155">
        <v>6.1172989192917298</v>
      </c>
      <c r="AY35" s="162">
        <v>-1.31595743103213</v>
      </c>
      <c r="AZ35" s="155"/>
      <c r="BA35" s="163">
        <v>3.4336784347102798</v>
      </c>
      <c r="BB35" s="164">
        <v>-3.48177367571106</v>
      </c>
      <c r="BC35" s="165">
        <v>0.24955312537386201</v>
      </c>
      <c r="BD35" s="155"/>
      <c r="BE35" s="166">
        <v>-0.84192827916026403</v>
      </c>
    </row>
    <row r="36" spans="1:57" x14ac:dyDescent="0.25">
      <c r="A36" s="21" t="s">
        <v>77</v>
      </c>
      <c r="B36" s="3" t="str">
        <f t="shared" si="0"/>
        <v>Central Virginia</v>
      </c>
      <c r="C36" s="3"/>
      <c r="D36" s="24" t="s">
        <v>16</v>
      </c>
      <c r="E36" s="27" t="s">
        <v>17</v>
      </c>
      <c r="F36" s="3"/>
      <c r="G36" s="161">
        <v>37.428484479610397</v>
      </c>
      <c r="H36" s="155">
        <v>49.321363359707803</v>
      </c>
      <c r="I36" s="155">
        <v>60.410833840535602</v>
      </c>
      <c r="J36" s="155">
        <v>63.149726110772903</v>
      </c>
      <c r="K36" s="155">
        <v>60.526475958612203</v>
      </c>
      <c r="L36" s="162">
        <v>54.167376749847797</v>
      </c>
      <c r="M36" s="155"/>
      <c r="N36" s="163">
        <v>73.210590383444895</v>
      </c>
      <c r="O36" s="164">
        <v>70.2586731588557</v>
      </c>
      <c r="P36" s="165">
        <v>71.734631771150305</v>
      </c>
      <c r="Q36" s="155"/>
      <c r="R36" s="166">
        <v>59.1865924702199</v>
      </c>
      <c r="S36" s="160"/>
      <c r="T36" s="161">
        <v>2.18367010418384</v>
      </c>
      <c r="U36" s="155">
        <v>-3.1006357147534098</v>
      </c>
      <c r="V36" s="155">
        <v>12.349008618388099</v>
      </c>
      <c r="W36" s="155">
        <v>13.6210727407004</v>
      </c>
      <c r="X36" s="155">
        <v>13.8381588742301</v>
      </c>
      <c r="Y36" s="162">
        <v>8.31438344262898</v>
      </c>
      <c r="Z36" s="155"/>
      <c r="AA36" s="163">
        <v>12.3099810354102</v>
      </c>
      <c r="AB36" s="164">
        <v>-1.3800559435024</v>
      </c>
      <c r="AC36" s="165">
        <v>5.1611309114910702</v>
      </c>
      <c r="AD36" s="155"/>
      <c r="AE36" s="166">
        <v>7.20126619564551</v>
      </c>
      <c r="AG36" s="161">
        <v>43.035798505986698</v>
      </c>
      <c r="AH36" s="155">
        <v>53.019975961904102</v>
      </c>
      <c r="AI36" s="155">
        <v>61.304751327420099</v>
      </c>
      <c r="AJ36" s="155">
        <v>61.474387256766398</v>
      </c>
      <c r="AK36" s="155">
        <v>55.090599278857098</v>
      </c>
      <c r="AL36" s="162">
        <v>54.785102466186899</v>
      </c>
      <c r="AM36" s="155"/>
      <c r="AN36" s="163">
        <v>59.318565625522901</v>
      </c>
      <c r="AO36" s="164">
        <v>57.745589544233802</v>
      </c>
      <c r="AP36" s="165">
        <v>58.532104508438302</v>
      </c>
      <c r="AQ36" s="155"/>
      <c r="AR36" s="166">
        <v>55.8556483013963</v>
      </c>
      <c r="AS36" s="160"/>
      <c r="AT36" s="161">
        <v>8.7342149347640792</v>
      </c>
      <c r="AU36" s="155">
        <v>-3.6373867444120398</v>
      </c>
      <c r="AV36" s="155">
        <v>2.1807241611709198</v>
      </c>
      <c r="AW36" s="155">
        <v>3.3040399799781799</v>
      </c>
      <c r="AX36" s="155">
        <v>3.6815997754045302</v>
      </c>
      <c r="AY36" s="162">
        <v>2.5019885691547801</v>
      </c>
      <c r="AZ36" s="155"/>
      <c r="BA36" s="163">
        <v>4.9610114925645501</v>
      </c>
      <c r="BB36" s="164">
        <v>-0.61416147061348203</v>
      </c>
      <c r="BC36" s="165">
        <v>2.1348608593541698</v>
      </c>
      <c r="BD36" s="155"/>
      <c r="BE36" s="166">
        <v>2.3917442601566901</v>
      </c>
    </row>
    <row r="37" spans="1:57" x14ac:dyDescent="0.25">
      <c r="A37" s="21" t="s">
        <v>78</v>
      </c>
      <c r="B37" s="3" t="str">
        <f t="shared" si="0"/>
        <v>Chesapeake Bay</v>
      </c>
      <c r="C37" s="3"/>
      <c r="D37" s="24" t="s">
        <v>16</v>
      </c>
      <c r="E37" s="27" t="s">
        <v>17</v>
      </c>
      <c r="F37" s="3"/>
      <c r="G37" s="161">
        <v>41.360437842064101</v>
      </c>
      <c r="H37" s="155">
        <v>55.121188428459703</v>
      </c>
      <c r="I37" s="155">
        <v>70.289288506645804</v>
      </c>
      <c r="J37" s="155">
        <v>61.454261141516803</v>
      </c>
      <c r="K37" s="155">
        <v>55.121188428459703</v>
      </c>
      <c r="L37" s="162">
        <v>56.6692728694292</v>
      </c>
      <c r="M37" s="155"/>
      <c r="N37" s="163">
        <v>56.919468334636399</v>
      </c>
      <c r="O37" s="164">
        <v>53.401094605160203</v>
      </c>
      <c r="P37" s="165">
        <v>55.160281469898301</v>
      </c>
      <c r="Q37" s="155"/>
      <c r="R37" s="166">
        <v>56.238132469563197</v>
      </c>
      <c r="S37" s="160"/>
      <c r="T37" s="161">
        <v>2.9182879377431901</v>
      </c>
      <c r="U37" s="155">
        <v>14.2625607779578</v>
      </c>
      <c r="V37" s="155">
        <v>32.205882352941103</v>
      </c>
      <c r="W37" s="155">
        <v>7.6712328767123203</v>
      </c>
      <c r="X37" s="155">
        <v>3.3724340175953</v>
      </c>
      <c r="Y37" s="162">
        <v>12.4418243872168</v>
      </c>
      <c r="Z37" s="155"/>
      <c r="AA37" s="163">
        <v>6.2773722627737198</v>
      </c>
      <c r="AB37" s="164">
        <v>-6.1813186813186798</v>
      </c>
      <c r="AC37" s="165">
        <v>-0.14154281670205199</v>
      </c>
      <c r="AD37" s="155"/>
      <c r="AE37" s="166">
        <v>8.6065573770491799</v>
      </c>
      <c r="AG37" s="161">
        <v>39.562157935887399</v>
      </c>
      <c r="AH37" s="155">
        <v>53.459734167318203</v>
      </c>
      <c r="AI37" s="155">
        <v>62.568412822517502</v>
      </c>
      <c r="AJ37" s="155">
        <v>60.144644253322902</v>
      </c>
      <c r="AK37" s="155">
        <v>52.853792025019501</v>
      </c>
      <c r="AL37" s="162">
        <v>53.717748240813101</v>
      </c>
      <c r="AM37" s="155"/>
      <c r="AN37" s="163">
        <v>51.133698201720001</v>
      </c>
      <c r="AO37" s="164">
        <v>49.198592650508203</v>
      </c>
      <c r="AP37" s="165">
        <v>50.166145426114099</v>
      </c>
      <c r="AQ37" s="155"/>
      <c r="AR37" s="166">
        <v>52.703004579470502</v>
      </c>
      <c r="AS37" s="160"/>
      <c r="AT37" s="161">
        <v>-7.9162875341219197</v>
      </c>
      <c r="AU37" s="155">
        <v>-3.4592304977056099</v>
      </c>
      <c r="AV37" s="155">
        <v>7.8140788144156197</v>
      </c>
      <c r="AW37" s="155">
        <v>2.63509006004002</v>
      </c>
      <c r="AX37" s="155">
        <v>-0.44182621502209102</v>
      </c>
      <c r="AY37" s="162">
        <v>0.19687910164795</v>
      </c>
      <c r="AZ37" s="155"/>
      <c r="BA37" s="163">
        <v>-1.0215664018161099</v>
      </c>
      <c r="BB37" s="164">
        <v>-5.8361391694725002</v>
      </c>
      <c r="BC37" s="165">
        <v>-3.44243792325056</v>
      </c>
      <c r="BD37" s="155"/>
      <c r="BE37" s="166">
        <v>-0.819758276405675</v>
      </c>
    </row>
    <row r="38" spans="1:57" x14ac:dyDescent="0.25">
      <c r="A38" s="21" t="s">
        <v>79</v>
      </c>
      <c r="B38" s="3" t="str">
        <f t="shared" si="0"/>
        <v>Coastal Virginia - Eastern Shore</v>
      </c>
      <c r="C38" s="3"/>
      <c r="D38" s="24" t="s">
        <v>16</v>
      </c>
      <c r="E38" s="27" t="s">
        <v>17</v>
      </c>
      <c r="F38" s="3"/>
      <c r="G38" s="161">
        <v>23.507462686567099</v>
      </c>
      <c r="H38" s="155">
        <v>32.462686567164099</v>
      </c>
      <c r="I38" s="155">
        <v>38.283582089552198</v>
      </c>
      <c r="J38" s="155">
        <v>39.104477611940197</v>
      </c>
      <c r="K38" s="155">
        <v>44.0298507462686</v>
      </c>
      <c r="L38" s="162">
        <v>35.477611940298502</v>
      </c>
      <c r="M38" s="155"/>
      <c r="N38" s="163">
        <v>55</v>
      </c>
      <c r="O38" s="164">
        <v>52.611940298507399</v>
      </c>
      <c r="P38" s="165">
        <v>53.805970149253703</v>
      </c>
      <c r="Q38" s="155"/>
      <c r="R38" s="166">
        <v>40.714285714285701</v>
      </c>
      <c r="S38" s="160"/>
      <c r="T38" s="161">
        <v>-33.0321677900818</v>
      </c>
      <c r="U38" s="155">
        <v>-26.016490129995098</v>
      </c>
      <c r="V38" s="155">
        <v>-16.3914969203441</v>
      </c>
      <c r="W38" s="155">
        <v>-21.624642743728099</v>
      </c>
      <c r="X38" s="155">
        <v>-10.0951169010439</v>
      </c>
      <c r="Y38" s="162">
        <v>-20.680592291705999</v>
      </c>
      <c r="Z38" s="155"/>
      <c r="AA38" s="163">
        <v>-5.2256097560975601</v>
      </c>
      <c r="AB38" s="164">
        <v>-15.713524215656401</v>
      </c>
      <c r="AC38" s="165">
        <v>-10.660592454881799</v>
      </c>
      <c r="AD38" s="155"/>
      <c r="AE38" s="166">
        <v>-17.172974084738701</v>
      </c>
      <c r="AG38" s="161">
        <v>27.3507462686567</v>
      </c>
      <c r="AH38" s="155">
        <v>35.951492537313399</v>
      </c>
      <c r="AI38" s="155">
        <v>40.298507462686501</v>
      </c>
      <c r="AJ38" s="155">
        <v>39.626865671641703</v>
      </c>
      <c r="AK38" s="155">
        <v>36.921641791044699</v>
      </c>
      <c r="AL38" s="162">
        <v>36.0298507462686</v>
      </c>
      <c r="AM38" s="155"/>
      <c r="AN38" s="163">
        <v>41.082089552238799</v>
      </c>
      <c r="AO38" s="164">
        <v>39.402985074626798</v>
      </c>
      <c r="AP38" s="165">
        <v>40.242537313432798</v>
      </c>
      <c r="AQ38" s="155"/>
      <c r="AR38" s="166">
        <v>37.233475479744101</v>
      </c>
      <c r="AS38" s="160"/>
      <c r="AT38" s="161">
        <v>-23.129578363775298</v>
      </c>
      <c r="AU38" s="155">
        <v>-23.638543472042201</v>
      </c>
      <c r="AV38" s="155">
        <v>-15.7354183577119</v>
      </c>
      <c r="AW38" s="155">
        <v>-18.199034048166698</v>
      </c>
      <c r="AX38" s="155">
        <v>-20.623385544699399</v>
      </c>
      <c r="AY38" s="162">
        <v>-20.090756389142001</v>
      </c>
      <c r="AZ38" s="155"/>
      <c r="BA38" s="163">
        <v>-19.1799616605451</v>
      </c>
      <c r="BB38" s="164">
        <v>-25.216362779788</v>
      </c>
      <c r="BC38" s="165">
        <v>-22.252325791993702</v>
      </c>
      <c r="BD38" s="155"/>
      <c r="BE38" s="166">
        <v>-20.770977040789699</v>
      </c>
    </row>
    <row r="39" spans="1:57" x14ac:dyDescent="0.25">
      <c r="A39" s="21" t="s">
        <v>80</v>
      </c>
      <c r="B39" s="3" t="str">
        <f t="shared" si="0"/>
        <v>Coastal Virginia - Hampton Roads</v>
      </c>
      <c r="C39" s="3"/>
      <c r="D39" s="24" t="s">
        <v>16</v>
      </c>
      <c r="E39" s="27" t="s">
        <v>17</v>
      </c>
      <c r="F39" s="3"/>
      <c r="G39" s="161">
        <v>36.422093559460897</v>
      </c>
      <c r="H39" s="155">
        <v>45.260542091509897</v>
      </c>
      <c r="I39" s="155">
        <v>45.2579802223702</v>
      </c>
      <c r="J39" s="155">
        <v>45.316903212583902</v>
      </c>
      <c r="K39" s="155">
        <v>48.857406363682898</v>
      </c>
      <c r="L39" s="162">
        <v>44.2229850899216</v>
      </c>
      <c r="M39" s="155"/>
      <c r="N39" s="163">
        <v>66.648783977110099</v>
      </c>
      <c r="O39" s="164">
        <v>69.7118332311465</v>
      </c>
      <c r="P39" s="165">
        <v>68.1803086041283</v>
      </c>
      <c r="Q39" s="155"/>
      <c r="R39" s="166">
        <v>51.0817017604165</v>
      </c>
      <c r="S39" s="160"/>
      <c r="T39" s="161">
        <v>0.93558480712987901</v>
      </c>
      <c r="U39" s="155">
        <v>7.1219512249979697</v>
      </c>
      <c r="V39" s="155">
        <v>0.69433701469582498</v>
      </c>
      <c r="W39" s="155">
        <v>-7.76962447769177</v>
      </c>
      <c r="X39" s="155">
        <v>-9.2297432381827296</v>
      </c>
      <c r="Y39" s="162">
        <v>-2.2660297408110899</v>
      </c>
      <c r="Z39" s="155"/>
      <c r="AA39" s="163">
        <v>-4.31561412753637</v>
      </c>
      <c r="AB39" s="164">
        <v>-6.4758997085599699</v>
      </c>
      <c r="AC39" s="165">
        <v>-5.4323431466248904</v>
      </c>
      <c r="AD39" s="155"/>
      <c r="AE39" s="166">
        <v>-3.4725170102459302</v>
      </c>
      <c r="AG39" s="161">
        <v>38.857292907556101</v>
      </c>
      <c r="AH39" s="155">
        <v>44.818686034149202</v>
      </c>
      <c r="AI39" s="155">
        <v>47.8064276473376</v>
      </c>
      <c r="AJ39" s="155">
        <v>47.951171399659202</v>
      </c>
      <c r="AK39" s="155">
        <v>47.395252917291103</v>
      </c>
      <c r="AL39" s="162">
        <v>45.365766181198602</v>
      </c>
      <c r="AM39" s="155"/>
      <c r="AN39" s="163">
        <v>55.593671598996401</v>
      </c>
      <c r="AO39" s="164">
        <v>56.863811785186201</v>
      </c>
      <c r="AP39" s="165">
        <v>56.228739659834503</v>
      </c>
      <c r="AQ39" s="155"/>
      <c r="AR39" s="166">
        <v>48.471027319255199</v>
      </c>
      <c r="AS39" s="160"/>
      <c r="AT39" s="161">
        <v>3.88966629784403</v>
      </c>
      <c r="AU39" s="155">
        <v>-0.20474519305299099</v>
      </c>
      <c r="AV39" s="155">
        <v>-0.53199421455463702</v>
      </c>
      <c r="AW39" s="155">
        <v>-2.59128514562093</v>
      </c>
      <c r="AX39" s="155">
        <v>-2.40808293918028</v>
      </c>
      <c r="AY39" s="162">
        <v>-0.58618604862329804</v>
      </c>
      <c r="AZ39" s="155"/>
      <c r="BA39" s="163">
        <v>-2.0254827154392201</v>
      </c>
      <c r="BB39" s="164">
        <v>-4.7709743045991297</v>
      </c>
      <c r="BC39" s="165">
        <v>-3.4332379363741001</v>
      </c>
      <c r="BD39" s="155"/>
      <c r="BE39" s="166">
        <v>-1.54453036731049</v>
      </c>
    </row>
    <row r="40" spans="1:57" x14ac:dyDescent="0.25">
      <c r="A40" s="20" t="s">
        <v>81</v>
      </c>
      <c r="B40" s="3" t="str">
        <f t="shared" si="0"/>
        <v>Northern Virginia</v>
      </c>
      <c r="C40" s="3"/>
      <c r="D40" s="24" t="s">
        <v>16</v>
      </c>
      <c r="E40" s="27" t="s">
        <v>17</v>
      </c>
      <c r="F40" s="3"/>
      <c r="G40" s="161">
        <v>40.854289314800504</v>
      </c>
      <c r="H40" s="155">
        <v>56.926288863392699</v>
      </c>
      <c r="I40" s="155">
        <v>70.865386423909499</v>
      </c>
      <c r="J40" s="155">
        <v>61.6435006677074</v>
      </c>
      <c r="K40" s="155">
        <v>55.609682697914103</v>
      </c>
      <c r="L40" s="162">
        <v>57.179829593544802</v>
      </c>
      <c r="M40" s="155"/>
      <c r="N40" s="163">
        <v>73.237158387721706</v>
      </c>
      <c r="O40" s="164">
        <v>74.758778941824801</v>
      </c>
      <c r="P40" s="165">
        <v>73.997968664773197</v>
      </c>
      <c r="Q40" s="155"/>
      <c r="R40" s="166">
        <v>61.9850121853244</v>
      </c>
      <c r="S40" s="160"/>
      <c r="T40" s="161">
        <v>0.49330607047344699</v>
      </c>
      <c r="U40" s="155">
        <v>0.36600370659931802</v>
      </c>
      <c r="V40" s="155">
        <v>22.421263216356898</v>
      </c>
      <c r="W40" s="155">
        <v>4.8043503760665196</v>
      </c>
      <c r="X40" s="155">
        <v>-3.13497867889093</v>
      </c>
      <c r="Y40" s="162">
        <v>5.3089492067936099</v>
      </c>
      <c r="Z40" s="155"/>
      <c r="AA40" s="163">
        <v>5.6387350673495398</v>
      </c>
      <c r="AB40" s="164">
        <v>1.6661970423829999</v>
      </c>
      <c r="AC40" s="165">
        <v>3.5939933174682701</v>
      </c>
      <c r="AD40" s="155"/>
      <c r="AE40" s="166">
        <v>4.7176553703724098</v>
      </c>
      <c r="AG40" s="161">
        <v>50.489965580153097</v>
      </c>
      <c r="AH40" s="155">
        <v>62.671864126243698</v>
      </c>
      <c r="AI40" s="155">
        <v>68.833580980683493</v>
      </c>
      <c r="AJ40" s="155">
        <v>66.049429157183894</v>
      </c>
      <c r="AK40" s="155">
        <v>57.894934827994803</v>
      </c>
      <c r="AL40" s="162">
        <v>61.187954934451803</v>
      </c>
      <c r="AM40" s="155"/>
      <c r="AN40" s="163">
        <v>56.729268155058499</v>
      </c>
      <c r="AO40" s="164">
        <v>57.001053284932297</v>
      </c>
      <c r="AP40" s="165">
        <v>56.865160719995401</v>
      </c>
      <c r="AQ40" s="155"/>
      <c r="AR40" s="166">
        <v>59.952870873178497</v>
      </c>
      <c r="AS40" s="160"/>
      <c r="AT40" s="161">
        <v>18.1613187648754</v>
      </c>
      <c r="AU40" s="155">
        <v>3.9154350727651801</v>
      </c>
      <c r="AV40" s="155">
        <v>3.8801099201134699</v>
      </c>
      <c r="AW40" s="155">
        <v>0.54475197213600801</v>
      </c>
      <c r="AX40" s="155">
        <v>2.5412774725423399</v>
      </c>
      <c r="AY40" s="162">
        <v>4.9697283306890698</v>
      </c>
      <c r="AZ40" s="155"/>
      <c r="BA40" s="163">
        <v>5.6470285201007098</v>
      </c>
      <c r="BB40" s="164">
        <v>1.3045599391763401</v>
      </c>
      <c r="BC40" s="165">
        <v>3.42504905864187</v>
      </c>
      <c r="BD40" s="155"/>
      <c r="BE40" s="166">
        <v>4.5461077231703202</v>
      </c>
    </row>
    <row r="41" spans="1:57" x14ac:dyDescent="0.25">
      <c r="A41" s="22" t="s">
        <v>82</v>
      </c>
      <c r="B41" s="3" t="str">
        <f t="shared" si="0"/>
        <v>Shenandoah Valley</v>
      </c>
      <c r="C41" s="3"/>
      <c r="D41" s="25" t="s">
        <v>16</v>
      </c>
      <c r="E41" s="28" t="s">
        <v>17</v>
      </c>
      <c r="F41" s="3"/>
      <c r="G41" s="167">
        <v>27.848101265822699</v>
      </c>
      <c r="H41" s="168">
        <v>34.540084388185598</v>
      </c>
      <c r="I41" s="168">
        <v>46.860759493670798</v>
      </c>
      <c r="J41" s="168">
        <v>41.645569620253099</v>
      </c>
      <c r="K41" s="168">
        <v>45.780590717299503</v>
      </c>
      <c r="L41" s="169">
        <v>39.3350210970464</v>
      </c>
      <c r="M41" s="155"/>
      <c r="N41" s="170">
        <v>58.489451476793199</v>
      </c>
      <c r="O41" s="171">
        <v>57.831223628691902</v>
      </c>
      <c r="P41" s="172">
        <v>58.160337552742597</v>
      </c>
      <c r="Q41" s="155"/>
      <c r="R41" s="173">
        <v>44.713682941530998</v>
      </c>
      <c r="S41" s="160"/>
      <c r="T41" s="167">
        <v>-0.96671894592739405</v>
      </c>
      <c r="U41" s="168">
        <v>-12.4452492695073</v>
      </c>
      <c r="V41" s="168">
        <v>9.9097813578826202</v>
      </c>
      <c r="W41" s="168">
        <v>-12.1040377971679</v>
      </c>
      <c r="X41" s="168">
        <v>-12.558028891900401</v>
      </c>
      <c r="Y41" s="169">
        <v>-6.3189667968699803</v>
      </c>
      <c r="Z41" s="155"/>
      <c r="AA41" s="170">
        <v>-11.279536001282301</v>
      </c>
      <c r="AB41" s="171">
        <v>-13.1421783294248</v>
      </c>
      <c r="AC41" s="172">
        <v>-12.2154673697659</v>
      </c>
      <c r="AD41" s="155"/>
      <c r="AE41" s="173">
        <v>-8.6005604886957592</v>
      </c>
      <c r="AG41" s="167">
        <v>32.086497890295298</v>
      </c>
      <c r="AH41" s="168">
        <v>37.934599156118097</v>
      </c>
      <c r="AI41" s="168">
        <v>42.8818565400843</v>
      </c>
      <c r="AJ41" s="168">
        <v>41.483122362869103</v>
      </c>
      <c r="AK41" s="168">
        <v>41.6075949367088</v>
      </c>
      <c r="AL41" s="169">
        <v>39.198734177215101</v>
      </c>
      <c r="AM41" s="155"/>
      <c r="AN41" s="170">
        <v>49.244725738396603</v>
      </c>
      <c r="AO41" s="171">
        <v>47.898734177215097</v>
      </c>
      <c r="AP41" s="172">
        <v>48.5717299578059</v>
      </c>
      <c r="AQ41" s="155"/>
      <c r="AR41" s="173">
        <v>41.876732971669597</v>
      </c>
      <c r="AS41" s="67"/>
      <c r="AT41" s="167">
        <v>12.9848965081896</v>
      </c>
      <c r="AU41" s="168">
        <v>-2.98692674828802</v>
      </c>
      <c r="AV41" s="168">
        <v>2.4556279293849501</v>
      </c>
      <c r="AW41" s="168">
        <v>-1.66187935829533</v>
      </c>
      <c r="AX41" s="168">
        <v>-3.9513186250380299</v>
      </c>
      <c r="AY41" s="169">
        <v>0.58229480564145897</v>
      </c>
      <c r="AZ41" s="155"/>
      <c r="BA41" s="170">
        <v>-4.7206171753202799</v>
      </c>
      <c r="BB41" s="171">
        <v>-8.1761671419402102</v>
      </c>
      <c r="BC41" s="172">
        <v>-6.4563643787816902</v>
      </c>
      <c r="BD41" s="155"/>
      <c r="BE41" s="173">
        <v>-1.86475845798867</v>
      </c>
    </row>
    <row r="42" spans="1:57" ht="13" x14ac:dyDescent="0.3">
      <c r="A42" s="19" t="s">
        <v>83</v>
      </c>
      <c r="B42" s="3" t="str">
        <f t="shared" si="0"/>
        <v>Southern Virginia</v>
      </c>
      <c r="C42" s="9"/>
      <c r="D42" s="23" t="s">
        <v>16</v>
      </c>
      <c r="E42" s="26" t="s">
        <v>17</v>
      </c>
      <c r="F42" s="3"/>
      <c r="G42" s="152">
        <v>37.463912946924196</v>
      </c>
      <c r="H42" s="153">
        <v>53.542083055740598</v>
      </c>
      <c r="I42" s="153">
        <v>59.982234066178101</v>
      </c>
      <c r="J42" s="153">
        <v>67.954696868754098</v>
      </c>
      <c r="K42" s="153">
        <v>69.220519653564196</v>
      </c>
      <c r="L42" s="154">
        <v>57.632689318232202</v>
      </c>
      <c r="M42" s="155"/>
      <c r="N42" s="156">
        <v>74.017321785476298</v>
      </c>
      <c r="O42" s="157">
        <v>67.443926271374593</v>
      </c>
      <c r="P42" s="158">
        <v>70.730624028425396</v>
      </c>
      <c r="Q42" s="155"/>
      <c r="R42" s="159">
        <v>61.374956378287401</v>
      </c>
      <c r="S42" s="160"/>
      <c r="T42" s="152">
        <v>-2.5663802479258799</v>
      </c>
      <c r="U42" s="153">
        <v>-0.787614694451922</v>
      </c>
      <c r="V42" s="153">
        <v>4.7230807876716003</v>
      </c>
      <c r="W42" s="153">
        <v>16.540663712114601</v>
      </c>
      <c r="X42" s="153">
        <v>19.384378025985299</v>
      </c>
      <c r="Y42" s="154">
        <v>8.3378591896873804</v>
      </c>
      <c r="Z42" s="155"/>
      <c r="AA42" s="156">
        <v>16.9995513195284</v>
      </c>
      <c r="AB42" s="157">
        <v>11.317755101145201</v>
      </c>
      <c r="AC42" s="158">
        <v>14.2200372862367</v>
      </c>
      <c r="AD42" s="155"/>
      <c r="AE42" s="159">
        <v>10.2066116216374</v>
      </c>
      <c r="AF42" s="29"/>
      <c r="AG42" s="152">
        <v>38.063513213413202</v>
      </c>
      <c r="AH42" s="153">
        <v>53.447701532311697</v>
      </c>
      <c r="AI42" s="153">
        <v>59.149455918276701</v>
      </c>
      <c r="AJ42" s="153">
        <v>60.864978902953503</v>
      </c>
      <c r="AK42" s="153">
        <v>56.8176771041527</v>
      </c>
      <c r="AL42" s="154">
        <v>53.6686653342216</v>
      </c>
      <c r="AM42" s="155"/>
      <c r="AN42" s="156">
        <v>54.735731734399202</v>
      </c>
      <c r="AO42" s="157">
        <v>52.148567621585599</v>
      </c>
      <c r="AP42" s="158">
        <v>53.442149677992397</v>
      </c>
      <c r="AQ42" s="155"/>
      <c r="AR42" s="159">
        <v>53.603946575298998</v>
      </c>
      <c r="AS42" s="160"/>
      <c r="AT42" s="152">
        <v>-3.5248750324910998</v>
      </c>
      <c r="AU42" s="153">
        <v>-2.63536090329346</v>
      </c>
      <c r="AV42" s="153">
        <v>0.84109343145923299</v>
      </c>
      <c r="AW42" s="153">
        <v>4.7509585401807</v>
      </c>
      <c r="AX42" s="153">
        <v>7.0751180993987397</v>
      </c>
      <c r="AY42" s="154">
        <v>1.57881342831684</v>
      </c>
      <c r="AZ42" s="155"/>
      <c r="BA42" s="156">
        <v>7.6892816942805498</v>
      </c>
      <c r="BB42" s="157">
        <v>3.8825803450805201</v>
      </c>
      <c r="BC42" s="158">
        <v>5.7977613143179001</v>
      </c>
      <c r="BD42" s="155"/>
      <c r="BE42" s="159">
        <v>2.7459223445551202</v>
      </c>
    </row>
    <row r="43" spans="1:57" x14ac:dyDescent="0.25">
      <c r="A43" s="20" t="s">
        <v>84</v>
      </c>
      <c r="B43" s="3" t="str">
        <f t="shared" si="0"/>
        <v>Southwest Virginia - Blue Ridge Highlands</v>
      </c>
      <c r="C43" s="10"/>
      <c r="D43" s="24" t="s">
        <v>16</v>
      </c>
      <c r="E43" s="27" t="s">
        <v>17</v>
      </c>
      <c r="F43" s="3"/>
      <c r="G43" s="161">
        <v>31.104585498079899</v>
      </c>
      <c r="H43" s="155">
        <v>43.347639484978501</v>
      </c>
      <c r="I43" s="155">
        <v>50.688954145019203</v>
      </c>
      <c r="J43" s="155">
        <v>57.1380167156087</v>
      </c>
      <c r="K43" s="155">
        <v>72.453128529478207</v>
      </c>
      <c r="L43" s="162">
        <v>50.946464874632902</v>
      </c>
      <c r="M43" s="155"/>
      <c r="N43" s="163">
        <v>77.716286424214999</v>
      </c>
      <c r="O43" s="164">
        <v>75.186356449062501</v>
      </c>
      <c r="P43" s="165">
        <v>76.451321436638807</v>
      </c>
      <c r="Q43" s="155"/>
      <c r="R43" s="166">
        <v>58.2335667494917</v>
      </c>
      <c r="S43" s="160"/>
      <c r="T43" s="161">
        <v>14.5821818723596</v>
      </c>
      <c r="U43" s="155">
        <v>2.5340628589232499</v>
      </c>
      <c r="V43" s="155">
        <v>13.628704011302201</v>
      </c>
      <c r="W43" s="155">
        <v>23.9323722915316</v>
      </c>
      <c r="X43" s="155">
        <v>29.114253262420199</v>
      </c>
      <c r="Y43" s="162">
        <v>17.794523394346299</v>
      </c>
      <c r="Z43" s="155"/>
      <c r="AA43" s="163">
        <v>32.350011403243698</v>
      </c>
      <c r="AB43" s="164">
        <v>38.745146801509399</v>
      </c>
      <c r="AC43" s="165">
        <v>35.419291531699201</v>
      </c>
      <c r="AD43" s="155"/>
      <c r="AE43" s="166">
        <v>23.840246371446199</v>
      </c>
      <c r="AF43" s="30"/>
      <c r="AG43" s="161">
        <v>34.518296814998799</v>
      </c>
      <c r="AH43" s="155">
        <v>42.102439575333101</v>
      </c>
      <c r="AI43" s="155">
        <v>47.176417438445903</v>
      </c>
      <c r="AJ43" s="155">
        <v>49.582109780889901</v>
      </c>
      <c r="AK43" s="155">
        <v>51.677208041563098</v>
      </c>
      <c r="AL43" s="162">
        <v>45.011294330246201</v>
      </c>
      <c r="AM43" s="155"/>
      <c r="AN43" s="163">
        <v>57.601084255703597</v>
      </c>
      <c r="AO43" s="164">
        <v>52.843347639484897</v>
      </c>
      <c r="AP43" s="165">
        <v>55.2222159475943</v>
      </c>
      <c r="AQ43" s="155"/>
      <c r="AR43" s="166">
        <v>47.928700506631301</v>
      </c>
      <c r="AS43" s="160"/>
      <c r="AT43" s="161">
        <v>19.433644897632899</v>
      </c>
      <c r="AU43" s="155">
        <v>9.2057869817448706E-2</v>
      </c>
      <c r="AV43" s="155">
        <v>6.2107967351061699</v>
      </c>
      <c r="AW43" s="155">
        <v>9.1720712743443702</v>
      </c>
      <c r="AX43" s="155">
        <v>13.3299680047488</v>
      </c>
      <c r="AY43" s="162">
        <v>9.0405763120907601</v>
      </c>
      <c r="AZ43" s="155"/>
      <c r="BA43" s="163">
        <v>21.465921153239002</v>
      </c>
      <c r="BB43" s="164">
        <v>17.7288075413508</v>
      </c>
      <c r="BC43" s="165">
        <v>19.6486989550746</v>
      </c>
      <c r="BD43" s="155"/>
      <c r="BE43" s="166">
        <v>12.319468933916999</v>
      </c>
    </row>
    <row r="44" spans="1:57" x14ac:dyDescent="0.25">
      <c r="A44" s="21" t="s">
        <v>85</v>
      </c>
      <c r="B44" s="3" t="str">
        <f t="shared" si="0"/>
        <v>Southwest Virginia - Heart of Appalachia</v>
      </c>
      <c r="C44" s="3"/>
      <c r="D44" s="24" t="s">
        <v>16</v>
      </c>
      <c r="E44" s="27" t="s">
        <v>17</v>
      </c>
      <c r="F44" s="3"/>
      <c r="G44" s="161">
        <v>28.941979522184301</v>
      </c>
      <c r="H44" s="155">
        <v>41.569965870307101</v>
      </c>
      <c r="I44" s="155">
        <v>44.300341296928302</v>
      </c>
      <c r="J44" s="155">
        <v>47.918088737201302</v>
      </c>
      <c r="K44" s="155">
        <v>52.491467576791798</v>
      </c>
      <c r="L44" s="162">
        <v>43.044368600682503</v>
      </c>
      <c r="M44" s="155"/>
      <c r="N44" s="163">
        <v>50.921501706484598</v>
      </c>
      <c r="O44" s="164">
        <v>60.614334470989697</v>
      </c>
      <c r="P44" s="165">
        <v>55.767918088737197</v>
      </c>
      <c r="Q44" s="155"/>
      <c r="R44" s="166">
        <v>46.679668454412401</v>
      </c>
      <c r="S44" s="160"/>
      <c r="T44" s="161">
        <v>-4.9148394594904197</v>
      </c>
      <c r="U44" s="155">
        <v>-9.4581029533850192</v>
      </c>
      <c r="V44" s="155">
        <v>-12.674147371522499</v>
      </c>
      <c r="W44" s="155">
        <v>-9.3262685497708908</v>
      </c>
      <c r="X44" s="155">
        <v>12.540392144295399</v>
      </c>
      <c r="Y44" s="162">
        <v>-5.0084004785194001</v>
      </c>
      <c r="Z44" s="155"/>
      <c r="AA44" s="163">
        <v>21.326012761537299</v>
      </c>
      <c r="AB44" s="164">
        <v>44.9243250004467</v>
      </c>
      <c r="AC44" s="165">
        <v>33.104612859877903</v>
      </c>
      <c r="AD44" s="155"/>
      <c r="AE44" s="166">
        <v>5.2817545808597597</v>
      </c>
      <c r="AF44" s="30"/>
      <c r="AG44" s="161">
        <v>27.901023890784899</v>
      </c>
      <c r="AH44" s="155">
        <v>39.112627986348102</v>
      </c>
      <c r="AI44" s="155">
        <v>42.4232081911262</v>
      </c>
      <c r="AJ44" s="155">
        <v>42.337883959044298</v>
      </c>
      <c r="AK44" s="155">
        <v>39.948805460750798</v>
      </c>
      <c r="AL44" s="162">
        <v>38.344709897610898</v>
      </c>
      <c r="AM44" s="155"/>
      <c r="AN44" s="163">
        <v>38.651877133105799</v>
      </c>
      <c r="AO44" s="164">
        <v>40.580204778156897</v>
      </c>
      <c r="AP44" s="165">
        <v>39.616040955631298</v>
      </c>
      <c r="AQ44" s="155"/>
      <c r="AR44" s="166">
        <v>38.707947342759603</v>
      </c>
      <c r="AS44" s="160"/>
      <c r="AT44" s="161">
        <v>-16.174555415843301</v>
      </c>
      <c r="AU44" s="155">
        <v>-21.054437802877398</v>
      </c>
      <c r="AV44" s="155">
        <v>-19.807112491420401</v>
      </c>
      <c r="AW44" s="155">
        <v>-19.3283713158681</v>
      </c>
      <c r="AX44" s="155">
        <v>-11.296817696549899</v>
      </c>
      <c r="AY44" s="162">
        <v>-17.802765514431201</v>
      </c>
      <c r="AZ44" s="155"/>
      <c r="BA44" s="163">
        <v>-5.5674156534017802</v>
      </c>
      <c r="BB44" s="164">
        <v>4.2078360751173101</v>
      </c>
      <c r="BC44" s="165">
        <v>-0.80150585475893599</v>
      </c>
      <c r="BD44" s="155"/>
      <c r="BE44" s="166">
        <v>-13.466002676830801</v>
      </c>
    </row>
    <row r="45" spans="1:57" x14ac:dyDescent="0.25">
      <c r="A45" s="22" t="s">
        <v>86</v>
      </c>
      <c r="B45" s="3" t="str">
        <f t="shared" si="0"/>
        <v>Virginia Mountains</v>
      </c>
      <c r="C45" s="3"/>
      <c r="D45" s="25" t="s">
        <v>16</v>
      </c>
      <c r="E45" s="28" t="s">
        <v>17</v>
      </c>
      <c r="F45" s="3"/>
      <c r="G45" s="161">
        <v>30.077225308223799</v>
      </c>
      <c r="H45" s="155">
        <v>41.362958948651901</v>
      </c>
      <c r="I45" s="155">
        <v>48.015174095650899</v>
      </c>
      <c r="J45" s="155">
        <v>59.639615228288797</v>
      </c>
      <c r="K45" s="155">
        <v>73.025335320417199</v>
      </c>
      <c r="L45" s="162">
        <v>50.424061780246497</v>
      </c>
      <c r="M45" s="155"/>
      <c r="N45" s="163">
        <v>81.113670234385495</v>
      </c>
      <c r="O45" s="164">
        <v>79.271101476764599</v>
      </c>
      <c r="P45" s="165">
        <v>80.192385855575097</v>
      </c>
      <c r="Q45" s="155"/>
      <c r="R45" s="166">
        <v>58.929297230340403</v>
      </c>
      <c r="S45" s="160"/>
      <c r="T45" s="161">
        <v>-4.2420470736417002</v>
      </c>
      <c r="U45" s="155">
        <v>-13.111394528687301</v>
      </c>
      <c r="V45" s="155">
        <v>-0.74945605742004395</v>
      </c>
      <c r="W45" s="155">
        <v>14.277707168914301</v>
      </c>
      <c r="X45" s="155">
        <v>17.905150184079801</v>
      </c>
      <c r="Y45" s="162">
        <v>4.3907504356959803</v>
      </c>
      <c r="Z45" s="155"/>
      <c r="AA45" s="163">
        <v>15.197316374049899</v>
      </c>
      <c r="AB45" s="164">
        <v>23.4753952680013</v>
      </c>
      <c r="AC45" s="165">
        <v>19.1453232311652</v>
      </c>
      <c r="AD45" s="155"/>
      <c r="AE45" s="166">
        <v>9.6712659720108292</v>
      </c>
      <c r="AF45" s="31"/>
      <c r="AG45" s="161">
        <v>32.803636115098001</v>
      </c>
      <c r="AH45" s="155">
        <v>43.049005536190201</v>
      </c>
      <c r="AI45" s="155">
        <v>49.094388626888097</v>
      </c>
      <c r="AJ45" s="155">
        <v>52.539129246121199</v>
      </c>
      <c r="AK45" s="155">
        <v>52.580138063016797</v>
      </c>
      <c r="AL45" s="162">
        <v>46.013259517462899</v>
      </c>
      <c r="AM45" s="155"/>
      <c r="AN45" s="163">
        <v>56.270931583623799</v>
      </c>
      <c r="AO45" s="164">
        <v>54.560609668968802</v>
      </c>
      <c r="AP45" s="165">
        <v>55.413860710936802</v>
      </c>
      <c r="AQ45" s="155"/>
      <c r="AR45" s="166">
        <v>48.703437172200097</v>
      </c>
      <c r="AS45" s="160"/>
      <c r="AT45" s="161">
        <v>-0.94938979714565996</v>
      </c>
      <c r="AU45" s="155">
        <v>-9.7728433562127801</v>
      </c>
      <c r="AV45" s="155">
        <v>-4.2514801615509104</v>
      </c>
      <c r="AW45" s="155">
        <v>1.23281744084378</v>
      </c>
      <c r="AX45" s="155">
        <v>3.1463407869817002</v>
      </c>
      <c r="AY45" s="162">
        <v>-2.0959492183294999</v>
      </c>
      <c r="AZ45" s="155"/>
      <c r="BA45" s="163">
        <v>3.0717900903333799</v>
      </c>
      <c r="BB45" s="164">
        <v>5.6042462408089504</v>
      </c>
      <c r="BC45" s="165">
        <v>4.2995230661446104</v>
      </c>
      <c r="BD45" s="155"/>
      <c r="BE45" s="166">
        <v>-0.10183289938245101</v>
      </c>
    </row>
    <row r="46" spans="1:57" x14ac:dyDescent="0.25">
      <c r="A46" s="75" t="s">
        <v>110</v>
      </c>
      <c r="B46" s="3" t="s">
        <v>116</v>
      </c>
      <c r="D46" s="25" t="s">
        <v>16</v>
      </c>
      <c r="E46" s="28" t="s">
        <v>17</v>
      </c>
      <c r="G46" s="161">
        <v>28.938237335183899</v>
      </c>
      <c r="H46" s="155">
        <v>49.167244968771598</v>
      </c>
      <c r="I46" s="155">
        <v>52.151283830673101</v>
      </c>
      <c r="J46" s="155">
        <v>53.226925746009698</v>
      </c>
      <c r="K46" s="155">
        <v>42.921582234559303</v>
      </c>
      <c r="L46" s="162">
        <v>45.281054823039497</v>
      </c>
      <c r="M46" s="155"/>
      <c r="N46" s="163">
        <v>74.045801526717497</v>
      </c>
      <c r="O46" s="164">
        <v>78.834142956280303</v>
      </c>
      <c r="P46" s="165">
        <v>76.439972241498893</v>
      </c>
      <c r="Q46" s="155"/>
      <c r="R46" s="166">
        <v>54.183602656885</v>
      </c>
      <c r="S46" s="160"/>
      <c r="T46" s="161">
        <v>-2.7392901271136201</v>
      </c>
      <c r="U46" s="155">
        <v>-9.0570958832652497</v>
      </c>
      <c r="V46" s="155">
        <v>-0.25750295812964302</v>
      </c>
      <c r="W46" s="155">
        <v>-0.41180763339933701</v>
      </c>
      <c r="X46" s="155">
        <v>-13.969541353857799</v>
      </c>
      <c r="Y46" s="162">
        <v>-5.4443195239452802</v>
      </c>
      <c r="Z46" s="155"/>
      <c r="AA46" s="163">
        <v>22.051572372986499</v>
      </c>
      <c r="AB46" s="164">
        <v>2.2913832332903299</v>
      </c>
      <c r="AC46" s="165">
        <v>10.995028186286101</v>
      </c>
      <c r="AD46" s="155"/>
      <c r="AE46" s="166">
        <v>0.55892856725611695</v>
      </c>
      <c r="AG46" s="161">
        <v>38.219986120749397</v>
      </c>
      <c r="AH46" s="155">
        <v>52.246703678001303</v>
      </c>
      <c r="AI46" s="155">
        <v>57.286606523247698</v>
      </c>
      <c r="AJ46" s="155">
        <v>58.075988896599497</v>
      </c>
      <c r="AK46" s="155">
        <v>51.257807078417699</v>
      </c>
      <c r="AL46" s="162">
        <v>51.417418459403102</v>
      </c>
      <c r="AM46" s="155"/>
      <c r="AN46" s="163">
        <v>60.192574600971497</v>
      </c>
      <c r="AO46" s="164">
        <v>64.295628036086001</v>
      </c>
      <c r="AP46" s="165">
        <v>62.244101318528699</v>
      </c>
      <c r="AQ46" s="155"/>
      <c r="AR46" s="166">
        <v>54.510756419153303</v>
      </c>
      <c r="AS46" s="160"/>
      <c r="AT46" s="161">
        <v>19.358959488708798</v>
      </c>
      <c r="AU46" s="155">
        <v>-2.2126211636184498</v>
      </c>
      <c r="AV46" s="155">
        <v>-2.60216682413893</v>
      </c>
      <c r="AW46" s="155">
        <v>-3.27395352831034</v>
      </c>
      <c r="AX46" s="155">
        <v>0.61717685763487196</v>
      </c>
      <c r="AY46" s="162">
        <v>0.71886369388762705</v>
      </c>
      <c r="AZ46" s="155"/>
      <c r="BA46" s="163">
        <v>13.120174292722499</v>
      </c>
      <c r="BB46" s="164">
        <v>0.55256113914209504</v>
      </c>
      <c r="BC46" s="165">
        <v>6.26077784521277</v>
      </c>
      <c r="BD46" s="155"/>
      <c r="BE46" s="166">
        <v>2.4622704572813099</v>
      </c>
    </row>
    <row r="47" spans="1:57" x14ac:dyDescent="0.25">
      <c r="A47" s="75" t="s">
        <v>111</v>
      </c>
      <c r="B47" s="3" t="s">
        <v>117</v>
      </c>
      <c r="D47" s="25" t="s">
        <v>16</v>
      </c>
      <c r="E47" s="28" t="s">
        <v>17</v>
      </c>
      <c r="G47" s="161">
        <v>34.7694219103997</v>
      </c>
      <c r="H47" s="155">
        <v>54.881970328144398</v>
      </c>
      <c r="I47" s="155">
        <v>64.225681502594398</v>
      </c>
      <c r="J47" s="155">
        <v>57.998976832565901</v>
      </c>
      <c r="K47" s="155">
        <v>54.008623839801203</v>
      </c>
      <c r="L47" s="162">
        <v>53.176934882701097</v>
      </c>
      <c r="M47" s="155"/>
      <c r="N47" s="163">
        <v>80.665789666008905</v>
      </c>
      <c r="O47" s="164">
        <v>83.326024994518704</v>
      </c>
      <c r="P47" s="165">
        <v>81.995907330263805</v>
      </c>
      <c r="Q47" s="155"/>
      <c r="R47" s="166">
        <v>61.410927010576202</v>
      </c>
      <c r="S47" s="160"/>
      <c r="T47" s="161">
        <v>3.2217212964992998</v>
      </c>
      <c r="U47" s="155">
        <v>4.25364037816452</v>
      </c>
      <c r="V47" s="155">
        <v>19.387917250726101</v>
      </c>
      <c r="W47" s="155">
        <v>6.9113810177261401</v>
      </c>
      <c r="X47" s="155">
        <v>-0.87234762881924999</v>
      </c>
      <c r="Y47" s="162">
        <v>6.8426794949122396</v>
      </c>
      <c r="Z47" s="155"/>
      <c r="AA47" s="163">
        <v>9.76867718634659</v>
      </c>
      <c r="AB47" s="164">
        <v>1.5144182516601601</v>
      </c>
      <c r="AC47" s="165">
        <v>5.4135071643343897</v>
      </c>
      <c r="AD47" s="155"/>
      <c r="AE47" s="166">
        <v>6.2929219971984702</v>
      </c>
      <c r="AG47" s="161">
        <v>45.081487977782601</v>
      </c>
      <c r="AH47" s="155">
        <v>60.081853394723304</v>
      </c>
      <c r="AI47" s="155">
        <v>67.865234232258999</v>
      </c>
      <c r="AJ47" s="155">
        <v>65.395929255280194</v>
      </c>
      <c r="AK47" s="155">
        <v>55.862201271650903</v>
      </c>
      <c r="AL47" s="162">
        <v>58.857341226339202</v>
      </c>
      <c r="AM47" s="155"/>
      <c r="AN47" s="163">
        <v>62.137323686325999</v>
      </c>
      <c r="AO47" s="164">
        <v>62.632463641014297</v>
      </c>
      <c r="AP47" s="165">
        <v>62.384893663670198</v>
      </c>
      <c r="AQ47" s="155"/>
      <c r="AR47" s="166">
        <v>59.865213351290897</v>
      </c>
      <c r="AS47" s="160"/>
      <c r="AT47" s="161">
        <v>19.945154930372901</v>
      </c>
      <c r="AU47" s="155">
        <v>0.24517507165656399</v>
      </c>
      <c r="AV47" s="155">
        <v>0.60692136055159296</v>
      </c>
      <c r="AW47" s="155">
        <v>-0.68942692772942504</v>
      </c>
      <c r="AX47" s="155">
        <v>1.44757628304952</v>
      </c>
      <c r="AY47" s="162">
        <v>2.9367415437542599</v>
      </c>
      <c r="AZ47" s="155"/>
      <c r="BA47" s="163">
        <v>7.6653152215823503</v>
      </c>
      <c r="BB47" s="164">
        <v>2.37870709765448</v>
      </c>
      <c r="BC47" s="165">
        <v>4.9449996416424602</v>
      </c>
      <c r="BD47" s="155"/>
      <c r="BE47" s="166">
        <v>3.52659833077912</v>
      </c>
    </row>
    <row r="48" spans="1:57" x14ac:dyDescent="0.25">
      <c r="A48" s="75" t="s">
        <v>112</v>
      </c>
      <c r="B48" s="3" t="s">
        <v>118</v>
      </c>
      <c r="D48" s="25" t="s">
        <v>16</v>
      </c>
      <c r="E48" s="28" t="s">
        <v>17</v>
      </c>
      <c r="G48" s="161">
        <v>37.604247915041597</v>
      </c>
      <c r="H48" s="155">
        <v>54.061918761624703</v>
      </c>
      <c r="I48" s="155">
        <v>66.274674506509797</v>
      </c>
      <c r="J48" s="155">
        <v>62.401751964960702</v>
      </c>
      <c r="K48" s="155">
        <v>59.716805663886703</v>
      </c>
      <c r="L48" s="162">
        <v>56.011879762404703</v>
      </c>
      <c r="M48" s="155"/>
      <c r="N48" s="163">
        <v>76.363473268747697</v>
      </c>
      <c r="O48" s="164">
        <v>79.123310608778795</v>
      </c>
      <c r="P48" s="165">
        <v>77.743391938763295</v>
      </c>
      <c r="Q48" s="155"/>
      <c r="R48" s="166">
        <v>62.235504671216503</v>
      </c>
      <c r="S48" s="160"/>
      <c r="T48" s="161">
        <v>1.1742136164647701</v>
      </c>
      <c r="U48" s="155">
        <v>0.47454702637108098</v>
      </c>
      <c r="V48" s="155">
        <v>16.614318811641901</v>
      </c>
      <c r="W48" s="155">
        <v>8.2172809903882094</v>
      </c>
      <c r="X48" s="155">
        <v>0.25331065332904201</v>
      </c>
      <c r="Y48" s="162">
        <v>5.6684083564816996</v>
      </c>
      <c r="Z48" s="155"/>
      <c r="AA48" s="163">
        <v>2.61868855238618</v>
      </c>
      <c r="AB48" s="164">
        <v>4.9263926443192399E-2</v>
      </c>
      <c r="AC48" s="165">
        <v>1.2948942442515099</v>
      </c>
      <c r="AD48" s="155"/>
      <c r="AE48" s="166">
        <v>4.0888623252016396</v>
      </c>
      <c r="AG48" s="161">
        <v>45.173918912837998</v>
      </c>
      <c r="AH48" s="155">
        <v>57.337743178988703</v>
      </c>
      <c r="AI48" s="155">
        <v>65.883694070707506</v>
      </c>
      <c r="AJ48" s="155">
        <v>64.577239796607103</v>
      </c>
      <c r="AK48" s="155">
        <v>56.905758298459503</v>
      </c>
      <c r="AL48" s="162">
        <v>57.9756708515201</v>
      </c>
      <c r="AM48" s="155"/>
      <c r="AN48" s="163">
        <v>60.035369582159298</v>
      </c>
      <c r="AO48" s="164">
        <v>60.477942553972703</v>
      </c>
      <c r="AP48" s="165">
        <v>60.256655238951602</v>
      </c>
      <c r="AQ48" s="155"/>
      <c r="AR48" s="166">
        <v>58.627762871082901</v>
      </c>
      <c r="AS48" s="160"/>
      <c r="AT48" s="161">
        <v>13.3706321693898</v>
      </c>
      <c r="AU48" s="155">
        <v>-0.29090687252302699</v>
      </c>
      <c r="AV48" s="155">
        <v>2.70296300156904</v>
      </c>
      <c r="AW48" s="155">
        <v>1.7542214442978299</v>
      </c>
      <c r="AX48" s="155">
        <v>0.53478229836017299</v>
      </c>
      <c r="AY48" s="162">
        <v>2.9513851584786099</v>
      </c>
      <c r="AZ48" s="155"/>
      <c r="BA48" s="163">
        <v>2.59255205660746</v>
      </c>
      <c r="BB48" s="164">
        <v>-1.3313149421966399</v>
      </c>
      <c r="BC48" s="165">
        <v>0.58516480972005502</v>
      </c>
      <c r="BD48" s="155"/>
      <c r="BE48" s="166">
        <v>2.2450487909386698</v>
      </c>
    </row>
    <row r="49" spans="1:57" x14ac:dyDescent="0.25">
      <c r="A49" s="75" t="s">
        <v>113</v>
      </c>
      <c r="B49" s="3" t="s">
        <v>119</v>
      </c>
      <c r="D49" s="25" t="s">
        <v>16</v>
      </c>
      <c r="E49" s="28" t="s">
        <v>17</v>
      </c>
      <c r="G49" s="161">
        <v>33.173134687011803</v>
      </c>
      <c r="H49" s="155">
        <v>46.764387840922701</v>
      </c>
      <c r="I49" s="155">
        <v>58.555809203412203</v>
      </c>
      <c r="J49" s="155">
        <v>57.174095878889801</v>
      </c>
      <c r="K49" s="155">
        <v>59.235852457046697</v>
      </c>
      <c r="L49" s="162">
        <v>50.980656013456603</v>
      </c>
      <c r="M49" s="155"/>
      <c r="N49" s="163">
        <v>71.844286915775498</v>
      </c>
      <c r="O49" s="164">
        <v>71.053706596179197</v>
      </c>
      <c r="P49" s="165">
        <v>71.448996755977404</v>
      </c>
      <c r="Q49" s="155"/>
      <c r="R49" s="166">
        <v>56.8287533684626</v>
      </c>
      <c r="S49" s="160"/>
      <c r="T49" s="161">
        <v>-2.3943378134587401</v>
      </c>
      <c r="U49" s="155">
        <v>-6.4226367392578396</v>
      </c>
      <c r="V49" s="155">
        <v>10.5540894049111</v>
      </c>
      <c r="W49" s="155">
        <v>1.6040383066786199</v>
      </c>
      <c r="X49" s="155">
        <v>-1.2288071971777901</v>
      </c>
      <c r="Y49" s="162">
        <v>0.68424397989431496</v>
      </c>
      <c r="Z49" s="155"/>
      <c r="AA49" s="163">
        <v>1.4517778346901801E-3</v>
      </c>
      <c r="AB49" s="164">
        <v>-2.9853769737873699</v>
      </c>
      <c r="AC49" s="165">
        <v>-1.5063421736734901</v>
      </c>
      <c r="AD49" s="155"/>
      <c r="AE49" s="166">
        <v>-0.11378304436289299</v>
      </c>
      <c r="AG49" s="161">
        <v>38.674179170821297</v>
      </c>
      <c r="AH49" s="155">
        <v>49.748915772654598</v>
      </c>
      <c r="AI49" s="155">
        <v>56.505364072129602</v>
      </c>
      <c r="AJ49" s="155">
        <v>56.008001057196701</v>
      </c>
      <c r="AK49" s="155">
        <v>52.834608777135699</v>
      </c>
      <c r="AL49" s="162">
        <v>50.754213769987601</v>
      </c>
      <c r="AM49" s="155"/>
      <c r="AN49" s="163">
        <v>55.863237184492803</v>
      </c>
      <c r="AO49" s="164">
        <v>54.3038043119139</v>
      </c>
      <c r="AP49" s="165">
        <v>55.0835418249751</v>
      </c>
      <c r="AQ49" s="155"/>
      <c r="AR49" s="166">
        <v>51.991140760140603</v>
      </c>
      <c r="AS49" s="160"/>
      <c r="AT49" s="161">
        <v>7.8519738374039996</v>
      </c>
      <c r="AU49" s="155">
        <v>-3.5671799559067199</v>
      </c>
      <c r="AV49" s="155">
        <v>0.54153889695711499</v>
      </c>
      <c r="AW49" s="155">
        <v>-0.88738461586189499</v>
      </c>
      <c r="AX49" s="155">
        <v>0.70315399527582001</v>
      </c>
      <c r="AY49" s="162">
        <v>0.45408805721379097</v>
      </c>
      <c r="AZ49" s="155"/>
      <c r="BA49" s="163">
        <v>0.12135811609302</v>
      </c>
      <c r="BB49" s="164">
        <v>-3.9682841447980901</v>
      </c>
      <c r="BC49" s="165">
        <v>-1.9371177124002901</v>
      </c>
      <c r="BD49" s="155"/>
      <c r="BE49" s="166">
        <v>-0.28201274764608197</v>
      </c>
    </row>
    <row r="50" spans="1:57" x14ac:dyDescent="0.25">
      <c r="A50" s="75" t="s">
        <v>114</v>
      </c>
      <c r="B50" s="3" t="s">
        <v>120</v>
      </c>
      <c r="D50" s="25" t="s">
        <v>16</v>
      </c>
      <c r="E50" s="28" t="s">
        <v>17</v>
      </c>
      <c r="G50" s="161">
        <v>40.184905487665297</v>
      </c>
      <c r="H50" s="155">
        <v>47.5445100462263</v>
      </c>
      <c r="I50" s="155">
        <v>54.881230262254498</v>
      </c>
      <c r="J50" s="155">
        <v>54.821730971669098</v>
      </c>
      <c r="K50" s="155">
        <v>57.833310448990801</v>
      </c>
      <c r="L50" s="162">
        <v>51.053137443361202</v>
      </c>
      <c r="M50" s="155"/>
      <c r="N50" s="163">
        <v>66.369170213739693</v>
      </c>
      <c r="O50" s="164">
        <v>64.588768364684796</v>
      </c>
      <c r="P50" s="165">
        <v>65.478969289212301</v>
      </c>
      <c r="Q50" s="155"/>
      <c r="R50" s="166">
        <v>55.174803685032899</v>
      </c>
      <c r="S50" s="160"/>
      <c r="T50" s="161">
        <v>-1.30865074421323</v>
      </c>
      <c r="U50" s="155">
        <v>-1.7301211286123099</v>
      </c>
      <c r="V50" s="155">
        <v>8.2733571636568009</v>
      </c>
      <c r="W50" s="155">
        <v>0.16712753474879599</v>
      </c>
      <c r="X50" s="155">
        <v>5.0652258051616297</v>
      </c>
      <c r="Y50" s="162">
        <v>2.2853156336988301</v>
      </c>
      <c r="Z50" s="155"/>
      <c r="AA50" s="163">
        <v>6.1739559053048403</v>
      </c>
      <c r="AB50" s="164">
        <v>2.8761213184370802</v>
      </c>
      <c r="AC50" s="165">
        <v>4.5214430129386098</v>
      </c>
      <c r="AD50" s="155"/>
      <c r="AE50" s="166">
        <v>3.0327263625449201</v>
      </c>
      <c r="AG50" s="161">
        <v>42.7927100787293</v>
      </c>
      <c r="AH50" s="155">
        <v>48.838570477655097</v>
      </c>
      <c r="AI50" s="155">
        <v>52.181697156104299</v>
      </c>
      <c r="AJ50" s="155">
        <v>51.954460945210798</v>
      </c>
      <c r="AK50" s="155">
        <v>50.900911240158798</v>
      </c>
      <c r="AL50" s="162">
        <v>49.333669979571603</v>
      </c>
      <c r="AM50" s="155"/>
      <c r="AN50" s="163">
        <v>52.902426148231399</v>
      </c>
      <c r="AO50" s="164">
        <v>51.730934509826298</v>
      </c>
      <c r="AP50" s="165">
        <v>52.316240345414798</v>
      </c>
      <c r="AQ50" s="155"/>
      <c r="AR50" s="166">
        <v>50.186290403216603</v>
      </c>
      <c r="AS50" s="160"/>
      <c r="AT50" s="161">
        <v>4.6100379072131501</v>
      </c>
      <c r="AU50" s="155">
        <v>-0.94148759752391198</v>
      </c>
      <c r="AV50" s="155">
        <v>1.4132254469005601</v>
      </c>
      <c r="AW50" s="155">
        <v>-1.0224729203265099</v>
      </c>
      <c r="AX50" s="155">
        <v>1.1598016130005</v>
      </c>
      <c r="AY50" s="162">
        <v>0.89896529222965105</v>
      </c>
      <c r="AZ50" s="155"/>
      <c r="BA50" s="163">
        <v>0.66472875275991905</v>
      </c>
      <c r="BB50" s="164">
        <v>-0.56040914860753499</v>
      </c>
      <c r="BC50" s="165">
        <v>5.4426517491926299E-2</v>
      </c>
      <c r="BD50" s="155"/>
      <c r="BE50" s="166">
        <v>0.64844463532693897</v>
      </c>
    </row>
    <row r="51" spans="1:57" x14ac:dyDescent="0.25">
      <c r="A51" s="76" t="s">
        <v>115</v>
      </c>
      <c r="B51" s="3" t="s">
        <v>121</v>
      </c>
      <c r="D51" s="25" t="s">
        <v>16</v>
      </c>
      <c r="E51" s="28" t="s">
        <v>17</v>
      </c>
      <c r="G51" s="167">
        <v>40.394431554524303</v>
      </c>
      <c r="H51" s="168">
        <v>43.204756380510403</v>
      </c>
      <c r="I51" s="168">
        <v>46.247099767981403</v>
      </c>
      <c r="J51" s="168">
        <v>48.198955916473302</v>
      </c>
      <c r="K51" s="168">
        <v>51.1774941995359</v>
      </c>
      <c r="L51" s="169">
        <v>45.844547563805101</v>
      </c>
      <c r="M51" s="155"/>
      <c r="N51" s="170">
        <v>58.520881670533598</v>
      </c>
      <c r="O51" s="171">
        <v>56.4820185614849</v>
      </c>
      <c r="P51" s="172">
        <v>57.501450116009202</v>
      </c>
      <c r="Q51" s="155"/>
      <c r="R51" s="173">
        <v>49.1750911501491</v>
      </c>
      <c r="S51" s="160"/>
      <c r="T51" s="167">
        <v>4.6381864810889502</v>
      </c>
      <c r="U51" s="168">
        <v>4.6914804910950902</v>
      </c>
      <c r="V51" s="168">
        <v>8.0371553886974105</v>
      </c>
      <c r="W51" s="168">
        <v>4.1801135050548597</v>
      </c>
      <c r="X51" s="168">
        <v>9.2636811105669992</v>
      </c>
      <c r="Y51" s="169">
        <v>6.2284731768460802</v>
      </c>
      <c r="Z51" s="155"/>
      <c r="AA51" s="170">
        <v>9.6452726800441706</v>
      </c>
      <c r="AB51" s="171">
        <v>4.0299648351702704</v>
      </c>
      <c r="AC51" s="172">
        <v>6.8135997662337404</v>
      </c>
      <c r="AD51" s="155"/>
      <c r="AE51" s="173">
        <v>6.42324465360117</v>
      </c>
      <c r="AG51" s="167">
        <v>41.835121809744699</v>
      </c>
      <c r="AH51" s="168">
        <v>44.258990719257497</v>
      </c>
      <c r="AI51" s="168">
        <v>45.605423433874698</v>
      </c>
      <c r="AJ51" s="168">
        <v>46.496519721577698</v>
      </c>
      <c r="AK51" s="168">
        <v>46.886600928074202</v>
      </c>
      <c r="AL51" s="169">
        <v>45.016531322505799</v>
      </c>
      <c r="AM51" s="155"/>
      <c r="AN51" s="170">
        <v>49.393126450116</v>
      </c>
      <c r="AO51" s="171">
        <v>48.782627610208799</v>
      </c>
      <c r="AP51" s="172">
        <v>49.087877030162403</v>
      </c>
      <c r="AQ51" s="155"/>
      <c r="AR51" s="173">
        <v>46.179772953264802</v>
      </c>
      <c r="AS51" s="160"/>
      <c r="AT51" s="167">
        <v>6.9367526250867497</v>
      </c>
      <c r="AU51" s="168">
        <v>4.3266521171174004</v>
      </c>
      <c r="AV51" s="168">
        <v>5.4842591955474997</v>
      </c>
      <c r="AW51" s="168">
        <v>4.5719334042693403</v>
      </c>
      <c r="AX51" s="168">
        <v>5.0671268213163403</v>
      </c>
      <c r="AY51" s="169">
        <v>5.2436938082623596</v>
      </c>
      <c r="AZ51" s="155"/>
      <c r="BA51" s="170">
        <v>4.7748157747534403</v>
      </c>
      <c r="BB51" s="171">
        <v>1.71449243649753</v>
      </c>
      <c r="BC51" s="172">
        <v>3.2314899715228398</v>
      </c>
      <c r="BD51" s="155"/>
      <c r="BE51" s="173">
        <v>4.6244891433099404</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O24" zoomScale="80" zoomScaleNormal="80" workbookViewId="0">
      <selection activeCell="J17" sqref="J17"/>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21" t="s">
        <v>5</v>
      </c>
      <c r="E2" s="222"/>
      <c r="G2" s="215" t="s">
        <v>36</v>
      </c>
      <c r="H2" s="216"/>
      <c r="I2" s="216"/>
      <c r="J2" s="216"/>
      <c r="K2" s="216"/>
      <c r="L2" s="216"/>
      <c r="M2" s="216"/>
      <c r="N2" s="216"/>
      <c r="O2" s="216"/>
      <c r="P2" s="216"/>
      <c r="Q2" s="216"/>
      <c r="R2" s="216"/>
      <c r="T2" s="215" t="s">
        <v>37</v>
      </c>
      <c r="U2" s="216"/>
      <c r="V2" s="216"/>
      <c r="W2" s="216"/>
      <c r="X2" s="216"/>
      <c r="Y2" s="216"/>
      <c r="Z2" s="216"/>
      <c r="AA2" s="216"/>
      <c r="AB2" s="216"/>
      <c r="AC2" s="216"/>
      <c r="AD2" s="216"/>
      <c r="AE2" s="216"/>
      <c r="AF2" s="4"/>
      <c r="AG2" s="215" t="s">
        <v>38</v>
      </c>
      <c r="AH2" s="216"/>
      <c r="AI2" s="216"/>
      <c r="AJ2" s="216"/>
      <c r="AK2" s="216"/>
      <c r="AL2" s="216"/>
      <c r="AM2" s="216"/>
      <c r="AN2" s="216"/>
      <c r="AO2" s="216"/>
      <c r="AP2" s="216"/>
      <c r="AQ2" s="216"/>
      <c r="AR2" s="216"/>
      <c r="AT2" s="215" t="s">
        <v>39</v>
      </c>
      <c r="AU2" s="216"/>
      <c r="AV2" s="216"/>
      <c r="AW2" s="216"/>
      <c r="AX2" s="216"/>
      <c r="AY2" s="216"/>
      <c r="AZ2" s="216"/>
      <c r="BA2" s="216"/>
      <c r="BB2" s="216"/>
      <c r="BC2" s="216"/>
      <c r="BD2" s="216"/>
      <c r="BE2" s="216"/>
    </row>
    <row r="3" spans="1:57" ht="13" x14ac:dyDescent="0.25">
      <c r="A3" s="32"/>
      <c r="B3" s="32"/>
      <c r="C3" s="3"/>
      <c r="D3" s="223" t="s">
        <v>8</v>
      </c>
      <c r="E3" s="225" t="s">
        <v>9</v>
      </c>
      <c r="F3" s="5"/>
      <c r="G3" s="213" t="s">
        <v>0</v>
      </c>
      <c r="H3" s="209" t="s">
        <v>1</v>
      </c>
      <c r="I3" s="209" t="s">
        <v>10</v>
      </c>
      <c r="J3" s="209" t="s">
        <v>2</v>
      </c>
      <c r="K3" s="209" t="s">
        <v>11</v>
      </c>
      <c r="L3" s="211" t="s">
        <v>12</v>
      </c>
      <c r="M3" s="5"/>
      <c r="N3" s="213" t="s">
        <v>3</v>
      </c>
      <c r="O3" s="209" t="s">
        <v>4</v>
      </c>
      <c r="P3" s="211" t="s">
        <v>13</v>
      </c>
      <c r="Q3" s="2"/>
      <c r="R3" s="217" t="s">
        <v>14</v>
      </c>
      <c r="S3" s="2"/>
      <c r="T3" s="213" t="s">
        <v>0</v>
      </c>
      <c r="U3" s="209" t="s">
        <v>1</v>
      </c>
      <c r="V3" s="209" t="s">
        <v>10</v>
      </c>
      <c r="W3" s="209" t="s">
        <v>2</v>
      </c>
      <c r="X3" s="209" t="s">
        <v>11</v>
      </c>
      <c r="Y3" s="211" t="s">
        <v>12</v>
      </c>
      <c r="Z3" s="2"/>
      <c r="AA3" s="213" t="s">
        <v>3</v>
      </c>
      <c r="AB3" s="209" t="s">
        <v>4</v>
      </c>
      <c r="AC3" s="211" t="s">
        <v>13</v>
      </c>
      <c r="AD3" s="1"/>
      <c r="AE3" s="219" t="s">
        <v>14</v>
      </c>
      <c r="AF3" s="38"/>
      <c r="AG3" s="213" t="s">
        <v>0</v>
      </c>
      <c r="AH3" s="209" t="s">
        <v>1</v>
      </c>
      <c r="AI3" s="209" t="s">
        <v>10</v>
      </c>
      <c r="AJ3" s="209" t="s">
        <v>2</v>
      </c>
      <c r="AK3" s="209" t="s">
        <v>11</v>
      </c>
      <c r="AL3" s="211" t="s">
        <v>12</v>
      </c>
      <c r="AM3" s="5"/>
      <c r="AN3" s="213" t="s">
        <v>3</v>
      </c>
      <c r="AO3" s="209" t="s">
        <v>4</v>
      </c>
      <c r="AP3" s="211" t="s">
        <v>13</v>
      </c>
      <c r="AQ3" s="2"/>
      <c r="AR3" s="217" t="s">
        <v>14</v>
      </c>
      <c r="AS3" s="2"/>
      <c r="AT3" s="213" t="s">
        <v>0</v>
      </c>
      <c r="AU3" s="209" t="s">
        <v>1</v>
      </c>
      <c r="AV3" s="209" t="s">
        <v>10</v>
      </c>
      <c r="AW3" s="209" t="s">
        <v>2</v>
      </c>
      <c r="AX3" s="209" t="s">
        <v>11</v>
      </c>
      <c r="AY3" s="211" t="s">
        <v>12</v>
      </c>
      <c r="AZ3" s="2"/>
      <c r="BA3" s="213" t="s">
        <v>3</v>
      </c>
      <c r="BB3" s="209" t="s">
        <v>4</v>
      </c>
      <c r="BC3" s="211" t="s">
        <v>13</v>
      </c>
      <c r="BD3" s="1"/>
      <c r="BE3" s="219" t="s">
        <v>14</v>
      </c>
    </row>
    <row r="4" spans="1:57" ht="13" x14ac:dyDescent="0.25">
      <c r="A4" s="32"/>
      <c r="B4" s="32"/>
      <c r="C4" s="3"/>
      <c r="D4" s="224"/>
      <c r="E4" s="226"/>
      <c r="F4" s="5"/>
      <c r="G4" s="214"/>
      <c r="H4" s="210"/>
      <c r="I4" s="210"/>
      <c r="J4" s="210"/>
      <c r="K4" s="210"/>
      <c r="L4" s="212"/>
      <c r="M4" s="5"/>
      <c r="N4" s="214"/>
      <c r="O4" s="210"/>
      <c r="P4" s="212"/>
      <c r="Q4" s="2"/>
      <c r="R4" s="218"/>
      <c r="S4" s="2"/>
      <c r="T4" s="214"/>
      <c r="U4" s="210"/>
      <c r="V4" s="210"/>
      <c r="W4" s="210"/>
      <c r="X4" s="210"/>
      <c r="Y4" s="212"/>
      <c r="Z4" s="2"/>
      <c r="AA4" s="214"/>
      <c r="AB4" s="210"/>
      <c r="AC4" s="212"/>
      <c r="AD4" s="1"/>
      <c r="AE4" s="220"/>
      <c r="AF4" s="39"/>
      <c r="AG4" s="214"/>
      <c r="AH4" s="210"/>
      <c r="AI4" s="210"/>
      <c r="AJ4" s="210"/>
      <c r="AK4" s="210"/>
      <c r="AL4" s="212"/>
      <c r="AM4" s="5"/>
      <c r="AN4" s="214"/>
      <c r="AO4" s="210"/>
      <c r="AP4" s="212"/>
      <c r="AQ4" s="2"/>
      <c r="AR4" s="218"/>
      <c r="AS4" s="2"/>
      <c r="AT4" s="214"/>
      <c r="AU4" s="210"/>
      <c r="AV4" s="210"/>
      <c r="AW4" s="210"/>
      <c r="AX4" s="210"/>
      <c r="AY4" s="212"/>
      <c r="AZ4" s="2"/>
      <c r="BA4" s="214"/>
      <c r="BB4" s="210"/>
      <c r="BC4" s="212"/>
      <c r="BD4" s="1"/>
      <c r="BE4" s="22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4">
        <v>155.872403397082</v>
      </c>
      <c r="H6" s="175">
        <v>154.67433835854899</v>
      </c>
      <c r="I6" s="175">
        <v>159.683961155482</v>
      </c>
      <c r="J6" s="175">
        <v>156.368649774424</v>
      </c>
      <c r="K6" s="175">
        <v>154.333117792455</v>
      </c>
      <c r="L6" s="176">
        <v>156.256195575097</v>
      </c>
      <c r="M6" s="177"/>
      <c r="N6" s="178">
        <v>176.85299125215599</v>
      </c>
      <c r="O6" s="179">
        <v>184.89567471158901</v>
      </c>
      <c r="P6" s="180">
        <v>180.901793628403</v>
      </c>
      <c r="Q6" s="177"/>
      <c r="R6" s="181">
        <v>164.78655841577299</v>
      </c>
      <c r="S6" s="160"/>
      <c r="T6" s="152">
        <v>-11.5967124909223</v>
      </c>
      <c r="U6" s="153">
        <v>2.5154162674368998</v>
      </c>
      <c r="V6" s="153">
        <v>5.6156192140291203</v>
      </c>
      <c r="W6" s="153">
        <v>4.52660895327665</v>
      </c>
      <c r="X6" s="153">
        <v>1.5179847750800599</v>
      </c>
      <c r="Y6" s="154">
        <v>0.83926718236771602</v>
      </c>
      <c r="Z6" s="155"/>
      <c r="AA6" s="156">
        <v>4.1992054104096601</v>
      </c>
      <c r="AB6" s="157">
        <v>4.6529522345084304</v>
      </c>
      <c r="AC6" s="158">
        <v>4.37578134479255</v>
      </c>
      <c r="AD6" s="155"/>
      <c r="AE6" s="159">
        <v>2.1743774335239201</v>
      </c>
      <c r="AF6" s="29"/>
      <c r="AG6" s="174">
        <v>149.859528935539</v>
      </c>
      <c r="AH6" s="175">
        <v>152.62527045684999</v>
      </c>
      <c r="AI6" s="175">
        <v>156.331905580636</v>
      </c>
      <c r="AJ6" s="175">
        <v>155.321441218888</v>
      </c>
      <c r="AK6" s="175">
        <v>151.582152725252</v>
      </c>
      <c r="AL6" s="176">
        <v>153.34523584191001</v>
      </c>
      <c r="AM6" s="177"/>
      <c r="AN6" s="178">
        <v>161.20518713032899</v>
      </c>
      <c r="AO6" s="179">
        <v>165.43362095098999</v>
      </c>
      <c r="AP6" s="180">
        <v>163.331032155716</v>
      </c>
      <c r="AQ6" s="177"/>
      <c r="AR6" s="181">
        <v>156.453221478865</v>
      </c>
      <c r="AS6" s="160"/>
      <c r="AT6" s="152">
        <v>0.77807088638337496</v>
      </c>
      <c r="AU6" s="153">
        <v>3.0948518061461101</v>
      </c>
      <c r="AV6" s="153">
        <v>2.7062628717838999</v>
      </c>
      <c r="AW6" s="153">
        <v>2.6897766464335202</v>
      </c>
      <c r="AX6" s="153">
        <v>0.77470173842383905</v>
      </c>
      <c r="AY6" s="154">
        <v>2.0662975088524602</v>
      </c>
      <c r="AZ6" s="155"/>
      <c r="BA6" s="156">
        <v>-0.47148692214319399</v>
      </c>
      <c r="BB6" s="157">
        <v>-0.356420195038267</v>
      </c>
      <c r="BC6" s="158">
        <v>-0.42615282411518901</v>
      </c>
      <c r="BD6" s="155"/>
      <c r="BE6" s="159">
        <v>1.2363476685210599</v>
      </c>
    </row>
    <row r="7" spans="1:57" x14ac:dyDescent="0.25">
      <c r="A7" s="20" t="s">
        <v>18</v>
      </c>
      <c r="B7" s="3" t="str">
        <f>TRIM(A7)</f>
        <v>Virginia</v>
      </c>
      <c r="C7" s="10"/>
      <c r="D7" s="24" t="s">
        <v>16</v>
      </c>
      <c r="E7" s="27" t="s">
        <v>17</v>
      </c>
      <c r="F7" s="3"/>
      <c r="G7" s="182">
        <v>102.651347069717</v>
      </c>
      <c r="H7" s="177">
        <v>115.14737277375799</v>
      </c>
      <c r="I7" s="177">
        <v>120.111902122469</v>
      </c>
      <c r="J7" s="177">
        <v>118.460022000728</v>
      </c>
      <c r="K7" s="177">
        <v>112.32522317183199</v>
      </c>
      <c r="L7" s="183">
        <v>114.58041075764901</v>
      </c>
      <c r="M7" s="177"/>
      <c r="N7" s="184">
        <v>127.86485760419799</v>
      </c>
      <c r="O7" s="185">
        <v>131.488039955359</v>
      </c>
      <c r="P7" s="186">
        <v>129.67935975425499</v>
      </c>
      <c r="Q7" s="177"/>
      <c r="R7" s="187">
        <v>119.962011016159</v>
      </c>
      <c r="S7" s="160"/>
      <c r="T7" s="161">
        <v>0.63298742695640997</v>
      </c>
      <c r="U7" s="155">
        <v>2.2339135341585901</v>
      </c>
      <c r="V7" s="155">
        <v>5.7503269440156597</v>
      </c>
      <c r="W7" s="155">
        <v>6.1807407951936399</v>
      </c>
      <c r="X7" s="155">
        <v>1.3797012733584999</v>
      </c>
      <c r="Y7" s="162">
        <v>3.5888503249588801</v>
      </c>
      <c r="Z7" s="155"/>
      <c r="AA7" s="163">
        <v>3.1780676619508998</v>
      </c>
      <c r="AB7" s="164">
        <v>3.22697599384162</v>
      </c>
      <c r="AC7" s="165">
        <v>3.1712725081626698</v>
      </c>
      <c r="AD7" s="155"/>
      <c r="AE7" s="166">
        <v>3.3961474490735402</v>
      </c>
      <c r="AF7" s="30"/>
      <c r="AG7" s="182">
        <v>125.02744963747099</v>
      </c>
      <c r="AH7" s="177">
        <v>128.29992930269901</v>
      </c>
      <c r="AI7" s="177">
        <v>123.370723327478</v>
      </c>
      <c r="AJ7" s="177">
        <v>121.30587683154999</v>
      </c>
      <c r="AK7" s="177">
        <v>112.88037168170401</v>
      </c>
      <c r="AL7" s="183">
        <v>122.05342498861199</v>
      </c>
      <c r="AM7" s="177"/>
      <c r="AN7" s="184">
        <v>118.36167946159399</v>
      </c>
      <c r="AO7" s="185">
        <v>119.787759070489</v>
      </c>
      <c r="AP7" s="186">
        <v>119.071962112544</v>
      </c>
      <c r="AQ7" s="177"/>
      <c r="AR7" s="187">
        <v>121.159709846444</v>
      </c>
      <c r="AS7" s="160"/>
      <c r="AT7" s="161">
        <v>21.543443239115099</v>
      </c>
      <c r="AU7" s="155">
        <v>11.4910236869366</v>
      </c>
      <c r="AV7" s="155">
        <v>3.4978190399083799</v>
      </c>
      <c r="AW7" s="155">
        <v>3.4486181967602398</v>
      </c>
      <c r="AX7" s="155">
        <v>2.1729851069866002</v>
      </c>
      <c r="AY7" s="162">
        <v>7.3439185640472298</v>
      </c>
      <c r="AZ7" s="155"/>
      <c r="BA7" s="163">
        <v>3.1915432311979202</v>
      </c>
      <c r="BB7" s="164">
        <v>2.4123838374856699</v>
      </c>
      <c r="BC7" s="165">
        <v>2.7808201620495301</v>
      </c>
      <c r="BD7" s="155"/>
      <c r="BE7" s="166">
        <v>5.9534483990489004</v>
      </c>
    </row>
    <row r="8" spans="1:57" x14ac:dyDescent="0.25">
      <c r="A8" s="21" t="s">
        <v>19</v>
      </c>
      <c r="B8" s="3" t="str">
        <f t="shared" ref="B8:B43" si="0">TRIM(A8)</f>
        <v>Norfolk/Virginia Beach, VA</v>
      </c>
      <c r="C8" s="3"/>
      <c r="D8" s="24" t="s">
        <v>16</v>
      </c>
      <c r="E8" s="27" t="s">
        <v>17</v>
      </c>
      <c r="F8" s="3"/>
      <c r="G8" s="182">
        <v>87.066552683546007</v>
      </c>
      <c r="H8" s="177">
        <v>93.334088036270799</v>
      </c>
      <c r="I8" s="177">
        <v>93.893310566122906</v>
      </c>
      <c r="J8" s="177">
        <v>93.576287440543595</v>
      </c>
      <c r="K8" s="177">
        <v>94.617203491245505</v>
      </c>
      <c r="L8" s="183">
        <v>92.750942317327699</v>
      </c>
      <c r="M8" s="177"/>
      <c r="N8" s="184">
        <v>122.94610025748401</v>
      </c>
      <c r="O8" s="185">
        <v>131.68565052360799</v>
      </c>
      <c r="P8" s="186">
        <v>127.41388259448399</v>
      </c>
      <c r="Q8" s="177"/>
      <c r="R8" s="187">
        <v>105.98318968276701</v>
      </c>
      <c r="S8" s="160"/>
      <c r="T8" s="161">
        <v>-3.53007674510937</v>
      </c>
      <c r="U8" s="155">
        <v>0.67813293162334698</v>
      </c>
      <c r="V8" s="155">
        <v>-1.13053614443796</v>
      </c>
      <c r="W8" s="155">
        <v>-3.5603520935424799</v>
      </c>
      <c r="X8" s="155">
        <v>-5.73245377260311</v>
      </c>
      <c r="Y8" s="162">
        <v>-2.9061091751813302</v>
      </c>
      <c r="Z8" s="155"/>
      <c r="AA8" s="163">
        <v>-1.7328849532011801</v>
      </c>
      <c r="AB8" s="164">
        <v>6.7812410578229603</v>
      </c>
      <c r="AC8" s="165">
        <v>2.5978099986417398</v>
      </c>
      <c r="AD8" s="155"/>
      <c r="AE8" s="166">
        <v>-0.66379089250233203</v>
      </c>
      <c r="AF8" s="30"/>
      <c r="AG8" s="182">
        <v>91.913773218089005</v>
      </c>
      <c r="AH8" s="177">
        <v>93.051156428826999</v>
      </c>
      <c r="AI8" s="177">
        <v>94.960927000816994</v>
      </c>
      <c r="AJ8" s="177">
        <v>95.076190643884601</v>
      </c>
      <c r="AK8" s="177">
        <v>94.122054701004899</v>
      </c>
      <c r="AL8" s="183">
        <v>93.911283986591897</v>
      </c>
      <c r="AM8" s="177"/>
      <c r="AN8" s="184">
        <v>111.91211711034499</v>
      </c>
      <c r="AO8" s="185">
        <v>116.507938605432</v>
      </c>
      <c r="AP8" s="186">
        <v>114.235571261058</v>
      </c>
      <c r="AQ8" s="177"/>
      <c r="AR8" s="187">
        <v>100.64805326109099</v>
      </c>
      <c r="AS8" s="160"/>
      <c r="AT8" s="161">
        <v>1.8318357916114401</v>
      </c>
      <c r="AU8" s="155">
        <v>-0.23675365659634201</v>
      </c>
      <c r="AV8" s="155">
        <v>-0.82323069065243604</v>
      </c>
      <c r="AW8" s="155">
        <v>-1.1231202289315201</v>
      </c>
      <c r="AX8" s="155">
        <v>-1.6336088731649301</v>
      </c>
      <c r="AY8" s="162">
        <v>-0.555970942235959</v>
      </c>
      <c r="AZ8" s="155"/>
      <c r="BA8" s="163">
        <v>-0.173044118477337</v>
      </c>
      <c r="BB8" s="164">
        <v>1.41222417170328</v>
      </c>
      <c r="BC8" s="165">
        <v>0.62035516861235096</v>
      </c>
      <c r="BD8" s="155"/>
      <c r="BE8" s="166">
        <v>-0.239460453669636</v>
      </c>
    </row>
    <row r="9" spans="1:57" ht="16" x14ac:dyDescent="0.45">
      <c r="A9" s="21" t="s">
        <v>20</v>
      </c>
      <c r="B9" s="73" t="s">
        <v>71</v>
      </c>
      <c r="C9" s="3"/>
      <c r="D9" s="24" t="s">
        <v>16</v>
      </c>
      <c r="E9" s="27" t="s">
        <v>17</v>
      </c>
      <c r="F9" s="3"/>
      <c r="G9" s="182">
        <v>93.828003407487699</v>
      </c>
      <c r="H9" s="177">
        <v>103.176045545051</v>
      </c>
      <c r="I9" s="177">
        <v>108.02347612349401</v>
      </c>
      <c r="J9" s="177">
        <v>110.435553428495</v>
      </c>
      <c r="K9" s="177">
        <v>106.676497501596</v>
      </c>
      <c r="L9" s="183">
        <v>105.347403974294</v>
      </c>
      <c r="M9" s="177"/>
      <c r="N9" s="184">
        <v>121.366241225403</v>
      </c>
      <c r="O9" s="185">
        <v>119.18402522029</v>
      </c>
      <c r="P9" s="186">
        <v>120.295376118269</v>
      </c>
      <c r="Q9" s="177"/>
      <c r="R9" s="187">
        <v>110.550062559106</v>
      </c>
      <c r="S9" s="160"/>
      <c r="T9" s="161">
        <v>0.58950757893104699</v>
      </c>
      <c r="U9" s="155">
        <v>-0.768862103592312</v>
      </c>
      <c r="V9" s="155">
        <v>2.9421569401610999</v>
      </c>
      <c r="W9" s="155">
        <v>5.9599847902477601</v>
      </c>
      <c r="X9" s="155">
        <v>5.2899404439459197</v>
      </c>
      <c r="Y9" s="162">
        <v>3.21741834479251</v>
      </c>
      <c r="Z9" s="155"/>
      <c r="AA9" s="163">
        <v>5.0295400453624302</v>
      </c>
      <c r="AB9" s="164">
        <v>-2.1299906131609698</v>
      </c>
      <c r="AC9" s="165">
        <v>1.2579755138047599</v>
      </c>
      <c r="AD9" s="155"/>
      <c r="AE9" s="166">
        <v>2.4352232245737899</v>
      </c>
      <c r="AF9" s="30"/>
      <c r="AG9" s="182">
        <v>101.398168851702</v>
      </c>
      <c r="AH9" s="177">
        <v>107.636488314602</v>
      </c>
      <c r="AI9" s="177">
        <v>113.565369224929</v>
      </c>
      <c r="AJ9" s="177">
        <v>113.29396402845001</v>
      </c>
      <c r="AK9" s="177">
        <v>104.39492754435101</v>
      </c>
      <c r="AL9" s="183">
        <v>108.566041795714</v>
      </c>
      <c r="AM9" s="177"/>
      <c r="AN9" s="184">
        <v>113.430569830256</v>
      </c>
      <c r="AO9" s="185">
        <v>112.842263436416</v>
      </c>
      <c r="AP9" s="186">
        <v>113.13863560830301</v>
      </c>
      <c r="AQ9" s="177"/>
      <c r="AR9" s="187">
        <v>109.921265731924</v>
      </c>
      <c r="AS9" s="160"/>
      <c r="AT9" s="161">
        <v>5.5466646741588201</v>
      </c>
      <c r="AU9" s="155">
        <v>0.20379607125431101</v>
      </c>
      <c r="AV9" s="155">
        <v>1.6069835636934999</v>
      </c>
      <c r="AW9" s="155">
        <v>2.56377248713651</v>
      </c>
      <c r="AX9" s="155">
        <v>1.1128734996746601</v>
      </c>
      <c r="AY9" s="162">
        <v>1.91280674221735</v>
      </c>
      <c r="AZ9" s="155"/>
      <c r="BA9" s="163">
        <v>0.69345419559541999</v>
      </c>
      <c r="BB9" s="164">
        <v>-2.4436190200627799</v>
      </c>
      <c r="BC9" s="165">
        <v>-0.92622444593650799</v>
      </c>
      <c r="BD9" s="155"/>
      <c r="BE9" s="166">
        <v>1.01279531459299</v>
      </c>
    </row>
    <row r="10" spans="1:57" x14ac:dyDescent="0.25">
      <c r="A10" s="21" t="s">
        <v>21</v>
      </c>
      <c r="B10" s="3" t="str">
        <f t="shared" si="0"/>
        <v>Virginia Area</v>
      </c>
      <c r="C10" s="3"/>
      <c r="D10" s="24" t="s">
        <v>16</v>
      </c>
      <c r="E10" s="27" t="s">
        <v>17</v>
      </c>
      <c r="F10" s="3"/>
      <c r="G10" s="182">
        <v>91.2438747948067</v>
      </c>
      <c r="H10" s="177">
        <v>97.774623076923007</v>
      </c>
      <c r="I10" s="177">
        <v>99.635123238668498</v>
      </c>
      <c r="J10" s="177">
        <v>100.492693674484</v>
      </c>
      <c r="K10" s="177">
        <v>104.795825431195</v>
      </c>
      <c r="L10" s="183">
        <v>99.753209160885604</v>
      </c>
      <c r="M10" s="177"/>
      <c r="N10" s="184">
        <v>124.863348251011</v>
      </c>
      <c r="O10" s="185">
        <v>128.614632966583</v>
      </c>
      <c r="P10" s="186">
        <v>126.70659240785901</v>
      </c>
      <c r="Q10" s="177"/>
      <c r="R10" s="187">
        <v>109.51436736252499</v>
      </c>
      <c r="S10" s="160"/>
      <c r="T10" s="161">
        <v>-1.4309073048443099</v>
      </c>
      <c r="U10" s="155">
        <v>-1.9312322796216801</v>
      </c>
      <c r="V10" s="155">
        <v>-0.83962711541572099</v>
      </c>
      <c r="W10" s="155">
        <v>1.7371387908023701</v>
      </c>
      <c r="X10" s="155">
        <v>1.29399602584873</v>
      </c>
      <c r="Y10" s="162">
        <v>0.15187061570728</v>
      </c>
      <c r="Z10" s="155"/>
      <c r="AA10" s="163">
        <v>-0.217018707201905</v>
      </c>
      <c r="AB10" s="164">
        <v>-1.5796975211572899</v>
      </c>
      <c r="AC10" s="165">
        <v>-0.92626326228904798</v>
      </c>
      <c r="AD10" s="155"/>
      <c r="AE10" s="166">
        <v>-0.14179425865831299</v>
      </c>
      <c r="AF10" s="30"/>
      <c r="AG10" s="182">
        <v>97.367883747662404</v>
      </c>
      <c r="AH10" s="177">
        <v>98.694033980711396</v>
      </c>
      <c r="AI10" s="177">
        <v>100.97881769499401</v>
      </c>
      <c r="AJ10" s="177">
        <v>101.00707615049301</v>
      </c>
      <c r="AK10" s="177">
        <v>101.607345126531</v>
      </c>
      <c r="AL10" s="183">
        <v>100.14724847524</v>
      </c>
      <c r="AM10" s="177"/>
      <c r="AN10" s="184">
        <v>116.68135075149399</v>
      </c>
      <c r="AO10" s="185">
        <v>118.305529995489</v>
      </c>
      <c r="AP10" s="186">
        <v>117.474938538251</v>
      </c>
      <c r="AQ10" s="177"/>
      <c r="AR10" s="187">
        <v>105.62756240284899</v>
      </c>
      <c r="AS10" s="160"/>
      <c r="AT10" s="161">
        <v>4.8164458138250703</v>
      </c>
      <c r="AU10" s="155">
        <v>1.49602195202433E-3</v>
      </c>
      <c r="AV10" s="155">
        <v>1.1329660785687701</v>
      </c>
      <c r="AW10" s="155">
        <v>1.2538129941419101</v>
      </c>
      <c r="AX10" s="155">
        <v>0.93676587333835803</v>
      </c>
      <c r="AY10" s="162">
        <v>1.3947936558824601</v>
      </c>
      <c r="AZ10" s="155"/>
      <c r="BA10" s="163">
        <v>1.4137637469463</v>
      </c>
      <c r="BB10" s="164">
        <v>0.80761296688118001</v>
      </c>
      <c r="BC10" s="165">
        <v>1.10209886986393</v>
      </c>
      <c r="BD10" s="155"/>
      <c r="BE10" s="166">
        <v>1.3627122908464699</v>
      </c>
    </row>
    <row r="11" spans="1:57" x14ac:dyDescent="0.25">
      <c r="A11" s="34" t="s">
        <v>22</v>
      </c>
      <c r="B11" s="3" t="str">
        <f t="shared" si="0"/>
        <v>Washington, DC</v>
      </c>
      <c r="C11" s="3"/>
      <c r="D11" s="24" t="s">
        <v>16</v>
      </c>
      <c r="E11" s="27" t="s">
        <v>17</v>
      </c>
      <c r="F11" s="3"/>
      <c r="G11" s="182">
        <v>149.52050142412301</v>
      </c>
      <c r="H11" s="177">
        <v>173.32042285029999</v>
      </c>
      <c r="I11" s="177">
        <v>181.78233749999899</v>
      </c>
      <c r="J11" s="177">
        <v>178.235932478786</v>
      </c>
      <c r="K11" s="177">
        <v>162.362437872763</v>
      </c>
      <c r="L11" s="183">
        <v>170.906647498507</v>
      </c>
      <c r="M11" s="177"/>
      <c r="N11" s="184">
        <v>169.18932201804799</v>
      </c>
      <c r="O11" s="185">
        <v>171.97135141214901</v>
      </c>
      <c r="P11" s="186">
        <v>170.60711965836401</v>
      </c>
      <c r="Q11" s="177"/>
      <c r="R11" s="187">
        <v>170.79949207215</v>
      </c>
      <c r="S11" s="160"/>
      <c r="T11" s="161">
        <v>-3.0653546192766798</v>
      </c>
      <c r="U11" s="155">
        <v>-0.28763214440023599</v>
      </c>
      <c r="V11" s="155">
        <v>4.6721066644604496</v>
      </c>
      <c r="W11" s="155">
        <v>9.8755138209924098</v>
      </c>
      <c r="X11" s="155">
        <v>5.8161602239948698</v>
      </c>
      <c r="Y11" s="162">
        <v>4.0705806687003303</v>
      </c>
      <c r="Z11" s="155"/>
      <c r="AA11" s="163">
        <v>6.8495108546719496</v>
      </c>
      <c r="AB11" s="164">
        <v>4.0555647648020496</v>
      </c>
      <c r="AC11" s="165">
        <v>5.3356209501885896</v>
      </c>
      <c r="AD11" s="155"/>
      <c r="AE11" s="166">
        <v>4.5069441200255103</v>
      </c>
      <c r="AF11" s="30"/>
      <c r="AG11" s="182">
        <v>281.78894706415201</v>
      </c>
      <c r="AH11" s="177">
        <v>262.43910869963798</v>
      </c>
      <c r="AI11" s="177">
        <v>192.026115613055</v>
      </c>
      <c r="AJ11" s="177">
        <v>180.49503778416801</v>
      </c>
      <c r="AK11" s="177">
        <v>164.530591633645</v>
      </c>
      <c r="AL11" s="183">
        <v>214.50912981702501</v>
      </c>
      <c r="AM11" s="177"/>
      <c r="AN11" s="184">
        <v>155.72345573283499</v>
      </c>
      <c r="AO11" s="185">
        <v>158.034749135532</v>
      </c>
      <c r="AP11" s="186">
        <v>156.88789782861701</v>
      </c>
      <c r="AQ11" s="177"/>
      <c r="AR11" s="187">
        <v>198.323004939285</v>
      </c>
      <c r="AS11" s="160"/>
      <c r="AT11" s="161">
        <v>90.394092267942597</v>
      </c>
      <c r="AU11" s="155">
        <v>55.3815975295404</v>
      </c>
      <c r="AV11" s="155">
        <v>8.6306551338776902</v>
      </c>
      <c r="AW11" s="155">
        <v>6.4092827130688503</v>
      </c>
      <c r="AX11" s="155">
        <v>5.38139307845627</v>
      </c>
      <c r="AY11" s="162">
        <v>29.707797912264301</v>
      </c>
      <c r="AZ11" s="155"/>
      <c r="BA11" s="163">
        <v>6.4157130981238799</v>
      </c>
      <c r="BB11" s="164">
        <v>5.4117760542011704</v>
      </c>
      <c r="BC11" s="165">
        <v>5.8714545223842203</v>
      </c>
      <c r="BD11" s="155"/>
      <c r="BE11" s="166">
        <v>23.571118782473899</v>
      </c>
    </row>
    <row r="12" spans="1:57" x14ac:dyDescent="0.25">
      <c r="A12" s="21" t="s">
        <v>23</v>
      </c>
      <c r="B12" s="3" t="str">
        <f t="shared" si="0"/>
        <v>Arlington, VA</v>
      </c>
      <c r="C12" s="3"/>
      <c r="D12" s="24" t="s">
        <v>16</v>
      </c>
      <c r="E12" s="27" t="s">
        <v>17</v>
      </c>
      <c r="F12" s="3"/>
      <c r="G12" s="182">
        <v>158.56813244047601</v>
      </c>
      <c r="H12" s="177">
        <v>182.513025536952</v>
      </c>
      <c r="I12" s="177">
        <v>187.30637203166199</v>
      </c>
      <c r="J12" s="177">
        <v>191.87537308914699</v>
      </c>
      <c r="K12" s="177">
        <v>167.24046183008701</v>
      </c>
      <c r="L12" s="183">
        <v>179.60733322198001</v>
      </c>
      <c r="M12" s="177"/>
      <c r="N12" s="184">
        <v>160.282044009157</v>
      </c>
      <c r="O12" s="185">
        <v>158.39388210630099</v>
      </c>
      <c r="P12" s="186">
        <v>159.32336234424801</v>
      </c>
      <c r="Q12" s="177"/>
      <c r="R12" s="187">
        <v>172.55040604713901</v>
      </c>
      <c r="S12" s="160"/>
      <c r="T12" s="161">
        <v>3.4376432210451702</v>
      </c>
      <c r="U12" s="155">
        <v>4.6298817303162796</v>
      </c>
      <c r="V12" s="155">
        <v>5.3505613473884903</v>
      </c>
      <c r="W12" s="155">
        <v>11.5916268465625</v>
      </c>
      <c r="X12" s="155">
        <v>4.20204581678008</v>
      </c>
      <c r="Y12" s="162">
        <v>6.5007062954702599</v>
      </c>
      <c r="Z12" s="155"/>
      <c r="AA12" s="163">
        <v>9.7883458707926803</v>
      </c>
      <c r="AB12" s="164">
        <v>9.1686452969527803</v>
      </c>
      <c r="AC12" s="165">
        <v>9.4763151834973005</v>
      </c>
      <c r="AD12" s="155"/>
      <c r="AE12" s="166">
        <v>7.4748080315999097</v>
      </c>
      <c r="AF12" s="30"/>
      <c r="AG12" s="182">
        <v>250.28998865784399</v>
      </c>
      <c r="AH12" s="177">
        <v>242.56096921280999</v>
      </c>
      <c r="AI12" s="177">
        <v>196.465619431552</v>
      </c>
      <c r="AJ12" s="177">
        <v>191.84373306113801</v>
      </c>
      <c r="AK12" s="177">
        <v>169.18494418307901</v>
      </c>
      <c r="AL12" s="183">
        <v>208.52628896691101</v>
      </c>
      <c r="AM12" s="177"/>
      <c r="AN12" s="184">
        <v>145.60600923511001</v>
      </c>
      <c r="AO12" s="185">
        <v>141.14026130608201</v>
      </c>
      <c r="AP12" s="186">
        <v>143.42580568927701</v>
      </c>
      <c r="AQ12" s="177"/>
      <c r="AR12" s="187">
        <v>191.74497467369099</v>
      </c>
      <c r="AS12" s="160"/>
      <c r="AT12" s="161">
        <v>62.0952850593522</v>
      </c>
      <c r="AU12" s="155">
        <v>36.250387322098298</v>
      </c>
      <c r="AV12" s="155">
        <v>5.8968377924856998</v>
      </c>
      <c r="AW12" s="155">
        <v>5.6149133788878096</v>
      </c>
      <c r="AX12" s="155">
        <v>3.14145430924003</v>
      </c>
      <c r="AY12" s="162">
        <v>19.387340821043299</v>
      </c>
      <c r="AZ12" s="155"/>
      <c r="BA12" s="163">
        <v>7.1263889201859199</v>
      </c>
      <c r="BB12" s="164">
        <v>4.7034387881587199</v>
      </c>
      <c r="BC12" s="165">
        <v>5.9612818466228399</v>
      </c>
      <c r="BD12" s="155"/>
      <c r="BE12" s="166">
        <v>16.529768780604599</v>
      </c>
    </row>
    <row r="13" spans="1:57" x14ac:dyDescent="0.25">
      <c r="A13" s="21" t="s">
        <v>24</v>
      </c>
      <c r="B13" s="3" t="str">
        <f t="shared" si="0"/>
        <v>Suburban Virginia Area</v>
      </c>
      <c r="C13" s="3"/>
      <c r="D13" s="24" t="s">
        <v>16</v>
      </c>
      <c r="E13" s="27" t="s">
        <v>17</v>
      </c>
      <c r="F13" s="3"/>
      <c r="G13" s="182">
        <v>118.026149619611</v>
      </c>
      <c r="H13" s="177">
        <v>137.03116573033699</v>
      </c>
      <c r="I13" s="177">
        <v>129.35380718954201</v>
      </c>
      <c r="J13" s="177">
        <v>135.12763748597001</v>
      </c>
      <c r="K13" s="177">
        <v>128.70687781239101</v>
      </c>
      <c r="L13" s="183">
        <v>130.50840784972601</v>
      </c>
      <c r="M13" s="177"/>
      <c r="N13" s="184">
        <v>150.91901388495299</v>
      </c>
      <c r="O13" s="185">
        <v>164.44329844337</v>
      </c>
      <c r="P13" s="186">
        <v>157.86477325982</v>
      </c>
      <c r="Q13" s="177"/>
      <c r="R13" s="187">
        <v>138.80636048164499</v>
      </c>
      <c r="S13" s="160"/>
      <c r="T13" s="161">
        <v>0.17081782075645899</v>
      </c>
      <c r="U13" s="155">
        <v>3.2737129799934599</v>
      </c>
      <c r="V13" s="155">
        <v>3.55784489415257</v>
      </c>
      <c r="W13" s="155">
        <v>7.1251195375785699</v>
      </c>
      <c r="X13" s="155">
        <v>2.3021679735450999</v>
      </c>
      <c r="Y13" s="162">
        <v>3.5800955719765799</v>
      </c>
      <c r="Z13" s="155"/>
      <c r="AA13" s="163">
        <v>11.350448044601301</v>
      </c>
      <c r="AB13" s="164">
        <v>10.2579376475971</v>
      </c>
      <c r="AC13" s="165">
        <v>10.8541438146286</v>
      </c>
      <c r="AD13" s="155"/>
      <c r="AE13" s="166">
        <v>5.9743503382989003</v>
      </c>
      <c r="AF13" s="30"/>
      <c r="AG13" s="182">
        <v>164.364463311631</v>
      </c>
      <c r="AH13" s="177">
        <v>159.180530759117</v>
      </c>
      <c r="AI13" s="177">
        <v>134.51827739638901</v>
      </c>
      <c r="AJ13" s="177">
        <v>136.08578357717099</v>
      </c>
      <c r="AK13" s="177">
        <v>133.135710689961</v>
      </c>
      <c r="AL13" s="183">
        <v>144.495859947886</v>
      </c>
      <c r="AM13" s="177"/>
      <c r="AN13" s="184">
        <v>137.60644091655499</v>
      </c>
      <c r="AO13" s="185">
        <v>146.020618430138</v>
      </c>
      <c r="AP13" s="186">
        <v>141.85361270332999</v>
      </c>
      <c r="AQ13" s="177"/>
      <c r="AR13" s="187">
        <v>143.78558286743501</v>
      </c>
      <c r="AS13" s="160"/>
      <c r="AT13" s="161">
        <v>43.830281632184899</v>
      </c>
      <c r="AU13" s="155">
        <v>24.6865683804231</v>
      </c>
      <c r="AV13" s="155">
        <v>2.3408273699409601</v>
      </c>
      <c r="AW13" s="155">
        <v>3.84652660763718</v>
      </c>
      <c r="AX13" s="155">
        <v>5.0493075077333396</v>
      </c>
      <c r="AY13" s="162">
        <v>13.6566265889184</v>
      </c>
      <c r="AZ13" s="155"/>
      <c r="BA13" s="163">
        <v>4.4537098762532503</v>
      </c>
      <c r="BB13" s="164">
        <v>6.6555420995987804</v>
      </c>
      <c r="BC13" s="165">
        <v>5.5727044398965102</v>
      </c>
      <c r="BD13" s="155"/>
      <c r="BE13" s="166">
        <v>11.385386151102001</v>
      </c>
    </row>
    <row r="14" spans="1:57" x14ac:dyDescent="0.25">
      <c r="A14" s="21" t="s">
        <v>25</v>
      </c>
      <c r="B14" s="3" t="str">
        <f t="shared" si="0"/>
        <v>Alexandria, VA</v>
      </c>
      <c r="C14" s="3"/>
      <c r="D14" s="24" t="s">
        <v>16</v>
      </c>
      <c r="E14" s="27" t="s">
        <v>17</v>
      </c>
      <c r="F14" s="3"/>
      <c r="G14" s="182">
        <v>126.22999424956799</v>
      </c>
      <c r="H14" s="177">
        <v>137.021117117117</v>
      </c>
      <c r="I14" s="177">
        <v>138.29965530091201</v>
      </c>
      <c r="J14" s="177">
        <v>137.71345458368299</v>
      </c>
      <c r="K14" s="177">
        <v>131.86843017113799</v>
      </c>
      <c r="L14" s="183">
        <v>134.74815140071999</v>
      </c>
      <c r="M14" s="177"/>
      <c r="N14" s="184">
        <v>142.754563888474</v>
      </c>
      <c r="O14" s="185">
        <v>145.722392414296</v>
      </c>
      <c r="P14" s="186">
        <v>144.25467187730399</v>
      </c>
      <c r="Q14" s="177"/>
      <c r="R14" s="187">
        <v>138.29635237780701</v>
      </c>
      <c r="S14" s="160"/>
      <c r="T14" s="161">
        <v>6.0587159820474596</v>
      </c>
      <c r="U14" s="155">
        <v>5.4435756667505899</v>
      </c>
      <c r="V14" s="155">
        <v>5.8670532813001497</v>
      </c>
      <c r="W14" s="155">
        <v>5.51329863408235</v>
      </c>
      <c r="X14" s="155">
        <v>-0.28749174020421597</v>
      </c>
      <c r="Y14" s="162">
        <v>4.3506426269427099</v>
      </c>
      <c r="Z14" s="155"/>
      <c r="AA14" s="163">
        <v>4.2146774232432103</v>
      </c>
      <c r="AB14" s="164">
        <v>0.82284580854802603</v>
      </c>
      <c r="AC14" s="165">
        <v>2.3593448379596902</v>
      </c>
      <c r="AD14" s="155"/>
      <c r="AE14" s="166">
        <v>3.5850987828841498</v>
      </c>
      <c r="AF14" s="30"/>
      <c r="AG14" s="182">
        <v>180.62457237415001</v>
      </c>
      <c r="AH14" s="177">
        <v>177.04135634346801</v>
      </c>
      <c r="AI14" s="177">
        <v>148.71682779599701</v>
      </c>
      <c r="AJ14" s="177">
        <v>144.171048100505</v>
      </c>
      <c r="AK14" s="177">
        <v>139.056744441538</v>
      </c>
      <c r="AL14" s="183">
        <v>157.38991840081999</v>
      </c>
      <c r="AM14" s="177"/>
      <c r="AN14" s="184">
        <v>136.560292178098</v>
      </c>
      <c r="AO14" s="185">
        <v>137.04718409663701</v>
      </c>
      <c r="AP14" s="186">
        <v>136.80520573178299</v>
      </c>
      <c r="AQ14" s="177"/>
      <c r="AR14" s="187">
        <v>151.21503638268501</v>
      </c>
      <c r="AS14" s="160"/>
      <c r="AT14" s="161">
        <v>47.1318605336362</v>
      </c>
      <c r="AU14" s="155">
        <v>30.444517428150299</v>
      </c>
      <c r="AV14" s="155">
        <v>6.9398977418197196</v>
      </c>
      <c r="AW14" s="155">
        <v>5.8090693087996099</v>
      </c>
      <c r="AX14" s="155">
        <v>6.6222903506440796</v>
      </c>
      <c r="AY14" s="162">
        <v>17.868534887504499</v>
      </c>
      <c r="AZ14" s="155"/>
      <c r="BA14" s="163">
        <v>10.004296433285701</v>
      </c>
      <c r="BB14" s="164">
        <v>8.8393652297670595</v>
      </c>
      <c r="BC14" s="165">
        <v>9.3934509094650398</v>
      </c>
      <c r="BD14" s="155"/>
      <c r="BE14" s="166">
        <v>15.391832933450701</v>
      </c>
    </row>
    <row r="15" spans="1:57" x14ac:dyDescent="0.25">
      <c r="A15" s="21" t="s">
        <v>26</v>
      </c>
      <c r="B15" s="3" t="str">
        <f t="shared" si="0"/>
        <v>Fairfax/Tysons Corner, VA</v>
      </c>
      <c r="C15" s="3"/>
      <c r="D15" s="24" t="s">
        <v>16</v>
      </c>
      <c r="E15" s="27" t="s">
        <v>17</v>
      </c>
      <c r="F15" s="3"/>
      <c r="G15" s="182">
        <v>141.430744772271</v>
      </c>
      <c r="H15" s="177">
        <v>163.427441437802</v>
      </c>
      <c r="I15" s="177">
        <v>180.20256355932199</v>
      </c>
      <c r="J15" s="177">
        <v>177.44709134175301</v>
      </c>
      <c r="K15" s="177">
        <v>150.610874414454</v>
      </c>
      <c r="L15" s="183">
        <v>165.273490723751</v>
      </c>
      <c r="M15" s="177"/>
      <c r="N15" s="184">
        <v>141.477183353437</v>
      </c>
      <c r="O15" s="185">
        <v>143.180118289353</v>
      </c>
      <c r="P15" s="186">
        <v>142.32620444578799</v>
      </c>
      <c r="Q15" s="177"/>
      <c r="R15" s="187">
        <v>157.233947180207</v>
      </c>
      <c r="S15" s="160"/>
      <c r="T15" s="161">
        <v>7.49293111550387</v>
      </c>
      <c r="U15" s="155">
        <v>6.6478996363573799</v>
      </c>
      <c r="V15" s="155">
        <v>13.648274173527099</v>
      </c>
      <c r="W15" s="155">
        <v>17.0355404031008</v>
      </c>
      <c r="X15" s="155">
        <v>8.3939836531521994</v>
      </c>
      <c r="Y15" s="162">
        <v>11.643139364136699</v>
      </c>
      <c r="Z15" s="155"/>
      <c r="AA15" s="163">
        <v>11.548243143420899</v>
      </c>
      <c r="AB15" s="164">
        <v>6.9422110312546996</v>
      </c>
      <c r="AC15" s="165">
        <v>9.0069998496645898</v>
      </c>
      <c r="AD15" s="155"/>
      <c r="AE15" s="166">
        <v>10.806723797994101</v>
      </c>
      <c r="AF15" s="30"/>
      <c r="AG15" s="182">
        <v>173.79871996757899</v>
      </c>
      <c r="AH15" s="177">
        <v>187.41298003276199</v>
      </c>
      <c r="AI15" s="177">
        <v>187.563923211169</v>
      </c>
      <c r="AJ15" s="177">
        <v>182.18509584599701</v>
      </c>
      <c r="AK15" s="177">
        <v>150.38466635845199</v>
      </c>
      <c r="AL15" s="183">
        <v>177.56577345222999</v>
      </c>
      <c r="AM15" s="177"/>
      <c r="AN15" s="184">
        <v>134.87896694428599</v>
      </c>
      <c r="AO15" s="185">
        <v>133.12871842608399</v>
      </c>
      <c r="AP15" s="186">
        <v>133.99172197423701</v>
      </c>
      <c r="AQ15" s="177"/>
      <c r="AR15" s="187">
        <v>166.09991831776199</v>
      </c>
      <c r="AS15" s="160"/>
      <c r="AT15" s="161">
        <v>30.385430133925102</v>
      </c>
      <c r="AU15" s="155">
        <v>14.6381238108267</v>
      </c>
      <c r="AV15" s="155">
        <v>8.1269462512000192</v>
      </c>
      <c r="AW15" s="155">
        <v>9.3224563880438698</v>
      </c>
      <c r="AX15" s="155">
        <v>4.8163058413734303</v>
      </c>
      <c r="AY15" s="162">
        <v>11.7910255741826</v>
      </c>
      <c r="AZ15" s="155"/>
      <c r="BA15" s="163">
        <v>9.8240937230757499</v>
      </c>
      <c r="BB15" s="164">
        <v>5.26406255689131</v>
      </c>
      <c r="BC15" s="165">
        <v>7.4192573282637904</v>
      </c>
      <c r="BD15" s="155"/>
      <c r="BE15" s="166">
        <v>10.884759996678101</v>
      </c>
    </row>
    <row r="16" spans="1:57" x14ac:dyDescent="0.25">
      <c r="A16" s="21" t="s">
        <v>27</v>
      </c>
      <c r="B16" s="3" t="str">
        <f t="shared" si="0"/>
        <v>I-95 Fredericksburg, VA</v>
      </c>
      <c r="C16" s="3"/>
      <c r="D16" s="24" t="s">
        <v>16</v>
      </c>
      <c r="E16" s="27" t="s">
        <v>17</v>
      </c>
      <c r="F16" s="3"/>
      <c r="G16" s="182">
        <v>86.772017241379302</v>
      </c>
      <c r="H16" s="177">
        <v>91.565163876444203</v>
      </c>
      <c r="I16" s="177">
        <v>93.689915563231594</v>
      </c>
      <c r="J16" s="177">
        <v>92.950452013710304</v>
      </c>
      <c r="K16" s="177">
        <v>99.472682780663206</v>
      </c>
      <c r="L16" s="183">
        <v>93.354224099796497</v>
      </c>
      <c r="M16" s="177"/>
      <c r="N16" s="184">
        <v>107.475086956521</v>
      </c>
      <c r="O16" s="185">
        <v>105.210361975642</v>
      </c>
      <c r="P16" s="186">
        <v>106.39112856217599</v>
      </c>
      <c r="Q16" s="177"/>
      <c r="R16" s="187">
        <v>97.960661651124198</v>
      </c>
      <c r="S16" s="160"/>
      <c r="T16" s="161">
        <v>-0.77357733416574304</v>
      </c>
      <c r="U16" s="155">
        <v>-0.876748453918755</v>
      </c>
      <c r="V16" s="155">
        <v>0.84359194114221603</v>
      </c>
      <c r="W16" s="155">
        <v>-0.41435333135566499</v>
      </c>
      <c r="X16" s="155">
        <v>5.2373696740766302</v>
      </c>
      <c r="Y16" s="162">
        <v>1.0573411394122301</v>
      </c>
      <c r="Z16" s="155"/>
      <c r="AA16" s="163">
        <v>6.9919481230843399</v>
      </c>
      <c r="AB16" s="164">
        <v>3.5105753331181702</v>
      </c>
      <c r="AC16" s="165">
        <v>5.2879991486373896</v>
      </c>
      <c r="AD16" s="155"/>
      <c r="AE16" s="166">
        <v>2.84914342555536</v>
      </c>
      <c r="AF16" s="30"/>
      <c r="AG16" s="182">
        <v>99.4730893136947</v>
      </c>
      <c r="AH16" s="177">
        <v>98.572119371956802</v>
      </c>
      <c r="AI16" s="177">
        <v>94.646300270785204</v>
      </c>
      <c r="AJ16" s="177">
        <v>93.815329011179699</v>
      </c>
      <c r="AK16" s="177">
        <v>93.850583592827206</v>
      </c>
      <c r="AL16" s="183">
        <v>95.919936790380007</v>
      </c>
      <c r="AM16" s="177"/>
      <c r="AN16" s="184">
        <v>97.864732102656404</v>
      </c>
      <c r="AO16" s="185">
        <v>97.470118656904802</v>
      </c>
      <c r="AP16" s="186">
        <v>97.668337689098806</v>
      </c>
      <c r="AQ16" s="177"/>
      <c r="AR16" s="187">
        <v>96.446288988917004</v>
      </c>
      <c r="AS16" s="160"/>
      <c r="AT16" s="161">
        <v>13.7871435642313</v>
      </c>
      <c r="AU16" s="155">
        <v>7.6433970615395204</v>
      </c>
      <c r="AV16" s="155">
        <v>1.52217182547337</v>
      </c>
      <c r="AW16" s="155">
        <v>0.99594261260807604</v>
      </c>
      <c r="AX16" s="155">
        <v>1.8694976716279199</v>
      </c>
      <c r="AY16" s="162">
        <v>4.6665743166851099</v>
      </c>
      <c r="AZ16" s="155"/>
      <c r="BA16" s="163">
        <v>2.7168540457554302</v>
      </c>
      <c r="BB16" s="164">
        <v>1.6219701067723</v>
      </c>
      <c r="BC16" s="165">
        <v>2.1622629371329598</v>
      </c>
      <c r="BD16" s="155"/>
      <c r="BE16" s="166">
        <v>3.8970073598133701</v>
      </c>
    </row>
    <row r="17" spans="1:57" x14ac:dyDescent="0.25">
      <c r="A17" s="21" t="s">
        <v>28</v>
      </c>
      <c r="B17" s="3" t="str">
        <f t="shared" si="0"/>
        <v>Dulles Airport Area, VA</v>
      </c>
      <c r="C17" s="3"/>
      <c r="D17" s="24" t="s">
        <v>16</v>
      </c>
      <c r="E17" s="27" t="s">
        <v>17</v>
      </c>
      <c r="F17" s="3"/>
      <c r="G17" s="182">
        <v>108.54986131854</v>
      </c>
      <c r="H17" s="177">
        <v>136.06166762755799</v>
      </c>
      <c r="I17" s="177">
        <v>147.461992049971</v>
      </c>
      <c r="J17" s="177">
        <v>140.526367286842</v>
      </c>
      <c r="K17" s="177">
        <v>121.462537197768</v>
      </c>
      <c r="L17" s="183">
        <v>133.45910604605101</v>
      </c>
      <c r="M17" s="177"/>
      <c r="N17" s="184">
        <v>118.049181938911</v>
      </c>
      <c r="O17" s="185">
        <v>121.666293320542</v>
      </c>
      <c r="P17" s="186">
        <v>119.949937614216</v>
      </c>
      <c r="Q17" s="177"/>
      <c r="R17" s="187">
        <v>129.19051869698501</v>
      </c>
      <c r="S17" s="160"/>
      <c r="T17" s="161">
        <v>1.9364647601531899</v>
      </c>
      <c r="U17" s="155">
        <v>10.9058061173212</v>
      </c>
      <c r="V17" s="155">
        <v>18.704011340237201</v>
      </c>
      <c r="W17" s="155">
        <v>15.9424327861735</v>
      </c>
      <c r="X17" s="155">
        <v>5.2146654869775899</v>
      </c>
      <c r="Y17" s="162">
        <v>12.3590914505935</v>
      </c>
      <c r="Z17" s="155"/>
      <c r="AA17" s="163">
        <v>5.9673022039490302</v>
      </c>
      <c r="AB17" s="164">
        <v>5.71083644672047</v>
      </c>
      <c r="AC17" s="165">
        <v>5.8638610130246196</v>
      </c>
      <c r="AD17" s="155"/>
      <c r="AE17" s="166">
        <v>10.528119635311601</v>
      </c>
      <c r="AF17" s="30"/>
      <c r="AG17" s="182">
        <v>135.33934025141301</v>
      </c>
      <c r="AH17" s="177">
        <v>146.26904848792</v>
      </c>
      <c r="AI17" s="177">
        <v>146.510149614764</v>
      </c>
      <c r="AJ17" s="177">
        <v>141.51388140330999</v>
      </c>
      <c r="AK17" s="177">
        <v>123.193078196733</v>
      </c>
      <c r="AL17" s="183">
        <v>139.27423615702401</v>
      </c>
      <c r="AM17" s="177"/>
      <c r="AN17" s="184">
        <v>107.910948487672</v>
      </c>
      <c r="AO17" s="185">
        <v>109.416595570475</v>
      </c>
      <c r="AP17" s="186">
        <v>108.67663960194</v>
      </c>
      <c r="AQ17" s="177"/>
      <c r="AR17" s="187">
        <v>131.66842164640599</v>
      </c>
      <c r="AS17" s="160"/>
      <c r="AT17" s="161">
        <v>25.874006461816499</v>
      </c>
      <c r="AU17" s="155">
        <v>11.9727148508808</v>
      </c>
      <c r="AV17" s="155">
        <v>7.8126220846780701</v>
      </c>
      <c r="AW17" s="155">
        <v>7.28998477010947</v>
      </c>
      <c r="AX17" s="155">
        <v>3.96668375771943</v>
      </c>
      <c r="AY17" s="162">
        <v>10.125754035790999</v>
      </c>
      <c r="AZ17" s="155"/>
      <c r="BA17" s="163">
        <v>5.0101173675342601</v>
      </c>
      <c r="BB17" s="164">
        <v>5.7738460930836402</v>
      </c>
      <c r="BC17" s="165">
        <v>5.3991652467767999</v>
      </c>
      <c r="BD17" s="155"/>
      <c r="BE17" s="166">
        <v>9.4831418165191899</v>
      </c>
    </row>
    <row r="18" spans="1:57" x14ac:dyDescent="0.25">
      <c r="A18" s="21" t="s">
        <v>29</v>
      </c>
      <c r="B18" s="3" t="str">
        <f t="shared" si="0"/>
        <v>Williamsburg, VA</v>
      </c>
      <c r="C18" s="3"/>
      <c r="D18" s="24" t="s">
        <v>16</v>
      </c>
      <c r="E18" s="27" t="s">
        <v>17</v>
      </c>
      <c r="F18" s="3"/>
      <c r="G18" s="182">
        <v>91.512042895442306</v>
      </c>
      <c r="H18" s="177">
        <v>86.2315052776502</v>
      </c>
      <c r="I18" s="177">
        <v>86.576116161616099</v>
      </c>
      <c r="J18" s="177">
        <v>84.903242981606894</v>
      </c>
      <c r="K18" s="177">
        <v>96.908551004636706</v>
      </c>
      <c r="L18" s="183">
        <v>89.548468814384705</v>
      </c>
      <c r="M18" s="177"/>
      <c r="N18" s="184">
        <v>144.65121049948999</v>
      </c>
      <c r="O18" s="185">
        <v>179.766761061946</v>
      </c>
      <c r="P18" s="186">
        <v>163.44826030317299</v>
      </c>
      <c r="Q18" s="177"/>
      <c r="R18" s="187">
        <v>122.181553184813</v>
      </c>
      <c r="S18" s="160"/>
      <c r="T18" s="161">
        <v>-6.6306263774146199</v>
      </c>
      <c r="U18" s="155">
        <v>0.68794330755181499</v>
      </c>
      <c r="V18" s="155">
        <v>-0.50582899613643495</v>
      </c>
      <c r="W18" s="155">
        <v>-8.1142735676008702</v>
      </c>
      <c r="X18" s="155">
        <v>-2.1458838756921002</v>
      </c>
      <c r="Y18" s="162">
        <v>-3.3644481627397398</v>
      </c>
      <c r="Z18" s="155"/>
      <c r="AA18" s="163">
        <v>2.7288482164472398</v>
      </c>
      <c r="AB18" s="164">
        <v>44.836776279006799</v>
      </c>
      <c r="AC18" s="165">
        <v>23.983583039392801</v>
      </c>
      <c r="AD18" s="155"/>
      <c r="AE18" s="166">
        <v>9.6392400988168099</v>
      </c>
      <c r="AF18" s="30"/>
      <c r="AG18" s="182">
        <v>111.28673627134199</v>
      </c>
      <c r="AH18" s="177">
        <v>92.816167247386701</v>
      </c>
      <c r="AI18" s="177">
        <v>89.649016502381201</v>
      </c>
      <c r="AJ18" s="177">
        <v>88.707460950481803</v>
      </c>
      <c r="AK18" s="177">
        <v>96.941546203987699</v>
      </c>
      <c r="AL18" s="183">
        <v>95.782359516616296</v>
      </c>
      <c r="AM18" s="177"/>
      <c r="AN18" s="184">
        <v>134.37825601926099</v>
      </c>
      <c r="AO18" s="185">
        <v>160.237741248097</v>
      </c>
      <c r="AP18" s="186">
        <v>147.651444921875</v>
      </c>
      <c r="AQ18" s="177"/>
      <c r="AR18" s="187">
        <v>114.240082429802</v>
      </c>
      <c r="AS18" s="160"/>
      <c r="AT18" s="161">
        <v>9.0765050113057395</v>
      </c>
      <c r="AU18" s="155">
        <v>3.0954008734371499</v>
      </c>
      <c r="AV18" s="155">
        <v>-2.1044322534117401</v>
      </c>
      <c r="AW18" s="155">
        <v>-0.76809973472632798</v>
      </c>
      <c r="AX18" s="155">
        <v>-0.92440154222826398</v>
      </c>
      <c r="AY18" s="162">
        <v>1.7963874011657199</v>
      </c>
      <c r="AZ18" s="155"/>
      <c r="BA18" s="163">
        <v>1.78164435684415</v>
      </c>
      <c r="BB18" s="164">
        <v>16.248282223186401</v>
      </c>
      <c r="BC18" s="165">
        <v>9.3269550938196595</v>
      </c>
      <c r="BD18" s="155"/>
      <c r="BE18" s="166">
        <v>3.8149417726674</v>
      </c>
    </row>
    <row r="19" spans="1:57" x14ac:dyDescent="0.25">
      <c r="A19" s="21" t="s">
        <v>30</v>
      </c>
      <c r="B19" s="3" t="str">
        <f t="shared" si="0"/>
        <v>Virginia Beach, VA</v>
      </c>
      <c r="C19" s="3"/>
      <c r="D19" s="24" t="s">
        <v>16</v>
      </c>
      <c r="E19" s="27" t="s">
        <v>17</v>
      </c>
      <c r="F19" s="3"/>
      <c r="G19" s="182">
        <v>93.604831522633702</v>
      </c>
      <c r="H19" s="177">
        <v>101.59095325809101</v>
      </c>
      <c r="I19" s="177">
        <v>102.712415776345</v>
      </c>
      <c r="J19" s="177">
        <v>102.397604754922</v>
      </c>
      <c r="K19" s="177">
        <v>105.16175175961</v>
      </c>
      <c r="L19" s="183">
        <v>101.58765889547</v>
      </c>
      <c r="M19" s="177"/>
      <c r="N19" s="184">
        <v>142.57335276931701</v>
      </c>
      <c r="O19" s="185">
        <v>146.71393772135599</v>
      </c>
      <c r="P19" s="186">
        <v>144.70142137726799</v>
      </c>
      <c r="Q19" s="177"/>
      <c r="R19" s="187">
        <v>120.442306042296</v>
      </c>
      <c r="S19" s="160"/>
      <c r="T19" s="161">
        <v>-4.7365223855912202</v>
      </c>
      <c r="U19" s="155">
        <v>1.8988690811900699</v>
      </c>
      <c r="V19" s="155">
        <v>-0.36756600540532602</v>
      </c>
      <c r="W19" s="155">
        <v>-5.4236738546224803</v>
      </c>
      <c r="X19" s="155">
        <v>-6.3256151672124004</v>
      </c>
      <c r="Y19" s="162">
        <v>-3.5803264781341202</v>
      </c>
      <c r="Z19" s="155"/>
      <c r="AA19" s="163">
        <v>-2.5413989416323099</v>
      </c>
      <c r="AB19" s="164">
        <v>-0.13520700677514999</v>
      </c>
      <c r="AC19" s="165">
        <v>-1.3018156423192999</v>
      </c>
      <c r="AD19" s="155"/>
      <c r="AE19" s="166">
        <v>-2.0496016974794302</v>
      </c>
      <c r="AF19" s="30"/>
      <c r="AG19" s="182">
        <v>98.4746279885468</v>
      </c>
      <c r="AH19" s="177">
        <v>100.515038073639</v>
      </c>
      <c r="AI19" s="177">
        <v>103.600602347417</v>
      </c>
      <c r="AJ19" s="177">
        <v>103.383955158962</v>
      </c>
      <c r="AK19" s="177">
        <v>101.865929546011</v>
      </c>
      <c r="AL19" s="183">
        <v>101.709420858567</v>
      </c>
      <c r="AM19" s="177"/>
      <c r="AN19" s="184">
        <v>123.57048499893</v>
      </c>
      <c r="AO19" s="185">
        <v>125.02878500974001</v>
      </c>
      <c r="AP19" s="186">
        <v>124.315173202785</v>
      </c>
      <c r="AQ19" s="177"/>
      <c r="AR19" s="187">
        <v>110.098890264202</v>
      </c>
      <c r="AS19" s="160"/>
      <c r="AT19" s="161">
        <v>2.5708122907458</v>
      </c>
      <c r="AU19" s="155">
        <v>0.57888708521557197</v>
      </c>
      <c r="AV19" s="155">
        <v>1.4616706274034099</v>
      </c>
      <c r="AW19" s="155">
        <v>-0.25672642684338598</v>
      </c>
      <c r="AX19" s="155">
        <v>-1.5778716247597899</v>
      </c>
      <c r="AY19" s="162">
        <v>0.34722227393954003</v>
      </c>
      <c r="AZ19" s="155"/>
      <c r="BA19" s="163">
        <v>-0.38574315155056998</v>
      </c>
      <c r="BB19" s="164">
        <v>-1.3861395464330699</v>
      </c>
      <c r="BC19" s="165">
        <v>-0.91960785478073204</v>
      </c>
      <c r="BD19" s="155"/>
      <c r="BE19" s="166">
        <v>-0.194225833190009</v>
      </c>
    </row>
    <row r="20" spans="1:57" x14ac:dyDescent="0.25">
      <c r="A20" s="34" t="s">
        <v>31</v>
      </c>
      <c r="B20" s="3" t="str">
        <f t="shared" si="0"/>
        <v>Norfolk/Portsmouth, VA</v>
      </c>
      <c r="C20" s="3"/>
      <c r="D20" s="24" t="s">
        <v>16</v>
      </c>
      <c r="E20" s="27" t="s">
        <v>17</v>
      </c>
      <c r="F20" s="3"/>
      <c r="G20" s="182">
        <v>96.699191979010394</v>
      </c>
      <c r="H20" s="177">
        <v>106.37420065789399</v>
      </c>
      <c r="I20" s="177">
        <v>104.95153041791001</v>
      </c>
      <c r="J20" s="177">
        <v>104.32239171220399</v>
      </c>
      <c r="K20" s="177">
        <v>99.107257320484905</v>
      </c>
      <c r="L20" s="183">
        <v>102.585415394695</v>
      </c>
      <c r="M20" s="177"/>
      <c r="N20" s="184">
        <v>114.671851849183</v>
      </c>
      <c r="O20" s="185">
        <v>116.46536940898299</v>
      </c>
      <c r="P20" s="186">
        <v>115.57566162735201</v>
      </c>
      <c r="Q20" s="177"/>
      <c r="R20" s="187">
        <v>107.05079591301801</v>
      </c>
      <c r="S20" s="160"/>
      <c r="T20" s="161">
        <v>-1.51636756990848</v>
      </c>
      <c r="U20" s="155">
        <v>2.0899843036288499</v>
      </c>
      <c r="V20" s="155">
        <v>-2.9341579326479899</v>
      </c>
      <c r="W20" s="155">
        <v>-1.48447207080764</v>
      </c>
      <c r="X20" s="155">
        <v>-3.9881376884778801</v>
      </c>
      <c r="Y20" s="162">
        <v>-1.48556492879019</v>
      </c>
      <c r="Z20" s="155"/>
      <c r="AA20" s="163">
        <v>2.6467722609369302</v>
      </c>
      <c r="AB20" s="164">
        <v>-2.1021743014291698</v>
      </c>
      <c r="AC20" s="165">
        <v>3.8505393094266198E-2</v>
      </c>
      <c r="AD20" s="155"/>
      <c r="AE20" s="166">
        <v>-1.0753015710899401</v>
      </c>
      <c r="AF20" s="30"/>
      <c r="AG20" s="182">
        <v>96.934862206751802</v>
      </c>
      <c r="AH20" s="177">
        <v>104.95423063681901</v>
      </c>
      <c r="AI20" s="177">
        <v>106.59209775731399</v>
      </c>
      <c r="AJ20" s="177">
        <v>106.477002584565</v>
      </c>
      <c r="AK20" s="177">
        <v>102.725976024022</v>
      </c>
      <c r="AL20" s="183">
        <v>103.849984883483</v>
      </c>
      <c r="AM20" s="177"/>
      <c r="AN20" s="184">
        <v>111.350627905509</v>
      </c>
      <c r="AO20" s="185">
        <v>111.63529420168599</v>
      </c>
      <c r="AP20" s="186">
        <v>111.493373901799</v>
      </c>
      <c r="AQ20" s="177"/>
      <c r="AR20" s="187">
        <v>106.22299478669299</v>
      </c>
      <c r="AS20" s="160"/>
      <c r="AT20" s="161">
        <v>-0.92160238991407895</v>
      </c>
      <c r="AU20" s="155">
        <v>2.44528228507273E-2</v>
      </c>
      <c r="AV20" s="155">
        <v>-1.54112845688296</v>
      </c>
      <c r="AW20" s="155">
        <v>-0.869499350588534</v>
      </c>
      <c r="AX20" s="155">
        <v>0.728524162421056</v>
      </c>
      <c r="AY20" s="162">
        <v>-0.51392091075177604</v>
      </c>
      <c r="AZ20" s="155"/>
      <c r="BA20" s="163">
        <v>3.3396717131428102</v>
      </c>
      <c r="BB20" s="164">
        <v>0.19845261607481099</v>
      </c>
      <c r="BC20" s="165">
        <v>1.71874479405172</v>
      </c>
      <c r="BD20" s="155"/>
      <c r="BE20" s="166">
        <v>0.19597547972336599</v>
      </c>
    </row>
    <row r="21" spans="1:57" x14ac:dyDescent="0.25">
      <c r="A21" s="35" t="s">
        <v>32</v>
      </c>
      <c r="B21" s="3" t="str">
        <f t="shared" si="0"/>
        <v>Newport News/Hampton, VA</v>
      </c>
      <c r="C21" s="3"/>
      <c r="D21" s="24" t="s">
        <v>16</v>
      </c>
      <c r="E21" s="27" t="s">
        <v>17</v>
      </c>
      <c r="F21" s="3"/>
      <c r="G21" s="182">
        <v>73.257155840821497</v>
      </c>
      <c r="H21" s="177">
        <v>80.221273954372606</v>
      </c>
      <c r="I21" s="177">
        <v>82.650691375769995</v>
      </c>
      <c r="J21" s="177">
        <v>85.098897482552303</v>
      </c>
      <c r="K21" s="177">
        <v>85.170761808687303</v>
      </c>
      <c r="L21" s="183">
        <v>81.711100909138906</v>
      </c>
      <c r="M21" s="177"/>
      <c r="N21" s="184">
        <v>103.473666458593</v>
      </c>
      <c r="O21" s="185">
        <v>103.022735039865</v>
      </c>
      <c r="P21" s="186">
        <v>103.249142937735</v>
      </c>
      <c r="Q21" s="177"/>
      <c r="R21" s="187">
        <v>88.947145214278095</v>
      </c>
      <c r="S21" s="160"/>
      <c r="T21" s="161">
        <v>-1.2926826446583</v>
      </c>
      <c r="U21" s="155">
        <v>-0.35352261867127799</v>
      </c>
      <c r="V21" s="155">
        <v>0.98327386664457295</v>
      </c>
      <c r="W21" s="155">
        <v>2.7690931700590902</v>
      </c>
      <c r="X21" s="155">
        <v>-4.55349087486392</v>
      </c>
      <c r="Y21" s="162">
        <v>-0.749327704819717</v>
      </c>
      <c r="Z21" s="155"/>
      <c r="AA21" s="163">
        <v>-2.0673620753628401</v>
      </c>
      <c r="AB21" s="164">
        <v>2.6145945169494</v>
      </c>
      <c r="AC21" s="165">
        <v>0.197176082688542</v>
      </c>
      <c r="AD21" s="155"/>
      <c r="AE21" s="166">
        <v>-0.77890349328784503</v>
      </c>
      <c r="AF21" s="30"/>
      <c r="AG21" s="182">
        <v>74.416648944652906</v>
      </c>
      <c r="AH21" s="177">
        <v>79.413879213101296</v>
      </c>
      <c r="AI21" s="177">
        <v>83.548396906448005</v>
      </c>
      <c r="AJ21" s="177">
        <v>85.335541569342993</v>
      </c>
      <c r="AK21" s="177">
        <v>82.916844472504494</v>
      </c>
      <c r="AL21" s="183">
        <v>81.462617331488403</v>
      </c>
      <c r="AM21" s="177"/>
      <c r="AN21" s="184">
        <v>97.795950493197196</v>
      </c>
      <c r="AO21" s="185">
        <v>96.605436894374193</v>
      </c>
      <c r="AP21" s="186">
        <v>97.204428904734698</v>
      </c>
      <c r="AQ21" s="177"/>
      <c r="AR21" s="187">
        <v>86.437225594664</v>
      </c>
      <c r="AS21" s="160"/>
      <c r="AT21" s="161">
        <v>-1.94764356243984</v>
      </c>
      <c r="AU21" s="155">
        <v>-2.7623833673324101</v>
      </c>
      <c r="AV21" s="155">
        <v>-1.4838735816106601</v>
      </c>
      <c r="AW21" s="155">
        <v>-1.23413730795577</v>
      </c>
      <c r="AX21" s="155">
        <v>-3.2474492125681298</v>
      </c>
      <c r="AY21" s="162">
        <v>-2.19075046449752</v>
      </c>
      <c r="AZ21" s="155"/>
      <c r="BA21" s="163">
        <v>-1.4386970283515499</v>
      </c>
      <c r="BB21" s="164">
        <v>-1.68559567275039</v>
      </c>
      <c r="BC21" s="165">
        <v>-1.55699087004734</v>
      </c>
      <c r="BD21" s="155"/>
      <c r="BE21" s="166">
        <v>-2.0321971546878199</v>
      </c>
    </row>
    <row r="22" spans="1:57" x14ac:dyDescent="0.25">
      <c r="A22" s="36" t="s">
        <v>33</v>
      </c>
      <c r="B22" s="3" t="str">
        <f t="shared" si="0"/>
        <v>Chesapeake/Suffolk, VA</v>
      </c>
      <c r="C22" s="3"/>
      <c r="D22" s="25" t="s">
        <v>16</v>
      </c>
      <c r="E22" s="28" t="s">
        <v>17</v>
      </c>
      <c r="F22" s="3"/>
      <c r="G22" s="188">
        <v>81.939111889081403</v>
      </c>
      <c r="H22" s="189">
        <v>87.597850974387498</v>
      </c>
      <c r="I22" s="189">
        <v>88.136663179347806</v>
      </c>
      <c r="J22" s="189">
        <v>86.296595361411406</v>
      </c>
      <c r="K22" s="189">
        <v>83.344372947976794</v>
      </c>
      <c r="L22" s="190">
        <v>85.6346100928141</v>
      </c>
      <c r="M22" s="177"/>
      <c r="N22" s="191">
        <v>92.179333740028099</v>
      </c>
      <c r="O22" s="192">
        <v>95.335930404624193</v>
      </c>
      <c r="P22" s="193">
        <v>93.769211529055497</v>
      </c>
      <c r="Q22" s="177"/>
      <c r="R22" s="194">
        <v>88.350677537133507</v>
      </c>
      <c r="S22" s="160"/>
      <c r="T22" s="167">
        <v>-2.0688909065180798</v>
      </c>
      <c r="U22" s="168">
        <v>-2.0108403025719799</v>
      </c>
      <c r="V22" s="168">
        <v>-2.3385033555841299</v>
      </c>
      <c r="W22" s="168">
        <v>-4.7129280487211496</v>
      </c>
      <c r="X22" s="168">
        <v>-6.3615833745668402</v>
      </c>
      <c r="Y22" s="169">
        <v>-3.5861932713565499</v>
      </c>
      <c r="Z22" s="155"/>
      <c r="AA22" s="170">
        <v>-3.2467287510327698</v>
      </c>
      <c r="AB22" s="171">
        <v>-3.1454662494217098</v>
      </c>
      <c r="AC22" s="172">
        <v>-3.2392485225924101</v>
      </c>
      <c r="AD22" s="155"/>
      <c r="AE22" s="173">
        <v>-3.3652622705417299</v>
      </c>
      <c r="AF22" s="31"/>
      <c r="AG22" s="188">
        <v>82.911585603440997</v>
      </c>
      <c r="AH22" s="189">
        <v>86.6578028030833</v>
      </c>
      <c r="AI22" s="189">
        <v>88.244733506459696</v>
      </c>
      <c r="AJ22" s="189">
        <v>87.923178018861705</v>
      </c>
      <c r="AK22" s="189">
        <v>85.576238300708596</v>
      </c>
      <c r="AL22" s="190">
        <v>86.4294029191215</v>
      </c>
      <c r="AM22" s="177"/>
      <c r="AN22" s="191">
        <v>87.507873369148101</v>
      </c>
      <c r="AO22" s="192">
        <v>88.454911722570401</v>
      </c>
      <c r="AP22" s="193">
        <v>87.9844451788437</v>
      </c>
      <c r="AQ22" s="177"/>
      <c r="AR22" s="194">
        <v>86.878971841118997</v>
      </c>
      <c r="AS22" s="160"/>
      <c r="AT22" s="167">
        <v>0.93376215076829305</v>
      </c>
      <c r="AU22" s="168">
        <v>-1.44132389294699</v>
      </c>
      <c r="AV22" s="168">
        <v>-1.5575898151184999</v>
      </c>
      <c r="AW22" s="168">
        <v>-2.14018063085138</v>
      </c>
      <c r="AX22" s="168">
        <v>-1.75493280499211</v>
      </c>
      <c r="AY22" s="169">
        <v>-1.36767607468311</v>
      </c>
      <c r="AZ22" s="155"/>
      <c r="BA22" s="170">
        <v>-1.56217708603712</v>
      </c>
      <c r="BB22" s="171">
        <v>-1.9665501745979701</v>
      </c>
      <c r="BC22" s="172">
        <v>-1.78019277051832</v>
      </c>
      <c r="BD22" s="155"/>
      <c r="BE22" s="173">
        <v>-1.4908711479682999</v>
      </c>
    </row>
    <row r="23" spans="1:57" ht="13" x14ac:dyDescent="0.3">
      <c r="A23" s="35" t="s">
        <v>109</v>
      </c>
      <c r="B23" s="3" t="s">
        <v>109</v>
      </c>
      <c r="C23" s="9"/>
      <c r="D23" s="23" t="s">
        <v>16</v>
      </c>
      <c r="E23" s="26" t="s">
        <v>17</v>
      </c>
      <c r="F23" s="3"/>
      <c r="G23" s="174">
        <v>151.05639376218301</v>
      </c>
      <c r="H23" s="175">
        <v>163.93008469449401</v>
      </c>
      <c r="I23" s="175">
        <v>167.89357532751001</v>
      </c>
      <c r="J23" s="175">
        <v>167.30176013325899</v>
      </c>
      <c r="K23" s="175">
        <v>159.82074029126201</v>
      </c>
      <c r="L23" s="176">
        <v>163.09502135678301</v>
      </c>
      <c r="M23" s="177"/>
      <c r="N23" s="178">
        <v>179.71310126582199</v>
      </c>
      <c r="O23" s="179">
        <v>175.13404934070601</v>
      </c>
      <c r="P23" s="180">
        <v>177.43278966320599</v>
      </c>
      <c r="Q23" s="177"/>
      <c r="R23" s="181">
        <v>168.432818389716</v>
      </c>
      <c r="S23" s="160"/>
      <c r="T23" s="152">
        <v>-2.5631136155419201</v>
      </c>
      <c r="U23" s="153">
        <v>-0.93328429181797901</v>
      </c>
      <c r="V23" s="153">
        <v>-2.2278223125160399</v>
      </c>
      <c r="W23" s="153">
        <v>-1.5866304424744</v>
      </c>
      <c r="X23" s="153">
        <v>-2.86151576175914</v>
      </c>
      <c r="Y23" s="154">
        <v>-1.92677015100069</v>
      </c>
      <c r="Z23" s="155"/>
      <c r="AA23" s="156">
        <v>3.0523123054964798</v>
      </c>
      <c r="AB23" s="157">
        <v>-7.5649795667803001</v>
      </c>
      <c r="AC23" s="158">
        <v>-2.9453085193114599</v>
      </c>
      <c r="AD23" s="155"/>
      <c r="AE23" s="159">
        <v>-2.5778247091420101</v>
      </c>
      <c r="AF23" s="29"/>
      <c r="AG23" s="174">
        <v>167.602710735747</v>
      </c>
      <c r="AH23" s="175">
        <v>177.20339783577299</v>
      </c>
      <c r="AI23" s="175">
        <v>187.324404252986</v>
      </c>
      <c r="AJ23" s="175">
        <v>187.662325999101</v>
      </c>
      <c r="AK23" s="175">
        <v>166.35237850933399</v>
      </c>
      <c r="AL23" s="176">
        <v>178.489855606758</v>
      </c>
      <c r="AM23" s="177"/>
      <c r="AN23" s="178">
        <v>185.70433565563499</v>
      </c>
      <c r="AO23" s="179">
        <v>186.95311291712801</v>
      </c>
      <c r="AP23" s="180">
        <v>186.33193143139999</v>
      </c>
      <c r="AQ23" s="177"/>
      <c r="AR23" s="181">
        <v>180.78471975225901</v>
      </c>
      <c r="AS23" s="160"/>
      <c r="AT23" s="152">
        <v>4.4831768026494396</v>
      </c>
      <c r="AU23" s="153">
        <v>0.87168009152871495</v>
      </c>
      <c r="AV23" s="153">
        <v>0.51957442190425096</v>
      </c>
      <c r="AW23" s="153">
        <v>1.8883431095440699</v>
      </c>
      <c r="AX23" s="153">
        <v>-2.3400264944656901</v>
      </c>
      <c r="AY23" s="154">
        <v>0.73988622971307805</v>
      </c>
      <c r="AZ23" s="155"/>
      <c r="BA23" s="156">
        <v>-1.29455165735806</v>
      </c>
      <c r="BB23" s="157">
        <v>-2.83100187252181</v>
      </c>
      <c r="BC23" s="158">
        <v>-2.1371341119388299</v>
      </c>
      <c r="BD23" s="155"/>
      <c r="BE23" s="159">
        <v>-0.27150880024273899</v>
      </c>
    </row>
    <row r="24" spans="1:57" x14ac:dyDescent="0.25">
      <c r="A24" s="35" t="s">
        <v>43</v>
      </c>
      <c r="B24" s="3" t="str">
        <f t="shared" si="0"/>
        <v>Richmond North/Glen Allen, VA</v>
      </c>
      <c r="C24" s="10"/>
      <c r="D24" s="24" t="s">
        <v>16</v>
      </c>
      <c r="E24" s="27" t="s">
        <v>17</v>
      </c>
      <c r="F24" s="3"/>
      <c r="G24" s="182">
        <v>87.544061063689995</v>
      </c>
      <c r="H24" s="177">
        <v>96.645150671055902</v>
      </c>
      <c r="I24" s="177">
        <v>102.13256462864101</v>
      </c>
      <c r="J24" s="177">
        <v>105.69201823154</v>
      </c>
      <c r="K24" s="177">
        <v>100.00891989008601</v>
      </c>
      <c r="L24" s="183">
        <v>99.568392574145307</v>
      </c>
      <c r="M24" s="177"/>
      <c r="N24" s="184">
        <v>118.569879663056</v>
      </c>
      <c r="O24" s="185">
        <v>118.074947149024</v>
      </c>
      <c r="P24" s="186">
        <v>118.321135802469</v>
      </c>
      <c r="Q24" s="177"/>
      <c r="R24" s="187">
        <v>106.63836191819399</v>
      </c>
      <c r="S24" s="160"/>
      <c r="T24" s="161">
        <v>-3.1334177611321201</v>
      </c>
      <c r="U24" s="155">
        <v>-4.5753767116319803</v>
      </c>
      <c r="V24" s="155">
        <v>0.23298259194798601</v>
      </c>
      <c r="W24" s="155">
        <v>6.2259129256960897</v>
      </c>
      <c r="X24" s="155">
        <v>3.4952125376902701</v>
      </c>
      <c r="Y24" s="162">
        <v>1.13072772134244</v>
      </c>
      <c r="Z24" s="155"/>
      <c r="AA24" s="163">
        <v>2.60445802472832</v>
      </c>
      <c r="AB24" s="164">
        <v>-1.29364573847525</v>
      </c>
      <c r="AC24" s="165">
        <v>0.53443172587173304</v>
      </c>
      <c r="AD24" s="155"/>
      <c r="AE24" s="166">
        <v>0.90856638996726702</v>
      </c>
      <c r="AF24" s="30"/>
      <c r="AG24" s="182">
        <v>93.811915179170498</v>
      </c>
      <c r="AH24" s="177">
        <v>99.463934053107593</v>
      </c>
      <c r="AI24" s="177">
        <v>106.521017055008</v>
      </c>
      <c r="AJ24" s="177">
        <v>106.27503180752799</v>
      </c>
      <c r="AK24" s="177">
        <v>96.654936085972807</v>
      </c>
      <c r="AL24" s="183">
        <v>101.16346416736801</v>
      </c>
      <c r="AM24" s="177"/>
      <c r="AN24" s="184">
        <v>106.175943001237</v>
      </c>
      <c r="AO24" s="185">
        <v>106.823819847905</v>
      </c>
      <c r="AP24" s="186">
        <v>106.501056199483</v>
      </c>
      <c r="AQ24" s="177"/>
      <c r="AR24" s="187">
        <v>102.848647439159</v>
      </c>
      <c r="AS24" s="160"/>
      <c r="AT24" s="161">
        <v>3.60649855239435</v>
      </c>
      <c r="AU24" s="155">
        <v>-2.93455618361455</v>
      </c>
      <c r="AV24" s="155">
        <v>0.226791111456391</v>
      </c>
      <c r="AW24" s="155">
        <v>1.24069086277278</v>
      </c>
      <c r="AX24" s="155">
        <v>-2.6106853160708399</v>
      </c>
      <c r="AY24" s="162">
        <v>-0.42085450084168002</v>
      </c>
      <c r="AZ24" s="155"/>
      <c r="BA24" s="163">
        <v>-1.73863926386398</v>
      </c>
      <c r="BB24" s="164">
        <v>-3.3881413920670198</v>
      </c>
      <c r="BC24" s="165">
        <v>-2.6034155725680699</v>
      </c>
      <c r="BD24" s="155"/>
      <c r="BE24" s="166">
        <v>-1.0998538799387001</v>
      </c>
    </row>
    <row r="25" spans="1:57" x14ac:dyDescent="0.25">
      <c r="A25" s="35" t="s">
        <v>44</v>
      </c>
      <c r="B25" s="3" t="str">
        <f t="shared" si="0"/>
        <v>Richmond West/Midlothian, VA</v>
      </c>
      <c r="C25" s="3"/>
      <c r="D25" s="24" t="s">
        <v>16</v>
      </c>
      <c r="E25" s="27" t="s">
        <v>17</v>
      </c>
      <c r="F25" s="3"/>
      <c r="G25" s="182">
        <v>77.409866336633598</v>
      </c>
      <c r="H25" s="177">
        <v>83.215254302670601</v>
      </c>
      <c r="I25" s="177">
        <v>91.7379662644544</v>
      </c>
      <c r="J25" s="177">
        <v>97.326544046147504</v>
      </c>
      <c r="K25" s="177">
        <v>97.741794491169003</v>
      </c>
      <c r="L25" s="183">
        <v>91.052620954209999</v>
      </c>
      <c r="M25" s="177"/>
      <c r="N25" s="184">
        <v>110.58795295007501</v>
      </c>
      <c r="O25" s="185">
        <v>108.568113716295</v>
      </c>
      <c r="P25" s="186">
        <v>109.594532116086</v>
      </c>
      <c r="Q25" s="177"/>
      <c r="R25" s="187">
        <v>97.443291580551104</v>
      </c>
      <c r="S25" s="160"/>
      <c r="T25" s="161">
        <v>6.3439369269093507E-2</v>
      </c>
      <c r="U25" s="155">
        <v>-2.2989090712894198</v>
      </c>
      <c r="V25" s="155">
        <v>6.9514709120794604</v>
      </c>
      <c r="W25" s="155">
        <v>6.16101863585176</v>
      </c>
      <c r="X25" s="155">
        <v>9.8221015835146606</v>
      </c>
      <c r="Y25" s="162">
        <v>5.2978783510613701</v>
      </c>
      <c r="Z25" s="155"/>
      <c r="AA25" s="163">
        <v>-0.65243091107293305</v>
      </c>
      <c r="AB25" s="164">
        <v>-2.7905806168104301</v>
      </c>
      <c r="AC25" s="165">
        <v>-1.7132098195568399</v>
      </c>
      <c r="AD25" s="155"/>
      <c r="AE25" s="166">
        <v>1.79556902368905</v>
      </c>
      <c r="AF25" s="30"/>
      <c r="AG25" s="182">
        <v>80.960274682942199</v>
      </c>
      <c r="AH25" s="177">
        <v>82.831616630196905</v>
      </c>
      <c r="AI25" s="177">
        <v>87.165928152898204</v>
      </c>
      <c r="AJ25" s="177">
        <v>88.423902961383504</v>
      </c>
      <c r="AK25" s="177">
        <v>88.956409114713196</v>
      </c>
      <c r="AL25" s="183">
        <v>85.960242145392399</v>
      </c>
      <c r="AM25" s="177"/>
      <c r="AN25" s="184">
        <v>100.97333613246499</v>
      </c>
      <c r="AO25" s="185">
        <v>96.828913045569294</v>
      </c>
      <c r="AP25" s="186">
        <v>98.918174743620298</v>
      </c>
      <c r="AQ25" s="177"/>
      <c r="AR25" s="187">
        <v>89.925619661721996</v>
      </c>
      <c r="AS25" s="160"/>
      <c r="AT25" s="161">
        <v>2.2846872287940299</v>
      </c>
      <c r="AU25" s="155">
        <v>-2.4658874477127402</v>
      </c>
      <c r="AV25" s="155">
        <v>-0.78256025759042802</v>
      </c>
      <c r="AW25" s="155">
        <v>0.39113868001761898</v>
      </c>
      <c r="AX25" s="155">
        <v>4.6290449924780797</v>
      </c>
      <c r="AY25" s="162">
        <v>0.73942015318036103</v>
      </c>
      <c r="AZ25" s="155"/>
      <c r="BA25" s="163">
        <v>7.3561181464867299E-3</v>
      </c>
      <c r="BB25" s="164">
        <v>-4.1624373516645097</v>
      </c>
      <c r="BC25" s="165">
        <v>-2.0621939943557401</v>
      </c>
      <c r="BD25" s="155"/>
      <c r="BE25" s="166">
        <v>-0.56277905307223997</v>
      </c>
    </row>
    <row r="26" spans="1:57" x14ac:dyDescent="0.25">
      <c r="A26" s="35" t="s">
        <v>45</v>
      </c>
      <c r="B26" s="3" t="str">
        <f t="shared" si="0"/>
        <v>Petersburg/Chester, VA</v>
      </c>
      <c r="C26" s="3"/>
      <c r="D26" s="24" t="s">
        <v>16</v>
      </c>
      <c r="E26" s="27" t="s">
        <v>17</v>
      </c>
      <c r="F26" s="3"/>
      <c r="G26" s="182">
        <v>85.665288870292798</v>
      </c>
      <c r="H26" s="177">
        <v>89.949805130784696</v>
      </c>
      <c r="I26" s="177">
        <v>92.558851691729302</v>
      </c>
      <c r="J26" s="177">
        <v>94.230059184914793</v>
      </c>
      <c r="K26" s="177">
        <v>94.650731234866797</v>
      </c>
      <c r="L26" s="183">
        <v>91.7770298561625</v>
      </c>
      <c r="M26" s="177"/>
      <c r="N26" s="184">
        <v>102.69541574468001</v>
      </c>
      <c r="O26" s="185">
        <v>96.965695235259005</v>
      </c>
      <c r="P26" s="186">
        <v>99.992352880022395</v>
      </c>
      <c r="Q26" s="177"/>
      <c r="R26" s="187">
        <v>94.402362947831506</v>
      </c>
      <c r="S26" s="160"/>
      <c r="T26" s="161">
        <v>0.89148330893056804</v>
      </c>
      <c r="U26" s="155">
        <v>-0.73416140372833005</v>
      </c>
      <c r="V26" s="155">
        <v>2.5759700220649</v>
      </c>
      <c r="W26" s="155">
        <v>2.8026741197848999</v>
      </c>
      <c r="X26" s="155">
        <v>5.5565214337459103</v>
      </c>
      <c r="Y26" s="162">
        <v>2.3957564780354099</v>
      </c>
      <c r="Z26" s="155"/>
      <c r="AA26" s="163">
        <v>12.044558700428199</v>
      </c>
      <c r="AB26" s="164">
        <v>4.0033768895499904</v>
      </c>
      <c r="AC26" s="165">
        <v>8.1585382701288101</v>
      </c>
      <c r="AD26" s="155"/>
      <c r="AE26" s="166">
        <v>4.3483191839156197</v>
      </c>
      <c r="AF26" s="30"/>
      <c r="AG26" s="182">
        <v>86.623139501709801</v>
      </c>
      <c r="AH26" s="177">
        <v>91.641334741220703</v>
      </c>
      <c r="AI26" s="177">
        <v>93.387747773972606</v>
      </c>
      <c r="AJ26" s="177">
        <v>93.182801217599106</v>
      </c>
      <c r="AK26" s="177">
        <v>90.677305130260507</v>
      </c>
      <c r="AL26" s="183">
        <v>91.330290631952195</v>
      </c>
      <c r="AM26" s="177"/>
      <c r="AN26" s="184">
        <v>93.159075601291306</v>
      </c>
      <c r="AO26" s="185">
        <v>90.911003691190103</v>
      </c>
      <c r="AP26" s="186">
        <v>92.060601733459904</v>
      </c>
      <c r="AQ26" s="177"/>
      <c r="AR26" s="187">
        <v>91.535425257654197</v>
      </c>
      <c r="AS26" s="160"/>
      <c r="AT26" s="161">
        <v>1.6159625424950499</v>
      </c>
      <c r="AU26" s="155">
        <v>0.21439203388710901</v>
      </c>
      <c r="AV26" s="155">
        <v>0.84158447784456702</v>
      </c>
      <c r="AW26" s="155">
        <v>1.21740314282788</v>
      </c>
      <c r="AX26" s="155">
        <v>1.77072243412923</v>
      </c>
      <c r="AY26" s="162">
        <v>1.11216919617836</v>
      </c>
      <c r="AZ26" s="155"/>
      <c r="BA26" s="163">
        <v>4.32764941387408</v>
      </c>
      <c r="BB26" s="164">
        <v>0.15545375366518199</v>
      </c>
      <c r="BC26" s="165">
        <v>2.2489283070864299</v>
      </c>
      <c r="BD26" s="155"/>
      <c r="BE26" s="166">
        <v>1.42687805898847</v>
      </c>
    </row>
    <row r="27" spans="1:57" x14ac:dyDescent="0.25">
      <c r="A27" s="35" t="s">
        <v>97</v>
      </c>
      <c r="B27" s="3" t="s">
        <v>70</v>
      </c>
      <c r="C27" s="3"/>
      <c r="D27" s="24" t="s">
        <v>16</v>
      </c>
      <c r="E27" s="27" t="s">
        <v>17</v>
      </c>
      <c r="F27" s="3"/>
      <c r="G27" s="182">
        <v>86.958632107023405</v>
      </c>
      <c r="H27" s="177">
        <v>91.382484894259804</v>
      </c>
      <c r="I27" s="177">
        <v>93.217266202237695</v>
      </c>
      <c r="J27" s="177">
        <v>94.407758796013795</v>
      </c>
      <c r="K27" s="177">
        <v>101.031196306704</v>
      </c>
      <c r="L27" s="183">
        <v>94.086864524492995</v>
      </c>
      <c r="M27" s="177"/>
      <c r="N27" s="184">
        <v>136.40189942176201</v>
      </c>
      <c r="O27" s="185">
        <v>148.170720056199</v>
      </c>
      <c r="P27" s="186">
        <v>142.279600035084</v>
      </c>
      <c r="Q27" s="177"/>
      <c r="R27" s="187">
        <v>110.737229006939</v>
      </c>
      <c r="S27" s="160"/>
      <c r="T27" s="161">
        <v>1.4246515327821101</v>
      </c>
      <c r="U27" s="155">
        <v>1.90852846302902</v>
      </c>
      <c r="V27" s="155">
        <v>1.25144770131065</v>
      </c>
      <c r="W27" s="155">
        <v>3.3625918124112602</v>
      </c>
      <c r="X27" s="155">
        <v>6.8141893343773603</v>
      </c>
      <c r="Y27" s="162">
        <v>3.31126085192632</v>
      </c>
      <c r="Z27" s="155"/>
      <c r="AA27" s="163">
        <v>7.7975502792202898</v>
      </c>
      <c r="AB27" s="164">
        <v>9.3013700416723708</v>
      </c>
      <c r="AC27" s="165">
        <v>8.49430437520037</v>
      </c>
      <c r="AD27" s="155"/>
      <c r="AE27" s="166">
        <v>5.8508567397056899</v>
      </c>
      <c r="AF27" s="30"/>
      <c r="AG27" s="182">
        <v>100.901656843483</v>
      </c>
      <c r="AH27" s="177">
        <v>92.172414035536207</v>
      </c>
      <c r="AI27" s="177">
        <v>92.972515813686002</v>
      </c>
      <c r="AJ27" s="177">
        <v>93.262045820861104</v>
      </c>
      <c r="AK27" s="177">
        <v>97.6247691383968</v>
      </c>
      <c r="AL27" s="183">
        <v>95.077196609442595</v>
      </c>
      <c r="AM27" s="177"/>
      <c r="AN27" s="184">
        <v>121.00062250598501</v>
      </c>
      <c r="AO27" s="185">
        <v>127.422632120796</v>
      </c>
      <c r="AP27" s="186">
        <v>124.20631016958799</v>
      </c>
      <c r="AQ27" s="177"/>
      <c r="AR27" s="187">
        <v>104.00310826298001</v>
      </c>
      <c r="AS27" s="160"/>
      <c r="AT27" s="161">
        <v>17.905303123461501</v>
      </c>
      <c r="AU27" s="155">
        <v>3.9407955122860101</v>
      </c>
      <c r="AV27" s="155">
        <v>3.93994159518039</v>
      </c>
      <c r="AW27" s="155">
        <v>4.1725270627183697</v>
      </c>
      <c r="AX27" s="155">
        <v>7.1549293752277903</v>
      </c>
      <c r="AY27" s="162">
        <v>6.7602553068563598</v>
      </c>
      <c r="AZ27" s="155"/>
      <c r="BA27" s="163">
        <v>9.7208649600408901</v>
      </c>
      <c r="BB27" s="164">
        <v>10.6081193235502</v>
      </c>
      <c r="BC27" s="165">
        <v>10.1438925629802</v>
      </c>
      <c r="BD27" s="155"/>
      <c r="BE27" s="166">
        <v>8.1574728113934292</v>
      </c>
    </row>
    <row r="28" spans="1:57" x14ac:dyDescent="0.25">
      <c r="A28" s="35" t="s">
        <v>47</v>
      </c>
      <c r="B28" s="3" t="str">
        <f t="shared" si="0"/>
        <v>Roanoke, VA</v>
      </c>
      <c r="C28" s="3"/>
      <c r="D28" s="24" t="s">
        <v>16</v>
      </c>
      <c r="E28" s="27" t="s">
        <v>17</v>
      </c>
      <c r="F28" s="3"/>
      <c r="G28" s="182">
        <v>86.909906077347998</v>
      </c>
      <c r="H28" s="177">
        <v>99.190457280385004</v>
      </c>
      <c r="I28" s="177">
        <v>100.13183524504601</v>
      </c>
      <c r="J28" s="177">
        <v>103.74260447559899</v>
      </c>
      <c r="K28" s="177">
        <v>104.74140219025099</v>
      </c>
      <c r="L28" s="183">
        <v>100.683781036922</v>
      </c>
      <c r="M28" s="177"/>
      <c r="N28" s="184">
        <v>112.01844202898501</v>
      </c>
      <c r="O28" s="185">
        <v>111.497020063357</v>
      </c>
      <c r="P28" s="186">
        <v>111.763991549005</v>
      </c>
      <c r="Q28" s="177"/>
      <c r="R28" s="187">
        <v>104.941822250386</v>
      </c>
      <c r="S28" s="160"/>
      <c r="T28" s="161">
        <v>1.8419817634142499</v>
      </c>
      <c r="U28" s="155">
        <v>-2.1012142012659698</v>
      </c>
      <c r="V28" s="155">
        <v>0.62612972891415797</v>
      </c>
      <c r="W28" s="155">
        <v>6.3721247825790401</v>
      </c>
      <c r="X28" s="155">
        <v>0.54333970618849803</v>
      </c>
      <c r="Y28" s="162">
        <v>1.87085522686874</v>
      </c>
      <c r="Z28" s="155"/>
      <c r="AA28" s="163">
        <v>0.41397218763174598</v>
      </c>
      <c r="AB28" s="164">
        <v>4.7987691660985599</v>
      </c>
      <c r="AC28" s="165">
        <v>2.37358255461504</v>
      </c>
      <c r="AD28" s="155"/>
      <c r="AE28" s="166">
        <v>2.4710220136304102</v>
      </c>
      <c r="AF28" s="30"/>
      <c r="AG28" s="182">
        <v>88.093355616725603</v>
      </c>
      <c r="AH28" s="177">
        <v>99.095073858114603</v>
      </c>
      <c r="AI28" s="177">
        <v>104.246375284498</v>
      </c>
      <c r="AJ28" s="177">
        <v>104.22590548733</v>
      </c>
      <c r="AK28" s="177">
        <v>97.913828284413697</v>
      </c>
      <c r="AL28" s="183">
        <v>99.603101101281794</v>
      </c>
      <c r="AM28" s="177"/>
      <c r="AN28" s="184">
        <v>104.769508121711</v>
      </c>
      <c r="AO28" s="185">
        <v>105.315505251432</v>
      </c>
      <c r="AP28" s="186">
        <v>105.03671313422301</v>
      </c>
      <c r="AQ28" s="177"/>
      <c r="AR28" s="187">
        <v>101.324315723254</v>
      </c>
      <c r="AS28" s="160"/>
      <c r="AT28" s="161">
        <v>2.0423233214628</v>
      </c>
      <c r="AU28" s="155">
        <v>1.7028576531837101</v>
      </c>
      <c r="AV28" s="155">
        <v>3.8020388653609398</v>
      </c>
      <c r="AW28" s="155">
        <v>4.5547717071990501</v>
      </c>
      <c r="AX28" s="155">
        <v>1.29135391542477</v>
      </c>
      <c r="AY28" s="162">
        <v>2.8350778364531699</v>
      </c>
      <c r="AZ28" s="155"/>
      <c r="BA28" s="163">
        <v>2.21828223572814</v>
      </c>
      <c r="BB28" s="164">
        <v>3.4655232761945798</v>
      </c>
      <c r="BC28" s="165">
        <v>2.8198003112052099</v>
      </c>
      <c r="BD28" s="155"/>
      <c r="BE28" s="166">
        <v>2.8944552131764398</v>
      </c>
    </row>
    <row r="29" spans="1:57" x14ac:dyDescent="0.25">
      <c r="A29" s="35" t="s">
        <v>48</v>
      </c>
      <c r="B29" s="3" t="str">
        <f t="shared" si="0"/>
        <v>Charlottesville, VA</v>
      </c>
      <c r="C29" s="3"/>
      <c r="D29" s="24" t="s">
        <v>16</v>
      </c>
      <c r="E29" s="27" t="s">
        <v>17</v>
      </c>
      <c r="F29" s="3"/>
      <c r="G29" s="182">
        <v>119.35917682926799</v>
      </c>
      <c r="H29" s="177">
        <v>122.18505432420601</v>
      </c>
      <c r="I29" s="177">
        <v>120.74974620770099</v>
      </c>
      <c r="J29" s="177">
        <v>119.816236860546</v>
      </c>
      <c r="K29" s="177">
        <v>130.19362253289401</v>
      </c>
      <c r="L29" s="183">
        <v>122.434881074674</v>
      </c>
      <c r="M29" s="177"/>
      <c r="N29" s="184">
        <v>178.05233879051099</v>
      </c>
      <c r="O29" s="185">
        <v>189.358947529917</v>
      </c>
      <c r="P29" s="186">
        <v>183.946170825335</v>
      </c>
      <c r="Q29" s="177"/>
      <c r="R29" s="187">
        <v>142.77489183900099</v>
      </c>
      <c r="S29" s="160"/>
      <c r="T29" s="161">
        <v>-2.2873020439010801</v>
      </c>
      <c r="U29" s="155">
        <v>-3.5526893618758502</v>
      </c>
      <c r="V29" s="155">
        <v>-4.2577472433299102</v>
      </c>
      <c r="W29" s="155">
        <v>-4.6824776907298897</v>
      </c>
      <c r="X29" s="155">
        <v>1.4324401639767601</v>
      </c>
      <c r="Y29" s="162">
        <v>-2.9000346675651798</v>
      </c>
      <c r="Z29" s="155"/>
      <c r="AA29" s="163">
        <v>0.46881336288234798</v>
      </c>
      <c r="AB29" s="164">
        <v>-2.2855010770097599</v>
      </c>
      <c r="AC29" s="165">
        <v>-1.1109795870843999</v>
      </c>
      <c r="AD29" s="155"/>
      <c r="AE29" s="166">
        <v>-4.5342011906520403</v>
      </c>
      <c r="AF29" s="30"/>
      <c r="AG29" s="182">
        <v>130.80230844382399</v>
      </c>
      <c r="AH29" s="177">
        <v>125.745413525852</v>
      </c>
      <c r="AI29" s="177">
        <v>126.018109202994</v>
      </c>
      <c r="AJ29" s="177">
        <v>125.719978425026</v>
      </c>
      <c r="AK29" s="177">
        <v>130.10888922426801</v>
      </c>
      <c r="AL29" s="183">
        <v>127.42727868250201</v>
      </c>
      <c r="AM29" s="177"/>
      <c r="AN29" s="184">
        <v>158.83230140508701</v>
      </c>
      <c r="AO29" s="185">
        <v>163.57014536429699</v>
      </c>
      <c r="AP29" s="186">
        <v>161.24321455955899</v>
      </c>
      <c r="AQ29" s="177"/>
      <c r="AR29" s="187">
        <v>137.961232770854</v>
      </c>
      <c r="AS29" s="160"/>
      <c r="AT29" s="161">
        <v>4.5818816595741803</v>
      </c>
      <c r="AU29" s="155">
        <v>-2.9074221612774802</v>
      </c>
      <c r="AV29" s="155">
        <v>-0.65889114173378605</v>
      </c>
      <c r="AW29" s="155">
        <v>-1.8092070445008099</v>
      </c>
      <c r="AX29" s="155">
        <v>0.18032388785624501</v>
      </c>
      <c r="AY29" s="162">
        <v>-0.48889049879713797</v>
      </c>
      <c r="AZ29" s="155"/>
      <c r="BA29" s="163">
        <v>-0.93600072159623005</v>
      </c>
      <c r="BB29" s="164">
        <v>-3.80870665995183</v>
      </c>
      <c r="BC29" s="165">
        <v>-2.4592683495677701</v>
      </c>
      <c r="BD29" s="155"/>
      <c r="BE29" s="166">
        <v>-1.09793813188323</v>
      </c>
    </row>
    <row r="30" spans="1:57" x14ac:dyDescent="0.25">
      <c r="A30" s="21" t="s">
        <v>49</v>
      </c>
      <c r="B30" t="s">
        <v>72</v>
      </c>
      <c r="C30" s="3"/>
      <c r="D30" s="24" t="s">
        <v>16</v>
      </c>
      <c r="E30" s="27" t="s">
        <v>17</v>
      </c>
      <c r="F30" s="3"/>
      <c r="G30" s="182">
        <v>97.218115646258497</v>
      </c>
      <c r="H30" s="177">
        <v>104.582674011016</v>
      </c>
      <c r="I30" s="177">
        <v>108.43878491937301</v>
      </c>
      <c r="J30" s="177">
        <v>107.193652194656</v>
      </c>
      <c r="K30" s="177">
        <v>103.539070381936</v>
      </c>
      <c r="L30" s="183">
        <v>104.680548953889</v>
      </c>
      <c r="M30" s="177"/>
      <c r="N30" s="184">
        <v>115.31005400734399</v>
      </c>
      <c r="O30" s="185">
        <v>118.238972382787</v>
      </c>
      <c r="P30" s="186">
        <v>116.78112688172</v>
      </c>
      <c r="Q30" s="177"/>
      <c r="R30" s="187">
        <v>108.562149903421</v>
      </c>
      <c r="S30" s="160"/>
      <c r="T30" s="161">
        <v>11.8423280978236</v>
      </c>
      <c r="U30" s="155">
        <v>5.9185129465490496</v>
      </c>
      <c r="V30" s="155">
        <v>8.0683390324185709</v>
      </c>
      <c r="W30" s="155">
        <v>9.7121899559924092</v>
      </c>
      <c r="X30" s="155">
        <v>7.0625153562727796</v>
      </c>
      <c r="Y30" s="162">
        <v>8.05359540854705</v>
      </c>
      <c r="Z30" s="155"/>
      <c r="AA30" s="163">
        <v>16.570043161080299</v>
      </c>
      <c r="AB30" s="164">
        <v>16.716930497072799</v>
      </c>
      <c r="AC30" s="165">
        <v>16.628245538706999</v>
      </c>
      <c r="AD30" s="155"/>
      <c r="AE30" s="166">
        <v>10.880743323896001</v>
      </c>
      <c r="AF30" s="30"/>
      <c r="AG30" s="182">
        <v>96.555978029185098</v>
      </c>
      <c r="AH30" s="177">
        <v>103.05282409177801</v>
      </c>
      <c r="AI30" s="177">
        <v>106.860519579193</v>
      </c>
      <c r="AJ30" s="177">
        <v>105.957494621085</v>
      </c>
      <c r="AK30" s="177">
        <v>102.352262636397</v>
      </c>
      <c r="AL30" s="183">
        <v>103.35318631237401</v>
      </c>
      <c r="AM30" s="177"/>
      <c r="AN30" s="184">
        <v>111.599367415595</v>
      </c>
      <c r="AO30" s="185">
        <v>112.049249294449</v>
      </c>
      <c r="AP30" s="186">
        <v>111.81947009910699</v>
      </c>
      <c r="AQ30" s="177"/>
      <c r="AR30" s="187">
        <v>105.855518423463</v>
      </c>
      <c r="AS30" s="160"/>
      <c r="AT30" s="161">
        <v>12.857156968444601</v>
      </c>
      <c r="AU30" s="155">
        <v>7.08523391971762</v>
      </c>
      <c r="AV30" s="155">
        <v>7.5848629177139202</v>
      </c>
      <c r="AW30" s="155">
        <v>7.0788588847765599</v>
      </c>
      <c r="AX30" s="155">
        <v>7.1548421355455201</v>
      </c>
      <c r="AY30" s="162">
        <v>7.7217687705691</v>
      </c>
      <c r="AZ30" s="155"/>
      <c r="BA30" s="163">
        <v>12.5568674923116</v>
      </c>
      <c r="BB30" s="164">
        <v>14.035691868474</v>
      </c>
      <c r="BC30" s="165">
        <v>13.2712731921987</v>
      </c>
      <c r="BD30" s="155"/>
      <c r="BE30" s="166">
        <v>9.4062057000451702</v>
      </c>
    </row>
    <row r="31" spans="1:57" x14ac:dyDescent="0.25">
      <c r="A31" s="21" t="s">
        <v>50</v>
      </c>
      <c r="B31" s="3" t="str">
        <f t="shared" si="0"/>
        <v>Staunton &amp; Harrisonburg, VA</v>
      </c>
      <c r="C31" s="3"/>
      <c r="D31" s="24" t="s">
        <v>16</v>
      </c>
      <c r="E31" s="27" t="s">
        <v>17</v>
      </c>
      <c r="F31" s="3"/>
      <c r="G31" s="182">
        <v>86.318773413897205</v>
      </c>
      <c r="H31" s="177">
        <v>88.117696909272098</v>
      </c>
      <c r="I31" s="177">
        <v>88.855560314061293</v>
      </c>
      <c r="J31" s="177">
        <v>87.980402960526305</v>
      </c>
      <c r="K31" s="177">
        <v>94.079051199427099</v>
      </c>
      <c r="L31" s="183">
        <v>89.435838466803503</v>
      </c>
      <c r="M31" s="177"/>
      <c r="N31" s="184">
        <v>112.40976933895899</v>
      </c>
      <c r="O31" s="185">
        <v>110.399419813902</v>
      </c>
      <c r="P31" s="186">
        <v>111.390790678318</v>
      </c>
      <c r="Q31" s="177"/>
      <c r="R31" s="187">
        <v>97.811413981055097</v>
      </c>
      <c r="S31" s="160"/>
      <c r="T31" s="161">
        <v>-2.2403087934897798</v>
      </c>
      <c r="U31" s="155">
        <v>-0.98712668874045895</v>
      </c>
      <c r="V31" s="155">
        <v>-0.78891943883504301</v>
      </c>
      <c r="W31" s="155">
        <v>-0.50239707998941396</v>
      </c>
      <c r="X31" s="155">
        <v>0.623893843749451</v>
      </c>
      <c r="Y31" s="162">
        <v>-0.63941232819299598</v>
      </c>
      <c r="Z31" s="155"/>
      <c r="AA31" s="163">
        <v>-7.7422874423753303</v>
      </c>
      <c r="AB31" s="164">
        <v>-12.7855257161259</v>
      </c>
      <c r="AC31" s="165">
        <v>-10.393181332296599</v>
      </c>
      <c r="AD31" s="155"/>
      <c r="AE31" s="166">
        <v>-6.5465305842707799</v>
      </c>
      <c r="AF31" s="30"/>
      <c r="AG31" s="182">
        <v>93.560169154228802</v>
      </c>
      <c r="AH31" s="177">
        <v>88.273373184357496</v>
      </c>
      <c r="AI31" s="177">
        <v>88.365783180549997</v>
      </c>
      <c r="AJ31" s="177">
        <v>87.941130443842397</v>
      </c>
      <c r="AK31" s="177">
        <v>90.241882819652105</v>
      </c>
      <c r="AL31" s="183">
        <v>89.556266709718997</v>
      </c>
      <c r="AM31" s="177"/>
      <c r="AN31" s="184">
        <v>105.623927338626</v>
      </c>
      <c r="AO31" s="185">
        <v>106.451430005017</v>
      </c>
      <c r="AP31" s="186">
        <v>106.04418032786801</v>
      </c>
      <c r="AQ31" s="177"/>
      <c r="AR31" s="187">
        <v>95.102250539278003</v>
      </c>
      <c r="AS31" s="160"/>
      <c r="AT31" s="161">
        <v>6.1300334956216096</v>
      </c>
      <c r="AU31" s="155">
        <v>-0.29629271656089101</v>
      </c>
      <c r="AV31" s="155">
        <v>-1.4411260648572399</v>
      </c>
      <c r="AW31" s="155">
        <v>-2.02146030676318</v>
      </c>
      <c r="AX31" s="155">
        <v>-1.31157163320564</v>
      </c>
      <c r="AY31" s="162">
        <v>-8.2451596582437794E-2</v>
      </c>
      <c r="AZ31" s="155"/>
      <c r="BA31" s="163">
        <v>-3.6448839023448301</v>
      </c>
      <c r="BB31" s="164">
        <v>-5.8207433711265901</v>
      </c>
      <c r="BC31" s="165">
        <v>-4.7944586151348396</v>
      </c>
      <c r="BD31" s="155"/>
      <c r="BE31" s="166">
        <v>-2.6283908279268</v>
      </c>
    </row>
    <row r="32" spans="1:57" x14ac:dyDescent="0.25">
      <c r="A32" s="21" t="s">
        <v>51</v>
      </c>
      <c r="B32" s="3" t="str">
        <f t="shared" si="0"/>
        <v>Blacksburg &amp; Wytheville, VA</v>
      </c>
      <c r="C32" s="3"/>
      <c r="D32" s="24" t="s">
        <v>16</v>
      </c>
      <c r="E32" s="27" t="s">
        <v>17</v>
      </c>
      <c r="F32" s="3"/>
      <c r="G32" s="182">
        <v>79.110438729198094</v>
      </c>
      <c r="H32" s="177">
        <v>87.927488419969094</v>
      </c>
      <c r="I32" s="177">
        <v>91.833777197562995</v>
      </c>
      <c r="J32" s="177">
        <v>95.5558433734939</v>
      </c>
      <c r="K32" s="177">
        <v>97.573895552223803</v>
      </c>
      <c r="L32" s="183">
        <v>92.565629288770396</v>
      </c>
      <c r="M32" s="177"/>
      <c r="N32" s="184">
        <v>108.74480783003099</v>
      </c>
      <c r="O32" s="185">
        <v>111.7460425</v>
      </c>
      <c r="P32" s="186">
        <v>110.210791305409</v>
      </c>
      <c r="Q32" s="177"/>
      <c r="R32" s="187">
        <v>99.588191096423003</v>
      </c>
      <c r="S32" s="160"/>
      <c r="T32" s="161">
        <v>-8.1695135819592792</v>
      </c>
      <c r="U32" s="155">
        <v>-7.7500337278392397</v>
      </c>
      <c r="V32" s="155">
        <v>-4.8875013972786103</v>
      </c>
      <c r="W32" s="155">
        <v>3.2254449325633701</v>
      </c>
      <c r="X32" s="155">
        <v>-9.3044384128032593</v>
      </c>
      <c r="Y32" s="162">
        <v>-4.8133529824896701</v>
      </c>
      <c r="Z32" s="155"/>
      <c r="AA32" s="163">
        <v>-10.4708122729982</v>
      </c>
      <c r="AB32" s="164">
        <v>-4.0371648059034504</v>
      </c>
      <c r="AC32" s="165">
        <v>-7.5082943370638997</v>
      </c>
      <c r="AD32" s="155"/>
      <c r="AE32" s="166">
        <v>-5.02053344964669</v>
      </c>
      <c r="AF32" s="30"/>
      <c r="AG32" s="182">
        <v>85.584316169235805</v>
      </c>
      <c r="AH32" s="177">
        <v>88.668301637612203</v>
      </c>
      <c r="AI32" s="177">
        <v>92.097225687225603</v>
      </c>
      <c r="AJ32" s="177">
        <v>94.137932374251804</v>
      </c>
      <c r="AK32" s="177">
        <v>95.089111414900799</v>
      </c>
      <c r="AL32" s="183">
        <v>91.726466787037907</v>
      </c>
      <c r="AM32" s="177"/>
      <c r="AN32" s="184">
        <v>106.89259307585201</v>
      </c>
      <c r="AO32" s="185">
        <v>104.816113383985</v>
      </c>
      <c r="AP32" s="186">
        <v>105.913035107067</v>
      </c>
      <c r="AQ32" s="177"/>
      <c r="AR32" s="187">
        <v>96.5613729758511</v>
      </c>
      <c r="AS32" s="160"/>
      <c r="AT32" s="161">
        <v>-0.83981520616638206</v>
      </c>
      <c r="AU32" s="155">
        <v>-3.1770927164849998</v>
      </c>
      <c r="AV32" s="155">
        <v>0.34979293214651103</v>
      </c>
      <c r="AW32" s="155">
        <v>2.58645335328647</v>
      </c>
      <c r="AX32" s="155">
        <v>-2.3687741755284901</v>
      </c>
      <c r="AY32" s="162">
        <v>-0.57328222595848</v>
      </c>
      <c r="AZ32" s="155"/>
      <c r="BA32" s="163">
        <v>-2.5240654058448699</v>
      </c>
      <c r="BB32" s="164">
        <v>-1.1545567690212</v>
      </c>
      <c r="BC32" s="165">
        <v>-1.85150056919637</v>
      </c>
      <c r="BD32" s="155"/>
      <c r="BE32" s="166">
        <v>-0.57570195456247397</v>
      </c>
    </row>
    <row r="33" spans="1:64" x14ac:dyDescent="0.25">
      <c r="A33" s="21" t="s">
        <v>52</v>
      </c>
      <c r="B33" s="3" t="str">
        <f t="shared" si="0"/>
        <v>Lynchburg, VA</v>
      </c>
      <c r="C33" s="3"/>
      <c r="D33" s="24" t="s">
        <v>16</v>
      </c>
      <c r="E33" s="27" t="s">
        <v>17</v>
      </c>
      <c r="F33" s="3"/>
      <c r="G33" s="182">
        <v>91.838504098360602</v>
      </c>
      <c r="H33" s="177">
        <v>98.938634393063495</v>
      </c>
      <c r="I33" s="177">
        <v>103.202346305696</v>
      </c>
      <c r="J33" s="177">
        <v>105.485771780303</v>
      </c>
      <c r="K33" s="177">
        <v>116.730132450331</v>
      </c>
      <c r="L33" s="183">
        <v>105.762075578756</v>
      </c>
      <c r="M33" s="177"/>
      <c r="N33" s="184">
        <v>133.226465863453</v>
      </c>
      <c r="O33" s="185">
        <v>125.207771714415</v>
      </c>
      <c r="P33" s="186">
        <v>129.65556500607499</v>
      </c>
      <c r="Q33" s="177"/>
      <c r="R33" s="187">
        <v>114.342879272727</v>
      </c>
      <c r="S33" s="160"/>
      <c r="T33" s="161">
        <v>-1.51756754490963</v>
      </c>
      <c r="U33" s="155">
        <v>-3.6184070642256199</v>
      </c>
      <c r="V33" s="155">
        <v>-1.74261976001157</v>
      </c>
      <c r="W33" s="155">
        <v>0.43851352661498499</v>
      </c>
      <c r="X33" s="155">
        <v>11.987727081769201</v>
      </c>
      <c r="Y33" s="162">
        <v>2.8056940224652398</v>
      </c>
      <c r="Z33" s="155"/>
      <c r="AA33" s="163">
        <v>15.4910380250431</v>
      </c>
      <c r="AB33" s="164">
        <v>-1.4471175206259701</v>
      </c>
      <c r="AC33" s="165">
        <v>6.7769361381485496</v>
      </c>
      <c r="AD33" s="155"/>
      <c r="AE33" s="166">
        <v>5.0584214646700199</v>
      </c>
      <c r="AF33" s="30"/>
      <c r="AG33" s="182">
        <v>91.034980227959906</v>
      </c>
      <c r="AH33" s="177">
        <v>99.766641851432198</v>
      </c>
      <c r="AI33" s="177">
        <v>104.434004137931</v>
      </c>
      <c r="AJ33" s="177">
        <v>104.08981847091501</v>
      </c>
      <c r="AK33" s="177">
        <v>106.532400054024</v>
      </c>
      <c r="AL33" s="183">
        <v>102.184759019553</v>
      </c>
      <c r="AM33" s="177"/>
      <c r="AN33" s="184">
        <v>120.199205973864</v>
      </c>
      <c r="AO33" s="185">
        <v>112.91005774032401</v>
      </c>
      <c r="AP33" s="186">
        <v>116.965192134598</v>
      </c>
      <c r="AQ33" s="177"/>
      <c r="AR33" s="187">
        <v>106.714995331267</v>
      </c>
      <c r="AS33" s="160"/>
      <c r="AT33" s="161">
        <v>-3.3276301807295301</v>
      </c>
      <c r="AU33" s="155">
        <v>-2.1792325301359599</v>
      </c>
      <c r="AV33" s="155">
        <v>-0.92767683597143502</v>
      </c>
      <c r="AW33" s="155">
        <v>-2.0517462921723002</v>
      </c>
      <c r="AX33" s="155">
        <v>0.188854355991534</v>
      </c>
      <c r="AY33" s="162">
        <v>-1.3543666575543001</v>
      </c>
      <c r="AZ33" s="155"/>
      <c r="BA33" s="163">
        <v>0.52354825365603797</v>
      </c>
      <c r="BB33" s="164">
        <v>-3.5268406027327601</v>
      </c>
      <c r="BC33" s="165">
        <v>-1.21551444817998</v>
      </c>
      <c r="BD33" s="155"/>
      <c r="BE33" s="166">
        <v>-1.26359570307583</v>
      </c>
    </row>
    <row r="34" spans="1:64" x14ac:dyDescent="0.25">
      <c r="A34" s="21" t="s">
        <v>77</v>
      </c>
      <c r="B34" s="3" t="str">
        <f t="shared" si="0"/>
        <v>Central Virginia</v>
      </c>
      <c r="C34" s="3"/>
      <c r="D34" s="24" t="s">
        <v>16</v>
      </c>
      <c r="E34" s="27" t="s">
        <v>17</v>
      </c>
      <c r="F34" s="3"/>
      <c r="G34" s="182">
        <v>96.986253353931204</v>
      </c>
      <c r="H34" s="177">
        <v>105.203661997902</v>
      </c>
      <c r="I34" s="177">
        <v>109.226317062112</v>
      </c>
      <c r="J34" s="177">
        <v>110.787600597561</v>
      </c>
      <c r="K34" s="177">
        <v>110.809778772185</v>
      </c>
      <c r="L34" s="183">
        <v>107.52014663415601</v>
      </c>
      <c r="M34" s="177"/>
      <c r="N34" s="184">
        <v>130.340894126449</v>
      </c>
      <c r="O34" s="185">
        <v>130.899638757742</v>
      </c>
      <c r="P34" s="186">
        <v>130.61451828440499</v>
      </c>
      <c r="Q34" s="177"/>
      <c r="R34" s="187">
        <v>115.51745131885301</v>
      </c>
      <c r="S34" s="160"/>
      <c r="T34" s="161">
        <v>-8.0304111571796802E-2</v>
      </c>
      <c r="U34" s="155">
        <v>-1.32348531872657</v>
      </c>
      <c r="V34" s="155">
        <v>1.55724769809985</v>
      </c>
      <c r="W34" s="155">
        <v>3.7981892495490999</v>
      </c>
      <c r="X34" s="155">
        <v>5.2149515492092098</v>
      </c>
      <c r="Y34" s="162">
        <v>2.2368191288133401</v>
      </c>
      <c r="Z34" s="155"/>
      <c r="AA34" s="163">
        <v>4.2374843646738301</v>
      </c>
      <c r="AB34" s="164">
        <v>-1.9115268812601001</v>
      </c>
      <c r="AC34" s="165">
        <v>0.912820619301417</v>
      </c>
      <c r="AD34" s="155"/>
      <c r="AE34" s="166">
        <v>1.5685097476908201</v>
      </c>
      <c r="AF34" s="30"/>
      <c r="AG34" s="182">
        <v>104.469339979495</v>
      </c>
      <c r="AH34" s="177">
        <v>108.905804530911</v>
      </c>
      <c r="AI34" s="177">
        <v>113.81719518550599</v>
      </c>
      <c r="AJ34" s="177">
        <v>113.522274262804</v>
      </c>
      <c r="AK34" s="177">
        <v>108.005532235125</v>
      </c>
      <c r="AL34" s="183">
        <v>110.16294517866</v>
      </c>
      <c r="AM34" s="177"/>
      <c r="AN34" s="184">
        <v>120.69393464907201</v>
      </c>
      <c r="AO34" s="185">
        <v>120.961439411904</v>
      </c>
      <c r="AP34" s="186">
        <v>120.82588523897699</v>
      </c>
      <c r="AQ34" s="177"/>
      <c r="AR34" s="187">
        <v>113.355404313769</v>
      </c>
      <c r="AS34" s="160"/>
      <c r="AT34" s="161">
        <v>4.9310296543175101</v>
      </c>
      <c r="AU34" s="155">
        <v>-0.50496293788313795</v>
      </c>
      <c r="AV34" s="155">
        <v>1.09309768979643</v>
      </c>
      <c r="AW34" s="155">
        <v>1.4181442773374</v>
      </c>
      <c r="AX34" s="155">
        <v>0.71932780040163702</v>
      </c>
      <c r="AY34" s="162">
        <v>1.2490402946637</v>
      </c>
      <c r="AZ34" s="155"/>
      <c r="BA34" s="163">
        <v>0.70527391416452501</v>
      </c>
      <c r="BB34" s="164">
        <v>-1.8710047305656501</v>
      </c>
      <c r="BC34" s="165">
        <v>-0.62182224597733105</v>
      </c>
      <c r="BD34" s="155"/>
      <c r="BE34" s="166">
        <v>0.63570555031597498</v>
      </c>
    </row>
    <row r="35" spans="1:64" x14ac:dyDescent="0.25">
      <c r="A35" s="21" t="s">
        <v>78</v>
      </c>
      <c r="B35" s="3" t="str">
        <f t="shared" si="0"/>
        <v>Chesapeake Bay</v>
      </c>
      <c r="C35" s="3"/>
      <c r="D35" s="24" t="s">
        <v>16</v>
      </c>
      <c r="E35" s="27" t="s">
        <v>17</v>
      </c>
      <c r="F35" s="3"/>
      <c r="G35" s="182">
        <v>91.158884688090694</v>
      </c>
      <c r="H35" s="177">
        <v>98.409390070921901</v>
      </c>
      <c r="I35" s="177">
        <v>100.50036707452701</v>
      </c>
      <c r="J35" s="177">
        <v>97.020050890585196</v>
      </c>
      <c r="K35" s="177">
        <v>95.567120567375795</v>
      </c>
      <c r="L35" s="183">
        <v>97.015474613686493</v>
      </c>
      <c r="M35" s="177"/>
      <c r="N35" s="184">
        <v>112.859299450549</v>
      </c>
      <c r="O35" s="185">
        <v>121.12616398243</v>
      </c>
      <c r="P35" s="186">
        <v>116.86090715804301</v>
      </c>
      <c r="Q35" s="177"/>
      <c r="R35" s="187">
        <v>102.57692552135001</v>
      </c>
      <c r="S35" s="160"/>
      <c r="T35" s="161">
        <v>1.4695095114885699</v>
      </c>
      <c r="U35" s="155">
        <v>7.3407872684351902</v>
      </c>
      <c r="V35" s="155">
        <v>8.7324012314027204</v>
      </c>
      <c r="W35" s="155">
        <v>3.0949114887654301</v>
      </c>
      <c r="X35" s="155">
        <v>1.8950894970957399</v>
      </c>
      <c r="Y35" s="162">
        <v>4.8356585216676899</v>
      </c>
      <c r="Z35" s="155"/>
      <c r="AA35" s="163">
        <v>6.8889803439206698</v>
      </c>
      <c r="AB35" s="164">
        <v>2.0750362544223702</v>
      </c>
      <c r="AC35" s="165">
        <v>4.03941508791356</v>
      </c>
      <c r="AD35" s="155"/>
      <c r="AE35" s="166">
        <v>4.06483264645194</v>
      </c>
      <c r="AF35" s="30"/>
      <c r="AG35" s="182">
        <v>95.555410079051299</v>
      </c>
      <c r="AH35" s="177">
        <v>99.019641681901206</v>
      </c>
      <c r="AI35" s="177">
        <v>100.1031052796</v>
      </c>
      <c r="AJ35" s="177">
        <v>99.235576860578405</v>
      </c>
      <c r="AK35" s="177">
        <v>97.903258136094607</v>
      </c>
      <c r="AL35" s="183">
        <v>98.590436649443205</v>
      </c>
      <c r="AM35" s="177"/>
      <c r="AN35" s="184">
        <v>107.995003822629</v>
      </c>
      <c r="AO35" s="185">
        <v>109.95224870878</v>
      </c>
      <c r="AP35" s="186">
        <v>108.954751607247</v>
      </c>
      <c r="AQ35" s="177"/>
      <c r="AR35" s="187">
        <v>101.409130549962</v>
      </c>
      <c r="AS35" s="160"/>
      <c r="AT35" s="161">
        <v>7.8933870401409996</v>
      </c>
      <c r="AU35" s="155">
        <v>6.8491457880710298</v>
      </c>
      <c r="AV35" s="155">
        <v>7.6617740886385803</v>
      </c>
      <c r="AW35" s="155">
        <v>6.1467840568796399</v>
      </c>
      <c r="AX35" s="155">
        <v>4.1348183253897499</v>
      </c>
      <c r="AY35" s="162">
        <v>6.5554024810269</v>
      </c>
      <c r="AZ35" s="155"/>
      <c r="BA35" s="163">
        <v>4.5099432105070001</v>
      </c>
      <c r="BB35" s="164">
        <v>1.10606908078421</v>
      </c>
      <c r="BC35" s="165">
        <v>2.73195294318037</v>
      </c>
      <c r="BD35" s="155"/>
      <c r="BE35" s="166">
        <v>5.2996746472757899</v>
      </c>
    </row>
    <row r="36" spans="1:64" x14ac:dyDescent="0.25">
      <c r="A36" s="21" t="s">
        <v>79</v>
      </c>
      <c r="B36" s="3" t="str">
        <f t="shared" si="0"/>
        <v>Coastal Virginia - Eastern Shore</v>
      </c>
      <c r="C36" s="3"/>
      <c r="D36" s="24" t="s">
        <v>16</v>
      </c>
      <c r="E36" s="27" t="s">
        <v>17</v>
      </c>
      <c r="F36" s="3"/>
      <c r="G36" s="182">
        <v>88.582793650793604</v>
      </c>
      <c r="H36" s="177">
        <v>94.223862068965502</v>
      </c>
      <c r="I36" s="177">
        <v>91.099668615984399</v>
      </c>
      <c r="J36" s="177">
        <v>91.336049618320601</v>
      </c>
      <c r="K36" s="177">
        <v>93.358999999999995</v>
      </c>
      <c r="L36" s="183">
        <v>91.950774084981006</v>
      </c>
      <c r="M36" s="177"/>
      <c r="N36" s="184">
        <v>110.885427408412</v>
      </c>
      <c r="O36" s="185">
        <v>113.757716312056</v>
      </c>
      <c r="P36" s="186">
        <v>112.289701803051</v>
      </c>
      <c r="Q36" s="177"/>
      <c r="R36" s="187">
        <v>99.630463472113107</v>
      </c>
      <c r="S36" s="160"/>
      <c r="T36" s="161">
        <v>1.84214861600778</v>
      </c>
      <c r="U36" s="155">
        <v>5.9378933678438601</v>
      </c>
      <c r="V36" s="155">
        <v>0.34630963281890298</v>
      </c>
      <c r="W36" s="155">
        <v>-0.352485471663465</v>
      </c>
      <c r="X36" s="155">
        <v>1.8725733992043101</v>
      </c>
      <c r="Y36" s="162">
        <v>1.93049177501299</v>
      </c>
      <c r="Z36" s="155"/>
      <c r="AA36" s="163">
        <v>2.5049247733567999</v>
      </c>
      <c r="AB36" s="164">
        <v>3.67606529713707</v>
      </c>
      <c r="AC36" s="165">
        <v>3.03873078233448</v>
      </c>
      <c r="AD36" s="155"/>
      <c r="AE36" s="166">
        <v>2.9457813316528001</v>
      </c>
      <c r="AF36" s="30"/>
      <c r="AG36" s="182">
        <v>90.763444747612496</v>
      </c>
      <c r="AH36" s="177">
        <v>94.447612869745697</v>
      </c>
      <c r="AI36" s="177">
        <v>94.9892592592592</v>
      </c>
      <c r="AJ36" s="177">
        <v>94.488799435028199</v>
      </c>
      <c r="AK36" s="177">
        <v>92.053036887316793</v>
      </c>
      <c r="AL36" s="183">
        <v>93.527726801988393</v>
      </c>
      <c r="AM36" s="177"/>
      <c r="AN36" s="184">
        <v>102.066580381471</v>
      </c>
      <c r="AO36" s="185">
        <v>104.383167613636</v>
      </c>
      <c r="AP36" s="186">
        <v>103.200709318497</v>
      </c>
      <c r="AQ36" s="177"/>
      <c r="AR36" s="187">
        <v>96.514788117394403</v>
      </c>
      <c r="AS36" s="160"/>
      <c r="AT36" s="161">
        <v>8.2289557124127306</v>
      </c>
      <c r="AU36" s="155">
        <v>5.7835907633560399</v>
      </c>
      <c r="AV36" s="155">
        <v>6.4223417551182296</v>
      </c>
      <c r="AW36" s="155">
        <v>5.1778713024339602</v>
      </c>
      <c r="AX36" s="155">
        <v>1.6726160727435699</v>
      </c>
      <c r="AY36" s="162">
        <v>5.3236824970140697</v>
      </c>
      <c r="AZ36" s="155"/>
      <c r="BA36" s="163">
        <v>2.4909421117129802</v>
      </c>
      <c r="BB36" s="164">
        <v>3.07238658988258</v>
      </c>
      <c r="BC36" s="165">
        <v>2.7445680392412801</v>
      </c>
      <c r="BD36" s="155"/>
      <c r="BE36" s="166">
        <v>4.3804722746776399</v>
      </c>
    </row>
    <row r="37" spans="1:64" x14ac:dyDescent="0.25">
      <c r="A37" s="21" t="s">
        <v>80</v>
      </c>
      <c r="B37" s="3" t="str">
        <f t="shared" si="0"/>
        <v>Coastal Virginia - Hampton Roads</v>
      </c>
      <c r="C37" s="3"/>
      <c r="D37" s="24" t="s">
        <v>16</v>
      </c>
      <c r="E37" s="27" t="s">
        <v>17</v>
      </c>
      <c r="F37" s="3"/>
      <c r="G37" s="182">
        <v>86.844007877892594</v>
      </c>
      <c r="H37" s="177">
        <v>93.051702609384705</v>
      </c>
      <c r="I37" s="177">
        <v>93.605443790331705</v>
      </c>
      <c r="J37" s="177">
        <v>93.342581265193004</v>
      </c>
      <c r="K37" s="177">
        <v>94.460059776624107</v>
      </c>
      <c r="L37" s="183">
        <v>92.513314563781705</v>
      </c>
      <c r="M37" s="177"/>
      <c r="N37" s="184">
        <v>122.735076469009</v>
      </c>
      <c r="O37" s="185">
        <v>131.43951260627301</v>
      </c>
      <c r="P37" s="186">
        <v>127.18505779642901</v>
      </c>
      <c r="Q37" s="177"/>
      <c r="R37" s="187">
        <v>105.762032329422</v>
      </c>
      <c r="S37" s="160"/>
      <c r="T37" s="161">
        <v>-3.5039131726111399</v>
      </c>
      <c r="U37" s="155">
        <v>0.75792845942068598</v>
      </c>
      <c r="V37" s="155">
        <v>-0.99377635631641004</v>
      </c>
      <c r="W37" s="155">
        <v>-3.3646106534036102</v>
      </c>
      <c r="X37" s="155">
        <v>-5.6304473763151703</v>
      </c>
      <c r="Y37" s="162">
        <v>-2.7970201115036901</v>
      </c>
      <c r="Z37" s="155"/>
      <c r="AA37" s="163">
        <v>-1.65612634105694</v>
      </c>
      <c r="AB37" s="164">
        <v>6.8784658764935296</v>
      </c>
      <c r="AC37" s="165">
        <v>2.6842784004121598</v>
      </c>
      <c r="AD37" s="155"/>
      <c r="AE37" s="166">
        <v>-0.54456403147226795</v>
      </c>
      <c r="AF37" s="30"/>
      <c r="AG37" s="182">
        <v>91.649836660018707</v>
      </c>
      <c r="AH37" s="177">
        <v>92.738436245159207</v>
      </c>
      <c r="AI37" s="177">
        <v>94.647628878409506</v>
      </c>
      <c r="AJ37" s="177">
        <v>94.801136903966807</v>
      </c>
      <c r="AK37" s="177">
        <v>93.887012378043806</v>
      </c>
      <c r="AL37" s="183">
        <v>93.630375840707401</v>
      </c>
      <c r="AM37" s="177"/>
      <c r="AN37" s="184">
        <v>111.66234044022799</v>
      </c>
      <c r="AO37" s="185">
        <v>116.286807694039</v>
      </c>
      <c r="AP37" s="186">
        <v>114.00068196821999</v>
      </c>
      <c r="AQ37" s="177"/>
      <c r="AR37" s="187">
        <v>100.385340625577</v>
      </c>
      <c r="AS37" s="160"/>
      <c r="AT37" s="161">
        <v>1.92696059571609</v>
      </c>
      <c r="AU37" s="155">
        <v>-0.11611856408375699</v>
      </c>
      <c r="AV37" s="155">
        <v>-0.72456950564373401</v>
      </c>
      <c r="AW37" s="155">
        <v>-0.97609830151307198</v>
      </c>
      <c r="AX37" s="155">
        <v>-1.51386464871094</v>
      </c>
      <c r="AY37" s="162">
        <v>-0.43886386367713298</v>
      </c>
      <c r="AZ37" s="155"/>
      <c r="BA37" s="163">
        <v>-8.7166489973648995E-2</v>
      </c>
      <c r="BB37" s="164">
        <v>1.5423138304560899</v>
      </c>
      <c r="BC37" s="165">
        <v>0.72925025133995003</v>
      </c>
      <c r="BD37" s="155"/>
      <c r="BE37" s="166">
        <v>-0.121879914146138</v>
      </c>
    </row>
    <row r="38" spans="1:64" x14ac:dyDescent="0.25">
      <c r="A38" s="20" t="s">
        <v>81</v>
      </c>
      <c r="B38" s="3" t="str">
        <f t="shared" si="0"/>
        <v>Northern Virginia</v>
      </c>
      <c r="C38" s="3"/>
      <c r="D38" s="24" t="s">
        <v>16</v>
      </c>
      <c r="E38" s="27" t="s">
        <v>17</v>
      </c>
      <c r="F38" s="3"/>
      <c r="G38" s="182">
        <v>123.00561622393001</v>
      </c>
      <c r="H38" s="177">
        <v>143.021099914095</v>
      </c>
      <c r="I38" s="177">
        <v>149.29173607240401</v>
      </c>
      <c r="J38" s="177">
        <v>148.61308994935001</v>
      </c>
      <c r="K38" s="177">
        <v>133.057661164851</v>
      </c>
      <c r="L38" s="183">
        <v>140.98296465882399</v>
      </c>
      <c r="M38" s="177"/>
      <c r="N38" s="184">
        <v>135.685592223534</v>
      </c>
      <c r="O38" s="185">
        <v>138.083756509925</v>
      </c>
      <c r="P38" s="186">
        <v>136.89700273241399</v>
      </c>
      <c r="Q38" s="177"/>
      <c r="R38" s="187">
        <v>139.58929649874901</v>
      </c>
      <c r="S38" s="160"/>
      <c r="T38" s="161">
        <v>3.0799275480667201</v>
      </c>
      <c r="U38" s="155">
        <v>5.3767833701266596</v>
      </c>
      <c r="V38" s="155">
        <v>9.0423966827406197</v>
      </c>
      <c r="W38" s="155">
        <v>11.916837386939999</v>
      </c>
      <c r="X38" s="155">
        <v>4.1261311716398996</v>
      </c>
      <c r="Y38" s="162">
        <v>7.4503317750214997</v>
      </c>
      <c r="Z38" s="155"/>
      <c r="AA38" s="163">
        <v>7.9105181532571498</v>
      </c>
      <c r="AB38" s="164">
        <v>5.8041558751336</v>
      </c>
      <c r="AC38" s="165">
        <v>6.78883785819417</v>
      </c>
      <c r="AD38" s="155"/>
      <c r="AE38" s="166">
        <v>7.2373303250734802</v>
      </c>
      <c r="AF38" s="30"/>
      <c r="AG38" s="182">
        <v>168.645779317538</v>
      </c>
      <c r="AH38" s="177">
        <v>172.02813081938399</v>
      </c>
      <c r="AI38" s="177">
        <v>155.223156974321</v>
      </c>
      <c r="AJ38" s="177">
        <v>151.469560890179</v>
      </c>
      <c r="AK38" s="177">
        <v>135.542621016211</v>
      </c>
      <c r="AL38" s="183">
        <v>156.34619026613899</v>
      </c>
      <c r="AM38" s="177"/>
      <c r="AN38" s="184">
        <v>125.619148576401</v>
      </c>
      <c r="AO38" s="185">
        <v>125.572289994472</v>
      </c>
      <c r="AP38" s="186">
        <v>125.59566329568101</v>
      </c>
      <c r="AQ38" s="177"/>
      <c r="AR38" s="187">
        <v>148.012817578408</v>
      </c>
      <c r="AS38" s="160"/>
      <c r="AT38" s="161">
        <v>40.272303288986897</v>
      </c>
      <c r="AU38" s="155">
        <v>22.209469569416498</v>
      </c>
      <c r="AV38" s="155">
        <v>5.6122290299905604</v>
      </c>
      <c r="AW38" s="155">
        <v>6.0270317575724004</v>
      </c>
      <c r="AX38" s="155">
        <v>4.3380601431480601</v>
      </c>
      <c r="AY38" s="162">
        <v>13.6772364080442</v>
      </c>
      <c r="AZ38" s="155"/>
      <c r="BA38" s="163">
        <v>7.0563370927731404</v>
      </c>
      <c r="BB38" s="164">
        <v>5.6537613929383301</v>
      </c>
      <c r="BC38" s="165">
        <v>6.3345850054913004</v>
      </c>
      <c r="BD38" s="155"/>
      <c r="BE38" s="166">
        <v>11.947420249808699</v>
      </c>
    </row>
    <row r="39" spans="1:64" x14ac:dyDescent="0.25">
      <c r="A39" s="22" t="s">
        <v>82</v>
      </c>
      <c r="B39" s="3" t="str">
        <f t="shared" si="0"/>
        <v>Shenandoah Valley</v>
      </c>
      <c r="C39" s="3"/>
      <c r="D39" s="25" t="s">
        <v>16</v>
      </c>
      <c r="E39" s="28" t="s">
        <v>17</v>
      </c>
      <c r="F39" s="3"/>
      <c r="G39" s="188">
        <v>85.163481818181793</v>
      </c>
      <c r="H39" s="189">
        <v>87.468345956511101</v>
      </c>
      <c r="I39" s="189">
        <v>88.820940032414896</v>
      </c>
      <c r="J39" s="189">
        <v>87.550838905774995</v>
      </c>
      <c r="K39" s="189">
        <v>91.488506912442304</v>
      </c>
      <c r="L39" s="190">
        <v>88.417516948425202</v>
      </c>
      <c r="M39" s="177"/>
      <c r="N39" s="191">
        <v>106.668161881402</v>
      </c>
      <c r="O39" s="192">
        <v>105.822344958412</v>
      </c>
      <c r="P39" s="193">
        <v>106.24764654672001</v>
      </c>
      <c r="Q39" s="177"/>
      <c r="R39" s="194">
        <v>95.043844971690405</v>
      </c>
      <c r="S39" s="160"/>
      <c r="T39" s="167">
        <v>-2.5414640060549401</v>
      </c>
      <c r="U39" s="168">
        <v>-3.2783148626718202</v>
      </c>
      <c r="V39" s="168">
        <v>-2.8935962458358802</v>
      </c>
      <c r="W39" s="168">
        <v>-3.88328508252089</v>
      </c>
      <c r="X39" s="168">
        <v>-2.4897107462289298</v>
      </c>
      <c r="Y39" s="169">
        <v>-3.0811280922362001</v>
      </c>
      <c r="Z39" s="155"/>
      <c r="AA39" s="170">
        <v>-4.5357435653832798</v>
      </c>
      <c r="AB39" s="171">
        <v>-8.7941870656886199</v>
      </c>
      <c r="AC39" s="172">
        <v>-6.7116627947058003</v>
      </c>
      <c r="AD39" s="155"/>
      <c r="AE39" s="173">
        <v>-4.9539888304131496</v>
      </c>
      <c r="AF39" s="31"/>
      <c r="AG39" s="188">
        <v>88.907703333552504</v>
      </c>
      <c r="AH39" s="189">
        <v>88.066985150992707</v>
      </c>
      <c r="AI39" s="189">
        <v>88.977595690248904</v>
      </c>
      <c r="AJ39" s="189">
        <v>88.191220566546306</v>
      </c>
      <c r="AK39" s="189">
        <v>89.282758340938997</v>
      </c>
      <c r="AL39" s="190">
        <v>88.688247273979798</v>
      </c>
      <c r="AM39" s="177"/>
      <c r="AN39" s="191">
        <v>101.97819167166401</v>
      </c>
      <c r="AO39" s="192">
        <v>102.45125748766699</v>
      </c>
      <c r="AP39" s="193">
        <v>102.211447248403</v>
      </c>
      <c r="AQ39" s="177"/>
      <c r="AR39" s="194">
        <v>93.169734934903204</v>
      </c>
      <c r="AS39" s="160"/>
      <c r="AT39" s="167">
        <v>2.9081284878308198</v>
      </c>
      <c r="AU39" s="168">
        <v>-1.1450206461136001</v>
      </c>
      <c r="AV39" s="168">
        <v>-1.82517896649137</v>
      </c>
      <c r="AW39" s="168">
        <v>-2.3166810517310101</v>
      </c>
      <c r="AX39" s="168">
        <v>-2.92168185493597</v>
      </c>
      <c r="AY39" s="169">
        <v>-1.3767068095828201</v>
      </c>
      <c r="AZ39" s="155"/>
      <c r="BA39" s="170">
        <v>-2.8993714697736901</v>
      </c>
      <c r="BB39" s="171">
        <v>-4.6556153933391</v>
      </c>
      <c r="BC39" s="172">
        <v>-3.7957019799059002</v>
      </c>
      <c r="BD39" s="155"/>
      <c r="BE39" s="173">
        <v>-2.5414352061375398</v>
      </c>
    </row>
    <row r="40" spans="1:64" ht="13" x14ac:dyDescent="0.3">
      <c r="A40" s="19" t="s">
        <v>83</v>
      </c>
      <c r="B40" s="3" t="str">
        <f t="shared" si="0"/>
        <v>Southern Virginia</v>
      </c>
      <c r="C40" s="9"/>
      <c r="D40" s="23" t="s">
        <v>16</v>
      </c>
      <c r="E40" s="26" t="s">
        <v>17</v>
      </c>
      <c r="F40" s="3"/>
      <c r="G40" s="174">
        <v>94.587931238885503</v>
      </c>
      <c r="H40" s="175">
        <v>106.989444214019</v>
      </c>
      <c r="I40" s="175">
        <v>109.165812661977</v>
      </c>
      <c r="J40" s="175">
        <v>108.805810457516</v>
      </c>
      <c r="K40" s="175">
        <v>107.909563683028</v>
      </c>
      <c r="L40" s="176">
        <v>106.479511405672</v>
      </c>
      <c r="M40" s="177"/>
      <c r="N40" s="178">
        <v>112.388223822382</v>
      </c>
      <c r="O40" s="179">
        <v>111.09654922621</v>
      </c>
      <c r="P40" s="180">
        <v>111.772397174254</v>
      </c>
      <c r="Q40" s="177"/>
      <c r="R40" s="181">
        <v>108.22228419311401</v>
      </c>
      <c r="S40" s="160"/>
      <c r="T40" s="152">
        <v>2.1999629216713799</v>
      </c>
      <c r="U40" s="153">
        <v>4.8305817268617801</v>
      </c>
      <c r="V40" s="153">
        <v>6.3966565338965502</v>
      </c>
      <c r="W40" s="153">
        <v>7.1951897847219302</v>
      </c>
      <c r="X40" s="153">
        <v>5.0014031606163698</v>
      </c>
      <c r="Y40" s="154">
        <v>5.5980662391887597</v>
      </c>
      <c r="Z40" s="155"/>
      <c r="AA40" s="156">
        <v>4.5993415576249799</v>
      </c>
      <c r="AB40" s="157">
        <v>7.5204708552180799</v>
      </c>
      <c r="AC40" s="158">
        <v>6.0150486188292698</v>
      </c>
      <c r="AD40" s="155"/>
      <c r="AE40" s="159">
        <v>5.7944646324624403</v>
      </c>
      <c r="AF40" s="29"/>
      <c r="AG40" s="174">
        <v>93.446751750291696</v>
      </c>
      <c r="AH40" s="175">
        <v>106.07599771476001</v>
      </c>
      <c r="AI40" s="175">
        <v>108.555579125211</v>
      </c>
      <c r="AJ40" s="175">
        <v>108.12658487640201</v>
      </c>
      <c r="AK40" s="175">
        <v>104.94737443814699</v>
      </c>
      <c r="AL40" s="176">
        <v>105.057286382256</v>
      </c>
      <c r="AM40" s="177"/>
      <c r="AN40" s="178">
        <v>106.501094431483</v>
      </c>
      <c r="AO40" s="179">
        <v>104.48256999893501</v>
      </c>
      <c r="AP40" s="180">
        <v>105.516261687097</v>
      </c>
      <c r="AQ40" s="177"/>
      <c r="AR40" s="181">
        <v>105.188026366407</v>
      </c>
      <c r="AS40" s="160"/>
      <c r="AT40" s="152">
        <v>1.4958660870621401</v>
      </c>
      <c r="AU40" s="153">
        <v>4.16348748846183</v>
      </c>
      <c r="AV40" s="153">
        <v>4.70597061859148</v>
      </c>
      <c r="AW40" s="153">
        <v>4.8785468090142396</v>
      </c>
      <c r="AX40" s="153">
        <v>4.4148988710853097</v>
      </c>
      <c r="AY40" s="154">
        <v>4.2265439842794503</v>
      </c>
      <c r="AZ40" s="155"/>
      <c r="BA40" s="156">
        <v>5.4961151251469502</v>
      </c>
      <c r="BB40" s="157">
        <v>5.4813055721669803</v>
      </c>
      <c r="BC40" s="158">
        <v>5.5069814854497299</v>
      </c>
      <c r="BD40" s="155"/>
      <c r="BE40" s="159">
        <v>4.5824994088026001</v>
      </c>
      <c r="BF40" s="68"/>
      <c r="BG40" s="68"/>
      <c r="BH40" s="68"/>
      <c r="BI40" s="68"/>
      <c r="BJ40" s="68"/>
      <c r="BK40" s="68"/>
      <c r="BL40" s="68"/>
    </row>
    <row r="41" spans="1:64" x14ac:dyDescent="0.25">
      <c r="A41" s="20" t="s">
        <v>84</v>
      </c>
      <c r="B41" s="3" t="str">
        <f t="shared" si="0"/>
        <v>Southwest Virginia - Blue Ridge Highlands</v>
      </c>
      <c r="C41" s="10"/>
      <c r="D41" s="24" t="s">
        <v>16</v>
      </c>
      <c r="E41" s="27" t="s">
        <v>17</v>
      </c>
      <c r="F41" s="3"/>
      <c r="G41" s="182">
        <v>89.508387799564204</v>
      </c>
      <c r="H41" s="177">
        <v>93.822113079728993</v>
      </c>
      <c r="I41" s="177">
        <v>97.619465240641702</v>
      </c>
      <c r="J41" s="177">
        <v>99.225550504052094</v>
      </c>
      <c r="K41" s="177">
        <v>101.794107560405</v>
      </c>
      <c r="L41" s="183">
        <v>97.530495255830402</v>
      </c>
      <c r="M41" s="177"/>
      <c r="N41" s="184">
        <v>119.886536840575</v>
      </c>
      <c r="O41" s="185">
        <v>123.69670271894201</v>
      </c>
      <c r="P41" s="186">
        <v>121.76009824198501</v>
      </c>
      <c r="Q41" s="177"/>
      <c r="R41" s="187">
        <v>106.61894602682</v>
      </c>
      <c r="S41" s="160"/>
      <c r="T41" s="161">
        <v>-0.38202520013843999</v>
      </c>
      <c r="U41" s="155">
        <v>-3.2138292378883202</v>
      </c>
      <c r="V41" s="155">
        <v>-0.49403401577795603</v>
      </c>
      <c r="W41" s="155">
        <v>4.1053071295234398</v>
      </c>
      <c r="X41" s="155">
        <v>-3.9724650970629201</v>
      </c>
      <c r="Y41" s="162">
        <v>-0.77800802814722803</v>
      </c>
      <c r="Z41" s="155"/>
      <c r="AA41" s="163">
        <v>-1.66076536600594</v>
      </c>
      <c r="AB41" s="164">
        <v>3.9087776448899199</v>
      </c>
      <c r="AC41" s="165">
        <v>1.01646704211188</v>
      </c>
      <c r="AD41" s="155"/>
      <c r="AE41" s="166">
        <v>0.65609587647260803</v>
      </c>
      <c r="AF41" s="30"/>
      <c r="AG41" s="182">
        <v>93.466456441717696</v>
      </c>
      <c r="AH41" s="177">
        <v>94.772149419891306</v>
      </c>
      <c r="AI41" s="177">
        <v>97.299748024898193</v>
      </c>
      <c r="AJ41" s="177">
        <v>98.474772779043207</v>
      </c>
      <c r="AK41" s="177">
        <v>100.26504589662299</v>
      </c>
      <c r="AL41" s="183">
        <v>97.178719544325304</v>
      </c>
      <c r="AM41" s="177"/>
      <c r="AN41" s="184">
        <v>117.970723039215</v>
      </c>
      <c r="AO41" s="185">
        <v>118.01164894469601</v>
      </c>
      <c r="AP41" s="186">
        <v>117.99030448676901</v>
      </c>
      <c r="AQ41" s="177"/>
      <c r="AR41" s="187">
        <v>104.02974036576001</v>
      </c>
      <c r="AS41" s="160"/>
      <c r="AT41" s="161">
        <v>4.9065685812895401</v>
      </c>
      <c r="AU41" s="155">
        <v>0.42046522339499798</v>
      </c>
      <c r="AV41" s="155">
        <v>2.6879611019610001</v>
      </c>
      <c r="AW41" s="155">
        <v>4.0934337539895003</v>
      </c>
      <c r="AX41" s="155">
        <v>1.43266550846629</v>
      </c>
      <c r="AY41" s="162">
        <v>2.5577451951055199</v>
      </c>
      <c r="AZ41" s="155"/>
      <c r="BA41" s="163">
        <v>4.99408626051396</v>
      </c>
      <c r="BB41" s="164">
        <v>7.00780596668206</v>
      </c>
      <c r="BC41" s="165">
        <v>5.9636183486710603</v>
      </c>
      <c r="BD41" s="155"/>
      <c r="BE41" s="166">
        <v>4.1522760246716199</v>
      </c>
      <c r="BF41" s="68"/>
      <c r="BG41" s="68"/>
      <c r="BH41" s="68"/>
      <c r="BI41" s="68"/>
      <c r="BJ41" s="68"/>
      <c r="BK41" s="68"/>
      <c r="BL41" s="68"/>
    </row>
    <row r="42" spans="1:64" x14ac:dyDescent="0.25">
      <c r="A42" s="21" t="s">
        <v>85</v>
      </c>
      <c r="B42" s="3" t="str">
        <f t="shared" si="0"/>
        <v>Southwest Virginia - Heart of Appalachia</v>
      </c>
      <c r="C42" s="3"/>
      <c r="D42" s="24" t="s">
        <v>16</v>
      </c>
      <c r="E42" s="27" t="s">
        <v>17</v>
      </c>
      <c r="F42" s="3"/>
      <c r="G42" s="182">
        <v>75.847476415094306</v>
      </c>
      <c r="H42" s="177">
        <v>84.698489326765099</v>
      </c>
      <c r="I42" s="177">
        <v>84.876209553158702</v>
      </c>
      <c r="J42" s="177">
        <v>86.580270655270596</v>
      </c>
      <c r="K42" s="177">
        <v>86.403420026007794</v>
      </c>
      <c r="L42" s="183">
        <v>84.379622581668201</v>
      </c>
      <c r="M42" s="177"/>
      <c r="N42" s="184">
        <v>87.630616621983904</v>
      </c>
      <c r="O42" s="185">
        <v>92.805495495495407</v>
      </c>
      <c r="P42" s="186">
        <v>90.442913096695193</v>
      </c>
      <c r="Q42" s="177"/>
      <c r="R42" s="187">
        <v>86.449273031125898</v>
      </c>
      <c r="S42" s="160"/>
      <c r="T42" s="161">
        <v>-6.6917536906436199</v>
      </c>
      <c r="U42" s="155">
        <v>-3.44664701261935</v>
      </c>
      <c r="V42" s="155">
        <v>-4.3785230308579504</v>
      </c>
      <c r="W42" s="155">
        <v>-1.0559141736683699</v>
      </c>
      <c r="X42" s="155">
        <v>1.6583817978626501</v>
      </c>
      <c r="Y42" s="162">
        <v>-2.4266062168846898</v>
      </c>
      <c r="Z42" s="155"/>
      <c r="AA42" s="163">
        <v>3.9520031210617699</v>
      </c>
      <c r="AB42" s="164">
        <v>8.8227182682002301</v>
      </c>
      <c r="AC42" s="165">
        <v>6.66773534771814</v>
      </c>
      <c r="AD42" s="155"/>
      <c r="AE42" s="166">
        <v>0.496508064466748</v>
      </c>
      <c r="AF42" s="30"/>
      <c r="AG42" s="182">
        <v>76.457963302752205</v>
      </c>
      <c r="AH42" s="177">
        <v>83.829694589877803</v>
      </c>
      <c r="AI42" s="177">
        <v>84.893805309734503</v>
      </c>
      <c r="AJ42" s="177">
        <v>85.240052398226496</v>
      </c>
      <c r="AK42" s="177">
        <v>82.773767620674903</v>
      </c>
      <c r="AL42" s="183">
        <v>83.0837908322207</v>
      </c>
      <c r="AM42" s="177"/>
      <c r="AN42" s="184">
        <v>83.349576158940295</v>
      </c>
      <c r="AO42" s="185">
        <v>85.413595458368306</v>
      </c>
      <c r="AP42" s="186">
        <v>84.406702562998007</v>
      </c>
      <c r="AQ42" s="177"/>
      <c r="AR42" s="187">
        <v>83.470632951253293</v>
      </c>
      <c r="AS42" s="160"/>
      <c r="AT42" s="161">
        <v>-5.3316313868907201</v>
      </c>
      <c r="AU42" s="155">
        <v>-4.4667905456903299</v>
      </c>
      <c r="AV42" s="155">
        <v>-3.2235524966240798</v>
      </c>
      <c r="AW42" s="155">
        <v>-2.7493310591564799</v>
      </c>
      <c r="AX42" s="155">
        <v>-2.25169506272014</v>
      </c>
      <c r="AY42" s="162">
        <v>-3.5381926341617902</v>
      </c>
      <c r="AZ42" s="155"/>
      <c r="BA42" s="163">
        <v>-0.69936903077216195</v>
      </c>
      <c r="BB42" s="164">
        <v>2.1961070205920001</v>
      </c>
      <c r="BC42" s="165">
        <v>0.76988831580891604</v>
      </c>
      <c r="BD42" s="155"/>
      <c r="BE42" s="166">
        <v>-2.4042005570831302</v>
      </c>
      <c r="BF42" s="68"/>
      <c r="BG42" s="68"/>
      <c r="BH42" s="68"/>
      <c r="BI42" s="68"/>
      <c r="BJ42" s="68"/>
      <c r="BK42" s="68"/>
      <c r="BL42" s="68"/>
    </row>
    <row r="43" spans="1:64" x14ac:dyDescent="0.25">
      <c r="A43" s="22" t="s">
        <v>86</v>
      </c>
      <c r="B43" s="3" t="str">
        <f t="shared" si="0"/>
        <v>Virginia Mountains</v>
      </c>
      <c r="C43" s="3"/>
      <c r="D43" s="25" t="s">
        <v>16</v>
      </c>
      <c r="E43" s="28" t="s">
        <v>17</v>
      </c>
      <c r="F43" s="3"/>
      <c r="G43" s="182">
        <v>93.107364864864806</v>
      </c>
      <c r="H43" s="177">
        <v>100.953727481166</v>
      </c>
      <c r="I43" s="177">
        <v>103.489229683972</v>
      </c>
      <c r="J43" s="177">
        <v>105.60885960926799</v>
      </c>
      <c r="K43" s="177">
        <v>110.691805194805</v>
      </c>
      <c r="L43" s="183">
        <v>104.422319307861</v>
      </c>
      <c r="M43" s="177"/>
      <c r="N43" s="184">
        <v>139.642117922164</v>
      </c>
      <c r="O43" s="185">
        <v>146.82189882071401</v>
      </c>
      <c r="P43" s="186">
        <v>143.19076617671899</v>
      </c>
      <c r="Q43" s="177"/>
      <c r="R43" s="187">
        <v>119.495754261503</v>
      </c>
      <c r="S43" s="160"/>
      <c r="T43" s="161">
        <v>5.5762231000449898</v>
      </c>
      <c r="U43" s="155">
        <v>-2.0154791530071599</v>
      </c>
      <c r="V43" s="155">
        <v>-4.9086839052209903E-2</v>
      </c>
      <c r="W43" s="155">
        <v>4.9825774339042797</v>
      </c>
      <c r="X43" s="155">
        <v>2.1042274085517598</v>
      </c>
      <c r="Y43" s="162">
        <v>2.3184368814424698</v>
      </c>
      <c r="Z43" s="155"/>
      <c r="AA43" s="163">
        <v>0.56739576414966297</v>
      </c>
      <c r="AB43" s="164">
        <v>-0.69579816057291599</v>
      </c>
      <c r="AC43" s="165">
        <v>3.2080844017011403E-2</v>
      </c>
      <c r="AD43" s="155"/>
      <c r="AE43" s="166">
        <v>2.3418081426079298</v>
      </c>
      <c r="AF43" s="31"/>
      <c r="AG43" s="182">
        <v>106.993962912803</v>
      </c>
      <c r="AH43" s="177">
        <v>102.155467174724</v>
      </c>
      <c r="AI43" s="177">
        <v>106.195333426145</v>
      </c>
      <c r="AJ43" s="177">
        <v>106.136736047873</v>
      </c>
      <c r="AK43" s="177">
        <v>105.285615494605</v>
      </c>
      <c r="AL43" s="183">
        <v>105.33199087965301</v>
      </c>
      <c r="AM43" s="177"/>
      <c r="AN43" s="184">
        <v>127.77019859103601</v>
      </c>
      <c r="AO43" s="185">
        <v>133.05868616324699</v>
      </c>
      <c r="AP43" s="186">
        <v>130.37954158077699</v>
      </c>
      <c r="AQ43" s="177"/>
      <c r="AR43" s="187">
        <v>113.487468369646</v>
      </c>
      <c r="AS43" s="160"/>
      <c r="AT43" s="161">
        <v>17.5347566598921</v>
      </c>
      <c r="AU43" s="155">
        <v>3.1437942994521499</v>
      </c>
      <c r="AV43" s="155">
        <v>4.2352165431423998</v>
      </c>
      <c r="AW43" s="155">
        <v>4.8706878783591501</v>
      </c>
      <c r="AX43" s="155">
        <v>4.8204036789648397</v>
      </c>
      <c r="AY43" s="162">
        <v>6.0580178237553204</v>
      </c>
      <c r="AZ43" s="155"/>
      <c r="BA43" s="163">
        <v>5.6070088015381101</v>
      </c>
      <c r="BB43" s="164">
        <v>5.3521981247771802</v>
      </c>
      <c r="BC43" s="165">
        <v>5.5111149213393702</v>
      </c>
      <c r="BD43" s="155"/>
      <c r="BE43" s="166">
        <v>6.1820320310002197</v>
      </c>
      <c r="BF43" s="68"/>
      <c r="BG43" s="68"/>
      <c r="BH43" s="68"/>
      <c r="BI43" s="68"/>
      <c r="BJ43" s="68"/>
      <c r="BK43" s="68"/>
      <c r="BL43" s="68"/>
    </row>
    <row r="44" spans="1:64" x14ac:dyDescent="0.25">
      <c r="A44" s="75" t="s">
        <v>110</v>
      </c>
      <c r="B44" s="3" t="s">
        <v>116</v>
      </c>
      <c r="D44" s="25" t="s">
        <v>16</v>
      </c>
      <c r="E44" s="28" t="s">
        <v>17</v>
      </c>
      <c r="G44" s="182">
        <v>252.983153477218</v>
      </c>
      <c r="H44" s="177">
        <v>241.20366972477001</v>
      </c>
      <c r="I44" s="177">
        <v>258.521317365269</v>
      </c>
      <c r="J44" s="177">
        <v>278.68083441981702</v>
      </c>
      <c r="K44" s="177">
        <v>262.00782538399301</v>
      </c>
      <c r="L44" s="183">
        <v>259.45305287356302</v>
      </c>
      <c r="M44" s="177"/>
      <c r="N44" s="184">
        <v>327.17960168697198</v>
      </c>
      <c r="O44" s="185">
        <v>348.21871038732297</v>
      </c>
      <c r="P44" s="186">
        <v>338.028638220608</v>
      </c>
      <c r="Q44" s="177"/>
      <c r="R44" s="187">
        <v>291.12481474704902</v>
      </c>
      <c r="S44" s="160"/>
      <c r="T44" s="161">
        <v>-2.6200793008124799</v>
      </c>
      <c r="U44" s="155">
        <v>-6.5973565506165999</v>
      </c>
      <c r="V44" s="155">
        <v>0.42149413289384902</v>
      </c>
      <c r="W44" s="155">
        <v>8.8007545079481098</v>
      </c>
      <c r="X44" s="155">
        <v>1.7890203097263599</v>
      </c>
      <c r="Y44" s="162">
        <v>0.71397379613289302</v>
      </c>
      <c r="Z44" s="155"/>
      <c r="AA44" s="163">
        <v>7.1111552875797699</v>
      </c>
      <c r="AB44" s="164">
        <v>2.9367895210292398</v>
      </c>
      <c r="AC44" s="165">
        <v>4.3860934098669198</v>
      </c>
      <c r="AD44" s="155"/>
      <c r="AE44" s="166">
        <v>3.3117259101676102</v>
      </c>
      <c r="AG44" s="182">
        <v>352.667158420335</v>
      </c>
      <c r="AH44" s="177">
        <v>307.392170014942</v>
      </c>
      <c r="AI44" s="177">
        <v>266.28920956995699</v>
      </c>
      <c r="AJ44" s="177">
        <v>268.63776848394298</v>
      </c>
      <c r="AK44" s="177">
        <v>256.872675579624</v>
      </c>
      <c r="AL44" s="183">
        <v>286.13688902385502</v>
      </c>
      <c r="AM44" s="177"/>
      <c r="AN44" s="184">
        <v>299.22485084305998</v>
      </c>
      <c r="AO44" s="185">
        <v>312.747686184565</v>
      </c>
      <c r="AP44" s="186">
        <v>306.20912061877198</v>
      </c>
      <c r="AQ44" s="177"/>
      <c r="AR44" s="187">
        <v>292.68541579521599</v>
      </c>
      <c r="AS44" s="160"/>
      <c r="AT44" s="161">
        <v>45.0922585998972</v>
      </c>
      <c r="AU44" s="155">
        <v>23.601423618645502</v>
      </c>
      <c r="AV44" s="155">
        <v>6.0352310659552204</v>
      </c>
      <c r="AW44" s="155">
        <v>8.6378699925424804</v>
      </c>
      <c r="AX44" s="155">
        <v>5.4375227967406703</v>
      </c>
      <c r="AY44" s="162">
        <v>15.748563010410299</v>
      </c>
      <c r="AZ44" s="155"/>
      <c r="BA44" s="163">
        <v>1.7367746500727801</v>
      </c>
      <c r="BB44" s="164">
        <v>0.91435641468448503</v>
      </c>
      <c r="BC44" s="165">
        <v>1.1462940719638</v>
      </c>
      <c r="BD44" s="155"/>
      <c r="BE44" s="166">
        <v>10.5827223996992</v>
      </c>
    </row>
    <row r="45" spans="1:64" x14ac:dyDescent="0.25">
      <c r="A45" s="75" t="s">
        <v>111</v>
      </c>
      <c r="B45" s="3" t="s">
        <v>117</v>
      </c>
      <c r="D45" s="25" t="s">
        <v>16</v>
      </c>
      <c r="E45" s="28" t="s">
        <v>17</v>
      </c>
      <c r="G45" s="182">
        <v>154.69067052023101</v>
      </c>
      <c r="H45" s="177">
        <v>173.442313070111</v>
      </c>
      <c r="I45" s="177">
        <v>182.23687756030901</v>
      </c>
      <c r="J45" s="177">
        <v>178.32245715725799</v>
      </c>
      <c r="K45" s="177">
        <v>165.649238836265</v>
      </c>
      <c r="L45" s="183">
        <v>172.596093840191</v>
      </c>
      <c r="M45" s="177"/>
      <c r="N45" s="184">
        <v>184.67506455266101</v>
      </c>
      <c r="O45" s="185">
        <v>194.66856729377699</v>
      </c>
      <c r="P45" s="186">
        <v>189.75287200855601</v>
      </c>
      <c r="Q45" s="177"/>
      <c r="R45" s="187">
        <v>179.14116261475601</v>
      </c>
      <c r="S45" s="160"/>
      <c r="T45" s="161">
        <v>2.3117551209048601</v>
      </c>
      <c r="U45" s="155">
        <v>3.6779864346131701</v>
      </c>
      <c r="V45" s="155">
        <v>6.49045140738877</v>
      </c>
      <c r="W45" s="155">
        <v>7.1397582262152799</v>
      </c>
      <c r="X45" s="155">
        <v>4.16032318051397</v>
      </c>
      <c r="Y45" s="162">
        <v>5.2747942360447899</v>
      </c>
      <c r="Z45" s="155"/>
      <c r="AA45" s="163">
        <v>4.3431567629925603</v>
      </c>
      <c r="AB45" s="164">
        <v>8.7555835635414194</v>
      </c>
      <c r="AC45" s="165">
        <v>6.5741357024167</v>
      </c>
      <c r="AD45" s="155"/>
      <c r="AE45" s="166">
        <v>5.7679743572329896</v>
      </c>
      <c r="AG45" s="182">
        <v>202.20685823133601</v>
      </c>
      <c r="AH45" s="177">
        <v>201.332394173458</v>
      </c>
      <c r="AI45" s="177">
        <v>187.20172665841</v>
      </c>
      <c r="AJ45" s="177">
        <v>183.42168652650599</v>
      </c>
      <c r="AK45" s="177">
        <v>165.734907357438</v>
      </c>
      <c r="AL45" s="183">
        <v>187.470401163476</v>
      </c>
      <c r="AM45" s="177"/>
      <c r="AN45" s="184">
        <v>170.80004484107101</v>
      </c>
      <c r="AO45" s="185">
        <v>176.83333138856401</v>
      </c>
      <c r="AP45" s="186">
        <v>173.828659447348</v>
      </c>
      <c r="AQ45" s="177"/>
      <c r="AR45" s="187">
        <v>183.40871201353301</v>
      </c>
      <c r="AS45" s="160"/>
      <c r="AT45" s="161">
        <v>31.428491070361499</v>
      </c>
      <c r="AU45" s="155">
        <v>16.112083981185801</v>
      </c>
      <c r="AV45" s="155">
        <v>4.1032393902246902</v>
      </c>
      <c r="AW45" s="155">
        <v>4.3292147168221602</v>
      </c>
      <c r="AX45" s="155">
        <v>3.26934957140924</v>
      </c>
      <c r="AY45" s="162">
        <v>10.0094808452205</v>
      </c>
      <c r="AZ45" s="155"/>
      <c r="BA45" s="163">
        <v>4.7662640873001596</v>
      </c>
      <c r="BB45" s="164">
        <v>5.4473913233608</v>
      </c>
      <c r="BC45" s="165">
        <v>5.0756608588702896</v>
      </c>
      <c r="BD45" s="155"/>
      <c r="BE45" s="166">
        <v>8.5580234947088503</v>
      </c>
    </row>
    <row r="46" spans="1:64" x14ac:dyDescent="0.25">
      <c r="A46" s="75" t="s">
        <v>112</v>
      </c>
      <c r="B46" s="3" t="s">
        <v>118</v>
      </c>
      <c r="D46" s="25" t="s">
        <v>16</v>
      </c>
      <c r="E46" s="28" t="s">
        <v>17</v>
      </c>
      <c r="G46" s="182">
        <v>123.603969684882</v>
      </c>
      <c r="H46" s="177">
        <v>134.286250485544</v>
      </c>
      <c r="I46" s="177">
        <v>138.14262900597501</v>
      </c>
      <c r="J46" s="177">
        <v>138.30950098552901</v>
      </c>
      <c r="K46" s="177">
        <v>129.37569376067501</v>
      </c>
      <c r="L46" s="183">
        <v>133.61387959937801</v>
      </c>
      <c r="M46" s="177"/>
      <c r="N46" s="184">
        <v>138.94671326206901</v>
      </c>
      <c r="O46" s="185">
        <v>140.67512281762501</v>
      </c>
      <c r="P46" s="186">
        <v>139.82625737966501</v>
      </c>
      <c r="Q46" s="177"/>
      <c r="R46" s="187">
        <v>135.83635309171899</v>
      </c>
      <c r="S46" s="160"/>
      <c r="T46" s="161">
        <v>0.20960689846503</v>
      </c>
      <c r="U46" s="155">
        <v>3.31578505913224</v>
      </c>
      <c r="V46" s="155">
        <v>5.2486637501383999</v>
      </c>
      <c r="W46" s="155">
        <v>7.2050403209024703</v>
      </c>
      <c r="X46" s="155">
        <v>1.2666981747684301</v>
      </c>
      <c r="Y46" s="162">
        <v>3.88889797166726</v>
      </c>
      <c r="Z46" s="155"/>
      <c r="AA46" s="163">
        <v>1.4995105708618599</v>
      </c>
      <c r="AB46" s="164">
        <v>2.0614585216819101</v>
      </c>
      <c r="AC46" s="165">
        <v>1.78202110005159</v>
      </c>
      <c r="AD46" s="155"/>
      <c r="AE46" s="166">
        <v>3.0412258670747199</v>
      </c>
      <c r="AG46" s="182">
        <v>146.378789554072</v>
      </c>
      <c r="AH46" s="177">
        <v>148.90327652283099</v>
      </c>
      <c r="AI46" s="177">
        <v>141.94096723886699</v>
      </c>
      <c r="AJ46" s="177">
        <v>139.69343843634499</v>
      </c>
      <c r="AK46" s="177">
        <v>130.587367186367</v>
      </c>
      <c r="AL46" s="183">
        <v>141.28018144045001</v>
      </c>
      <c r="AM46" s="177"/>
      <c r="AN46" s="184">
        <v>129.822491761945</v>
      </c>
      <c r="AO46" s="185">
        <v>129.051183926845</v>
      </c>
      <c r="AP46" s="186">
        <v>129.43542301426399</v>
      </c>
      <c r="AQ46" s="177"/>
      <c r="AR46" s="187">
        <v>137.79989909379901</v>
      </c>
      <c r="AS46" s="160"/>
      <c r="AT46" s="161">
        <v>19.4100768014344</v>
      </c>
      <c r="AU46" s="155">
        <v>12.9105755347752</v>
      </c>
      <c r="AV46" s="155">
        <v>4.4338016499078003</v>
      </c>
      <c r="AW46" s="155">
        <v>4.2592057459922898</v>
      </c>
      <c r="AX46" s="155">
        <v>2.3146410252709599</v>
      </c>
      <c r="AY46" s="162">
        <v>7.7619909351497496</v>
      </c>
      <c r="AZ46" s="155"/>
      <c r="BA46" s="163">
        <v>1.9623018025601699</v>
      </c>
      <c r="BB46" s="164">
        <v>1.81361941776747</v>
      </c>
      <c r="BC46" s="165">
        <v>1.89232503644275</v>
      </c>
      <c r="BD46" s="155"/>
      <c r="BE46" s="166">
        <v>6.0914324770930302</v>
      </c>
    </row>
    <row r="47" spans="1:64" x14ac:dyDescent="0.25">
      <c r="A47" s="75" t="s">
        <v>113</v>
      </c>
      <c r="B47" s="3" t="s">
        <v>119</v>
      </c>
      <c r="D47" s="25" t="s">
        <v>16</v>
      </c>
      <c r="E47" s="28" t="s">
        <v>17</v>
      </c>
      <c r="G47" s="182">
        <v>99.872464324520095</v>
      </c>
      <c r="H47" s="177">
        <v>105.537310518472</v>
      </c>
      <c r="I47" s="177">
        <v>108.69223366710401</v>
      </c>
      <c r="J47" s="177">
        <v>109.430643046274</v>
      </c>
      <c r="K47" s="177">
        <v>109.787039065352</v>
      </c>
      <c r="L47" s="183">
        <v>107.38566818756</v>
      </c>
      <c r="M47" s="177"/>
      <c r="N47" s="184">
        <v>120.954579570539</v>
      </c>
      <c r="O47" s="185">
        <v>120.397258615441</v>
      </c>
      <c r="P47" s="186">
        <v>120.677460776565</v>
      </c>
      <c r="Q47" s="177"/>
      <c r="R47" s="187">
        <v>112.160339907577</v>
      </c>
      <c r="S47" s="160"/>
      <c r="T47" s="161">
        <v>0.624369051664451</v>
      </c>
      <c r="U47" s="155">
        <v>1.79396196417578</v>
      </c>
      <c r="V47" s="155">
        <v>4.01185321668091</v>
      </c>
      <c r="W47" s="155">
        <v>4.7851952177228902</v>
      </c>
      <c r="X47" s="155">
        <v>1.9122560184359401</v>
      </c>
      <c r="Y47" s="162">
        <v>2.8767949304475402</v>
      </c>
      <c r="Z47" s="155"/>
      <c r="AA47" s="163">
        <v>0.59434822796525999</v>
      </c>
      <c r="AB47" s="164">
        <v>-0.35066564346138002</v>
      </c>
      <c r="AC47" s="165">
        <v>0.119658088848225</v>
      </c>
      <c r="AD47" s="155"/>
      <c r="AE47" s="166">
        <v>1.7176313956770199</v>
      </c>
      <c r="AG47" s="182">
        <v>112.97291702907501</v>
      </c>
      <c r="AH47" s="177">
        <v>112.268090460148</v>
      </c>
      <c r="AI47" s="177">
        <v>108.92870201660401</v>
      </c>
      <c r="AJ47" s="177">
        <v>108.255876706599</v>
      </c>
      <c r="AK47" s="177">
        <v>106.55130562313801</v>
      </c>
      <c r="AL47" s="183">
        <v>109.55621736773701</v>
      </c>
      <c r="AM47" s="177"/>
      <c r="AN47" s="184">
        <v>113.330257526881</v>
      </c>
      <c r="AO47" s="185">
        <v>112.073693956791</v>
      </c>
      <c r="AP47" s="186">
        <v>112.710886155322</v>
      </c>
      <c r="AQ47" s="177"/>
      <c r="AR47" s="187">
        <v>110.511143657406</v>
      </c>
      <c r="AS47" s="160"/>
      <c r="AT47" s="161">
        <v>13.9874360588364</v>
      </c>
      <c r="AU47" s="155">
        <v>8.1319216972975408</v>
      </c>
      <c r="AV47" s="155">
        <v>3.46714125033207</v>
      </c>
      <c r="AW47" s="155">
        <v>2.97854628220081</v>
      </c>
      <c r="AX47" s="155">
        <v>2.0160565261983399</v>
      </c>
      <c r="AY47" s="162">
        <v>5.4451832977201402</v>
      </c>
      <c r="AZ47" s="155"/>
      <c r="BA47" s="163">
        <v>1.4722964270550301</v>
      </c>
      <c r="BB47" s="164">
        <v>0.50822267271999699</v>
      </c>
      <c r="BC47" s="165">
        <v>0.99917260742160097</v>
      </c>
      <c r="BD47" s="155"/>
      <c r="BE47" s="166">
        <v>3.9928256538909799</v>
      </c>
    </row>
    <row r="48" spans="1:64" x14ac:dyDescent="0.25">
      <c r="A48" s="75" t="s">
        <v>114</v>
      </c>
      <c r="B48" s="3" t="s">
        <v>120</v>
      </c>
      <c r="D48" s="25" t="s">
        <v>16</v>
      </c>
      <c r="E48" s="28" t="s">
        <v>17</v>
      </c>
      <c r="G48" s="182">
        <v>75.689044419134305</v>
      </c>
      <c r="H48" s="177">
        <v>78.4667308432807</v>
      </c>
      <c r="I48" s="177">
        <v>81.089768159452902</v>
      </c>
      <c r="J48" s="177">
        <v>81.061498580731296</v>
      </c>
      <c r="K48" s="177">
        <v>81.892292655903702</v>
      </c>
      <c r="L48" s="183">
        <v>79.926761336130298</v>
      </c>
      <c r="M48" s="177"/>
      <c r="N48" s="184">
        <v>89.565310668229699</v>
      </c>
      <c r="O48" s="185">
        <v>88.256463293650697</v>
      </c>
      <c r="P48" s="186">
        <v>88.919784014259207</v>
      </c>
      <c r="Q48" s="177"/>
      <c r="R48" s="187">
        <v>82.976051003720897</v>
      </c>
      <c r="S48" s="160"/>
      <c r="T48" s="161">
        <v>0.71733398678724403</v>
      </c>
      <c r="U48" s="155">
        <v>1.4692417475208299</v>
      </c>
      <c r="V48" s="155">
        <v>4.4010106843650103</v>
      </c>
      <c r="W48" s="155">
        <v>3.35648047147335</v>
      </c>
      <c r="X48" s="155">
        <v>2.5314295166238399</v>
      </c>
      <c r="Y48" s="162">
        <v>2.67406803473231</v>
      </c>
      <c r="Z48" s="155"/>
      <c r="AA48" s="163">
        <v>3.4799274175170201</v>
      </c>
      <c r="AB48" s="164">
        <v>0.68091352965221696</v>
      </c>
      <c r="AC48" s="165">
        <v>2.0803340377633601</v>
      </c>
      <c r="AD48" s="155"/>
      <c r="AE48" s="166">
        <v>2.51415536267027</v>
      </c>
      <c r="AG48" s="182">
        <v>81.407050446536303</v>
      </c>
      <c r="AH48" s="177">
        <v>81.408319586417505</v>
      </c>
      <c r="AI48" s="177">
        <v>80.056374593120395</v>
      </c>
      <c r="AJ48" s="177">
        <v>79.698270598630401</v>
      </c>
      <c r="AK48" s="177">
        <v>79.077621978715698</v>
      </c>
      <c r="AL48" s="183">
        <v>80.280974308153205</v>
      </c>
      <c r="AM48" s="177"/>
      <c r="AN48" s="184">
        <v>83.610599835126607</v>
      </c>
      <c r="AO48" s="185">
        <v>83.153309040161204</v>
      </c>
      <c r="AP48" s="186">
        <v>83.384342660485004</v>
      </c>
      <c r="AQ48" s="177"/>
      <c r="AR48" s="187">
        <v>81.205778502862699</v>
      </c>
      <c r="AS48" s="160"/>
      <c r="AT48" s="161">
        <v>9.2543937078505394</v>
      </c>
      <c r="AU48" s="155">
        <v>6.0663204423978598</v>
      </c>
      <c r="AV48" s="155">
        <v>3.4465089296561402</v>
      </c>
      <c r="AW48" s="155">
        <v>2.9386467709726301</v>
      </c>
      <c r="AX48" s="155">
        <v>1.33397289744722</v>
      </c>
      <c r="AY48" s="162">
        <v>4.3702253830020297</v>
      </c>
      <c r="AZ48" s="155"/>
      <c r="BA48" s="163">
        <v>1.36872196567591</v>
      </c>
      <c r="BB48" s="164">
        <v>0.31271661173461301</v>
      </c>
      <c r="BC48" s="165">
        <v>0.84356682314711795</v>
      </c>
      <c r="BD48" s="155"/>
      <c r="BE48" s="166">
        <v>3.2548344199422501</v>
      </c>
    </row>
    <row r="49" spans="1:57" x14ac:dyDescent="0.25">
      <c r="A49" s="76" t="s">
        <v>115</v>
      </c>
      <c r="B49" s="3" t="s">
        <v>121</v>
      </c>
      <c r="D49" s="25" t="s">
        <v>16</v>
      </c>
      <c r="E49" s="28" t="s">
        <v>17</v>
      </c>
      <c r="G49" s="188">
        <v>58.992492956634102</v>
      </c>
      <c r="H49" s="189">
        <v>59.364646962475597</v>
      </c>
      <c r="I49" s="189">
        <v>60.405151310673503</v>
      </c>
      <c r="J49" s="189">
        <v>61.536694337806097</v>
      </c>
      <c r="K49" s="189">
        <v>63.273103054516604</v>
      </c>
      <c r="L49" s="190">
        <v>60.838334811984403</v>
      </c>
      <c r="M49" s="177"/>
      <c r="N49" s="191">
        <v>68.371485062939797</v>
      </c>
      <c r="O49" s="192">
        <v>67.909148477535297</v>
      </c>
      <c r="P49" s="193">
        <v>68.144415106044903</v>
      </c>
      <c r="Q49" s="177"/>
      <c r="R49" s="194">
        <v>63.2792349956609</v>
      </c>
      <c r="S49" s="160"/>
      <c r="T49" s="167">
        <v>-1.48591352299256</v>
      </c>
      <c r="U49" s="168">
        <v>-1.3543353316184501</v>
      </c>
      <c r="V49" s="168">
        <v>-0.433720259583951</v>
      </c>
      <c r="W49" s="168">
        <v>-0.92451335134836099</v>
      </c>
      <c r="X49" s="168">
        <v>2.9650387658261801</v>
      </c>
      <c r="Y49" s="169">
        <v>-0.123302104509768</v>
      </c>
      <c r="Z49" s="155"/>
      <c r="AA49" s="170">
        <v>2.7350853902949299</v>
      </c>
      <c r="AB49" s="171">
        <v>0.89445220996677399</v>
      </c>
      <c r="AC49" s="172">
        <v>1.8107771943531601</v>
      </c>
      <c r="AD49" s="155"/>
      <c r="AE49" s="173">
        <v>0.57576212978344898</v>
      </c>
      <c r="AG49" s="188">
        <v>60.986239761520899</v>
      </c>
      <c r="AH49" s="189">
        <v>60.5791134022476</v>
      </c>
      <c r="AI49" s="189">
        <v>59.949894144580902</v>
      </c>
      <c r="AJ49" s="189">
        <v>60.242765002806799</v>
      </c>
      <c r="AK49" s="189">
        <v>60.758782647759197</v>
      </c>
      <c r="AL49" s="190">
        <v>60.495239416107701</v>
      </c>
      <c r="AM49" s="177"/>
      <c r="AN49" s="191">
        <v>64.486355203088493</v>
      </c>
      <c r="AO49" s="192">
        <v>64.233521850150794</v>
      </c>
      <c r="AP49" s="193">
        <v>64.360724639596995</v>
      </c>
      <c r="AQ49" s="177"/>
      <c r="AR49" s="194">
        <v>61.669213283748803</v>
      </c>
      <c r="AS49" s="160"/>
      <c r="AT49" s="167">
        <v>3.1642200124856399</v>
      </c>
      <c r="AU49" s="168">
        <v>1.2701753811790299</v>
      </c>
      <c r="AV49" s="168">
        <v>-0.21706828103700901</v>
      </c>
      <c r="AW49" s="168">
        <v>-0.62691181624711501</v>
      </c>
      <c r="AX49" s="168">
        <v>-0.123210750141998</v>
      </c>
      <c r="AY49" s="169">
        <v>0.62068814807005201</v>
      </c>
      <c r="AZ49" s="155"/>
      <c r="BA49" s="170">
        <v>0.37592126191819297</v>
      </c>
      <c r="BB49" s="171">
        <v>-0.93575875816554499</v>
      </c>
      <c r="BC49" s="172">
        <v>-0.28568291314828897</v>
      </c>
      <c r="BD49" s="155"/>
      <c r="BE49" s="173">
        <v>0.30215516726406499</v>
      </c>
    </row>
    <row r="50" spans="1:57" x14ac:dyDescent="0.25">
      <c r="G50" s="114"/>
      <c r="H50" s="114"/>
      <c r="I50" s="114"/>
      <c r="J50" s="114"/>
      <c r="K50" s="114"/>
      <c r="L50" s="114"/>
      <c r="M50" s="114"/>
      <c r="N50" s="114"/>
      <c r="O50" s="114"/>
      <c r="P50" s="114"/>
      <c r="Q50" s="114"/>
      <c r="R50" s="114"/>
      <c r="S50" s="113"/>
      <c r="T50" s="112"/>
      <c r="U50" s="112"/>
      <c r="V50" s="112"/>
      <c r="W50" s="112"/>
      <c r="X50" s="112"/>
      <c r="Y50" s="112"/>
      <c r="Z50" s="112"/>
      <c r="AA50" s="112"/>
      <c r="AB50" s="112"/>
      <c r="AC50" s="112"/>
      <c r="AD50" s="112"/>
      <c r="AE50" s="112"/>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J17" sqref="J17"/>
      <selection pane="topRight" activeCell="J17" sqref="J17"/>
      <selection pane="bottomLeft" activeCell="J17" sqref="J17"/>
      <selection pane="bottomRight" activeCell="J17" sqref="J17"/>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21" t="s">
        <v>5</v>
      </c>
      <c r="E2" s="222"/>
      <c r="G2" s="215" t="s">
        <v>106</v>
      </c>
      <c r="H2" s="216"/>
      <c r="I2" s="216"/>
      <c r="J2" s="216"/>
      <c r="K2" s="216"/>
      <c r="L2" s="216"/>
      <c r="M2" s="216"/>
      <c r="N2" s="216"/>
      <c r="O2" s="216"/>
      <c r="P2" s="216"/>
      <c r="Q2" s="216"/>
      <c r="R2" s="216"/>
      <c r="T2" s="215" t="s">
        <v>40</v>
      </c>
      <c r="U2" s="216"/>
      <c r="V2" s="216"/>
      <c r="W2" s="216"/>
      <c r="X2" s="216"/>
      <c r="Y2" s="216"/>
      <c r="Z2" s="216"/>
      <c r="AA2" s="216"/>
      <c r="AB2" s="216"/>
      <c r="AC2" s="216"/>
      <c r="AD2" s="216"/>
      <c r="AE2" s="216"/>
      <c r="AF2" s="4"/>
      <c r="AG2" s="215" t="s">
        <v>41</v>
      </c>
      <c r="AH2" s="216"/>
      <c r="AI2" s="216"/>
      <c r="AJ2" s="216"/>
      <c r="AK2" s="216"/>
      <c r="AL2" s="216"/>
      <c r="AM2" s="216"/>
      <c r="AN2" s="216"/>
      <c r="AO2" s="216"/>
      <c r="AP2" s="216"/>
      <c r="AQ2" s="216"/>
      <c r="AR2" s="216"/>
      <c r="AT2" s="215" t="s">
        <v>42</v>
      </c>
      <c r="AU2" s="216"/>
      <c r="AV2" s="216"/>
      <c r="AW2" s="216"/>
      <c r="AX2" s="216"/>
      <c r="AY2" s="216"/>
      <c r="AZ2" s="216"/>
      <c r="BA2" s="216"/>
      <c r="BB2" s="216"/>
      <c r="BC2" s="216"/>
      <c r="BD2" s="216"/>
      <c r="BE2" s="216"/>
    </row>
    <row r="3" spans="1:57" ht="13" x14ac:dyDescent="0.25">
      <c r="A3" s="32"/>
      <c r="B3" s="32"/>
      <c r="C3" s="3"/>
      <c r="D3" s="223" t="s">
        <v>8</v>
      </c>
      <c r="E3" s="225" t="s">
        <v>9</v>
      </c>
      <c r="F3" s="5"/>
      <c r="G3" s="213" t="s">
        <v>0</v>
      </c>
      <c r="H3" s="209" t="s">
        <v>1</v>
      </c>
      <c r="I3" s="209" t="s">
        <v>10</v>
      </c>
      <c r="J3" s="209" t="s">
        <v>2</v>
      </c>
      <c r="K3" s="209" t="s">
        <v>11</v>
      </c>
      <c r="L3" s="211" t="s">
        <v>12</v>
      </c>
      <c r="M3" s="5"/>
      <c r="N3" s="213" t="s">
        <v>3</v>
      </c>
      <c r="O3" s="209" t="s">
        <v>4</v>
      </c>
      <c r="P3" s="211" t="s">
        <v>13</v>
      </c>
      <c r="Q3" s="2"/>
      <c r="R3" s="217" t="s">
        <v>14</v>
      </c>
      <c r="S3" s="2"/>
      <c r="T3" s="213" t="s">
        <v>0</v>
      </c>
      <c r="U3" s="209" t="s">
        <v>1</v>
      </c>
      <c r="V3" s="209" t="s">
        <v>10</v>
      </c>
      <c r="W3" s="209" t="s">
        <v>2</v>
      </c>
      <c r="X3" s="209" t="s">
        <v>11</v>
      </c>
      <c r="Y3" s="211" t="s">
        <v>12</v>
      </c>
      <c r="Z3" s="2"/>
      <c r="AA3" s="213" t="s">
        <v>3</v>
      </c>
      <c r="AB3" s="209" t="s">
        <v>4</v>
      </c>
      <c r="AC3" s="211" t="s">
        <v>13</v>
      </c>
      <c r="AD3" s="1"/>
      <c r="AE3" s="219" t="s">
        <v>14</v>
      </c>
      <c r="AF3" s="38"/>
      <c r="AG3" s="213" t="s">
        <v>0</v>
      </c>
      <c r="AH3" s="209" t="s">
        <v>1</v>
      </c>
      <c r="AI3" s="209" t="s">
        <v>10</v>
      </c>
      <c r="AJ3" s="209" t="s">
        <v>2</v>
      </c>
      <c r="AK3" s="209" t="s">
        <v>11</v>
      </c>
      <c r="AL3" s="211" t="s">
        <v>12</v>
      </c>
      <c r="AM3" s="5"/>
      <c r="AN3" s="213" t="s">
        <v>3</v>
      </c>
      <c r="AO3" s="209" t="s">
        <v>4</v>
      </c>
      <c r="AP3" s="211" t="s">
        <v>13</v>
      </c>
      <c r="AQ3" s="2"/>
      <c r="AR3" s="217" t="s">
        <v>14</v>
      </c>
      <c r="AS3" s="2"/>
      <c r="AT3" s="213" t="s">
        <v>0</v>
      </c>
      <c r="AU3" s="209" t="s">
        <v>1</v>
      </c>
      <c r="AV3" s="209" t="s">
        <v>10</v>
      </c>
      <c r="AW3" s="209" t="s">
        <v>2</v>
      </c>
      <c r="AX3" s="209" t="s">
        <v>11</v>
      </c>
      <c r="AY3" s="211" t="s">
        <v>12</v>
      </c>
      <c r="AZ3" s="2"/>
      <c r="BA3" s="213" t="s">
        <v>3</v>
      </c>
      <c r="BB3" s="209" t="s">
        <v>4</v>
      </c>
      <c r="BC3" s="211" t="s">
        <v>13</v>
      </c>
      <c r="BD3" s="1"/>
      <c r="BE3" s="219" t="s">
        <v>14</v>
      </c>
    </row>
    <row r="4" spans="1:57" ht="13" x14ac:dyDescent="0.25">
      <c r="A4" s="32"/>
      <c r="B4" s="32"/>
      <c r="C4" s="3"/>
      <c r="D4" s="224"/>
      <c r="E4" s="226"/>
      <c r="F4" s="5"/>
      <c r="G4" s="230"/>
      <c r="H4" s="228"/>
      <c r="I4" s="228"/>
      <c r="J4" s="228"/>
      <c r="K4" s="228"/>
      <c r="L4" s="229"/>
      <c r="M4" s="5"/>
      <c r="N4" s="230"/>
      <c r="O4" s="228"/>
      <c r="P4" s="229"/>
      <c r="Q4" s="2"/>
      <c r="R4" s="231"/>
      <c r="S4" s="2"/>
      <c r="T4" s="230"/>
      <c r="U4" s="228"/>
      <c r="V4" s="228"/>
      <c r="W4" s="228"/>
      <c r="X4" s="228"/>
      <c r="Y4" s="229"/>
      <c r="Z4" s="2"/>
      <c r="AA4" s="230"/>
      <c r="AB4" s="228"/>
      <c r="AC4" s="229"/>
      <c r="AD4" s="1"/>
      <c r="AE4" s="227"/>
      <c r="AF4" s="39"/>
      <c r="AG4" s="230"/>
      <c r="AH4" s="228"/>
      <c r="AI4" s="228"/>
      <c r="AJ4" s="228"/>
      <c r="AK4" s="228"/>
      <c r="AL4" s="229"/>
      <c r="AM4" s="5"/>
      <c r="AN4" s="230"/>
      <c r="AO4" s="228"/>
      <c r="AP4" s="229"/>
      <c r="AQ4" s="2"/>
      <c r="AR4" s="231"/>
      <c r="AS4" s="2"/>
      <c r="AT4" s="230"/>
      <c r="AU4" s="228"/>
      <c r="AV4" s="228"/>
      <c r="AW4" s="228"/>
      <c r="AX4" s="228"/>
      <c r="AY4" s="229"/>
      <c r="AZ4" s="2"/>
      <c r="BA4" s="230"/>
      <c r="BB4" s="228"/>
      <c r="BC4" s="229"/>
      <c r="BD4" s="1"/>
      <c r="BE4" s="22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4">
        <v>66.800841376743605</v>
      </c>
      <c r="H6" s="175">
        <v>85.848938976021302</v>
      </c>
      <c r="I6" s="175">
        <v>96.282237004708094</v>
      </c>
      <c r="J6" s="175">
        <v>92.501926405883395</v>
      </c>
      <c r="K6" s="175">
        <v>87.545398967144493</v>
      </c>
      <c r="L6" s="176">
        <v>85.795782012346507</v>
      </c>
      <c r="M6" s="177"/>
      <c r="N6" s="178">
        <v>127.601232592518</v>
      </c>
      <c r="O6" s="179">
        <v>135.23859837161399</v>
      </c>
      <c r="P6" s="180">
        <v>131.41991548206599</v>
      </c>
      <c r="Q6" s="177"/>
      <c r="R6" s="181">
        <v>98.832990629141193</v>
      </c>
      <c r="S6" s="160"/>
      <c r="T6" s="152">
        <v>-12.2582697934611</v>
      </c>
      <c r="U6" s="153">
        <v>4.5693056356976296</v>
      </c>
      <c r="V6" s="153">
        <v>12.3130463025373</v>
      </c>
      <c r="W6" s="153">
        <v>5.2764061360435504</v>
      </c>
      <c r="X6" s="153">
        <v>-2.2288833822042</v>
      </c>
      <c r="Y6" s="154">
        <v>1.80692774343688</v>
      </c>
      <c r="Z6" s="155"/>
      <c r="AA6" s="156">
        <v>8.9408625761788798</v>
      </c>
      <c r="AB6" s="157">
        <v>3.6737979003938102</v>
      </c>
      <c r="AC6" s="158">
        <v>6.1656693496356798</v>
      </c>
      <c r="AD6" s="155"/>
      <c r="AE6" s="159">
        <v>3.4214355043518299</v>
      </c>
      <c r="AG6" s="174">
        <v>67.507161876128805</v>
      </c>
      <c r="AH6" s="175">
        <v>82.189036318230194</v>
      </c>
      <c r="AI6" s="175">
        <v>92.655237138397794</v>
      </c>
      <c r="AJ6" s="175">
        <v>92.041837494403396</v>
      </c>
      <c r="AK6" s="175">
        <v>84.538924101940097</v>
      </c>
      <c r="AL6" s="176">
        <v>83.786434516992003</v>
      </c>
      <c r="AM6" s="177"/>
      <c r="AN6" s="178">
        <v>98.947011196069496</v>
      </c>
      <c r="AO6" s="179">
        <v>102.64170570683</v>
      </c>
      <c r="AP6" s="180">
        <v>100.79457291902</v>
      </c>
      <c r="AQ6" s="177"/>
      <c r="AR6" s="181">
        <v>88.646732077838195</v>
      </c>
      <c r="AS6" s="160"/>
      <c r="AT6" s="152">
        <v>5.0314731154762198</v>
      </c>
      <c r="AU6" s="153">
        <v>1.2556352232797701</v>
      </c>
      <c r="AV6" s="153">
        <v>2.8418877281328498</v>
      </c>
      <c r="AW6" s="153">
        <v>2.1320939933907401</v>
      </c>
      <c r="AX6" s="153">
        <v>-0.39871280542103099</v>
      </c>
      <c r="AY6" s="154">
        <v>2.04506389403037</v>
      </c>
      <c r="AZ6" s="155"/>
      <c r="BA6" s="156">
        <v>0.26067117679905399</v>
      </c>
      <c r="BB6" s="157">
        <v>-1.77839886955301</v>
      </c>
      <c r="BC6" s="158">
        <v>-0.78782859448586795</v>
      </c>
      <c r="BD6" s="155"/>
      <c r="BE6" s="159">
        <v>1.10731288925516</v>
      </c>
    </row>
    <row r="7" spans="1:57" x14ac:dyDescent="0.25">
      <c r="A7" s="20" t="s">
        <v>18</v>
      </c>
      <c r="B7" s="3" t="str">
        <f>TRIM(A7)</f>
        <v>Virginia</v>
      </c>
      <c r="C7" s="10"/>
      <c r="D7" s="24" t="s">
        <v>16</v>
      </c>
      <c r="E7" s="27" t="s">
        <v>17</v>
      </c>
      <c r="F7" s="3"/>
      <c r="G7" s="182">
        <v>37.747372323341096</v>
      </c>
      <c r="H7" s="177">
        <v>56.461605969317603</v>
      </c>
      <c r="I7" s="177">
        <v>69.509429830491598</v>
      </c>
      <c r="J7" s="177">
        <v>66.442075041788897</v>
      </c>
      <c r="K7" s="177">
        <v>63.181286458526799</v>
      </c>
      <c r="L7" s="183">
        <v>58.6683539246932</v>
      </c>
      <c r="M7" s="177"/>
      <c r="N7" s="184">
        <v>90.438700819124406</v>
      </c>
      <c r="O7" s="185">
        <v>93.300736015491495</v>
      </c>
      <c r="P7" s="186">
        <v>91.869718417307993</v>
      </c>
      <c r="Q7" s="177"/>
      <c r="R7" s="187">
        <v>68.159071513181502</v>
      </c>
      <c r="S7" s="160"/>
      <c r="T7" s="161">
        <v>1.5638842228110299</v>
      </c>
      <c r="U7" s="155">
        <v>1.92724619765348</v>
      </c>
      <c r="V7" s="155">
        <v>19.112822213528101</v>
      </c>
      <c r="W7" s="155">
        <v>10.7234857293536</v>
      </c>
      <c r="X7" s="155">
        <v>3.1813938103944999</v>
      </c>
      <c r="Y7" s="162">
        <v>7.7842035260099198</v>
      </c>
      <c r="Z7" s="155"/>
      <c r="AA7" s="163">
        <v>8.6266161865568307</v>
      </c>
      <c r="AB7" s="164">
        <v>3.93236746613317</v>
      </c>
      <c r="AC7" s="165">
        <v>6.1911270573452404</v>
      </c>
      <c r="AD7" s="155"/>
      <c r="AE7" s="166">
        <v>7.1722852836422399</v>
      </c>
      <c r="AG7" s="182">
        <v>52.917269599388099</v>
      </c>
      <c r="AH7" s="177">
        <v>66.480317684427902</v>
      </c>
      <c r="AI7" s="177">
        <v>70.900984423607497</v>
      </c>
      <c r="AJ7" s="177">
        <v>68.934678683836395</v>
      </c>
      <c r="AK7" s="177">
        <v>59.4078611509889</v>
      </c>
      <c r="AL7" s="183">
        <v>63.728222308449702</v>
      </c>
      <c r="AM7" s="177"/>
      <c r="AN7" s="184">
        <v>66.382892099812295</v>
      </c>
      <c r="AO7" s="185">
        <v>66.652663275410802</v>
      </c>
      <c r="AP7" s="186">
        <v>66.517790319449801</v>
      </c>
      <c r="AQ7" s="177"/>
      <c r="AR7" s="187">
        <v>64.525392017251306</v>
      </c>
      <c r="AS7" s="160"/>
      <c r="AT7" s="161">
        <v>34.3089525654525</v>
      </c>
      <c r="AU7" s="155">
        <v>11.202594609575099</v>
      </c>
      <c r="AV7" s="155">
        <v>5.5978681259993399</v>
      </c>
      <c r="AW7" s="155">
        <v>4.1920004456115398</v>
      </c>
      <c r="AX7" s="155">
        <v>3.9313687932024801</v>
      </c>
      <c r="AY7" s="162">
        <v>10.010121403372199</v>
      </c>
      <c r="AZ7" s="155"/>
      <c r="BA7" s="163">
        <v>6.5486192292658698</v>
      </c>
      <c r="BB7" s="164">
        <v>1.8334218575483301</v>
      </c>
      <c r="BC7" s="165">
        <v>4.1329152824974402</v>
      </c>
      <c r="BD7" s="155"/>
      <c r="BE7" s="166">
        <v>8.2116568050737708</v>
      </c>
    </row>
    <row r="8" spans="1:57" x14ac:dyDescent="0.25">
      <c r="A8" s="21" t="s">
        <v>19</v>
      </c>
      <c r="B8" s="3" t="str">
        <f t="shared" ref="B8:B43" si="0">TRIM(A8)</f>
        <v>Norfolk/Virginia Beach, VA</v>
      </c>
      <c r="C8" s="3"/>
      <c r="D8" s="24" t="s">
        <v>16</v>
      </c>
      <c r="E8" s="27" t="s">
        <v>17</v>
      </c>
      <c r="F8" s="3"/>
      <c r="G8" s="182">
        <v>31.708747091156599</v>
      </c>
      <c r="H8" s="177">
        <v>42.300361734261401</v>
      </c>
      <c r="I8" s="177">
        <v>42.727449292373997</v>
      </c>
      <c r="J8" s="177">
        <v>42.446182832044698</v>
      </c>
      <c r="K8" s="177">
        <v>46.221061649500399</v>
      </c>
      <c r="L8" s="183">
        <v>41.080760519867397</v>
      </c>
      <c r="M8" s="177"/>
      <c r="N8" s="184">
        <v>81.939924565222896</v>
      </c>
      <c r="O8" s="185">
        <v>91.791741899956406</v>
      </c>
      <c r="P8" s="186">
        <v>86.865833232589694</v>
      </c>
      <c r="Q8" s="177"/>
      <c r="R8" s="187">
        <v>54.188588494267599</v>
      </c>
      <c r="S8" s="160"/>
      <c r="T8" s="161">
        <v>-2.68074809431605</v>
      </c>
      <c r="U8" s="155">
        <v>8.1013947658698608</v>
      </c>
      <c r="V8" s="155">
        <v>0.117357526713979</v>
      </c>
      <c r="W8" s="155">
        <v>-10.915544548744901</v>
      </c>
      <c r="X8" s="155">
        <v>-14.4834672533497</v>
      </c>
      <c r="Y8" s="162">
        <v>-4.94358960214295</v>
      </c>
      <c r="Z8" s="155"/>
      <c r="AA8" s="163">
        <v>-6.0227122355268996</v>
      </c>
      <c r="AB8" s="164">
        <v>-0.29284931746638299</v>
      </c>
      <c r="AC8" s="165">
        <v>-3.0799429586423099</v>
      </c>
      <c r="AD8" s="155"/>
      <c r="AE8" s="166">
        <v>-4.0518772946878201</v>
      </c>
      <c r="AG8" s="182">
        <v>35.746474774294597</v>
      </c>
      <c r="AH8" s="177">
        <v>41.7443785165731</v>
      </c>
      <c r="AI8" s="177">
        <v>45.523122292498698</v>
      </c>
      <c r="AJ8" s="177">
        <v>45.663238312764001</v>
      </c>
      <c r="AK8" s="177">
        <v>44.682199302014901</v>
      </c>
      <c r="AL8" s="183">
        <v>42.671882639629104</v>
      </c>
      <c r="AM8" s="177"/>
      <c r="AN8" s="184">
        <v>62.286140639357299</v>
      </c>
      <c r="AO8" s="185">
        <v>66.302237194484107</v>
      </c>
      <c r="AP8" s="186">
        <v>64.294182474405403</v>
      </c>
      <c r="AQ8" s="177"/>
      <c r="AR8" s="187">
        <v>48.852784645671001</v>
      </c>
      <c r="AS8" s="160"/>
      <c r="AT8" s="161">
        <v>5.8614378638471196</v>
      </c>
      <c r="AU8" s="155">
        <v>-0.39179122315639098</v>
      </c>
      <c r="AV8" s="155">
        <v>-1.13768396828828</v>
      </c>
      <c r="AW8" s="155">
        <v>-3.6065701844577802</v>
      </c>
      <c r="AX8" s="155">
        <v>-3.90468049832034</v>
      </c>
      <c r="AY8" s="162">
        <v>-1.03548595193716</v>
      </c>
      <c r="AZ8" s="155"/>
      <c r="BA8" s="163">
        <v>-2.1641456915825898</v>
      </c>
      <c r="BB8" s="164">
        <v>-3.4339550297993502</v>
      </c>
      <c r="BC8" s="165">
        <v>-2.8230317899875401</v>
      </c>
      <c r="BD8" s="155"/>
      <c r="BE8" s="166">
        <v>-1.7080510737715699</v>
      </c>
    </row>
    <row r="9" spans="1:57" x14ac:dyDescent="0.25">
      <c r="A9" s="21" t="s">
        <v>20</v>
      </c>
      <c r="B9" s="3" t="s">
        <v>71</v>
      </c>
      <c r="C9" s="3"/>
      <c r="D9" s="24" t="s">
        <v>16</v>
      </c>
      <c r="E9" s="27" t="s">
        <v>17</v>
      </c>
      <c r="F9" s="3"/>
      <c r="G9" s="182">
        <v>37.277962033284403</v>
      </c>
      <c r="H9" s="177">
        <v>53.171650961455498</v>
      </c>
      <c r="I9" s="177">
        <v>64.565381111494304</v>
      </c>
      <c r="J9" s="177">
        <v>71.382677287229399</v>
      </c>
      <c r="K9" s="177">
        <v>64.799740161248494</v>
      </c>
      <c r="L9" s="183">
        <v>58.2394823109424</v>
      </c>
      <c r="M9" s="177"/>
      <c r="N9" s="184">
        <v>91.210440234543398</v>
      </c>
      <c r="O9" s="185">
        <v>86.307445356557693</v>
      </c>
      <c r="P9" s="186">
        <v>88.758942795550496</v>
      </c>
      <c r="Q9" s="177"/>
      <c r="R9" s="187">
        <v>66.959328163687601</v>
      </c>
      <c r="S9" s="160"/>
      <c r="T9" s="161">
        <v>4.8639069754281401</v>
      </c>
      <c r="U9" s="155">
        <v>-0.70703981460389098</v>
      </c>
      <c r="V9" s="155">
        <v>14.915973689767901</v>
      </c>
      <c r="W9" s="155">
        <v>21.280523447917702</v>
      </c>
      <c r="X9" s="155">
        <v>21.087117809871799</v>
      </c>
      <c r="Y9" s="162">
        <v>13.0176849077077</v>
      </c>
      <c r="Z9" s="155"/>
      <c r="AA9" s="163">
        <v>21.383092359793299</v>
      </c>
      <c r="AB9" s="164">
        <v>-5.9414222093284001E-2</v>
      </c>
      <c r="AC9" s="165">
        <v>9.9172572959180592</v>
      </c>
      <c r="AD9" s="155"/>
      <c r="AE9" s="166">
        <v>11.8230912750673</v>
      </c>
      <c r="AG9" s="182">
        <v>47.351423487755397</v>
      </c>
      <c r="AH9" s="177">
        <v>59.977618526343001</v>
      </c>
      <c r="AI9" s="177">
        <v>72.553748433862197</v>
      </c>
      <c r="AJ9" s="177">
        <v>72.624586409200603</v>
      </c>
      <c r="AK9" s="177">
        <v>59.051278375872997</v>
      </c>
      <c r="AL9" s="183">
        <v>62.311731046606802</v>
      </c>
      <c r="AM9" s="177"/>
      <c r="AN9" s="184">
        <v>69.074835126541302</v>
      </c>
      <c r="AO9" s="185">
        <v>67.687600268388294</v>
      </c>
      <c r="AP9" s="186">
        <v>68.381217697464805</v>
      </c>
      <c r="AQ9" s="177"/>
      <c r="AR9" s="187">
        <v>64.045870089709098</v>
      </c>
      <c r="AS9" s="160"/>
      <c r="AT9" s="161">
        <v>18.307585971423499</v>
      </c>
      <c r="AU9" s="155">
        <v>-0.89523376513626796</v>
      </c>
      <c r="AV9" s="155">
        <v>5.9513457395237301</v>
      </c>
      <c r="AW9" s="155">
        <v>8.1471927097066601</v>
      </c>
      <c r="AX9" s="155">
        <v>7.5233656189057303</v>
      </c>
      <c r="AY9" s="162">
        <v>7.0299926537560102</v>
      </c>
      <c r="AZ9" s="155"/>
      <c r="BA9" s="163">
        <v>8.0135095203895208</v>
      </c>
      <c r="BB9" s="164">
        <v>-1.88529360261746</v>
      </c>
      <c r="BC9" s="165">
        <v>2.8765374088407398</v>
      </c>
      <c r="BD9" s="155"/>
      <c r="BE9" s="166">
        <v>5.7278450000666599</v>
      </c>
    </row>
    <row r="10" spans="1:57" x14ac:dyDescent="0.25">
      <c r="A10" s="21" t="s">
        <v>21</v>
      </c>
      <c r="B10" s="3" t="str">
        <f t="shared" si="0"/>
        <v>Virginia Area</v>
      </c>
      <c r="C10" s="3"/>
      <c r="D10" s="24" t="s">
        <v>16</v>
      </c>
      <c r="E10" s="27" t="s">
        <v>17</v>
      </c>
      <c r="F10" s="3"/>
      <c r="G10" s="182">
        <v>27.732178478285501</v>
      </c>
      <c r="H10" s="177">
        <v>40.3560072570586</v>
      </c>
      <c r="I10" s="177">
        <v>51.795802925501697</v>
      </c>
      <c r="J10" s="177">
        <v>54.5115033450504</v>
      </c>
      <c r="K10" s="177">
        <v>63.659394035604898</v>
      </c>
      <c r="L10" s="183">
        <v>47.610977208300199</v>
      </c>
      <c r="M10" s="177"/>
      <c r="N10" s="184">
        <v>86.052212042181594</v>
      </c>
      <c r="O10" s="185">
        <v>85.627390407075595</v>
      </c>
      <c r="P10" s="186">
        <v>85.839801224628602</v>
      </c>
      <c r="Q10" s="177"/>
      <c r="R10" s="187">
        <v>58.533498355822601</v>
      </c>
      <c r="S10" s="160"/>
      <c r="T10" s="161">
        <v>-3.95876158749769</v>
      </c>
      <c r="U10" s="155">
        <v>-10.6426501934217</v>
      </c>
      <c r="V10" s="155">
        <v>6.56381148643628</v>
      </c>
      <c r="W10" s="155">
        <v>8.5088614085983405</v>
      </c>
      <c r="X10" s="155">
        <v>10.587721758457301</v>
      </c>
      <c r="Y10" s="162">
        <v>3.3023751553885798</v>
      </c>
      <c r="Z10" s="155"/>
      <c r="AA10" s="163">
        <v>6.9782932934629196</v>
      </c>
      <c r="AB10" s="164">
        <v>3.0980953188449898</v>
      </c>
      <c r="AC10" s="165">
        <v>5.0071592353533498</v>
      </c>
      <c r="AD10" s="155"/>
      <c r="AE10" s="166">
        <v>4.0098993985231699</v>
      </c>
      <c r="AG10" s="182">
        <v>32.221021483399099</v>
      </c>
      <c r="AH10" s="177">
        <v>42.180414509242802</v>
      </c>
      <c r="AI10" s="177">
        <v>49.246493845664702</v>
      </c>
      <c r="AJ10" s="177">
        <v>50.131362072489402</v>
      </c>
      <c r="AK10" s="177">
        <v>49.306698289957701</v>
      </c>
      <c r="AL10" s="183">
        <v>44.617198040150697</v>
      </c>
      <c r="AM10" s="177"/>
      <c r="AN10" s="184">
        <v>61.485327076804197</v>
      </c>
      <c r="AO10" s="185">
        <v>59.522599825256101</v>
      </c>
      <c r="AP10" s="186">
        <v>60.503623699608902</v>
      </c>
      <c r="AQ10" s="177"/>
      <c r="AR10" s="187">
        <v>49.157299513249001</v>
      </c>
      <c r="AS10" s="160"/>
      <c r="AT10" s="161">
        <v>6.7037786602871599</v>
      </c>
      <c r="AU10" s="155">
        <v>-7.6128921634368298</v>
      </c>
      <c r="AV10" s="155">
        <v>-0.41346997762426602</v>
      </c>
      <c r="AW10" s="155">
        <v>0.87635470221297496</v>
      </c>
      <c r="AX10" s="155">
        <v>0.88818195878358297</v>
      </c>
      <c r="AY10" s="162">
        <v>-0.35200721161444598</v>
      </c>
      <c r="AZ10" s="155"/>
      <c r="BA10" s="163">
        <v>2.9155106406323998</v>
      </c>
      <c r="BB10" s="164">
        <v>-0.28852995803364001</v>
      </c>
      <c r="BC10" s="165">
        <v>1.3135741228912501</v>
      </c>
      <c r="BD10" s="155"/>
      <c r="BE10" s="166">
        <v>0.22761738474829901</v>
      </c>
    </row>
    <row r="11" spans="1:57" x14ac:dyDescent="0.25">
      <c r="A11" s="34" t="s">
        <v>22</v>
      </c>
      <c r="B11" s="3" t="str">
        <f t="shared" si="0"/>
        <v>Washington, DC</v>
      </c>
      <c r="C11" s="3"/>
      <c r="D11" s="24" t="s">
        <v>16</v>
      </c>
      <c r="E11" s="27" t="s">
        <v>17</v>
      </c>
      <c r="F11" s="3"/>
      <c r="G11" s="182">
        <v>59.564896033072301</v>
      </c>
      <c r="H11" s="177">
        <v>96.766122965959994</v>
      </c>
      <c r="I11" s="177">
        <v>124.076958307678</v>
      </c>
      <c r="J11" s="177">
        <v>104.20429202216501</v>
      </c>
      <c r="K11" s="177">
        <v>86.201044506992602</v>
      </c>
      <c r="L11" s="183">
        <v>94.162662767173799</v>
      </c>
      <c r="M11" s="177"/>
      <c r="N11" s="184">
        <v>127.309421409094</v>
      </c>
      <c r="O11" s="185">
        <v>134.48374474447999</v>
      </c>
      <c r="P11" s="186">
        <v>130.89658307678701</v>
      </c>
      <c r="Q11" s="177"/>
      <c r="R11" s="187">
        <v>104.65806856992</v>
      </c>
      <c r="S11" s="160"/>
      <c r="T11" s="161">
        <v>-11.2987535257195</v>
      </c>
      <c r="U11" s="155">
        <v>-6.6949147589373004</v>
      </c>
      <c r="V11" s="155">
        <v>18.520742066430898</v>
      </c>
      <c r="W11" s="155">
        <v>10.6116790359749</v>
      </c>
      <c r="X11" s="155">
        <v>2.4252741170925498</v>
      </c>
      <c r="Y11" s="162">
        <v>3.72236721529978</v>
      </c>
      <c r="Z11" s="155"/>
      <c r="AA11" s="163">
        <v>13.592830780526899</v>
      </c>
      <c r="AB11" s="164">
        <v>4.86520843045143</v>
      </c>
      <c r="AC11" s="165">
        <v>8.9354140599391503</v>
      </c>
      <c r="AD11" s="155"/>
      <c r="AE11" s="166">
        <v>5.5269359012265902</v>
      </c>
      <c r="AG11" s="182">
        <v>143.62710009675399</v>
      </c>
      <c r="AH11" s="177">
        <v>163.63605891019401</v>
      </c>
      <c r="AI11" s="177">
        <v>126.049546683965</v>
      </c>
      <c r="AJ11" s="177">
        <v>113.448013523616</v>
      </c>
      <c r="AK11" s="177">
        <v>92.3091293869293</v>
      </c>
      <c r="AL11" s="183">
        <v>127.81396972029199</v>
      </c>
      <c r="AM11" s="177"/>
      <c r="AN11" s="184">
        <v>89.925535909050893</v>
      </c>
      <c r="AO11" s="185">
        <v>92.660017239862697</v>
      </c>
      <c r="AP11" s="186">
        <v>91.292776574456795</v>
      </c>
      <c r="AQ11" s="177"/>
      <c r="AR11" s="187">
        <v>117.37934310719599</v>
      </c>
      <c r="AS11" s="160"/>
      <c r="AT11" s="161">
        <v>128.275982576785</v>
      </c>
      <c r="AU11" s="155">
        <v>61.628821481251897</v>
      </c>
      <c r="AV11" s="155">
        <v>6.8554717891010899</v>
      </c>
      <c r="AW11" s="155">
        <v>3.5223333198106701</v>
      </c>
      <c r="AX11" s="155">
        <v>7.8945585825154403</v>
      </c>
      <c r="AY11" s="162">
        <v>33.901714506402499</v>
      </c>
      <c r="AZ11" s="155"/>
      <c r="BA11" s="163">
        <v>10.8941433118547</v>
      </c>
      <c r="BB11" s="164">
        <v>4.4300581732319797</v>
      </c>
      <c r="BC11" s="165">
        <v>7.5167349037022202</v>
      </c>
      <c r="BD11" s="155"/>
      <c r="BE11" s="166">
        <v>26.976757945812398</v>
      </c>
    </row>
    <row r="12" spans="1:57" x14ac:dyDescent="0.25">
      <c r="A12" s="21" t="s">
        <v>23</v>
      </c>
      <c r="B12" s="3" t="str">
        <f t="shared" si="0"/>
        <v>Arlington, VA</v>
      </c>
      <c r="C12" s="3"/>
      <c r="D12" s="24" t="s">
        <v>16</v>
      </c>
      <c r="E12" s="27" t="s">
        <v>17</v>
      </c>
      <c r="F12" s="3"/>
      <c r="G12" s="182">
        <v>67.569933417881998</v>
      </c>
      <c r="H12" s="177">
        <v>114.056174170365</v>
      </c>
      <c r="I12" s="177">
        <v>150.05097231029299</v>
      </c>
      <c r="J12" s="177">
        <v>133.980193405199</v>
      </c>
      <c r="K12" s="177">
        <v>102.567786937222</v>
      </c>
      <c r="L12" s="183">
        <v>113.645012048192</v>
      </c>
      <c r="M12" s="177"/>
      <c r="N12" s="184">
        <v>133.178760304375</v>
      </c>
      <c r="O12" s="185">
        <v>135.74466180511499</v>
      </c>
      <c r="P12" s="186">
        <v>134.461711054745</v>
      </c>
      <c r="Q12" s="177"/>
      <c r="R12" s="187">
        <v>119.592640335779</v>
      </c>
      <c r="S12" s="160"/>
      <c r="T12" s="161">
        <v>1.2318447352049</v>
      </c>
      <c r="U12" s="155">
        <v>2.69245319749814</v>
      </c>
      <c r="V12" s="155">
        <v>31.802834514065498</v>
      </c>
      <c r="W12" s="155">
        <v>29.805370368797899</v>
      </c>
      <c r="X12" s="155">
        <v>7.4571469964433001</v>
      </c>
      <c r="Y12" s="162">
        <v>15.887510953558101</v>
      </c>
      <c r="Z12" s="155"/>
      <c r="AA12" s="163">
        <v>18.835666832425598</v>
      </c>
      <c r="AB12" s="164">
        <v>17.0172862986241</v>
      </c>
      <c r="AC12" s="165">
        <v>17.910793105575401</v>
      </c>
      <c r="AD12" s="155"/>
      <c r="AE12" s="166">
        <v>16.529852810197699</v>
      </c>
      <c r="AG12" s="182">
        <v>139.931731135066</v>
      </c>
      <c r="AH12" s="177">
        <v>175.69135515747101</v>
      </c>
      <c r="AI12" s="177">
        <v>153.23051733248701</v>
      </c>
      <c r="AJ12" s="177">
        <v>144.00951965757699</v>
      </c>
      <c r="AK12" s="177">
        <v>112.11944541323101</v>
      </c>
      <c r="AL12" s="183">
        <v>144.996513739167</v>
      </c>
      <c r="AM12" s="177"/>
      <c r="AN12" s="184">
        <v>89.980420365673197</v>
      </c>
      <c r="AO12" s="185">
        <v>83.200707302895694</v>
      </c>
      <c r="AP12" s="186">
        <v>86.590563834284495</v>
      </c>
      <c r="AQ12" s="177"/>
      <c r="AR12" s="187">
        <v>128.30909948062899</v>
      </c>
      <c r="AS12" s="160"/>
      <c r="AT12" s="161">
        <v>102.123477706204</v>
      </c>
      <c r="AU12" s="155">
        <v>46.470720045363102</v>
      </c>
      <c r="AV12" s="155">
        <v>8.6808106970524594</v>
      </c>
      <c r="AW12" s="155">
        <v>7.3359097531403998</v>
      </c>
      <c r="AX12" s="155">
        <v>10.1912000309446</v>
      </c>
      <c r="AY12" s="162">
        <v>28.068654246427101</v>
      </c>
      <c r="AZ12" s="155"/>
      <c r="BA12" s="163">
        <v>18.516930015251699</v>
      </c>
      <c r="BB12" s="164">
        <v>9.2712703412681101</v>
      </c>
      <c r="BC12" s="165">
        <v>13.8874292907407</v>
      </c>
      <c r="BD12" s="155"/>
      <c r="BE12" s="166">
        <v>25.065885514097001</v>
      </c>
    </row>
    <row r="13" spans="1:57" x14ac:dyDescent="0.25">
      <c r="A13" s="21" t="s">
        <v>24</v>
      </c>
      <c r="B13" s="3" t="str">
        <f t="shared" si="0"/>
        <v>Suburban Virginia Area</v>
      </c>
      <c r="C13" s="3"/>
      <c r="D13" s="24" t="s">
        <v>16</v>
      </c>
      <c r="E13" s="27" t="s">
        <v>17</v>
      </c>
      <c r="F13" s="3"/>
      <c r="G13" s="182">
        <v>45.793681534929398</v>
      </c>
      <c r="H13" s="177">
        <v>79.998515906854706</v>
      </c>
      <c r="I13" s="177">
        <v>90.874337487700799</v>
      </c>
      <c r="J13" s="177">
        <v>78.975877336831701</v>
      </c>
      <c r="K13" s="177">
        <v>60.976413578222299</v>
      </c>
      <c r="L13" s="183">
        <v>71.323765168907798</v>
      </c>
      <c r="M13" s="177"/>
      <c r="N13" s="184">
        <v>87.338996392259702</v>
      </c>
      <c r="O13" s="185">
        <v>100.47814529353801</v>
      </c>
      <c r="P13" s="186">
        <v>93.908570842899294</v>
      </c>
      <c r="Q13" s="177"/>
      <c r="R13" s="187">
        <v>77.776566790048193</v>
      </c>
      <c r="S13" s="160"/>
      <c r="T13" s="161">
        <v>-1.3665234867831</v>
      </c>
      <c r="U13" s="155">
        <v>4.0491954239020398</v>
      </c>
      <c r="V13" s="155">
        <v>23.737151061593899</v>
      </c>
      <c r="W13" s="155">
        <v>4.4805712942530498</v>
      </c>
      <c r="X13" s="155">
        <v>-10.869385325222201</v>
      </c>
      <c r="Y13" s="162">
        <v>4.6550858556560399</v>
      </c>
      <c r="Z13" s="155"/>
      <c r="AA13" s="163">
        <v>10.368120081915601</v>
      </c>
      <c r="AB13" s="164">
        <v>13.103539326963601</v>
      </c>
      <c r="AC13" s="165">
        <v>11.814836866680301</v>
      </c>
      <c r="AD13" s="155"/>
      <c r="AE13" s="166">
        <v>7.0190895737090999</v>
      </c>
      <c r="AG13" s="182">
        <v>76.589311659560494</v>
      </c>
      <c r="AH13" s="177">
        <v>94.3062418005903</v>
      </c>
      <c r="AI13" s="177">
        <v>86.759656444735896</v>
      </c>
      <c r="AJ13" s="177">
        <v>84.657497540177104</v>
      </c>
      <c r="AK13" s="177">
        <v>73.728975893735594</v>
      </c>
      <c r="AL13" s="183">
        <v>83.208336667759895</v>
      </c>
      <c r="AM13" s="177"/>
      <c r="AN13" s="184">
        <v>72.137322072810704</v>
      </c>
      <c r="AO13" s="185">
        <v>78.020938012463105</v>
      </c>
      <c r="AP13" s="186">
        <v>75.079130042636905</v>
      </c>
      <c r="AQ13" s="177"/>
      <c r="AR13" s="187">
        <v>80.885706203439</v>
      </c>
      <c r="AS13" s="160"/>
      <c r="AT13" s="161">
        <v>68.078390311330693</v>
      </c>
      <c r="AU13" s="155">
        <v>29.5978509950038</v>
      </c>
      <c r="AV13" s="155">
        <v>8.2857868635539091</v>
      </c>
      <c r="AW13" s="155">
        <v>4.8974683495634697</v>
      </c>
      <c r="AX13" s="155">
        <v>9.7585017672674006</v>
      </c>
      <c r="AY13" s="162">
        <v>20.1266767785485</v>
      </c>
      <c r="AZ13" s="155"/>
      <c r="BA13" s="163">
        <v>10.327809767299099</v>
      </c>
      <c r="BB13" s="164">
        <v>11.155843894400499</v>
      </c>
      <c r="BC13" s="165">
        <v>10.7565034789619</v>
      </c>
      <c r="BD13" s="155"/>
      <c r="BE13" s="166">
        <v>17.4905830312977</v>
      </c>
    </row>
    <row r="14" spans="1:57" x14ac:dyDescent="0.25">
      <c r="A14" s="21" t="s">
        <v>25</v>
      </c>
      <c r="B14" s="3" t="str">
        <f t="shared" si="0"/>
        <v>Alexandria, VA</v>
      </c>
      <c r="C14" s="3"/>
      <c r="D14" s="24" t="s">
        <v>16</v>
      </c>
      <c r="E14" s="27" t="s">
        <v>17</v>
      </c>
      <c r="F14" s="3"/>
      <c r="G14" s="182">
        <v>50.949044911222003</v>
      </c>
      <c r="H14" s="177">
        <v>70.601573633515102</v>
      </c>
      <c r="I14" s="177">
        <v>86.138360218173304</v>
      </c>
      <c r="J14" s="177">
        <v>76.008493675292996</v>
      </c>
      <c r="K14" s="177">
        <v>72.430460717186904</v>
      </c>
      <c r="L14" s="183">
        <v>71.225586631078102</v>
      </c>
      <c r="M14" s="177"/>
      <c r="N14" s="184">
        <v>111.11231983288801</v>
      </c>
      <c r="O14" s="185">
        <v>115.925147963328</v>
      </c>
      <c r="P14" s="186">
        <v>113.518733898108</v>
      </c>
      <c r="Q14" s="177"/>
      <c r="R14" s="187">
        <v>83.309342993086702</v>
      </c>
      <c r="S14" s="160"/>
      <c r="T14" s="161">
        <v>10.4044301058622</v>
      </c>
      <c r="U14" s="155">
        <v>3.7958247360516402</v>
      </c>
      <c r="V14" s="155">
        <v>23.286256149736101</v>
      </c>
      <c r="W14" s="155">
        <v>1.0908040332633899</v>
      </c>
      <c r="X14" s="155">
        <v>-9.5588181590117305</v>
      </c>
      <c r="Y14" s="162">
        <v>4.9565286260658796</v>
      </c>
      <c r="Z14" s="155"/>
      <c r="AA14" s="163">
        <v>9.5998813897698394</v>
      </c>
      <c r="AB14" s="164">
        <v>-1.09552241573232</v>
      </c>
      <c r="AC14" s="165">
        <v>3.8649231313759</v>
      </c>
      <c r="AD14" s="155"/>
      <c r="AE14" s="166">
        <v>4.5288291878234297</v>
      </c>
      <c r="AG14" s="182">
        <v>90.254642276894501</v>
      </c>
      <c r="AH14" s="177">
        <v>103.724415399791</v>
      </c>
      <c r="AI14" s="177">
        <v>90.775598816293297</v>
      </c>
      <c r="AJ14" s="177">
        <v>83.567174480677707</v>
      </c>
      <c r="AK14" s="177">
        <v>77.117026517349402</v>
      </c>
      <c r="AL14" s="183">
        <v>89.087771498201207</v>
      </c>
      <c r="AM14" s="177"/>
      <c r="AN14" s="184">
        <v>82.3093904491122</v>
      </c>
      <c r="AO14" s="185">
        <v>83.604825925496101</v>
      </c>
      <c r="AP14" s="186">
        <v>82.957108187304101</v>
      </c>
      <c r="AQ14" s="177"/>
      <c r="AR14" s="187">
        <v>87.336153409373395</v>
      </c>
      <c r="AS14" s="160"/>
      <c r="AT14" s="161">
        <v>77.245236776833195</v>
      </c>
      <c r="AU14" s="155">
        <v>39.761099852006502</v>
      </c>
      <c r="AV14" s="155">
        <v>8.9756663364103009</v>
      </c>
      <c r="AW14" s="155">
        <v>3.0376540228187099</v>
      </c>
      <c r="AX14" s="155">
        <v>10.0548934180597</v>
      </c>
      <c r="AY14" s="162">
        <v>23.867138260454499</v>
      </c>
      <c r="AZ14" s="155"/>
      <c r="BA14" s="163">
        <v>22.628711615306202</v>
      </c>
      <c r="BB14" s="164">
        <v>15.0220376650338</v>
      </c>
      <c r="BC14" s="165">
        <v>18.673980151388498</v>
      </c>
      <c r="BD14" s="155"/>
      <c r="BE14" s="166">
        <v>22.413366003050498</v>
      </c>
    </row>
    <row r="15" spans="1:57" x14ac:dyDescent="0.25">
      <c r="A15" s="21" t="s">
        <v>26</v>
      </c>
      <c r="B15" s="3" t="str">
        <f t="shared" si="0"/>
        <v>Fairfax/Tysons Corner, VA</v>
      </c>
      <c r="C15" s="3"/>
      <c r="D15" s="24" t="s">
        <v>16</v>
      </c>
      <c r="E15" s="27" t="s">
        <v>17</v>
      </c>
      <c r="F15" s="3"/>
      <c r="G15" s="182">
        <v>57.039594500924203</v>
      </c>
      <c r="H15" s="177">
        <v>93.494996534195906</v>
      </c>
      <c r="I15" s="177">
        <v>127.740634242144</v>
      </c>
      <c r="J15" s="177">
        <v>111.990926524953</v>
      </c>
      <c r="K15" s="177">
        <v>78.002374075785497</v>
      </c>
      <c r="L15" s="183">
        <v>93.653705175600706</v>
      </c>
      <c r="M15" s="177"/>
      <c r="N15" s="184">
        <v>108.396104436229</v>
      </c>
      <c r="O15" s="185">
        <v>109.072285120147</v>
      </c>
      <c r="P15" s="186">
        <v>108.734194778188</v>
      </c>
      <c r="Q15" s="177"/>
      <c r="R15" s="187">
        <v>97.962416490625799</v>
      </c>
      <c r="S15" s="160"/>
      <c r="T15" s="161">
        <v>12.6689378966483</v>
      </c>
      <c r="U15" s="155">
        <v>10.644633065170099</v>
      </c>
      <c r="V15" s="155">
        <v>38.7029094881714</v>
      </c>
      <c r="W15" s="155">
        <v>30.5665782265608</v>
      </c>
      <c r="X15" s="155">
        <v>9.2170907710640808</v>
      </c>
      <c r="Y15" s="162">
        <v>21.813192147214501</v>
      </c>
      <c r="Z15" s="155"/>
      <c r="AA15" s="163">
        <v>29.1586259906063</v>
      </c>
      <c r="AB15" s="164">
        <v>9.3979604965853998</v>
      </c>
      <c r="AC15" s="165">
        <v>18.429360343507</v>
      </c>
      <c r="AD15" s="155"/>
      <c r="AE15" s="166">
        <v>20.719324469722899</v>
      </c>
      <c r="AG15" s="182">
        <v>86.703595482902003</v>
      </c>
      <c r="AH15" s="177">
        <v>122.259039394639</v>
      </c>
      <c r="AI15" s="177">
        <v>139.681601201478</v>
      </c>
      <c r="AJ15" s="177">
        <v>129.835294593345</v>
      </c>
      <c r="AK15" s="177">
        <v>84.552284542513803</v>
      </c>
      <c r="AL15" s="183">
        <v>112.606363042975</v>
      </c>
      <c r="AM15" s="177"/>
      <c r="AN15" s="184">
        <v>75.304566485674599</v>
      </c>
      <c r="AO15" s="185">
        <v>76.415207659426898</v>
      </c>
      <c r="AP15" s="186">
        <v>75.859887072550805</v>
      </c>
      <c r="AQ15" s="177"/>
      <c r="AR15" s="187">
        <v>102.107369908568</v>
      </c>
      <c r="AS15" s="160"/>
      <c r="AT15" s="161">
        <v>57.307728625446003</v>
      </c>
      <c r="AU15" s="155">
        <v>17.3593388601447</v>
      </c>
      <c r="AV15" s="155">
        <v>12.8975565580945</v>
      </c>
      <c r="AW15" s="155">
        <v>13.3446421033074</v>
      </c>
      <c r="AX15" s="155">
        <v>10.050256268340901</v>
      </c>
      <c r="AY15" s="162">
        <v>18.670730970302198</v>
      </c>
      <c r="AZ15" s="155"/>
      <c r="BA15" s="163">
        <v>19.708969276982</v>
      </c>
      <c r="BB15" s="164">
        <v>6.3421338055474701</v>
      </c>
      <c r="BC15" s="165">
        <v>12.581615464008101</v>
      </c>
      <c r="BD15" s="155"/>
      <c r="BE15" s="166">
        <v>17.306074220960099</v>
      </c>
    </row>
    <row r="16" spans="1:57" x14ac:dyDescent="0.25">
      <c r="A16" s="21" t="s">
        <v>27</v>
      </c>
      <c r="B16" s="3" t="str">
        <f t="shared" si="0"/>
        <v>I-95 Fredericksburg, VA</v>
      </c>
      <c r="C16" s="3"/>
      <c r="D16" s="24" t="s">
        <v>16</v>
      </c>
      <c r="E16" s="27" t="s">
        <v>17</v>
      </c>
      <c r="F16" s="3"/>
      <c r="G16" s="182">
        <v>33.362790851839499</v>
      </c>
      <c r="H16" s="177">
        <v>42.904414981769897</v>
      </c>
      <c r="I16" s="177">
        <v>53.940796597061002</v>
      </c>
      <c r="J16" s="177">
        <v>47.938648768091902</v>
      </c>
      <c r="K16" s="177">
        <v>55.017152800795401</v>
      </c>
      <c r="L16" s="183">
        <v>46.632760799911601</v>
      </c>
      <c r="M16" s="177"/>
      <c r="N16" s="184">
        <v>76.471059551430699</v>
      </c>
      <c r="O16" s="185">
        <v>68.722092586454494</v>
      </c>
      <c r="P16" s="186">
        <v>72.596576068942596</v>
      </c>
      <c r="Q16" s="177"/>
      <c r="R16" s="187">
        <v>54.0509937339204</v>
      </c>
      <c r="S16" s="160"/>
      <c r="T16" s="161">
        <v>-8.4518648148332005</v>
      </c>
      <c r="U16" s="155">
        <v>-9.7187455887635998</v>
      </c>
      <c r="V16" s="155">
        <v>11.982154210331901</v>
      </c>
      <c r="W16" s="155">
        <v>-11.4409223697887</v>
      </c>
      <c r="X16" s="155">
        <v>1.93788237609742</v>
      </c>
      <c r="Y16" s="162">
        <v>-2.9447176163519702</v>
      </c>
      <c r="Z16" s="155"/>
      <c r="AA16" s="163">
        <v>18.5274842842658</v>
      </c>
      <c r="AB16" s="164">
        <v>4.9605887383018699</v>
      </c>
      <c r="AC16" s="165">
        <v>11.6941170041089</v>
      </c>
      <c r="AD16" s="155"/>
      <c r="AE16" s="166">
        <v>2.1951371433921798</v>
      </c>
      <c r="AG16" s="182">
        <v>43.837508010164598</v>
      </c>
      <c r="AH16" s="177">
        <v>49.7679750856258</v>
      </c>
      <c r="AI16" s="177">
        <v>52.133369793392902</v>
      </c>
      <c r="AJ16" s="177">
        <v>50.760923654844703</v>
      </c>
      <c r="AK16" s="177">
        <v>48.2836418627775</v>
      </c>
      <c r="AL16" s="183">
        <v>48.956683681361099</v>
      </c>
      <c r="AM16" s="177"/>
      <c r="AN16" s="184">
        <v>54.033204342061602</v>
      </c>
      <c r="AO16" s="185">
        <v>53.3199563584134</v>
      </c>
      <c r="AP16" s="186">
        <v>53.676580350237501</v>
      </c>
      <c r="AQ16" s="177"/>
      <c r="AR16" s="187">
        <v>50.305225586754403</v>
      </c>
      <c r="AS16" s="160"/>
      <c r="AT16" s="161">
        <v>18.335683334072801</v>
      </c>
      <c r="AU16" s="155">
        <v>7.1032192276034802</v>
      </c>
      <c r="AV16" s="155">
        <v>3.4477570146360002</v>
      </c>
      <c r="AW16" s="155">
        <v>-3.9832235188060099</v>
      </c>
      <c r="AX16" s="155">
        <v>-2.0539683773279802</v>
      </c>
      <c r="AY16" s="162">
        <v>3.69055588859871</v>
      </c>
      <c r="AZ16" s="155"/>
      <c r="BA16" s="163">
        <v>4.9117772888966904</v>
      </c>
      <c r="BB16" s="164">
        <v>-0.87877170527300297</v>
      </c>
      <c r="BC16" s="165">
        <v>1.9535577538155899</v>
      </c>
      <c r="BD16" s="155"/>
      <c r="BE16" s="166">
        <v>3.1547715890687398</v>
      </c>
    </row>
    <row r="17" spans="1:70" x14ac:dyDescent="0.25">
      <c r="A17" s="21" t="s">
        <v>28</v>
      </c>
      <c r="B17" s="3" t="str">
        <f t="shared" si="0"/>
        <v>Dulles Airport Area, VA</v>
      </c>
      <c r="C17" s="3"/>
      <c r="D17" s="24" t="s">
        <v>16</v>
      </c>
      <c r="E17" s="27" t="s">
        <v>17</v>
      </c>
      <c r="F17" s="3"/>
      <c r="G17" s="182">
        <v>47.060697437794801</v>
      </c>
      <c r="H17" s="177">
        <v>87.318088058458898</v>
      </c>
      <c r="I17" s="177">
        <v>120.100160947183</v>
      </c>
      <c r="J17" s="177">
        <v>97.111505873647204</v>
      </c>
      <c r="K17" s="177">
        <v>72.488788271205195</v>
      </c>
      <c r="L17" s="183">
        <v>84.815848117657893</v>
      </c>
      <c r="M17" s="177"/>
      <c r="N17" s="184">
        <v>82.222767551567799</v>
      </c>
      <c r="O17" s="185">
        <v>93.846565535103096</v>
      </c>
      <c r="P17" s="186">
        <v>88.034666543335405</v>
      </c>
      <c r="Q17" s="177"/>
      <c r="R17" s="187">
        <v>85.735510524994297</v>
      </c>
      <c r="S17" s="160"/>
      <c r="T17" s="161">
        <v>6.4400621015089996</v>
      </c>
      <c r="U17" s="155">
        <v>19.648958363944399</v>
      </c>
      <c r="V17" s="155">
        <v>58.974007823089401</v>
      </c>
      <c r="W17" s="155">
        <v>30.751226599732099</v>
      </c>
      <c r="X17" s="155">
        <v>3.86850087284345</v>
      </c>
      <c r="Y17" s="162">
        <v>25.9143010691627</v>
      </c>
      <c r="Z17" s="155"/>
      <c r="AA17" s="163">
        <v>1.5637052114410299</v>
      </c>
      <c r="AB17" s="164">
        <v>5.3288275040978199</v>
      </c>
      <c r="AC17" s="165">
        <v>3.5363984462784601</v>
      </c>
      <c r="AD17" s="155"/>
      <c r="AE17" s="166">
        <v>18.406271527903801</v>
      </c>
      <c r="AG17" s="182">
        <v>74.191897141799998</v>
      </c>
      <c r="AH17" s="177">
        <v>100.102499537508</v>
      </c>
      <c r="AI17" s="177">
        <v>113.450163490888</v>
      </c>
      <c r="AJ17" s="177">
        <v>104.191575016187</v>
      </c>
      <c r="AK17" s="177">
        <v>75.703747571917404</v>
      </c>
      <c r="AL17" s="183">
        <v>93.527976551660302</v>
      </c>
      <c r="AM17" s="177"/>
      <c r="AN17" s="184">
        <v>58.9063419202663</v>
      </c>
      <c r="AO17" s="185">
        <v>61.805549440384702</v>
      </c>
      <c r="AP17" s="186">
        <v>60.355945680325497</v>
      </c>
      <c r="AQ17" s="177"/>
      <c r="AR17" s="187">
        <v>84.050253445564707</v>
      </c>
      <c r="AS17" s="160"/>
      <c r="AT17" s="161">
        <v>52.869700691546399</v>
      </c>
      <c r="AU17" s="155">
        <v>16.320284445363601</v>
      </c>
      <c r="AV17" s="155">
        <v>15.634735864164901</v>
      </c>
      <c r="AW17" s="155">
        <v>11.1484716742277</v>
      </c>
      <c r="AX17" s="155">
        <v>5.0236325082894098</v>
      </c>
      <c r="AY17" s="162">
        <v>17.342761588160901</v>
      </c>
      <c r="AZ17" s="155"/>
      <c r="BA17" s="163">
        <v>2.5145025781503101</v>
      </c>
      <c r="BB17" s="164">
        <v>2.9018546516050199</v>
      </c>
      <c r="BC17" s="165">
        <v>2.7124652253036099</v>
      </c>
      <c r="BD17" s="155"/>
      <c r="BE17" s="166">
        <v>14.0108822571289</v>
      </c>
    </row>
    <row r="18" spans="1:70" x14ac:dyDescent="0.25">
      <c r="A18" s="21" t="s">
        <v>29</v>
      </c>
      <c r="B18" s="3" t="str">
        <f t="shared" si="0"/>
        <v>Williamsburg, VA</v>
      </c>
      <c r="C18" s="3"/>
      <c r="D18" s="24" t="s">
        <v>16</v>
      </c>
      <c r="E18" s="27" t="s">
        <v>17</v>
      </c>
      <c r="F18" s="3"/>
      <c r="G18" s="182">
        <v>22.5277138331573</v>
      </c>
      <c r="H18" s="177">
        <v>24.8018017423442</v>
      </c>
      <c r="I18" s="177">
        <v>22.6268096620908</v>
      </c>
      <c r="J18" s="177">
        <v>23.1533922914466</v>
      </c>
      <c r="K18" s="177">
        <v>33.104452217529001</v>
      </c>
      <c r="L18" s="183">
        <v>25.242833949313599</v>
      </c>
      <c r="M18" s="177"/>
      <c r="N18" s="184">
        <v>74.922300686377994</v>
      </c>
      <c r="O18" s="185">
        <v>107.25260823653601</v>
      </c>
      <c r="P18" s="186">
        <v>91.087454461457199</v>
      </c>
      <c r="Q18" s="177"/>
      <c r="R18" s="187">
        <v>44.055582667068897</v>
      </c>
      <c r="S18" s="160"/>
      <c r="T18" s="161">
        <v>-3.13671699013508</v>
      </c>
      <c r="U18" s="155">
        <v>17.326060791785999</v>
      </c>
      <c r="V18" s="155">
        <v>-2.0665911174063201</v>
      </c>
      <c r="W18" s="155">
        <v>-18.118983234403</v>
      </c>
      <c r="X18" s="155">
        <v>3.9920191495749102</v>
      </c>
      <c r="Y18" s="162">
        <v>-1.0947852220905301</v>
      </c>
      <c r="Z18" s="155"/>
      <c r="AA18" s="163">
        <v>-9.1870965629922594</v>
      </c>
      <c r="AB18" s="164">
        <v>26.713163968897302</v>
      </c>
      <c r="AC18" s="165">
        <v>8.9928787889439405</v>
      </c>
      <c r="AD18" s="155"/>
      <c r="AE18" s="166">
        <v>4.6255267427978204</v>
      </c>
      <c r="AG18" s="182">
        <v>31.831884569693699</v>
      </c>
      <c r="AH18" s="177">
        <v>28.129081309398</v>
      </c>
      <c r="AI18" s="177">
        <v>26.710697267687401</v>
      </c>
      <c r="AJ18" s="177">
        <v>26.4243086721224</v>
      </c>
      <c r="AK18" s="177">
        <v>33.371641037486803</v>
      </c>
      <c r="AL18" s="183">
        <v>29.293522571277698</v>
      </c>
      <c r="AM18" s="177"/>
      <c r="AN18" s="184">
        <v>55.251883249735997</v>
      </c>
      <c r="AO18" s="185">
        <v>69.480065997888005</v>
      </c>
      <c r="AP18" s="186">
        <v>62.365974623812001</v>
      </c>
      <c r="AQ18" s="177"/>
      <c r="AR18" s="187">
        <v>38.742794586287502</v>
      </c>
      <c r="AS18" s="160"/>
      <c r="AT18" s="161">
        <v>23.3501977423516</v>
      </c>
      <c r="AU18" s="155">
        <v>13.3387960727625</v>
      </c>
      <c r="AV18" s="155">
        <v>4.0817278972874202</v>
      </c>
      <c r="AW18" s="155">
        <v>-0.12440727225281301</v>
      </c>
      <c r="AX18" s="155">
        <v>5.8573165950015103</v>
      </c>
      <c r="AY18" s="162">
        <v>9.0869345425152392</v>
      </c>
      <c r="AZ18" s="155"/>
      <c r="BA18" s="163">
        <v>-4.0627451162070303</v>
      </c>
      <c r="BB18" s="164">
        <v>6.2869216389778799</v>
      </c>
      <c r="BC18" s="165">
        <v>1.4394493193675599</v>
      </c>
      <c r="BD18" s="155"/>
      <c r="BE18" s="166">
        <v>5.4428861492422396</v>
      </c>
    </row>
    <row r="19" spans="1:70" x14ac:dyDescent="0.25">
      <c r="A19" s="21" t="s">
        <v>30</v>
      </c>
      <c r="B19" s="3" t="str">
        <f t="shared" si="0"/>
        <v>Virginia Beach, VA</v>
      </c>
      <c r="C19" s="3"/>
      <c r="D19" s="24" t="s">
        <v>16</v>
      </c>
      <c r="E19" s="27" t="s">
        <v>17</v>
      </c>
      <c r="F19" s="3"/>
      <c r="G19" s="182">
        <v>27.039912101759299</v>
      </c>
      <c r="H19" s="177">
        <v>37.808774488825399</v>
      </c>
      <c r="I19" s="177">
        <v>39.162262822951298</v>
      </c>
      <c r="J19" s="177">
        <v>38.741969020446902</v>
      </c>
      <c r="K19" s="177">
        <v>46.180160603899097</v>
      </c>
      <c r="L19" s="183">
        <v>37.786615807576403</v>
      </c>
      <c r="M19" s="177"/>
      <c r="N19" s="184">
        <v>99.301757723130095</v>
      </c>
      <c r="O19" s="185">
        <v>108.052832510999</v>
      </c>
      <c r="P19" s="186">
        <v>103.67729511706401</v>
      </c>
      <c r="Q19" s="177"/>
      <c r="R19" s="187">
        <v>56.729460571906102</v>
      </c>
      <c r="S19" s="160"/>
      <c r="T19" s="161">
        <v>-10.164259911085001</v>
      </c>
      <c r="U19" s="155">
        <v>2.5215164430333599</v>
      </c>
      <c r="V19" s="155">
        <v>-4.2215294328869604</v>
      </c>
      <c r="W19" s="155">
        <v>-19.885649660158599</v>
      </c>
      <c r="X19" s="155">
        <v>-26.617844192364799</v>
      </c>
      <c r="Y19" s="162">
        <v>-13.790563611186201</v>
      </c>
      <c r="Z19" s="155"/>
      <c r="AA19" s="163">
        <v>-9.9650648379987192</v>
      </c>
      <c r="AB19" s="164">
        <v>-7.4196212474056704</v>
      </c>
      <c r="AC19" s="165">
        <v>-8.6563488954267296</v>
      </c>
      <c r="AD19" s="155"/>
      <c r="AE19" s="166">
        <v>-10.994828537207599</v>
      </c>
      <c r="AG19" s="182">
        <v>32.7078115311459</v>
      </c>
      <c r="AH19" s="177">
        <v>37.320728592090603</v>
      </c>
      <c r="AI19" s="177">
        <v>42.409495266682498</v>
      </c>
      <c r="AJ19" s="177">
        <v>42.007413068632097</v>
      </c>
      <c r="AK19" s="177">
        <v>41.210976688064598</v>
      </c>
      <c r="AL19" s="183">
        <v>39.131285029323102</v>
      </c>
      <c r="AM19" s="177"/>
      <c r="AN19" s="184">
        <v>68.496090672571199</v>
      </c>
      <c r="AO19" s="185">
        <v>72.322510391048098</v>
      </c>
      <c r="AP19" s="186">
        <v>70.409300531809706</v>
      </c>
      <c r="AQ19" s="177"/>
      <c r="AR19" s="187">
        <v>48.081764092395403</v>
      </c>
      <c r="AS19" s="160"/>
      <c r="AT19" s="161">
        <v>4.7119885387757199</v>
      </c>
      <c r="AU19" s="155">
        <v>-4.0752006816478401</v>
      </c>
      <c r="AV19" s="155">
        <v>-2.6689408643269998</v>
      </c>
      <c r="AW19" s="155">
        <v>-7.5046768324829198</v>
      </c>
      <c r="AX19" s="155">
        <v>-12.030635112255901</v>
      </c>
      <c r="AY19" s="162">
        <v>-5.0106896194925303</v>
      </c>
      <c r="AZ19" s="155"/>
      <c r="BA19" s="163">
        <v>-4.4473987069246803</v>
      </c>
      <c r="BB19" s="164">
        <v>-8.4323129242915105</v>
      </c>
      <c r="BC19" s="165">
        <v>-6.5363717499185396</v>
      </c>
      <c r="BD19" s="155"/>
      <c r="BE19" s="166">
        <v>-5.62793616905119</v>
      </c>
    </row>
    <row r="20" spans="1:70" x14ac:dyDescent="0.25">
      <c r="A20" s="34" t="s">
        <v>31</v>
      </c>
      <c r="B20" s="3" t="str">
        <f t="shared" si="0"/>
        <v>Norfolk/Portsmouth, VA</v>
      </c>
      <c r="C20" s="3"/>
      <c r="D20" s="24" t="s">
        <v>16</v>
      </c>
      <c r="E20" s="27" t="s">
        <v>17</v>
      </c>
      <c r="F20" s="3"/>
      <c r="G20" s="182">
        <v>45.277894734994703</v>
      </c>
      <c r="H20" s="177">
        <v>65.265743330993303</v>
      </c>
      <c r="I20" s="177">
        <v>61.703690224640198</v>
      </c>
      <c r="J20" s="177">
        <v>60.308521990171897</v>
      </c>
      <c r="K20" s="177">
        <v>55.954378167778103</v>
      </c>
      <c r="L20" s="183">
        <v>57.702045689715597</v>
      </c>
      <c r="M20" s="177"/>
      <c r="N20" s="184">
        <v>83.800209038258998</v>
      </c>
      <c r="O20" s="185">
        <v>86.459900421200402</v>
      </c>
      <c r="P20" s="186">
        <v>85.130054729729693</v>
      </c>
      <c r="Q20" s="177"/>
      <c r="R20" s="187">
        <v>65.538619701148207</v>
      </c>
      <c r="S20" s="160"/>
      <c r="T20" s="161">
        <v>4.1211999497613201</v>
      </c>
      <c r="U20" s="155">
        <v>23.623131383583999</v>
      </c>
      <c r="V20" s="155">
        <v>6.4985342694357797</v>
      </c>
      <c r="W20" s="155">
        <v>1.61634879082867</v>
      </c>
      <c r="X20" s="155">
        <v>-6.4493457942403198</v>
      </c>
      <c r="Y20" s="162">
        <v>5.53469900077239</v>
      </c>
      <c r="Z20" s="155"/>
      <c r="AA20" s="163">
        <v>8.1107040998557007</v>
      </c>
      <c r="AB20" s="164">
        <v>-5.71673625888078</v>
      </c>
      <c r="AC20" s="165">
        <v>0.61725962296929804</v>
      </c>
      <c r="AD20" s="155"/>
      <c r="AE20" s="166">
        <v>3.65463414746631</v>
      </c>
      <c r="AG20" s="182">
        <v>44.597181690944097</v>
      </c>
      <c r="AH20" s="177">
        <v>59.656109946472398</v>
      </c>
      <c r="AI20" s="177">
        <v>62.976886117936097</v>
      </c>
      <c r="AJ20" s="177">
        <v>63.805848600386099</v>
      </c>
      <c r="AK20" s="177">
        <v>58.538301886626797</v>
      </c>
      <c r="AL20" s="183">
        <v>57.914865648473103</v>
      </c>
      <c r="AM20" s="177"/>
      <c r="AN20" s="184">
        <v>69.6967382283257</v>
      </c>
      <c r="AO20" s="185">
        <v>70.281451232888699</v>
      </c>
      <c r="AP20" s="186">
        <v>69.989094730607206</v>
      </c>
      <c r="AQ20" s="177"/>
      <c r="AR20" s="187">
        <v>61.364645386225703</v>
      </c>
      <c r="AS20" s="160"/>
      <c r="AT20" s="161">
        <v>-0.29049402901405202</v>
      </c>
      <c r="AU20" s="155">
        <v>4.90453650042231</v>
      </c>
      <c r="AV20" s="155">
        <v>0.36277083987162101</v>
      </c>
      <c r="AW20" s="155">
        <v>0.60446953956552296</v>
      </c>
      <c r="AX20" s="155">
        <v>3.6680899885641498</v>
      </c>
      <c r="AY20" s="162">
        <v>1.87923435413419</v>
      </c>
      <c r="AZ20" s="155"/>
      <c r="BA20" s="163">
        <v>6.3709477135480403</v>
      </c>
      <c r="BB20" s="164">
        <v>0.79535221453581795</v>
      </c>
      <c r="BC20" s="165">
        <v>3.4964848608625898</v>
      </c>
      <c r="BD20" s="155"/>
      <c r="BE20" s="166">
        <v>2.4006674424363399</v>
      </c>
    </row>
    <row r="21" spans="1:70" x14ac:dyDescent="0.25">
      <c r="A21" s="35" t="s">
        <v>32</v>
      </c>
      <c r="B21" s="3" t="str">
        <f t="shared" si="0"/>
        <v>Newport News/Hampton, VA</v>
      </c>
      <c r="C21" s="3"/>
      <c r="D21" s="24" t="s">
        <v>16</v>
      </c>
      <c r="E21" s="27" t="s">
        <v>17</v>
      </c>
      <c r="F21" s="3"/>
      <c r="G21" s="182">
        <v>32.291596774649797</v>
      </c>
      <c r="H21" s="177">
        <v>41.784514174564997</v>
      </c>
      <c r="I21" s="177">
        <v>45.552000792191201</v>
      </c>
      <c r="J21" s="177">
        <v>48.297747446597803</v>
      </c>
      <c r="K21" s="177">
        <v>50.760280025463203</v>
      </c>
      <c r="L21" s="183">
        <v>43.7372278426934</v>
      </c>
      <c r="M21" s="177"/>
      <c r="N21" s="184">
        <v>70.348626538407103</v>
      </c>
      <c r="O21" s="185">
        <v>69.459096788796103</v>
      </c>
      <c r="P21" s="186">
        <v>69.903861663601603</v>
      </c>
      <c r="Q21" s="177"/>
      <c r="R21" s="187">
        <v>51.213408934381498</v>
      </c>
      <c r="S21" s="160"/>
      <c r="T21" s="161">
        <v>5.87172824629641</v>
      </c>
      <c r="U21" s="155">
        <v>8.4409721382807508</v>
      </c>
      <c r="V21" s="155">
        <v>8.0002311863251805</v>
      </c>
      <c r="W21" s="155">
        <v>4.8095644496866203</v>
      </c>
      <c r="X21" s="155">
        <v>-6.2007499091356104</v>
      </c>
      <c r="Y21" s="162">
        <v>3.4428425384790602</v>
      </c>
      <c r="Z21" s="155"/>
      <c r="AA21" s="163">
        <v>-5.68080726425642</v>
      </c>
      <c r="AB21" s="164">
        <v>-0.63660972461990395</v>
      </c>
      <c r="AC21" s="165">
        <v>-3.2404264703537198</v>
      </c>
      <c r="AD21" s="155"/>
      <c r="AE21" s="166">
        <v>0.72952135332534795</v>
      </c>
      <c r="AG21" s="182">
        <v>33.665927758523097</v>
      </c>
      <c r="AH21" s="177">
        <v>41.330267594426303</v>
      </c>
      <c r="AI21" s="177">
        <v>47.565500544631398</v>
      </c>
      <c r="AJ21" s="177">
        <v>49.615090656386997</v>
      </c>
      <c r="AK21" s="177">
        <v>46.446452808034998</v>
      </c>
      <c r="AL21" s="183">
        <v>43.724647872400602</v>
      </c>
      <c r="AM21" s="177"/>
      <c r="AN21" s="184">
        <v>61.010063895176103</v>
      </c>
      <c r="AO21" s="185">
        <v>59.515727496817</v>
      </c>
      <c r="AP21" s="186">
        <v>60.262895695996598</v>
      </c>
      <c r="AQ21" s="177"/>
      <c r="AR21" s="187">
        <v>48.449861536285098</v>
      </c>
      <c r="AS21" s="160"/>
      <c r="AT21" s="161">
        <v>3.2274275815253102</v>
      </c>
      <c r="AU21" s="155">
        <v>-3.6285084156851699</v>
      </c>
      <c r="AV21" s="155">
        <v>-0.34896381612152699</v>
      </c>
      <c r="AW21" s="155">
        <v>-1.0364644376746299</v>
      </c>
      <c r="AX21" s="155">
        <v>-4.0937590948171101</v>
      </c>
      <c r="AY21" s="162">
        <v>-1.4302936742110499</v>
      </c>
      <c r="AZ21" s="155"/>
      <c r="BA21" s="163">
        <v>-1.6397749111114599</v>
      </c>
      <c r="BB21" s="164">
        <v>-3.4211590885511201</v>
      </c>
      <c r="BC21" s="165">
        <v>-2.52756273023869</v>
      </c>
      <c r="BD21" s="155"/>
      <c r="BE21" s="166">
        <v>-1.8230563641224899</v>
      </c>
    </row>
    <row r="22" spans="1:70" x14ac:dyDescent="0.25">
      <c r="A22" s="36" t="s">
        <v>33</v>
      </c>
      <c r="B22" s="3" t="str">
        <f t="shared" si="0"/>
        <v>Chesapeake/Suffolk, VA</v>
      </c>
      <c r="C22" s="3"/>
      <c r="D22" s="25" t="s">
        <v>16</v>
      </c>
      <c r="E22" s="28" t="s">
        <v>17</v>
      </c>
      <c r="F22" s="3"/>
      <c r="G22" s="188">
        <v>39.583780609511003</v>
      </c>
      <c r="H22" s="189">
        <v>52.687789802411203</v>
      </c>
      <c r="I22" s="189">
        <v>54.310602896851897</v>
      </c>
      <c r="J22" s="189">
        <v>50.778003365706603</v>
      </c>
      <c r="K22" s="189">
        <v>48.287262290689803</v>
      </c>
      <c r="L22" s="190">
        <v>49.129487793034102</v>
      </c>
      <c r="M22" s="177"/>
      <c r="N22" s="191">
        <v>65.7850503014065</v>
      </c>
      <c r="O22" s="192">
        <v>69.043519591426602</v>
      </c>
      <c r="P22" s="193">
        <v>67.414284946416601</v>
      </c>
      <c r="Q22" s="177"/>
      <c r="R22" s="194">
        <v>54.353715551143402</v>
      </c>
      <c r="S22" s="160"/>
      <c r="T22" s="167">
        <v>-5.8831040919172901</v>
      </c>
      <c r="U22" s="168">
        <v>-4.2670912397129896</v>
      </c>
      <c r="V22" s="168">
        <v>-6.3313531045851397</v>
      </c>
      <c r="W22" s="168">
        <v>-18.122532120599399</v>
      </c>
      <c r="X22" s="168">
        <v>-17.177352777033501</v>
      </c>
      <c r="Y22" s="169">
        <v>-10.801790054059801</v>
      </c>
      <c r="Z22" s="155"/>
      <c r="AA22" s="170">
        <v>-2.9437511789804001</v>
      </c>
      <c r="AB22" s="171">
        <v>-8.1550645106750803</v>
      </c>
      <c r="AC22" s="172">
        <v>-5.6841737772748004</v>
      </c>
      <c r="AD22" s="155"/>
      <c r="AE22" s="173">
        <v>-9.0530472170269505</v>
      </c>
      <c r="AG22" s="188">
        <v>41.150383863541201</v>
      </c>
      <c r="AH22" s="189">
        <v>51.7625301799916</v>
      </c>
      <c r="AI22" s="189">
        <v>56.895505659271599</v>
      </c>
      <c r="AJ22" s="189">
        <v>55.804903654248598</v>
      </c>
      <c r="AK22" s="189">
        <v>51.055593323566299</v>
      </c>
      <c r="AL22" s="190">
        <v>51.333783336123901</v>
      </c>
      <c r="AM22" s="177"/>
      <c r="AN22" s="191">
        <v>52.501061071578</v>
      </c>
      <c r="AO22" s="192">
        <v>53.760176788480003</v>
      </c>
      <c r="AP22" s="193">
        <v>53.130605753573697</v>
      </c>
      <c r="AQ22" s="177"/>
      <c r="AR22" s="194">
        <v>51.847153494908099</v>
      </c>
      <c r="AS22" s="160"/>
      <c r="AT22" s="167">
        <v>1.8452681838485001</v>
      </c>
      <c r="AU22" s="168">
        <v>-6.1257647596379101</v>
      </c>
      <c r="AV22" s="168">
        <v>-5.0535676526072102</v>
      </c>
      <c r="AW22" s="168">
        <v>-7.2590787013343503</v>
      </c>
      <c r="AX22" s="168">
        <v>-4.3859904101157001</v>
      </c>
      <c r="AY22" s="169">
        <v>-4.5980214054144497</v>
      </c>
      <c r="AZ22" s="155"/>
      <c r="BA22" s="170">
        <v>-3.4914700958946301</v>
      </c>
      <c r="BB22" s="171">
        <v>-7.2499827680659301</v>
      </c>
      <c r="BC22" s="172">
        <v>-5.43032406175025</v>
      </c>
      <c r="BD22" s="155"/>
      <c r="BE22" s="173">
        <v>-4.8432357086347704</v>
      </c>
    </row>
    <row r="23" spans="1:70" ht="13" x14ac:dyDescent="0.3">
      <c r="A23" s="35" t="s">
        <v>109</v>
      </c>
      <c r="B23" s="3" t="s">
        <v>109</v>
      </c>
      <c r="C23" s="9"/>
      <c r="D23" s="23" t="s">
        <v>16</v>
      </c>
      <c r="E23" s="26" t="s">
        <v>17</v>
      </c>
      <c r="F23" s="3"/>
      <c r="G23" s="174">
        <v>51.730260347129501</v>
      </c>
      <c r="H23" s="175">
        <v>90.4460714285714</v>
      </c>
      <c r="I23" s="175">
        <v>102.663895193591</v>
      </c>
      <c r="J23" s="175">
        <v>100.57091789051999</v>
      </c>
      <c r="K23" s="175">
        <v>87.9120761014686</v>
      </c>
      <c r="L23" s="176">
        <v>86.664644192256304</v>
      </c>
      <c r="M23" s="177"/>
      <c r="N23" s="178">
        <v>142.16290053404501</v>
      </c>
      <c r="O23" s="179">
        <v>137.42995660881101</v>
      </c>
      <c r="P23" s="180">
        <v>139.79642857142801</v>
      </c>
      <c r="Q23" s="177"/>
      <c r="R23" s="181">
        <v>101.845154014876</v>
      </c>
      <c r="S23" s="160"/>
      <c r="T23" s="152">
        <v>14.9083280809815</v>
      </c>
      <c r="U23" s="153">
        <v>18.578769779598002</v>
      </c>
      <c r="V23" s="153">
        <v>20.375423066848501</v>
      </c>
      <c r="W23" s="153">
        <v>25.436998282451199</v>
      </c>
      <c r="X23" s="153">
        <v>20.636188413429402</v>
      </c>
      <c r="Y23" s="154">
        <v>20.491265565370298</v>
      </c>
      <c r="Z23" s="155"/>
      <c r="AA23" s="156">
        <v>28.747485589892801</v>
      </c>
      <c r="AB23" s="157">
        <v>-9.6028564731699202</v>
      </c>
      <c r="AC23" s="158">
        <v>6.5322479610161697</v>
      </c>
      <c r="AD23" s="155"/>
      <c r="AE23" s="159">
        <v>14.602096926101099</v>
      </c>
      <c r="AF23" s="67"/>
      <c r="AG23" s="174">
        <v>86.108969459278995</v>
      </c>
      <c r="AH23" s="175">
        <v>116.14925650867799</v>
      </c>
      <c r="AI23" s="175">
        <v>142.60351635513999</v>
      </c>
      <c r="AJ23" s="175">
        <v>139.493991989319</v>
      </c>
      <c r="AK23" s="175">
        <v>97.404425901201606</v>
      </c>
      <c r="AL23" s="176">
        <v>116.352032042723</v>
      </c>
      <c r="AM23" s="177"/>
      <c r="AN23" s="178">
        <v>124.557030206942</v>
      </c>
      <c r="AO23" s="179">
        <v>126.68943841789</v>
      </c>
      <c r="AP23" s="180">
        <v>125.623234312416</v>
      </c>
      <c r="AQ23" s="177"/>
      <c r="AR23" s="181">
        <v>119.000946976921</v>
      </c>
      <c r="AS23" s="160"/>
      <c r="AT23" s="152">
        <v>37.575474673633998</v>
      </c>
      <c r="AU23" s="153">
        <v>8.7791113562545302</v>
      </c>
      <c r="AV23" s="153">
        <v>12.0391053697046</v>
      </c>
      <c r="AW23" s="153">
        <v>14.743534819193201</v>
      </c>
      <c r="AX23" s="153">
        <v>13.928517720421301</v>
      </c>
      <c r="AY23" s="154">
        <v>15.4945687153681</v>
      </c>
      <c r="AZ23" s="155"/>
      <c r="BA23" s="156">
        <v>10.500611946818299</v>
      </c>
      <c r="BB23" s="157">
        <v>-2.84296555118808</v>
      </c>
      <c r="BC23" s="158">
        <v>3.3437491756097399</v>
      </c>
      <c r="BD23" s="155"/>
      <c r="BE23" s="159">
        <v>11.5390819808676</v>
      </c>
      <c r="BF23" s="67"/>
      <c r="BG23" s="68"/>
      <c r="BH23" s="68"/>
      <c r="BI23" s="68"/>
      <c r="BJ23" s="68"/>
      <c r="BK23" s="68"/>
      <c r="BL23" s="68"/>
      <c r="BM23" s="68"/>
      <c r="BN23" s="68"/>
      <c r="BO23" s="68"/>
      <c r="BP23" s="68"/>
      <c r="BQ23" s="68"/>
      <c r="BR23" s="68"/>
    </row>
    <row r="24" spans="1:70" x14ac:dyDescent="0.25">
      <c r="A24" s="35" t="s">
        <v>43</v>
      </c>
      <c r="B24" s="3" t="str">
        <f t="shared" si="0"/>
        <v>Richmond North/Glen Allen, VA</v>
      </c>
      <c r="C24" s="10"/>
      <c r="D24" s="24" t="s">
        <v>16</v>
      </c>
      <c r="E24" s="27" t="s">
        <v>17</v>
      </c>
      <c r="F24" s="3"/>
      <c r="G24" s="182">
        <v>30.562660171919699</v>
      </c>
      <c r="H24" s="177">
        <v>43.742315186246401</v>
      </c>
      <c r="I24" s="177">
        <v>57.053767335243499</v>
      </c>
      <c r="J24" s="177">
        <v>66.443635530085899</v>
      </c>
      <c r="K24" s="177">
        <v>54.228332378223399</v>
      </c>
      <c r="L24" s="183">
        <v>50.406142120343802</v>
      </c>
      <c r="M24" s="177"/>
      <c r="N24" s="184">
        <v>90.344132951289296</v>
      </c>
      <c r="O24" s="185">
        <v>90.900793123209098</v>
      </c>
      <c r="P24" s="186">
        <v>90.622463037249204</v>
      </c>
      <c r="Q24" s="177"/>
      <c r="R24" s="187">
        <v>61.8965195251739</v>
      </c>
      <c r="S24" s="160"/>
      <c r="T24" s="161">
        <v>-5.0901413017593704</v>
      </c>
      <c r="U24" s="155">
        <v>-12.2114950429647</v>
      </c>
      <c r="V24" s="155">
        <v>5.8596283077393796</v>
      </c>
      <c r="W24" s="155">
        <v>18.568158120704201</v>
      </c>
      <c r="X24" s="155">
        <v>11.5863205648674</v>
      </c>
      <c r="Y24" s="162">
        <v>4.76816932868162</v>
      </c>
      <c r="Z24" s="155"/>
      <c r="AA24" s="163">
        <v>11.999819523911899</v>
      </c>
      <c r="AB24" s="164">
        <v>-1.43618801778714</v>
      </c>
      <c r="AC24" s="165">
        <v>4.8325967114049204</v>
      </c>
      <c r="AD24" s="155"/>
      <c r="AE24" s="166">
        <v>4.7951105173920503</v>
      </c>
      <c r="AF24" s="67"/>
      <c r="AG24" s="182">
        <v>40.056881375358103</v>
      </c>
      <c r="AH24" s="177">
        <v>48.8342266475644</v>
      </c>
      <c r="AI24" s="177">
        <v>63.531087965616003</v>
      </c>
      <c r="AJ24" s="177">
        <v>63.664529799426901</v>
      </c>
      <c r="AK24" s="177">
        <v>48.964448997134603</v>
      </c>
      <c r="AL24" s="183">
        <v>53.010234957020003</v>
      </c>
      <c r="AM24" s="177"/>
      <c r="AN24" s="184">
        <v>63.942864469913999</v>
      </c>
      <c r="AO24" s="185">
        <v>64.801349283667605</v>
      </c>
      <c r="AP24" s="186">
        <v>64.372106876790795</v>
      </c>
      <c r="AQ24" s="177"/>
      <c r="AR24" s="187">
        <v>56.2564840769545</v>
      </c>
      <c r="AS24" s="160"/>
      <c r="AT24" s="161">
        <v>17.656226091311801</v>
      </c>
      <c r="AU24" s="155">
        <v>-11.5719987184399</v>
      </c>
      <c r="AV24" s="155">
        <v>-1.64980384057414</v>
      </c>
      <c r="AW24" s="155">
        <v>0.66506999670504996</v>
      </c>
      <c r="AX24" s="155">
        <v>-4.2825782167971704</v>
      </c>
      <c r="AY24" s="162">
        <v>-1.19854689717138</v>
      </c>
      <c r="AZ24" s="155"/>
      <c r="BA24" s="163">
        <v>2.8546369942542298</v>
      </c>
      <c r="BB24" s="164">
        <v>-3.7248665022557601</v>
      </c>
      <c r="BC24" s="165">
        <v>-0.56572013828884404</v>
      </c>
      <c r="BD24" s="155"/>
      <c r="BE24" s="166">
        <v>-0.99254382481271597</v>
      </c>
      <c r="BF24" s="67"/>
      <c r="BG24" s="68"/>
      <c r="BH24" s="68"/>
      <c r="BI24" s="68"/>
      <c r="BJ24" s="68"/>
      <c r="BK24" s="68"/>
      <c r="BL24" s="68"/>
      <c r="BM24" s="68"/>
      <c r="BN24" s="68"/>
      <c r="BO24" s="68"/>
      <c r="BP24" s="68"/>
      <c r="BQ24" s="68"/>
      <c r="BR24" s="68"/>
    </row>
    <row r="25" spans="1:70" x14ac:dyDescent="0.25">
      <c r="A25" s="35" t="s">
        <v>44</v>
      </c>
      <c r="B25" s="3" t="str">
        <f t="shared" si="0"/>
        <v>Richmond West/Midlothian, VA</v>
      </c>
      <c r="C25" s="3"/>
      <c r="D25" s="24" t="s">
        <v>16</v>
      </c>
      <c r="E25" s="27" t="s">
        <v>17</v>
      </c>
      <c r="F25" s="3"/>
      <c r="G25" s="182">
        <v>31.166728644646899</v>
      </c>
      <c r="H25" s="177">
        <v>39.925314208428198</v>
      </c>
      <c r="I25" s="177">
        <v>51.955243422551199</v>
      </c>
      <c r="J25" s="177">
        <v>67.2584061503416</v>
      </c>
      <c r="K25" s="177">
        <v>66.181659253986297</v>
      </c>
      <c r="L25" s="183">
        <v>51.297470335990802</v>
      </c>
      <c r="M25" s="177"/>
      <c r="N25" s="184">
        <v>83.255850683371193</v>
      </c>
      <c r="O25" s="185">
        <v>79.1075748861047</v>
      </c>
      <c r="P25" s="186">
        <v>81.181712784737996</v>
      </c>
      <c r="Q25" s="177"/>
      <c r="R25" s="187">
        <v>59.835825321347201</v>
      </c>
      <c r="S25" s="160"/>
      <c r="T25" s="161">
        <v>3.1266058805732402</v>
      </c>
      <c r="U25" s="155">
        <v>-6.1958186809815796</v>
      </c>
      <c r="V25" s="155">
        <v>18.642763884063601</v>
      </c>
      <c r="W25" s="155">
        <v>21.936957988268901</v>
      </c>
      <c r="X25" s="155">
        <v>31.432791930346099</v>
      </c>
      <c r="Y25" s="162">
        <v>15.4891253355931</v>
      </c>
      <c r="Z25" s="155"/>
      <c r="AA25" s="163">
        <v>2.2877619435837802</v>
      </c>
      <c r="AB25" s="164">
        <v>-8.5781314951921601</v>
      </c>
      <c r="AC25" s="165">
        <v>-3.3113690094827501</v>
      </c>
      <c r="AD25" s="155"/>
      <c r="AE25" s="166">
        <v>7.3943608904612397</v>
      </c>
      <c r="AF25" s="67"/>
      <c r="AG25" s="182">
        <v>36.353745209282401</v>
      </c>
      <c r="AH25" s="177">
        <v>43.113950797266497</v>
      </c>
      <c r="AI25" s="177">
        <v>49.347282645216403</v>
      </c>
      <c r="AJ25" s="177">
        <v>53.137428018223197</v>
      </c>
      <c r="AK25" s="177">
        <v>50.785193700170801</v>
      </c>
      <c r="AL25" s="183">
        <v>46.547520074031802</v>
      </c>
      <c r="AM25" s="177"/>
      <c r="AN25" s="184">
        <v>60.772320401480599</v>
      </c>
      <c r="AO25" s="185">
        <v>57.326741870728902</v>
      </c>
      <c r="AP25" s="186">
        <v>59.049531136104697</v>
      </c>
      <c r="AQ25" s="177"/>
      <c r="AR25" s="187">
        <v>50.119523234624097</v>
      </c>
      <c r="AS25" s="160"/>
      <c r="AT25" s="161">
        <v>12.0548466549553</v>
      </c>
      <c r="AU25" s="155">
        <v>-1.0586250024522099</v>
      </c>
      <c r="AV25" s="155">
        <v>3.7166532953973799</v>
      </c>
      <c r="AW25" s="155">
        <v>8.3762139049499602</v>
      </c>
      <c r="AX25" s="155">
        <v>16.0294442532735</v>
      </c>
      <c r="AY25" s="162">
        <v>7.5513345738004496</v>
      </c>
      <c r="AZ25" s="155"/>
      <c r="BA25" s="163">
        <v>0.75812630826126604</v>
      </c>
      <c r="BB25" s="164">
        <v>-9.63824866271327</v>
      </c>
      <c r="BC25" s="165">
        <v>-4.5713773121091297</v>
      </c>
      <c r="BD25" s="155"/>
      <c r="BE25" s="166">
        <v>3.1407817793347599</v>
      </c>
      <c r="BF25" s="67"/>
      <c r="BG25" s="68"/>
      <c r="BH25" s="68"/>
      <c r="BI25" s="68"/>
      <c r="BJ25" s="68"/>
      <c r="BK25" s="68"/>
      <c r="BL25" s="68"/>
      <c r="BM25" s="68"/>
      <c r="BN25" s="68"/>
      <c r="BO25" s="68"/>
      <c r="BP25" s="68"/>
      <c r="BQ25" s="68"/>
      <c r="BR25" s="68"/>
    </row>
    <row r="26" spans="1:70" x14ac:dyDescent="0.25">
      <c r="A26" s="21" t="s">
        <v>45</v>
      </c>
      <c r="B26" s="3" t="str">
        <f t="shared" si="0"/>
        <v>Petersburg/Chester, VA</v>
      </c>
      <c r="C26" s="3"/>
      <c r="D26" s="24" t="s">
        <v>16</v>
      </c>
      <c r="E26" s="27" t="s">
        <v>17</v>
      </c>
      <c r="F26" s="3"/>
      <c r="G26" s="182">
        <v>38.484969999999997</v>
      </c>
      <c r="H26" s="177">
        <v>50.419232875939798</v>
      </c>
      <c r="I26" s="177">
        <v>55.5353110150375</v>
      </c>
      <c r="J26" s="177">
        <v>58.238427556390903</v>
      </c>
      <c r="K26" s="177">
        <v>58.783085714285697</v>
      </c>
      <c r="L26" s="183">
        <v>52.292205432330803</v>
      </c>
      <c r="M26" s="177"/>
      <c r="N26" s="184">
        <v>72.581722406015004</v>
      </c>
      <c r="O26" s="185">
        <v>61.205038458646598</v>
      </c>
      <c r="P26" s="186">
        <v>66.893380432330801</v>
      </c>
      <c r="Q26" s="177"/>
      <c r="R26" s="187">
        <v>56.463969718045099</v>
      </c>
      <c r="S26" s="160"/>
      <c r="T26" s="161">
        <v>-1.53211190027902</v>
      </c>
      <c r="U26" s="155">
        <v>-5.2761374823062299</v>
      </c>
      <c r="V26" s="155">
        <v>5.7945612370198099</v>
      </c>
      <c r="W26" s="155">
        <v>5.7548866197117796</v>
      </c>
      <c r="X26" s="155">
        <v>13.6463851503797</v>
      </c>
      <c r="Y26" s="162">
        <v>3.9198558381468298</v>
      </c>
      <c r="Z26" s="155"/>
      <c r="AA26" s="163">
        <v>34.166556271125501</v>
      </c>
      <c r="AB26" s="164">
        <v>9.7501060662885699</v>
      </c>
      <c r="AC26" s="165">
        <v>21.772827133352401</v>
      </c>
      <c r="AD26" s="155"/>
      <c r="AE26" s="166">
        <v>9.3462022174911006</v>
      </c>
      <c r="AF26" s="67"/>
      <c r="AG26" s="182">
        <v>41.662962067669099</v>
      </c>
      <c r="AH26" s="177">
        <v>53.8349777067669</v>
      </c>
      <c r="AI26" s="177">
        <v>58.946627260338303</v>
      </c>
      <c r="AJ26" s="177">
        <v>58.620214281015002</v>
      </c>
      <c r="AK26" s="177">
        <v>53.157865671992397</v>
      </c>
      <c r="AL26" s="183">
        <v>53.244529397556299</v>
      </c>
      <c r="AM26" s="177"/>
      <c r="AN26" s="184">
        <v>54.2406459915413</v>
      </c>
      <c r="AO26" s="185">
        <v>50.577790070488703</v>
      </c>
      <c r="AP26" s="186">
        <v>52.409218031015001</v>
      </c>
      <c r="AQ26" s="177"/>
      <c r="AR26" s="187">
        <v>53.005869007115997</v>
      </c>
      <c r="AS26" s="160"/>
      <c r="AT26" s="161">
        <v>-2.7105909793348899</v>
      </c>
      <c r="AU26" s="155">
        <v>-5.5102247209572797</v>
      </c>
      <c r="AV26" s="155">
        <v>-0.63468796505426495</v>
      </c>
      <c r="AW26" s="155">
        <v>0.33931335267512303</v>
      </c>
      <c r="AX26" s="155">
        <v>3.0899969533075899</v>
      </c>
      <c r="AY26" s="162">
        <v>-1.07211119540115</v>
      </c>
      <c r="AZ26" s="155"/>
      <c r="BA26" s="163">
        <v>11.297315795149601</v>
      </c>
      <c r="BB26" s="164">
        <v>1.14251213932602</v>
      </c>
      <c r="BC26" s="165">
        <v>6.15452927120353</v>
      </c>
      <c r="BD26" s="155"/>
      <c r="BE26" s="166">
        <v>0.86772847720878699</v>
      </c>
      <c r="BF26" s="67"/>
      <c r="BG26" s="68"/>
      <c r="BH26" s="68"/>
      <c r="BI26" s="68"/>
      <c r="BJ26" s="68"/>
      <c r="BK26" s="68"/>
      <c r="BL26" s="68"/>
      <c r="BM26" s="68"/>
      <c r="BN26" s="68"/>
      <c r="BO26" s="68"/>
      <c r="BP26" s="68"/>
      <c r="BQ26" s="68"/>
      <c r="BR26" s="68"/>
    </row>
    <row r="27" spans="1:70" x14ac:dyDescent="0.25">
      <c r="A27" s="21" t="s">
        <v>97</v>
      </c>
      <c r="B27" s="74" t="s">
        <v>70</v>
      </c>
      <c r="C27" s="3"/>
      <c r="D27" s="24" t="s">
        <v>16</v>
      </c>
      <c r="E27" s="27" t="s">
        <v>17</v>
      </c>
      <c r="F27" s="3"/>
      <c r="G27" s="182">
        <v>27.038925748752</v>
      </c>
      <c r="H27" s="177">
        <v>37.746592138103097</v>
      </c>
      <c r="I27" s="177">
        <v>45.920360856905099</v>
      </c>
      <c r="J27" s="177">
        <v>48.2740172628951</v>
      </c>
      <c r="K27" s="177">
        <v>52.343741680532403</v>
      </c>
      <c r="L27" s="183">
        <v>42.264727537437601</v>
      </c>
      <c r="M27" s="177"/>
      <c r="N27" s="184">
        <v>80.953165557404304</v>
      </c>
      <c r="O27" s="185">
        <v>87.737529118136393</v>
      </c>
      <c r="P27" s="186">
        <v>84.345347337770306</v>
      </c>
      <c r="Q27" s="177"/>
      <c r="R27" s="187">
        <v>54.287761766104097</v>
      </c>
      <c r="S27" s="160"/>
      <c r="T27" s="161">
        <v>1.0694602240401401</v>
      </c>
      <c r="U27" s="155">
        <v>1.05019434032535</v>
      </c>
      <c r="V27" s="155">
        <v>10.9064528167875</v>
      </c>
      <c r="W27" s="155">
        <v>8.6453300255342196</v>
      </c>
      <c r="X27" s="155">
        <v>16.350935201592399</v>
      </c>
      <c r="Y27" s="162">
        <v>8.4087983905971893</v>
      </c>
      <c r="Z27" s="155"/>
      <c r="AA27" s="163">
        <v>19.487876005539601</v>
      </c>
      <c r="AB27" s="164">
        <v>16.063731324058999</v>
      </c>
      <c r="AC27" s="165">
        <v>17.682114812994801</v>
      </c>
      <c r="AD27" s="155"/>
      <c r="AE27" s="166">
        <v>12.3383575814183</v>
      </c>
      <c r="AF27" s="67"/>
      <c r="AG27" s="182">
        <v>32.045929700499102</v>
      </c>
      <c r="AH27" s="177">
        <v>37.492969789933397</v>
      </c>
      <c r="AI27" s="177">
        <v>42.033903130199597</v>
      </c>
      <c r="AJ27" s="177">
        <v>42.1211590058236</v>
      </c>
      <c r="AK27" s="177">
        <v>42.271748388103099</v>
      </c>
      <c r="AL27" s="183">
        <v>39.193142002911799</v>
      </c>
      <c r="AM27" s="177"/>
      <c r="AN27" s="184">
        <v>55.183884151414297</v>
      </c>
      <c r="AO27" s="185">
        <v>57.920582882695498</v>
      </c>
      <c r="AP27" s="186">
        <v>56.552233517054901</v>
      </c>
      <c r="AQ27" s="177"/>
      <c r="AR27" s="187">
        <v>44.152882435524099</v>
      </c>
      <c r="AS27" s="160"/>
      <c r="AT27" s="161">
        <v>14.528602996684301</v>
      </c>
      <c r="AU27" s="155">
        <v>-3.40792156714368</v>
      </c>
      <c r="AV27" s="155">
        <v>1.12355443573332</v>
      </c>
      <c r="AW27" s="155">
        <v>-0.24006068737859501</v>
      </c>
      <c r="AX27" s="155">
        <v>5.6751983735951104</v>
      </c>
      <c r="AY27" s="162">
        <v>2.8222441202866002</v>
      </c>
      <c r="AZ27" s="155"/>
      <c r="BA27" s="163">
        <v>10.5052206553278</v>
      </c>
      <c r="BB27" s="164">
        <v>8.6938077965418596</v>
      </c>
      <c r="BC27" s="165">
        <v>9.5701208859137008</v>
      </c>
      <c r="BD27" s="155"/>
      <c r="BE27" s="166">
        <v>5.1947300831737397</v>
      </c>
      <c r="BF27" s="67"/>
      <c r="BG27" s="68"/>
      <c r="BH27" s="68"/>
      <c r="BI27" s="68"/>
      <c r="BJ27" s="68"/>
      <c r="BK27" s="68"/>
      <c r="BL27" s="68"/>
      <c r="BM27" s="68"/>
      <c r="BN27" s="68"/>
      <c r="BO27" s="68"/>
      <c r="BP27" s="68"/>
      <c r="BQ27" s="68"/>
      <c r="BR27" s="68"/>
    </row>
    <row r="28" spans="1:70" x14ac:dyDescent="0.25">
      <c r="A28" s="21" t="s">
        <v>47</v>
      </c>
      <c r="B28" s="3" t="str">
        <f t="shared" si="0"/>
        <v>Roanoke, VA</v>
      </c>
      <c r="C28" s="3"/>
      <c r="D28" s="24" t="s">
        <v>16</v>
      </c>
      <c r="E28" s="27" t="s">
        <v>17</v>
      </c>
      <c r="F28" s="3"/>
      <c r="G28" s="182">
        <v>27.940840142095901</v>
      </c>
      <c r="H28" s="177">
        <v>43.922168738898698</v>
      </c>
      <c r="I28" s="177">
        <v>51.168612788632302</v>
      </c>
      <c r="J28" s="177">
        <v>68.344817051509693</v>
      </c>
      <c r="K28" s="177">
        <v>86.639557726465299</v>
      </c>
      <c r="L28" s="183">
        <v>55.603199289520397</v>
      </c>
      <c r="M28" s="177"/>
      <c r="N28" s="184">
        <v>98.846824156305502</v>
      </c>
      <c r="O28" s="185">
        <v>93.772360568383604</v>
      </c>
      <c r="P28" s="186">
        <v>96.309592362344503</v>
      </c>
      <c r="Q28" s="177"/>
      <c r="R28" s="187">
        <v>67.233597310327298</v>
      </c>
      <c r="S28" s="160"/>
      <c r="T28" s="161">
        <v>-4.9354114578029096</v>
      </c>
      <c r="U28" s="155">
        <v>-16.4722938385876</v>
      </c>
      <c r="V28" s="155">
        <v>0.35014608128174501</v>
      </c>
      <c r="W28" s="155">
        <v>24.672623017793999</v>
      </c>
      <c r="X28" s="155">
        <v>18.507054813146802</v>
      </c>
      <c r="Y28" s="162">
        <v>6.5627854792129696</v>
      </c>
      <c r="Z28" s="155"/>
      <c r="AA28" s="163">
        <v>17.855515571098302</v>
      </c>
      <c r="AB28" s="164">
        <v>36.7664428699673</v>
      </c>
      <c r="AC28" s="165">
        <v>26.3614741959646</v>
      </c>
      <c r="AD28" s="155"/>
      <c r="AE28" s="166">
        <v>13.864506998800101</v>
      </c>
      <c r="AF28" s="67"/>
      <c r="AG28" s="182">
        <v>30.194276664570001</v>
      </c>
      <c r="AH28" s="177">
        <v>45.812216281786299</v>
      </c>
      <c r="AI28" s="177">
        <v>55.560910683799001</v>
      </c>
      <c r="AJ28" s="177">
        <v>60.246675352682097</v>
      </c>
      <c r="AK28" s="177">
        <v>56.052565369754603</v>
      </c>
      <c r="AL28" s="183">
        <v>49.573328870518402</v>
      </c>
      <c r="AM28" s="177"/>
      <c r="AN28" s="184">
        <v>61.723540300116802</v>
      </c>
      <c r="AO28" s="185">
        <v>59.118552414131898</v>
      </c>
      <c r="AP28" s="186">
        <v>60.417224673550201</v>
      </c>
      <c r="AQ28" s="177"/>
      <c r="AR28" s="187">
        <v>52.678091793480696</v>
      </c>
      <c r="AS28" s="160"/>
      <c r="AT28" s="161">
        <v>-2.2274425922226402</v>
      </c>
      <c r="AU28" s="155">
        <v>-9.0852355706762502</v>
      </c>
      <c r="AV28" s="155">
        <v>-0.30654096910291501</v>
      </c>
      <c r="AW28" s="155">
        <v>7.3926369748294603</v>
      </c>
      <c r="AX28" s="155">
        <v>4.2812851295989498</v>
      </c>
      <c r="AY28" s="162">
        <v>0.40278123581380298</v>
      </c>
      <c r="AZ28" s="155"/>
      <c r="BA28" s="163">
        <v>3.79108192916864</v>
      </c>
      <c r="BB28" s="164">
        <v>8.4552359061876992</v>
      </c>
      <c r="BC28" s="165">
        <v>6.0149806943620598</v>
      </c>
      <c r="BD28" s="155"/>
      <c r="BE28" s="166">
        <v>2.1783421960912399</v>
      </c>
      <c r="BF28" s="67"/>
      <c r="BG28" s="68"/>
      <c r="BH28" s="68"/>
      <c r="BI28" s="68"/>
      <c r="BJ28" s="68"/>
      <c r="BK28" s="68"/>
      <c r="BL28" s="68"/>
      <c r="BM28" s="68"/>
      <c r="BN28" s="68"/>
      <c r="BO28" s="68"/>
      <c r="BP28" s="68"/>
      <c r="BQ28" s="68"/>
      <c r="BR28" s="68"/>
    </row>
    <row r="29" spans="1:70" x14ac:dyDescent="0.25">
      <c r="A29" s="21" t="s">
        <v>48</v>
      </c>
      <c r="B29" s="3" t="str">
        <f t="shared" si="0"/>
        <v>Charlottesville, VA</v>
      </c>
      <c r="C29" s="3"/>
      <c r="D29" s="24" t="s">
        <v>16</v>
      </c>
      <c r="E29" s="27" t="s">
        <v>17</v>
      </c>
      <c r="F29" s="3"/>
      <c r="G29" s="182">
        <v>39.079466959472903</v>
      </c>
      <c r="H29" s="177">
        <v>56.128530644839202</v>
      </c>
      <c r="I29" s="177">
        <v>82.637278897983606</v>
      </c>
      <c r="J29" s="177">
        <v>68.268225194649602</v>
      </c>
      <c r="K29" s="177">
        <v>63.212395687761997</v>
      </c>
      <c r="L29" s="183">
        <v>61.865179476941499</v>
      </c>
      <c r="M29" s="177"/>
      <c r="N29" s="184">
        <v>106.390626871631</v>
      </c>
      <c r="O29" s="185">
        <v>123.20239768416801</v>
      </c>
      <c r="P29" s="186">
        <v>114.796512277899</v>
      </c>
      <c r="Q29" s="177"/>
      <c r="R29" s="187">
        <v>76.988417420072395</v>
      </c>
      <c r="S29" s="160"/>
      <c r="T29" s="161">
        <v>-1.67817165962784</v>
      </c>
      <c r="U29" s="155">
        <v>-9.0721714284432302</v>
      </c>
      <c r="V29" s="155">
        <v>23.611559977931101</v>
      </c>
      <c r="W29" s="155">
        <v>7.6750292101196003</v>
      </c>
      <c r="X29" s="155">
        <v>-5.0090865605518102</v>
      </c>
      <c r="Y29" s="162">
        <v>3.70481286038877</v>
      </c>
      <c r="Z29" s="155"/>
      <c r="AA29" s="163">
        <v>-15.9886531246324</v>
      </c>
      <c r="AB29" s="164">
        <v>-21.3122227826866</v>
      </c>
      <c r="AC29" s="165">
        <v>-18.931765528965499</v>
      </c>
      <c r="AD29" s="155"/>
      <c r="AE29" s="166">
        <v>-7.3202296594637204</v>
      </c>
      <c r="AF29" s="67"/>
      <c r="AG29" s="182">
        <v>46.775730684767403</v>
      </c>
      <c r="AH29" s="177">
        <v>59.113398382910702</v>
      </c>
      <c r="AI29" s="177">
        <v>71.418228688360898</v>
      </c>
      <c r="AJ29" s="177">
        <v>69.799812337791906</v>
      </c>
      <c r="AK29" s="177">
        <v>64.541437911758806</v>
      </c>
      <c r="AL29" s="183">
        <v>62.329721601117903</v>
      </c>
      <c r="AM29" s="177"/>
      <c r="AN29" s="184">
        <v>86.3208689359153</v>
      </c>
      <c r="AO29" s="185">
        <v>92.104131563186201</v>
      </c>
      <c r="AP29" s="186">
        <v>89.2125002495508</v>
      </c>
      <c r="AQ29" s="177"/>
      <c r="AR29" s="187">
        <v>70.010515500670195</v>
      </c>
      <c r="AS29" s="160"/>
      <c r="AT29" s="161">
        <v>5.6089723056820802</v>
      </c>
      <c r="AU29" s="155">
        <v>-13.6924386297097</v>
      </c>
      <c r="AV29" s="155">
        <v>-2.78140576016275</v>
      </c>
      <c r="AW29" s="155">
        <v>-5.6793743394983904</v>
      </c>
      <c r="AX29" s="155">
        <v>-8.5176344263477706</v>
      </c>
      <c r="AY29" s="162">
        <v>-5.7888137511787097</v>
      </c>
      <c r="AZ29" s="155"/>
      <c r="BA29" s="163">
        <v>-3.5772635027985298</v>
      </c>
      <c r="BB29" s="164">
        <v>-7.6236142290333104</v>
      </c>
      <c r="BC29" s="165">
        <v>-5.7093008996504997</v>
      </c>
      <c r="BD29" s="155"/>
      <c r="BE29" s="166">
        <v>-5.7598804030433497</v>
      </c>
      <c r="BF29" s="67"/>
      <c r="BG29" s="68"/>
      <c r="BH29" s="68"/>
      <c r="BI29" s="68"/>
      <c r="BJ29" s="68"/>
      <c r="BK29" s="68"/>
      <c r="BL29" s="68"/>
      <c r="BM29" s="68"/>
      <c r="BN29" s="68"/>
      <c r="BO29" s="68"/>
      <c r="BP29" s="68"/>
      <c r="BQ29" s="68"/>
      <c r="BR29" s="68"/>
    </row>
    <row r="30" spans="1:70" x14ac:dyDescent="0.25">
      <c r="A30" s="21" t="s">
        <v>49</v>
      </c>
      <c r="B30" t="s">
        <v>72</v>
      </c>
      <c r="C30" s="3"/>
      <c r="D30" s="24" t="s">
        <v>16</v>
      </c>
      <c r="E30" s="27" t="s">
        <v>17</v>
      </c>
      <c r="F30" s="3"/>
      <c r="G30" s="182">
        <v>40.674720364309003</v>
      </c>
      <c r="H30" s="177">
        <v>59.442607086950296</v>
      </c>
      <c r="I30" s="177">
        <v>67.945918599686905</v>
      </c>
      <c r="J30" s="177">
        <v>63.947031450120903</v>
      </c>
      <c r="K30" s="177">
        <v>61.339568806033803</v>
      </c>
      <c r="L30" s="183">
        <v>58.669969261420199</v>
      </c>
      <c r="M30" s="177"/>
      <c r="N30" s="184">
        <v>75.959903230397003</v>
      </c>
      <c r="O30" s="185">
        <v>78.596021061619396</v>
      </c>
      <c r="P30" s="186">
        <v>77.277962146008207</v>
      </c>
      <c r="Q30" s="177"/>
      <c r="R30" s="187">
        <v>63.986538657016801</v>
      </c>
      <c r="S30" s="160"/>
      <c r="T30" s="161">
        <v>55.785161400320902</v>
      </c>
      <c r="U30" s="155">
        <v>25.0574725468887</v>
      </c>
      <c r="V30" s="155">
        <v>32.117328374366799</v>
      </c>
      <c r="W30" s="155">
        <v>34.754806703764203</v>
      </c>
      <c r="X30" s="155">
        <v>30.1931979815513</v>
      </c>
      <c r="Y30" s="162">
        <v>33.560107682775801</v>
      </c>
      <c r="Z30" s="155"/>
      <c r="AA30" s="163">
        <v>48.494258566375102</v>
      </c>
      <c r="AB30" s="164">
        <v>45.201446591017699</v>
      </c>
      <c r="AC30" s="165">
        <v>46.801321329091202</v>
      </c>
      <c r="AD30" s="155"/>
      <c r="AE30" s="166">
        <v>37.850583271535001</v>
      </c>
      <c r="AF30" s="67"/>
      <c r="AG30" s="182">
        <v>41.902298989611403</v>
      </c>
      <c r="AH30" s="177">
        <v>57.5245058346378</v>
      </c>
      <c r="AI30" s="177">
        <v>65.048508965419003</v>
      </c>
      <c r="AJ30" s="177">
        <v>63.073886438024701</v>
      </c>
      <c r="AK30" s="177">
        <v>58.065646079407898</v>
      </c>
      <c r="AL30" s="183">
        <v>57.122969261420202</v>
      </c>
      <c r="AM30" s="177"/>
      <c r="AN30" s="184">
        <v>66.090901878468699</v>
      </c>
      <c r="AO30" s="185">
        <v>63.562874626440802</v>
      </c>
      <c r="AP30" s="186">
        <v>64.826888252454793</v>
      </c>
      <c r="AQ30" s="177"/>
      <c r="AR30" s="187">
        <v>59.324088973144399</v>
      </c>
      <c r="AS30" s="160"/>
      <c r="AT30" s="161">
        <v>58.889510177318002</v>
      </c>
      <c r="AU30" s="155">
        <v>27.4585273192525</v>
      </c>
      <c r="AV30" s="155">
        <v>26.596640069670499</v>
      </c>
      <c r="AW30" s="155">
        <v>26.806063748579401</v>
      </c>
      <c r="AX30" s="155">
        <v>32.647031980053299</v>
      </c>
      <c r="AY30" s="162">
        <v>31.983841043078801</v>
      </c>
      <c r="AZ30" s="155"/>
      <c r="BA30" s="163">
        <v>38.740886239603</v>
      </c>
      <c r="BB30" s="164">
        <v>43.772139544969001</v>
      </c>
      <c r="BC30" s="165">
        <v>41.162694439424797</v>
      </c>
      <c r="BD30" s="155"/>
      <c r="BE30" s="166">
        <v>34.718861402714801</v>
      </c>
      <c r="BF30" s="67"/>
      <c r="BG30" s="68"/>
      <c r="BH30" s="68"/>
      <c r="BI30" s="68"/>
      <c r="BJ30" s="68"/>
      <c r="BK30" s="68"/>
      <c r="BL30" s="68"/>
      <c r="BM30" s="68"/>
      <c r="BN30" s="68"/>
      <c r="BO30" s="68"/>
      <c r="BP30" s="68"/>
      <c r="BQ30" s="68"/>
      <c r="BR30" s="68"/>
    </row>
    <row r="31" spans="1:70" x14ac:dyDescent="0.25">
      <c r="A31" s="21" t="s">
        <v>50</v>
      </c>
      <c r="B31" s="3" t="str">
        <f t="shared" si="0"/>
        <v>Staunton &amp; Harrisonburg, VA</v>
      </c>
      <c r="C31" s="3"/>
      <c r="D31" s="24" t="s">
        <v>16</v>
      </c>
      <c r="E31" s="27" t="s">
        <v>17</v>
      </c>
      <c r="F31" s="3"/>
      <c r="G31" s="182">
        <v>25.6154868208714</v>
      </c>
      <c r="H31" s="177">
        <v>31.6951945490407</v>
      </c>
      <c r="I31" s="177">
        <v>44.642868925945798</v>
      </c>
      <c r="J31" s="177">
        <v>38.366207638515299</v>
      </c>
      <c r="K31" s="177">
        <v>47.115436614667303</v>
      </c>
      <c r="L31" s="183">
        <v>37.487038909808099</v>
      </c>
      <c r="M31" s="177"/>
      <c r="N31" s="184">
        <v>71.654425318271393</v>
      </c>
      <c r="O31" s="185">
        <v>72.332702169625193</v>
      </c>
      <c r="P31" s="186">
        <v>71.9935637439483</v>
      </c>
      <c r="Q31" s="177"/>
      <c r="R31" s="187">
        <v>47.346046005276698</v>
      </c>
      <c r="S31" s="160"/>
      <c r="T31" s="161">
        <v>5.2272398730154102</v>
      </c>
      <c r="U31" s="155">
        <v>-6.2122835774058602</v>
      </c>
      <c r="V31" s="155">
        <v>26.9482669437986</v>
      </c>
      <c r="W31" s="155">
        <v>-0.37422029650849398</v>
      </c>
      <c r="X31" s="155">
        <v>1.7536215964658799</v>
      </c>
      <c r="Y31" s="162">
        <v>5.2311528938253504</v>
      </c>
      <c r="Z31" s="155"/>
      <c r="AA31" s="163">
        <v>-16.8926360646247</v>
      </c>
      <c r="AB31" s="164">
        <v>-25.603128266578899</v>
      </c>
      <c r="AC31" s="165">
        <v>-21.509189404226301</v>
      </c>
      <c r="AD31" s="155"/>
      <c r="AE31" s="166">
        <v>-8.3360039640281691</v>
      </c>
      <c r="AF31" s="67"/>
      <c r="AG31" s="182">
        <v>33.719910346064097</v>
      </c>
      <c r="AH31" s="177">
        <v>35.4153976152053</v>
      </c>
      <c r="AI31" s="177">
        <v>39.7543033889187</v>
      </c>
      <c r="AJ31" s="177">
        <v>37.836604357181201</v>
      </c>
      <c r="AK31" s="177">
        <v>39.7690492200107</v>
      </c>
      <c r="AL31" s="183">
        <v>37.299052985476003</v>
      </c>
      <c r="AM31" s="177"/>
      <c r="AN31" s="184">
        <v>54.866867043213098</v>
      </c>
      <c r="AO31" s="185">
        <v>57.062318450779898</v>
      </c>
      <c r="AP31" s="186">
        <v>55.964592746996502</v>
      </c>
      <c r="AQ31" s="177"/>
      <c r="AR31" s="187">
        <v>42.632064345910401</v>
      </c>
      <c r="AS31" s="160"/>
      <c r="AT31" s="161">
        <v>38.786115799224604</v>
      </c>
      <c r="AU31" s="155">
        <v>6.9834696666972098</v>
      </c>
      <c r="AV31" s="155">
        <v>10.1829884960231</v>
      </c>
      <c r="AW31" s="155">
        <v>5.2817541090139803</v>
      </c>
      <c r="AX31" s="155">
        <v>4.4430333997367297</v>
      </c>
      <c r="AY31" s="162">
        <v>11.3431990796796</v>
      </c>
      <c r="AZ31" s="155"/>
      <c r="BA31" s="163">
        <v>-5.3136521683988303</v>
      </c>
      <c r="BB31" s="164">
        <v>-10.9271556837086</v>
      </c>
      <c r="BC31" s="165">
        <v>-8.2611141332972302</v>
      </c>
      <c r="BD31" s="155"/>
      <c r="BE31" s="166">
        <v>3.0811747245961199</v>
      </c>
      <c r="BF31" s="67"/>
      <c r="BG31" s="68"/>
      <c r="BH31" s="68"/>
      <c r="BI31" s="68"/>
      <c r="BJ31" s="68"/>
      <c r="BK31" s="68"/>
      <c r="BL31" s="68"/>
      <c r="BM31" s="68"/>
      <c r="BN31" s="68"/>
      <c r="BO31" s="68"/>
      <c r="BP31" s="68"/>
      <c r="BQ31" s="68"/>
      <c r="BR31" s="68"/>
    </row>
    <row r="32" spans="1:70" x14ac:dyDescent="0.25">
      <c r="A32" s="21" t="s">
        <v>51</v>
      </c>
      <c r="B32" s="3" t="str">
        <f t="shared" si="0"/>
        <v>Blacksburg &amp; Wytheville, VA</v>
      </c>
      <c r="C32" s="3"/>
      <c r="D32" s="24" t="s">
        <v>16</v>
      </c>
      <c r="E32" s="27" t="s">
        <v>17</v>
      </c>
      <c r="F32" s="3"/>
      <c r="G32" s="182">
        <v>20.603624901497199</v>
      </c>
      <c r="H32" s="177">
        <v>33.657035066981798</v>
      </c>
      <c r="I32" s="177">
        <v>41.574866036248999</v>
      </c>
      <c r="J32" s="177">
        <v>53.124229708431798</v>
      </c>
      <c r="K32" s="177">
        <v>76.928827817178799</v>
      </c>
      <c r="L32" s="183">
        <v>45.177716706067699</v>
      </c>
      <c r="M32" s="177"/>
      <c r="N32" s="184">
        <v>89.742316784869899</v>
      </c>
      <c r="O32" s="185">
        <v>88.0583471237194</v>
      </c>
      <c r="P32" s="186">
        <v>88.9003319542947</v>
      </c>
      <c r="Q32" s="177"/>
      <c r="R32" s="187">
        <v>57.669892491275398</v>
      </c>
      <c r="S32" s="160"/>
      <c r="T32" s="161">
        <v>-13.333268986169101</v>
      </c>
      <c r="U32" s="155">
        <v>-19.168948600114099</v>
      </c>
      <c r="V32" s="155">
        <v>-7.7918879061903104</v>
      </c>
      <c r="W32" s="155">
        <v>21.336873270775001</v>
      </c>
      <c r="X32" s="155">
        <v>14.739930379612799</v>
      </c>
      <c r="Y32" s="162">
        <v>2.0601375631063399</v>
      </c>
      <c r="Z32" s="155"/>
      <c r="AA32" s="163">
        <v>12.993619540413601</v>
      </c>
      <c r="AB32" s="164">
        <v>35.954707182728598</v>
      </c>
      <c r="AC32" s="165">
        <v>23.3075714710419</v>
      </c>
      <c r="AD32" s="155"/>
      <c r="AE32" s="166">
        <v>10.441930512070799</v>
      </c>
      <c r="AF32" s="67"/>
      <c r="AG32" s="182">
        <v>25.703957840819498</v>
      </c>
      <c r="AH32" s="177">
        <v>33.067197596532701</v>
      </c>
      <c r="AI32" s="177">
        <v>39.2719552797478</v>
      </c>
      <c r="AJ32" s="177">
        <v>44.152656126871499</v>
      </c>
      <c r="AK32" s="177">
        <v>47.961366725768301</v>
      </c>
      <c r="AL32" s="183">
        <v>38.031426713947901</v>
      </c>
      <c r="AM32" s="177"/>
      <c r="AN32" s="184">
        <v>60.521929176516899</v>
      </c>
      <c r="AO32" s="185">
        <v>52.996563238770598</v>
      </c>
      <c r="AP32" s="186">
        <v>56.759246207643798</v>
      </c>
      <c r="AQ32" s="177"/>
      <c r="AR32" s="187">
        <v>43.382232283575298</v>
      </c>
      <c r="AS32" s="160"/>
      <c r="AT32" s="161">
        <v>1.1153641631511599</v>
      </c>
      <c r="AU32" s="155">
        <v>-16.278539021814801</v>
      </c>
      <c r="AV32" s="155">
        <v>-5.5567641688621903</v>
      </c>
      <c r="AW32" s="155">
        <v>3.0248110698255801</v>
      </c>
      <c r="AX32" s="155">
        <v>1.6733425131181401</v>
      </c>
      <c r="AY32" s="162">
        <v>-3.2417389944755901</v>
      </c>
      <c r="AZ32" s="155"/>
      <c r="BA32" s="163">
        <v>11.202344738536199</v>
      </c>
      <c r="BB32" s="164">
        <v>7.6706298546321099</v>
      </c>
      <c r="BC32" s="165">
        <v>9.5251506102352899</v>
      </c>
      <c r="BD32" s="155"/>
      <c r="BE32" s="166">
        <v>1.16649487093261</v>
      </c>
      <c r="BF32" s="67"/>
      <c r="BG32" s="68"/>
      <c r="BH32" s="68"/>
      <c r="BI32" s="68"/>
      <c r="BJ32" s="68"/>
      <c r="BK32" s="68"/>
      <c r="BL32" s="68"/>
      <c r="BM32" s="68"/>
      <c r="BN32" s="68"/>
      <c r="BO32" s="68"/>
      <c r="BP32" s="68"/>
      <c r="BQ32" s="68"/>
      <c r="BR32" s="68"/>
    </row>
    <row r="33" spans="1:70" x14ac:dyDescent="0.25">
      <c r="A33" s="21" t="s">
        <v>52</v>
      </c>
      <c r="B33" s="3" t="str">
        <f t="shared" si="0"/>
        <v>Lynchburg, VA</v>
      </c>
      <c r="C33" s="3"/>
      <c r="D33" s="24" t="s">
        <v>16</v>
      </c>
      <c r="E33" s="27" t="s">
        <v>17</v>
      </c>
      <c r="F33" s="3"/>
      <c r="G33" s="182">
        <v>26.716655737704901</v>
      </c>
      <c r="H33" s="177">
        <v>40.814029806259299</v>
      </c>
      <c r="I33" s="177">
        <v>54.538825633382999</v>
      </c>
      <c r="J33" s="177">
        <v>66.404157973174307</v>
      </c>
      <c r="K33" s="177">
        <v>89.313338301043203</v>
      </c>
      <c r="L33" s="183">
        <v>55.557401490312898</v>
      </c>
      <c r="M33" s="177"/>
      <c r="N33" s="184">
        <v>108.765213114754</v>
      </c>
      <c r="O33" s="185">
        <v>82.066137108792802</v>
      </c>
      <c r="P33" s="186">
        <v>95.415675111773396</v>
      </c>
      <c r="Q33" s="177"/>
      <c r="R33" s="187">
        <v>66.945479667873101</v>
      </c>
      <c r="S33" s="160"/>
      <c r="T33" s="161">
        <v>-9.6932057008008599</v>
      </c>
      <c r="U33" s="155">
        <v>-20.7495796807913</v>
      </c>
      <c r="V33" s="155">
        <v>-7.8986229161427</v>
      </c>
      <c r="W33" s="155">
        <v>14.138179844615401</v>
      </c>
      <c r="X33" s="155">
        <v>53.741117528840299</v>
      </c>
      <c r="Y33" s="162">
        <v>8.2684004397850508</v>
      </c>
      <c r="Z33" s="155"/>
      <c r="AA33" s="163">
        <v>66.059972000977794</v>
      </c>
      <c r="AB33" s="164">
        <v>5.3278451307378303</v>
      </c>
      <c r="AC33" s="165">
        <v>33.064657018165903</v>
      </c>
      <c r="AD33" s="155"/>
      <c r="AE33" s="166">
        <v>17.1589653223397</v>
      </c>
      <c r="AF33" s="67"/>
      <c r="AG33" s="182">
        <v>29.1233353177556</v>
      </c>
      <c r="AH33" s="177">
        <v>45.874243190950999</v>
      </c>
      <c r="AI33" s="177">
        <v>56.343691769608498</v>
      </c>
      <c r="AJ33" s="177">
        <v>58.4585399613037</v>
      </c>
      <c r="AK33" s="177">
        <v>58.696672867986301</v>
      </c>
      <c r="AL33" s="183">
        <v>49.699296621521</v>
      </c>
      <c r="AM33" s="177"/>
      <c r="AN33" s="184">
        <v>71.870860247060506</v>
      </c>
      <c r="AO33" s="185">
        <v>53.877999106411401</v>
      </c>
      <c r="AP33" s="186">
        <v>62.8774433319685</v>
      </c>
      <c r="AQ33" s="177"/>
      <c r="AR33" s="187">
        <v>53.463580701064203</v>
      </c>
      <c r="AS33" s="160"/>
      <c r="AT33" s="161">
        <v>-5.57961159920775</v>
      </c>
      <c r="AU33" s="155">
        <v>-12.344877166636699</v>
      </c>
      <c r="AV33" s="155">
        <v>-4.7515443545798703</v>
      </c>
      <c r="AW33" s="155">
        <v>1.2707262545204201</v>
      </c>
      <c r="AX33" s="155">
        <v>6.3177060607613704</v>
      </c>
      <c r="AY33" s="162">
        <v>-2.65250119991294</v>
      </c>
      <c r="AZ33" s="155"/>
      <c r="BA33" s="163">
        <v>3.9752036518474099</v>
      </c>
      <c r="BB33" s="164">
        <v>-6.8858176707535899</v>
      </c>
      <c r="BC33" s="165">
        <v>-0.96899467710092202</v>
      </c>
      <c r="BD33" s="155"/>
      <c r="BE33" s="166">
        <v>-2.0948854126776402</v>
      </c>
      <c r="BF33" s="67"/>
      <c r="BG33" s="68"/>
      <c r="BH33" s="68"/>
      <c r="BI33" s="68"/>
      <c r="BJ33" s="68"/>
      <c r="BK33" s="68"/>
      <c r="BL33" s="68"/>
      <c r="BM33" s="68"/>
      <c r="BN33" s="68"/>
      <c r="BO33" s="68"/>
      <c r="BP33" s="68"/>
      <c r="BQ33" s="68"/>
      <c r="BR33" s="68"/>
    </row>
    <row r="34" spans="1:70" x14ac:dyDescent="0.25">
      <c r="A34" s="21" t="s">
        <v>77</v>
      </c>
      <c r="B34" s="3" t="str">
        <f t="shared" si="0"/>
        <v>Central Virginia</v>
      </c>
      <c r="C34" s="3"/>
      <c r="D34" s="24" t="s">
        <v>16</v>
      </c>
      <c r="E34" s="27" t="s">
        <v>17</v>
      </c>
      <c r="F34" s="3"/>
      <c r="G34" s="182">
        <v>36.3004847839318</v>
      </c>
      <c r="H34" s="177">
        <v>51.887880401704102</v>
      </c>
      <c r="I34" s="177">
        <v>65.984528910529505</v>
      </c>
      <c r="J34" s="177">
        <v>69.962066342057199</v>
      </c>
      <c r="K34" s="177">
        <v>67.069254108338399</v>
      </c>
      <c r="L34" s="183">
        <v>58.2408429093122</v>
      </c>
      <c r="M34" s="177"/>
      <c r="N34" s="184">
        <v>95.423338101034602</v>
      </c>
      <c r="O34" s="185">
        <v>91.968349360925103</v>
      </c>
      <c r="P34" s="186">
        <v>93.695843730979902</v>
      </c>
      <c r="Q34" s="177"/>
      <c r="R34" s="187">
        <v>68.370843144074399</v>
      </c>
      <c r="S34" s="160"/>
      <c r="T34" s="161">
        <v>2.1016124157352198</v>
      </c>
      <c r="U34" s="155">
        <v>-4.3830845750080298</v>
      </c>
      <c r="V34" s="155">
        <v>14.098560968935899</v>
      </c>
      <c r="W34" s="155">
        <v>17.936616110760099</v>
      </c>
      <c r="X34" s="155">
        <v>19.774763704033099</v>
      </c>
      <c r="Y34" s="162">
        <v>10.737180290729899</v>
      </c>
      <c r="Z34" s="155"/>
      <c r="AA34" s="163">
        <v>17.069098921753799</v>
      </c>
      <c r="AB34" s="164">
        <v>-3.2652026844260198</v>
      </c>
      <c r="AC34" s="165">
        <v>6.1210633979417199</v>
      </c>
      <c r="AD34" s="155"/>
      <c r="AE34" s="166">
        <v>8.8827285055721994</v>
      </c>
      <c r="AF34" s="67"/>
      <c r="AG34" s="182">
        <v>44.959214654109999</v>
      </c>
      <c r="AH34" s="177">
        <v>57.7418313834076</v>
      </c>
      <c r="AI34" s="177">
        <v>69.775348476319394</v>
      </c>
      <c r="AJ34" s="177">
        <v>69.787122503004696</v>
      </c>
      <c r="AK34" s="177">
        <v>59.500894962649603</v>
      </c>
      <c r="AL34" s="183">
        <v>60.352882395898298</v>
      </c>
      <c r="AM34" s="177"/>
      <c r="AN34" s="184">
        <v>71.593910830835696</v>
      </c>
      <c r="AO34" s="185">
        <v>69.849896309595294</v>
      </c>
      <c r="AP34" s="186">
        <v>70.721933421323797</v>
      </c>
      <c r="AQ34" s="177"/>
      <c r="AR34" s="187">
        <v>63.315395964125003</v>
      </c>
      <c r="AS34" s="160"/>
      <c r="AT34" s="161">
        <v>14.095931317586601</v>
      </c>
      <c r="AU34" s="155">
        <v>-4.1239822273284199</v>
      </c>
      <c r="AV34" s="155">
        <v>3.2976592963939502</v>
      </c>
      <c r="AW34" s="155">
        <v>4.7690403112125797</v>
      </c>
      <c r="AX34" s="155">
        <v>4.4274103464901797</v>
      </c>
      <c r="AY34" s="162">
        <v>3.7822797092151199</v>
      </c>
      <c r="AZ34" s="155"/>
      <c r="BA34" s="163">
        <v>5.7012741266648401</v>
      </c>
      <c r="BB34" s="164">
        <v>-2.4736752110106401</v>
      </c>
      <c r="BC34" s="165">
        <v>1.4997635736327199</v>
      </c>
      <c r="BD34" s="155"/>
      <c r="BE34" s="166">
        <v>3.0426542614838499</v>
      </c>
      <c r="BF34" s="67"/>
      <c r="BG34" s="68"/>
      <c r="BH34" s="68"/>
      <c r="BI34" s="68"/>
      <c r="BJ34" s="68"/>
      <c r="BK34" s="68"/>
      <c r="BL34" s="68"/>
      <c r="BM34" s="68"/>
      <c r="BN34" s="68"/>
      <c r="BO34" s="68"/>
      <c r="BP34" s="68"/>
      <c r="BQ34" s="68"/>
      <c r="BR34" s="68"/>
    </row>
    <row r="35" spans="1:70" x14ac:dyDescent="0.25">
      <c r="A35" s="21" t="s">
        <v>78</v>
      </c>
      <c r="B35" s="3" t="str">
        <f t="shared" si="0"/>
        <v>Chesapeake Bay</v>
      </c>
      <c r="C35" s="3"/>
      <c r="D35" s="24" t="s">
        <v>16</v>
      </c>
      <c r="E35" s="27" t="s">
        <v>17</v>
      </c>
      <c r="F35" s="3"/>
      <c r="G35" s="182">
        <v>37.703713838936601</v>
      </c>
      <c r="H35" s="177">
        <v>54.244425332290803</v>
      </c>
      <c r="I35" s="177">
        <v>70.640992963252501</v>
      </c>
      <c r="J35" s="177">
        <v>59.622955433932702</v>
      </c>
      <c r="K35" s="177">
        <v>52.677732603596503</v>
      </c>
      <c r="L35" s="183">
        <v>54.977964034401801</v>
      </c>
      <c r="M35" s="177"/>
      <c r="N35" s="184">
        <v>64.238913213448001</v>
      </c>
      <c r="O35" s="185">
        <v>64.682697419859196</v>
      </c>
      <c r="P35" s="186">
        <v>64.460805316653605</v>
      </c>
      <c r="Q35" s="177"/>
      <c r="R35" s="187">
        <v>57.687347257902303</v>
      </c>
      <c r="S35" s="160"/>
      <c r="T35" s="161">
        <v>4.4306819680495204</v>
      </c>
      <c r="U35" s="155">
        <v>22.650332292134198</v>
      </c>
      <c r="V35" s="155">
        <v>43.750630451516201</v>
      </c>
      <c r="W35" s="155">
        <v>11.003562233108999</v>
      </c>
      <c r="X35" s="155">
        <v>5.3314341575549804</v>
      </c>
      <c r="Y35" s="162">
        <v>17.879127050115901</v>
      </c>
      <c r="Z35" s="155"/>
      <c r="AA35" s="163">
        <v>13.5987995479916</v>
      </c>
      <c r="AB35" s="164">
        <v>-4.2345470305350501</v>
      </c>
      <c r="AC35" s="165">
        <v>3.89215476931779</v>
      </c>
      <c r="AD35" s="155"/>
      <c r="AE35" s="166">
        <v>13.021232177499</v>
      </c>
      <c r="AF35" s="67"/>
      <c r="AG35" s="182">
        <v>37.803782251759102</v>
      </c>
      <c r="AH35" s="177">
        <v>52.935637216575401</v>
      </c>
      <c r="AI35" s="177">
        <v>62.632924159499602</v>
      </c>
      <c r="AJ35" s="177">
        <v>59.684884675527698</v>
      </c>
      <c r="AK35" s="177">
        <v>51.745584440969502</v>
      </c>
      <c r="AL35" s="183">
        <v>52.960562548866299</v>
      </c>
      <c r="AM35" s="177"/>
      <c r="AN35" s="184">
        <v>55.221839327599596</v>
      </c>
      <c r="AO35" s="185">
        <v>54.094958952306399</v>
      </c>
      <c r="AP35" s="186">
        <v>54.658399139952998</v>
      </c>
      <c r="AQ35" s="177"/>
      <c r="AR35" s="187">
        <v>53.445658717748202</v>
      </c>
      <c r="AS35" s="160"/>
      <c r="AT35" s="161">
        <v>-0.64776370825959895</v>
      </c>
      <c r="AU35" s="155">
        <v>3.1529875504321501</v>
      </c>
      <c r="AV35" s="155">
        <v>16.074549968922899</v>
      </c>
      <c r="AW35" s="155">
        <v>8.9438474126146303</v>
      </c>
      <c r="AX35" s="155">
        <v>3.6747233990625499</v>
      </c>
      <c r="AY35" s="162">
        <v>6.7651878001889001</v>
      </c>
      <c r="AZ35" s="155"/>
      <c r="BA35" s="163">
        <v>3.4423047441113499</v>
      </c>
      <c r="BB35" s="164">
        <v>-4.7946218195533596</v>
      </c>
      <c r="BC35" s="165">
        <v>-0.80453076423159298</v>
      </c>
      <c r="BD35" s="155"/>
      <c r="BE35" s="166">
        <v>4.4364718493264999</v>
      </c>
      <c r="BF35" s="67"/>
      <c r="BG35" s="68"/>
      <c r="BH35" s="68"/>
      <c r="BI35" s="68"/>
      <c r="BJ35" s="68"/>
      <c r="BK35" s="68"/>
      <c r="BL35" s="68"/>
      <c r="BM35" s="68"/>
      <c r="BN35" s="68"/>
      <c r="BO35" s="68"/>
      <c r="BP35" s="68"/>
      <c r="BQ35" s="68"/>
      <c r="BR35" s="68"/>
    </row>
    <row r="36" spans="1:70" x14ac:dyDescent="0.25">
      <c r="A36" s="21" t="s">
        <v>79</v>
      </c>
      <c r="B36" s="3" t="str">
        <f t="shared" si="0"/>
        <v>Coastal Virginia - Eastern Shore</v>
      </c>
      <c r="C36" s="3"/>
      <c r="D36" s="24" t="s">
        <v>16</v>
      </c>
      <c r="E36" s="27" t="s">
        <v>17</v>
      </c>
      <c r="F36" s="3"/>
      <c r="G36" s="182">
        <v>20.823567164179099</v>
      </c>
      <c r="H36" s="177">
        <v>30.587597014925301</v>
      </c>
      <c r="I36" s="177">
        <v>34.876216417910399</v>
      </c>
      <c r="J36" s="177">
        <v>35.716485074626803</v>
      </c>
      <c r="K36" s="177">
        <v>41.105828358208903</v>
      </c>
      <c r="L36" s="183">
        <v>32.621938805970103</v>
      </c>
      <c r="M36" s="177"/>
      <c r="N36" s="184">
        <v>60.986985074626801</v>
      </c>
      <c r="O36" s="185">
        <v>59.850141791044699</v>
      </c>
      <c r="P36" s="186">
        <v>60.418563432835803</v>
      </c>
      <c r="Q36" s="177"/>
      <c r="R36" s="187">
        <v>40.563831556503096</v>
      </c>
      <c r="S36" s="160"/>
      <c r="T36" s="161">
        <v>-31.798520795856401</v>
      </c>
      <c r="U36" s="155">
        <v>-21.623428204126</v>
      </c>
      <c r="V36" s="155">
        <v>-16.101952620323601</v>
      </c>
      <c r="W36" s="155">
        <v>-21.9009044914208</v>
      </c>
      <c r="X36" s="155">
        <v>-8.4115819755471204</v>
      </c>
      <c r="Y36" s="162">
        <v>-19.149337649908301</v>
      </c>
      <c r="Z36" s="155"/>
      <c r="AA36" s="163">
        <v>-2.8515825760801898</v>
      </c>
      <c r="AB36" s="164">
        <v>-12.615098329168299</v>
      </c>
      <c r="AC36" s="165">
        <v>-7.94580837705311</v>
      </c>
      <c r="AD36" s="155"/>
      <c r="AE36" s="166">
        <v>-14.733071017763701</v>
      </c>
      <c r="AF36" s="67"/>
      <c r="AG36" s="182">
        <v>24.824479477611899</v>
      </c>
      <c r="AH36" s="177">
        <v>33.955326492537303</v>
      </c>
      <c r="AI36" s="177">
        <v>38.279253731343204</v>
      </c>
      <c r="AJ36" s="177">
        <v>37.442949626865598</v>
      </c>
      <c r="AK36" s="177">
        <v>33.9874925373134</v>
      </c>
      <c r="AL36" s="183">
        <v>33.697900373134303</v>
      </c>
      <c r="AM36" s="177"/>
      <c r="AN36" s="184">
        <v>41.931083955223798</v>
      </c>
      <c r="AO36" s="185">
        <v>41.130083955223803</v>
      </c>
      <c r="AP36" s="186">
        <v>41.530583955223797</v>
      </c>
      <c r="AQ36" s="177"/>
      <c r="AR36" s="187">
        <v>35.935809968016997</v>
      </c>
      <c r="AS36" s="160"/>
      <c r="AT36" s="161">
        <v>-16.803945411385399</v>
      </c>
      <c r="AU36" s="155">
        <v>-19.2221093255271</v>
      </c>
      <c r="AV36" s="155">
        <v>-10.323658946123601</v>
      </c>
      <c r="AW36" s="155">
        <v>-13.963485307033</v>
      </c>
      <c r="AX36" s="155">
        <v>-19.295719533320401</v>
      </c>
      <c r="AY36" s="162">
        <v>-15.8366419735344</v>
      </c>
      <c r="AZ36" s="155"/>
      <c r="BA36" s="163">
        <v>-17.166781290845101</v>
      </c>
      <c r="BB36" s="164">
        <v>-22.918720338407802</v>
      </c>
      <c r="BC36" s="165">
        <v>-20.1184879744273</v>
      </c>
      <c r="BD36" s="155"/>
      <c r="BE36" s="166">
        <v>-17.300371656563499</v>
      </c>
      <c r="BF36" s="67"/>
      <c r="BG36" s="68"/>
      <c r="BH36" s="68"/>
      <c r="BI36" s="68"/>
      <c r="BJ36" s="68"/>
      <c r="BK36" s="68"/>
      <c r="BL36" s="68"/>
      <c r="BM36" s="68"/>
      <c r="BN36" s="68"/>
      <c r="BO36" s="68"/>
      <c r="BP36" s="68"/>
      <c r="BQ36" s="68"/>
      <c r="BR36" s="68"/>
    </row>
    <row r="37" spans="1:70" x14ac:dyDescent="0.25">
      <c r="A37" s="21" t="s">
        <v>80</v>
      </c>
      <c r="B37" s="3" t="str">
        <f t="shared" si="0"/>
        <v>Coastal Virginia - Hampton Roads</v>
      </c>
      <c r="C37" s="3"/>
      <c r="D37" s="24" t="s">
        <v>16</v>
      </c>
      <c r="E37" s="27" t="s">
        <v>17</v>
      </c>
      <c r="F37" s="3"/>
      <c r="G37" s="182">
        <v>31.630405800071699</v>
      </c>
      <c r="H37" s="177">
        <v>42.115705026387197</v>
      </c>
      <c r="I37" s="177">
        <v>42.363933237690198</v>
      </c>
      <c r="J37" s="177">
        <v>42.299967208075003</v>
      </c>
      <c r="K37" s="177">
        <v>46.150735256443099</v>
      </c>
      <c r="L37" s="183">
        <v>40.912149305733401</v>
      </c>
      <c r="M37" s="177"/>
      <c r="N37" s="184">
        <v>81.801435979971302</v>
      </c>
      <c r="O37" s="185">
        <v>91.628893827917395</v>
      </c>
      <c r="P37" s="186">
        <v>86.715164903944398</v>
      </c>
      <c r="Q37" s="177"/>
      <c r="R37" s="187">
        <v>54.025045930270799</v>
      </c>
      <c r="S37" s="160"/>
      <c r="T37" s="161">
        <v>-2.6011104447792399</v>
      </c>
      <c r="U37" s="155">
        <v>7.9338589796189796</v>
      </c>
      <c r="V37" s="155">
        <v>-0.30633949870578497</v>
      </c>
      <c r="W37" s="155">
        <v>-10.8728175181895</v>
      </c>
      <c r="X37" s="155">
        <v>-14.340514778503</v>
      </c>
      <c r="Y37" s="162">
        <v>-4.99966854473164</v>
      </c>
      <c r="Z37" s="155"/>
      <c r="AA37" s="163">
        <v>-5.90026844624881</v>
      </c>
      <c r="AB37" s="164">
        <v>-4.28763837156882E-2</v>
      </c>
      <c r="AC37" s="165">
        <v>-2.8938839599338499</v>
      </c>
      <c r="AD37" s="155"/>
      <c r="AE37" s="166">
        <v>-3.99817096309364</v>
      </c>
      <c r="AF37" s="67"/>
      <c r="AG37" s="182">
        <v>35.6126454802802</v>
      </c>
      <c r="AH37" s="177">
        <v>41.564148573697601</v>
      </c>
      <c r="AI37" s="177">
        <v>45.247650219677404</v>
      </c>
      <c r="AJ37" s="177">
        <v>45.458255645646702</v>
      </c>
      <c r="AK37" s="177">
        <v>44.497986973062197</v>
      </c>
      <c r="AL37" s="183">
        <v>42.476137378472799</v>
      </c>
      <c r="AM37" s="177"/>
      <c r="AN37" s="184">
        <v>62.077194844094002</v>
      </c>
      <c r="AO37" s="185">
        <v>66.125111458139898</v>
      </c>
      <c r="AP37" s="186">
        <v>64.101146674346694</v>
      </c>
      <c r="AQ37" s="177"/>
      <c r="AR37" s="187">
        <v>48.657805879151198</v>
      </c>
      <c r="AS37" s="160"/>
      <c r="AT37" s="161">
        <v>5.8915792304244299</v>
      </c>
      <c r="AU37" s="155">
        <v>-0.32062600995854501</v>
      </c>
      <c r="AV37" s="155">
        <v>-1.2527090523479201</v>
      </c>
      <c r="AW37" s="155">
        <v>-3.5420899568402402</v>
      </c>
      <c r="AX37" s="155">
        <v>-3.8854924715633299</v>
      </c>
      <c r="AY37" s="162">
        <v>-1.0224773535591001</v>
      </c>
      <c r="AZ37" s="155"/>
      <c r="BA37" s="163">
        <v>-2.1108836632247998</v>
      </c>
      <c r="BB37" s="164">
        <v>-3.3022438706903698</v>
      </c>
      <c r="BC37" s="165">
        <v>-2.72902458131425</v>
      </c>
      <c r="BD37" s="155"/>
      <c r="BE37" s="166">
        <v>-1.6645278091709901</v>
      </c>
      <c r="BF37" s="67"/>
      <c r="BG37" s="68"/>
      <c r="BH37" s="68"/>
      <c r="BI37" s="68"/>
      <c r="BJ37" s="68"/>
      <c r="BK37" s="68"/>
      <c r="BL37" s="68"/>
      <c r="BM37" s="68"/>
      <c r="BN37" s="68"/>
      <c r="BO37" s="68"/>
      <c r="BP37" s="68"/>
      <c r="BQ37" s="68"/>
      <c r="BR37" s="68"/>
    </row>
    <row r="38" spans="1:70" x14ac:dyDescent="0.25">
      <c r="A38" s="20" t="s">
        <v>81</v>
      </c>
      <c r="B38" s="3" t="str">
        <f t="shared" si="0"/>
        <v>Northern Virginia</v>
      </c>
      <c r="C38" s="3"/>
      <c r="D38" s="24" t="s">
        <v>16</v>
      </c>
      <c r="E38" s="27" t="s">
        <v>17</v>
      </c>
      <c r="F38" s="3"/>
      <c r="G38" s="182">
        <v>50.253070325577802</v>
      </c>
      <c r="H38" s="177">
        <v>81.416604472699206</v>
      </c>
      <c r="I38" s="177">
        <v>105.796165666672</v>
      </c>
      <c r="J38" s="177">
        <v>91.610311095228198</v>
      </c>
      <c r="K38" s="177">
        <v>73.992943179039599</v>
      </c>
      <c r="L38" s="183">
        <v>80.613818947843498</v>
      </c>
      <c r="M38" s="177"/>
      <c r="N38" s="184">
        <v>99.372272086068406</v>
      </c>
      <c r="O38" s="185">
        <v>103.22973028382199</v>
      </c>
      <c r="P38" s="186">
        <v>101.30100118494499</v>
      </c>
      <c r="Q38" s="177"/>
      <c r="R38" s="187">
        <v>86.524442444158396</v>
      </c>
      <c r="S38" s="160"/>
      <c r="T38" s="161">
        <v>3.5884270881009601</v>
      </c>
      <c r="U38" s="155">
        <v>5.7624663031564598</v>
      </c>
      <c r="V38" s="155">
        <v>33.491079460401899</v>
      </c>
      <c r="W38" s="155">
        <v>17.2937143848212</v>
      </c>
      <c r="X38" s="155">
        <v>0.86179916025499004</v>
      </c>
      <c r="Y38" s="162">
        <v>13.1548153114886</v>
      </c>
      <c r="Z38" s="155"/>
      <c r="AA38" s="163">
        <v>13.995306381723401</v>
      </c>
      <c r="AB38" s="164">
        <v>7.5670615910433803</v>
      </c>
      <c r="AC38" s="165">
        <v>10.626821554619699</v>
      </c>
      <c r="AD38" s="155"/>
      <c r="AE38" s="166">
        <v>12.296417998198301</v>
      </c>
      <c r="AF38" s="67"/>
      <c r="AG38" s="182">
        <v>85.149195929805998</v>
      </c>
      <c r="AH38" s="177">
        <v>107.813236406041</v>
      </c>
      <c r="AI38" s="177">
        <v>106.845657456693</v>
      </c>
      <c r="AJ38" s="177">
        <v>100.044780314856</v>
      </c>
      <c r="AK38" s="177">
        <v>78.472312101491497</v>
      </c>
      <c r="AL38" s="183">
        <v>95.665036441777701</v>
      </c>
      <c r="AM38" s="177"/>
      <c r="AN38" s="184">
        <v>71.2628236500084</v>
      </c>
      <c r="AO38" s="185">
        <v>71.577527930859304</v>
      </c>
      <c r="AP38" s="186">
        <v>71.420175790433902</v>
      </c>
      <c r="AQ38" s="177"/>
      <c r="AR38" s="187">
        <v>88.737933398536597</v>
      </c>
      <c r="AS38" s="160"/>
      <c r="AT38" s="161">
        <v>65.747603428132706</v>
      </c>
      <c r="AU38" s="155">
        <v>26.994502003177701</v>
      </c>
      <c r="AV38" s="155">
        <v>9.7100996054361897</v>
      </c>
      <c r="AW38" s="155">
        <v>6.6046161040690503</v>
      </c>
      <c r="AX38" s="155">
        <v>6.9895797608535597</v>
      </c>
      <c r="AY38" s="162">
        <v>19.326686231359201</v>
      </c>
      <c r="AZ38" s="155"/>
      <c r="BA38" s="163">
        <v>13.101838980977201</v>
      </c>
      <c r="BB38" s="164">
        <v>7.0320780383035704</v>
      </c>
      <c r="BC38" s="165">
        <v>9.9765967082326306</v>
      </c>
      <c r="BD38" s="155"/>
      <c r="BE38" s="166">
        <v>17.036670567675198</v>
      </c>
      <c r="BF38" s="67"/>
      <c r="BG38" s="68"/>
      <c r="BH38" s="68"/>
      <c r="BI38" s="68"/>
      <c r="BJ38" s="68"/>
      <c r="BK38" s="68"/>
      <c r="BL38" s="68"/>
      <c r="BM38" s="68"/>
      <c r="BN38" s="68"/>
      <c r="BO38" s="68"/>
      <c r="BP38" s="68"/>
      <c r="BQ38" s="68"/>
      <c r="BR38" s="68"/>
    </row>
    <row r="39" spans="1:70" x14ac:dyDescent="0.25">
      <c r="A39" s="22" t="s">
        <v>82</v>
      </c>
      <c r="B39" s="3" t="str">
        <f t="shared" si="0"/>
        <v>Shenandoah Valley</v>
      </c>
      <c r="C39" s="3"/>
      <c r="D39" s="25" t="s">
        <v>16</v>
      </c>
      <c r="E39" s="28" t="s">
        <v>17</v>
      </c>
      <c r="F39" s="3"/>
      <c r="G39" s="188">
        <v>23.716412658227799</v>
      </c>
      <c r="H39" s="189">
        <v>30.2116405063291</v>
      </c>
      <c r="I39" s="189">
        <v>41.622167088607497</v>
      </c>
      <c r="J39" s="189">
        <v>36.461045569620197</v>
      </c>
      <c r="K39" s="189">
        <v>41.883978902953501</v>
      </c>
      <c r="L39" s="190">
        <v>34.779048945147601</v>
      </c>
      <c r="M39" s="177"/>
      <c r="N39" s="191">
        <v>62.389622784810101</v>
      </c>
      <c r="O39" s="192">
        <v>61.198356962025301</v>
      </c>
      <c r="P39" s="193">
        <v>61.793989873417701</v>
      </c>
      <c r="Q39" s="177"/>
      <c r="R39" s="194">
        <v>42.497603496081901</v>
      </c>
      <c r="S39" s="160"/>
      <c r="T39" s="167">
        <v>-3.4836141379318701</v>
      </c>
      <c r="U39" s="168">
        <v>-15.315569675680299</v>
      </c>
      <c r="V39" s="168">
        <v>6.7294360507044999</v>
      </c>
      <c r="W39" s="168">
        <v>-15.5172885855287</v>
      </c>
      <c r="X39" s="168">
        <v>-14.735081043293199</v>
      </c>
      <c r="Y39" s="169">
        <v>-9.2053994279887394</v>
      </c>
      <c r="Z39" s="155"/>
      <c r="AA39" s="170">
        <v>-15.303668738282299</v>
      </c>
      <c r="AB39" s="171">
        <v>-20.780617648317399</v>
      </c>
      <c r="AC39" s="172">
        <v>-18.107269185815699</v>
      </c>
      <c r="AD39" s="155"/>
      <c r="AE39" s="173">
        <v>-13.128478513146</v>
      </c>
      <c r="AF39" s="67"/>
      <c r="AG39" s="188">
        <v>28.527368354430301</v>
      </c>
      <c r="AH39" s="189">
        <v>33.407857805907099</v>
      </c>
      <c r="AI39" s="189">
        <v>38.155244936708797</v>
      </c>
      <c r="AJ39" s="189">
        <v>36.584471940928204</v>
      </c>
      <c r="AK39" s="189">
        <v>37.1484084388185</v>
      </c>
      <c r="AL39" s="190">
        <v>34.764670295358599</v>
      </c>
      <c r="AM39" s="177"/>
      <c r="AN39" s="191">
        <v>50.218880801687703</v>
      </c>
      <c r="AO39" s="192">
        <v>49.072855485231997</v>
      </c>
      <c r="AP39" s="193">
        <v>49.6458681434599</v>
      </c>
      <c r="AQ39" s="177"/>
      <c r="AR39" s="194">
        <v>39.016441109101798</v>
      </c>
      <c r="AS39" s="160"/>
      <c r="AT39" s="167">
        <v>16.270642470490401</v>
      </c>
      <c r="AU39" s="168">
        <v>-4.0977464664494399</v>
      </c>
      <c r="AV39" s="168">
        <v>0.58562935843116104</v>
      </c>
      <c r="AW39" s="168">
        <v>-3.9400599658300801</v>
      </c>
      <c r="AX39" s="168">
        <v>-6.7575555206755702</v>
      </c>
      <c r="AY39" s="169">
        <v>-0.80242849618248002</v>
      </c>
      <c r="AZ39" s="155"/>
      <c r="BA39" s="170">
        <v>-7.4831204175155097</v>
      </c>
      <c r="BB39" s="171">
        <v>-12.451131639233999</v>
      </c>
      <c r="BC39" s="172">
        <v>-10.007002008132201</v>
      </c>
      <c r="BD39" s="155"/>
      <c r="BE39" s="173">
        <v>-4.3588020361654598</v>
      </c>
      <c r="BF39" s="67"/>
      <c r="BG39" s="68"/>
      <c r="BH39" s="68"/>
      <c r="BI39" s="68"/>
      <c r="BJ39" s="68"/>
      <c r="BK39" s="68"/>
      <c r="BL39" s="68"/>
      <c r="BM39" s="68"/>
      <c r="BN39" s="68"/>
      <c r="BO39" s="68"/>
      <c r="BP39" s="68"/>
      <c r="BQ39" s="68"/>
      <c r="BR39" s="68"/>
    </row>
    <row r="40" spans="1:70" ht="13" x14ac:dyDescent="0.3">
      <c r="A40" s="19" t="s">
        <v>83</v>
      </c>
      <c r="B40" s="3" t="str">
        <f t="shared" si="0"/>
        <v>Southern Virginia</v>
      </c>
      <c r="C40" s="9"/>
      <c r="D40" s="23" t="s">
        <v>16</v>
      </c>
      <c r="E40" s="26" t="s">
        <v>17</v>
      </c>
      <c r="F40" s="3"/>
      <c r="G40" s="174">
        <v>35.436340217632598</v>
      </c>
      <c r="H40" s="175">
        <v>57.284377081945301</v>
      </c>
      <c r="I40" s="175">
        <v>65.480093271152498</v>
      </c>
      <c r="J40" s="175">
        <v>73.938658671996393</v>
      </c>
      <c r="K40" s="175">
        <v>74.6955607372862</v>
      </c>
      <c r="L40" s="176">
        <v>61.367005996002597</v>
      </c>
      <c r="M40" s="177"/>
      <c r="N40" s="178">
        <v>83.186753275594</v>
      </c>
      <c r="O40" s="179">
        <v>74.927874750166495</v>
      </c>
      <c r="P40" s="180">
        <v>79.057314012880298</v>
      </c>
      <c r="Q40" s="177"/>
      <c r="R40" s="181">
        <v>66.421379715110504</v>
      </c>
      <c r="S40" s="160"/>
      <c r="T40" s="152">
        <v>-0.422876740137966</v>
      </c>
      <c r="U40" s="153">
        <v>4.0049206609015897</v>
      </c>
      <c r="V40" s="153">
        <v>11.4218565773739</v>
      </c>
      <c r="W40" s="153">
        <v>24.9259856425758</v>
      </c>
      <c r="X40" s="153">
        <v>25.355272081859201</v>
      </c>
      <c r="Y40" s="154">
        <v>14.4026843092451</v>
      </c>
      <c r="Z40" s="155"/>
      <c r="AA40" s="156">
        <v>22.380760305602301</v>
      </c>
      <c r="AB40" s="157">
        <v>19.689374430209899</v>
      </c>
      <c r="AC40" s="158">
        <v>21.090428061448801</v>
      </c>
      <c r="AD40" s="155"/>
      <c r="AE40" s="159">
        <v>16.592494754688399</v>
      </c>
      <c r="AF40" s="67"/>
      <c r="AG40" s="174">
        <v>35.569116699977698</v>
      </c>
      <c r="AH40" s="175">
        <v>56.695182656007098</v>
      </c>
      <c r="AI40" s="175">
        <v>64.210034421496701</v>
      </c>
      <c r="AJ40" s="175">
        <v>65.811223073506497</v>
      </c>
      <c r="AK40" s="175">
        <v>59.628660337552702</v>
      </c>
      <c r="AL40" s="176">
        <v>56.382843437708097</v>
      </c>
      <c r="AM40" s="177"/>
      <c r="AN40" s="178">
        <v>58.294153342216298</v>
      </c>
      <c r="AO40" s="179">
        <v>54.486163668665299</v>
      </c>
      <c r="AP40" s="180">
        <v>56.390158505440802</v>
      </c>
      <c r="AQ40" s="177"/>
      <c r="AR40" s="181">
        <v>56.384933457060299</v>
      </c>
      <c r="AS40" s="160"/>
      <c r="AT40" s="152">
        <v>-2.08173635565131</v>
      </c>
      <c r="AU40" s="153">
        <v>1.4184036636839299</v>
      </c>
      <c r="AV40" s="153">
        <v>5.58664565981009</v>
      </c>
      <c r="AW40" s="153">
        <v>9.8612830854545095</v>
      </c>
      <c r="AX40" s="153">
        <v>11.802376279582299</v>
      </c>
      <c r="AY40" s="154">
        <v>5.8720866565738197</v>
      </c>
      <c r="AZ40" s="155"/>
      <c r="BA40" s="156">
        <v>13.608008593641999</v>
      </c>
      <c r="BB40" s="157">
        <v>9.5767020100462599</v>
      </c>
      <c r="BC40" s="158">
        <v>11.6240244419176</v>
      </c>
      <c r="BD40" s="155"/>
      <c r="BE40" s="159">
        <v>7.4542536285631398</v>
      </c>
      <c r="BF40" s="67"/>
    </row>
    <row r="41" spans="1:70" x14ac:dyDescent="0.25">
      <c r="A41" s="20" t="s">
        <v>84</v>
      </c>
      <c r="B41" s="3" t="str">
        <f t="shared" si="0"/>
        <v>Southwest Virginia - Blue Ridge Highlands</v>
      </c>
      <c r="C41" s="10"/>
      <c r="D41" s="24" t="s">
        <v>16</v>
      </c>
      <c r="E41" s="27" t="s">
        <v>17</v>
      </c>
      <c r="F41" s="3"/>
      <c r="G41" s="182">
        <v>27.841213011068401</v>
      </c>
      <c r="H41" s="177">
        <v>40.6696713349898</v>
      </c>
      <c r="I41" s="177">
        <v>49.482285972441801</v>
      </c>
      <c r="J41" s="177">
        <v>56.695511633160102</v>
      </c>
      <c r="K41" s="177">
        <v>73.753015586175707</v>
      </c>
      <c r="L41" s="183">
        <v>49.6883395075672</v>
      </c>
      <c r="M41" s="177"/>
      <c r="N41" s="184">
        <v>93.171364355093701</v>
      </c>
      <c r="O41" s="185">
        <v>93.003043822001302</v>
      </c>
      <c r="P41" s="186">
        <v>93.087204088547495</v>
      </c>
      <c r="Q41" s="177"/>
      <c r="R41" s="187">
        <v>62.088015102132999</v>
      </c>
      <c r="S41" s="160"/>
      <c r="T41" s="161">
        <v>14.144449062738699</v>
      </c>
      <c r="U41" s="155">
        <v>-0.76120683203161099</v>
      </c>
      <c r="V41" s="155">
        <v>13.0673395617987</v>
      </c>
      <c r="W41" s="155">
        <v>29.020176807003399</v>
      </c>
      <c r="X41" s="155">
        <v>23.9852346162372</v>
      </c>
      <c r="Y41" s="162">
        <v>16.878072545620501</v>
      </c>
      <c r="Z41" s="155"/>
      <c r="AA41" s="163">
        <v>30.1519882519537</v>
      </c>
      <c r="AB41" s="164">
        <v>44.168386083056497</v>
      </c>
      <c r="AC41" s="165">
        <v>36.795783998780301</v>
      </c>
      <c r="AD41" s="155"/>
      <c r="AE41" s="166">
        <v>24.652757121302798</v>
      </c>
      <c r="AF41" s="67"/>
      <c r="AG41" s="182">
        <v>32.263028857013701</v>
      </c>
      <c r="AH41" s="177">
        <v>39.901386943754197</v>
      </c>
      <c r="AI41" s="177">
        <v>45.902535294781998</v>
      </c>
      <c r="AJ41" s="177">
        <v>48.825869945787197</v>
      </c>
      <c r="AK41" s="177">
        <v>51.814176360966698</v>
      </c>
      <c r="AL41" s="183">
        <v>43.7413994804608</v>
      </c>
      <c r="AM41" s="177"/>
      <c r="AN41" s="184">
        <v>67.9524155748814</v>
      </c>
      <c r="AO41" s="185">
        <v>62.361305906934703</v>
      </c>
      <c r="AP41" s="186">
        <v>65.156860740908002</v>
      </c>
      <c r="AQ41" s="177"/>
      <c r="AR41" s="187">
        <v>49.860102697731399</v>
      </c>
      <c r="AS41" s="160"/>
      <c r="AT41" s="161">
        <v>25.293738593669001</v>
      </c>
      <c r="AU41" s="155">
        <v>0.51291016454042804</v>
      </c>
      <c r="AV41" s="155">
        <v>9.0657016374286901</v>
      </c>
      <c r="AW41" s="155">
        <v>13.6409576898178</v>
      </c>
      <c r="AX41" s="155">
        <v>14.953607367108701</v>
      </c>
      <c r="AY41" s="162">
        <v>11.8295564134286</v>
      </c>
      <c r="AZ41" s="155"/>
      <c r="BA41" s="163">
        <v>27.5320340327597</v>
      </c>
      <c r="BB41" s="164">
        <v>25.9790139407372</v>
      </c>
      <c r="BC41" s="165">
        <v>26.784090719905599</v>
      </c>
      <c r="BD41" s="155"/>
      <c r="BE41" s="166">
        <v>16.9832833134986</v>
      </c>
      <c r="BF41" s="67"/>
    </row>
    <row r="42" spans="1:70" x14ac:dyDescent="0.25">
      <c r="A42" s="21" t="s">
        <v>85</v>
      </c>
      <c r="B42" s="3" t="str">
        <f t="shared" si="0"/>
        <v>Southwest Virginia - Heart of Appalachia</v>
      </c>
      <c r="C42" s="3"/>
      <c r="D42" s="24" t="s">
        <v>16</v>
      </c>
      <c r="E42" s="27" t="s">
        <v>17</v>
      </c>
      <c r="F42" s="3"/>
      <c r="G42" s="182">
        <v>21.9517610921501</v>
      </c>
      <c r="H42" s="177">
        <v>35.209133105802003</v>
      </c>
      <c r="I42" s="177">
        <v>37.600450511945297</v>
      </c>
      <c r="J42" s="177">
        <v>41.487610921501698</v>
      </c>
      <c r="K42" s="177">
        <v>45.354423208191101</v>
      </c>
      <c r="L42" s="183">
        <v>36.320675767917997</v>
      </c>
      <c r="M42" s="177"/>
      <c r="N42" s="184">
        <v>44.6228259385665</v>
      </c>
      <c r="O42" s="185">
        <v>56.253433447098899</v>
      </c>
      <c r="P42" s="186">
        <v>50.438129692832703</v>
      </c>
      <c r="Q42" s="177"/>
      <c r="R42" s="187">
        <v>40.354234032179399</v>
      </c>
      <c r="S42" s="160"/>
      <c r="T42" s="161">
        <v>-11.2777041992143</v>
      </c>
      <c r="U42" s="155">
        <v>-12.578762543111001</v>
      </c>
      <c r="V42" s="155">
        <v>-16.497729940753501</v>
      </c>
      <c r="W42" s="155">
        <v>-10.2837053319478</v>
      </c>
      <c r="X42" s="155">
        <v>14.406741522859599</v>
      </c>
      <c r="Y42" s="162">
        <v>-7.3134725380258603</v>
      </c>
      <c r="Z42" s="155"/>
      <c r="AA42" s="163">
        <v>26.120820572532999</v>
      </c>
      <c r="AB42" s="164">
        <v>57.710589897326997</v>
      </c>
      <c r="AC42" s="165">
        <v>41.979676180979403</v>
      </c>
      <c r="AD42" s="155"/>
      <c r="AE42" s="166">
        <v>5.8044869827658099</v>
      </c>
      <c r="AF42" s="67"/>
      <c r="AG42" s="182">
        <v>21.332554607508499</v>
      </c>
      <c r="AH42" s="177">
        <v>32.787996587030698</v>
      </c>
      <c r="AI42" s="177">
        <v>36.014675767918</v>
      </c>
      <c r="AJ42" s="177">
        <v>36.088834470989703</v>
      </c>
      <c r="AK42" s="177">
        <v>33.067131399317397</v>
      </c>
      <c r="AL42" s="183">
        <v>31.858238566552899</v>
      </c>
      <c r="AM42" s="177"/>
      <c r="AN42" s="184">
        <v>32.216175767918003</v>
      </c>
      <c r="AO42" s="185">
        <v>34.661011945392403</v>
      </c>
      <c r="AP42" s="186">
        <v>33.438593856655203</v>
      </c>
      <c r="AQ42" s="177"/>
      <c r="AR42" s="187">
        <v>32.309768649439199</v>
      </c>
      <c r="AS42" s="160"/>
      <c r="AT42" s="161">
        <v>-20.643819129492901</v>
      </c>
      <c r="AU42" s="155">
        <v>-24.580770711340602</v>
      </c>
      <c r="AV42" s="155">
        <v>-22.392172318818201</v>
      </c>
      <c r="AW42" s="155">
        <v>-21.546301459208401</v>
      </c>
      <c r="AX42" s="155">
        <v>-13.294142872952399</v>
      </c>
      <c r="AY42" s="162">
        <v>-20.711062010484302</v>
      </c>
      <c r="AZ42" s="155"/>
      <c r="BA42" s="163">
        <v>-6.2278479032796898</v>
      </c>
      <c r="BB42" s="164">
        <v>6.49635167916996</v>
      </c>
      <c r="BC42" s="165">
        <v>-3.7788238876332599E-2</v>
      </c>
      <c r="BD42" s="155"/>
      <c r="BE42" s="166">
        <v>-15.5464535225407</v>
      </c>
      <c r="BF42" s="67"/>
    </row>
    <row r="43" spans="1:70" x14ac:dyDescent="0.25">
      <c r="A43" s="22" t="s">
        <v>86</v>
      </c>
      <c r="B43" s="3" t="str">
        <f t="shared" si="0"/>
        <v>Virginia Mountains</v>
      </c>
      <c r="C43" s="3"/>
      <c r="D43" s="25" t="s">
        <v>16</v>
      </c>
      <c r="E43" s="28" t="s">
        <v>17</v>
      </c>
      <c r="F43" s="3"/>
      <c r="G43" s="182">
        <v>28.004111908955402</v>
      </c>
      <c r="H43" s="177">
        <v>41.757448855168597</v>
      </c>
      <c r="I43" s="177">
        <v>49.690533803007703</v>
      </c>
      <c r="J43" s="177">
        <v>62.984717517951402</v>
      </c>
      <c r="K43" s="177">
        <v>80.833061915729502</v>
      </c>
      <c r="L43" s="183">
        <v>52.653974800162501</v>
      </c>
      <c r="M43" s="177"/>
      <c r="N43" s="184">
        <v>113.268847039696</v>
      </c>
      <c r="O43" s="185">
        <v>116.387336404281</v>
      </c>
      <c r="P43" s="186">
        <v>114.828091721988</v>
      </c>
      <c r="Q43" s="177"/>
      <c r="R43" s="187">
        <v>70.418008206398596</v>
      </c>
      <c r="S43" s="160"/>
      <c r="T43" s="161">
        <v>1.09763001756809</v>
      </c>
      <c r="U43" s="155">
        <v>-14.8626162583002</v>
      </c>
      <c r="V43" s="155">
        <v>-0.798175012183582</v>
      </c>
      <c r="W43" s="155">
        <v>19.971682418295799</v>
      </c>
      <c r="X43" s="155">
        <v>20.3861426703474</v>
      </c>
      <c r="Y43" s="162">
        <v>6.8109840946117304</v>
      </c>
      <c r="Z43" s="155"/>
      <c r="AA43" s="163">
        <v>15.8509410675704</v>
      </c>
      <c r="AB43" s="164">
        <v>22.616255738966501</v>
      </c>
      <c r="AC43" s="165">
        <v>19.1835460564646</v>
      </c>
      <c r="AD43" s="155"/>
      <c r="AE43" s="166">
        <v>12.2395566086445</v>
      </c>
      <c r="AF43" s="67"/>
      <c r="AG43" s="182">
        <v>35.097910259038997</v>
      </c>
      <c r="AH43" s="177">
        <v>43.976912719567999</v>
      </c>
      <c r="AI43" s="177">
        <v>52.135949695851203</v>
      </c>
      <c r="AJ43" s="177">
        <v>55.7633169298065</v>
      </c>
      <c r="AK43" s="177">
        <v>55.359321987560598</v>
      </c>
      <c r="AL43" s="183">
        <v>48.466682318365102</v>
      </c>
      <c r="AM43" s="177"/>
      <c r="AN43" s="184">
        <v>71.897481033422096</v>
      </c>
      <c r="AO43" s="185">
        <v>72.597630388187596</v>
      </c>
      <c r="AP43" s="186">
        <v>72.248337567129795</v>
      </c>
      <c r="AQ43" s="177"/>
      <c r="AR43" s="187">
        <v>55.272297855731402</v>
      </c>
      <c r="AS43" s="160"/>
      <c r="AT43" s="161">
        <v>16.418893672063099</v>
      </c>
      <c r="AU43" s="155">
        <v>-6.9362871490876303</v>
      </c>
      <c r="AV43" s="155">
        <v>-0.19632300953892601</v>
      </c>
      <c r="AW43" s="155">
        <v>6.16355200885641</v>
      </c>
      <c r="AX43" s="155">
        <v>8.1184107929949807</v>
      </c>
      <c r="AY43" s="162">
        <v>3.8350956282025601</v>
      </c>
      <c r="AZ43" s="155"/>
      <c r="BA43" s="163">
        <v>8.8510344326012707</v>
      </c>
      <c r="BB43" s="164">
        <v>11.2563947277946</v>
      </c>
      <c r="BC43" s="165">
        <v>10.047589644728699</v>
      </c>
      <c r="BD43" s="155"/>
      <c r="BE43" s="166">
        <v>6.07390378915985</v>
      </c>
      <c r="BF43" s="67"/>
    </row>
    <row r="44" spans="1:70" x14ac:dyDescent="0.25">
      <c r="A44" s="75" t="s">
        <v>110</v>
      </c>
      <c r="B44" s="3" t="s">
        <v>116</v>
      </c>
      <c r="D44" s="25" t="s">
        <v>16</v>
      </c>
      <c r="E44" s="28" t="s">
        <v>17</v>
      </c>
      <c r="G44" s="182">
        <v>73.208865371269894</v>
      </c>
      <c r="H44" s="177">
        <v>118.59319916724399</v>
      </c>
      <c r="I44" s="177">
        <v>134.82218598195601</v>
      </c>
      <c r="J44" s="177">
        <v>148.333240804996</v>
      </c>
      <c r="K44" s="177">
        <v>112.45790423317101</v>
      </c>
      <c r="L44" s="183">
        <v>117.48307911172699</v>
      </c>
      <c r="M44" s="177"/>
      <c r="N44" s="184">
        <v>242.26275850104</v>
      </c>
      <c r="O44" s="185">
        <v>274.51523594725802</v>
      </c>
      <c r="P44" s="186">
        <v>258.38899722414902</v>
      </c>
      <c r="Q44" s="177"/>
      <c r="R44" s="187">
        <v>157.74191285813399</v>
      </c>
      <c r="S44" s="160"/>
      <c r="T44" s="161">
        <v>-5.2875978543163997</v>
      </c>
      <c r="U44" s="155">
        <v>-15.0569235253316</v>
      </c>
      <c r="V44" s="155">
        <v>0.16290581490366099</v>
      </c>
      <c r="W44" s="155">
        <v>8.3527046956883098</v>
      </c>
      <c r="X44" s="155">
        <v>-12.430438976127499</v>
      </c>
      <c r="Y44" s="162">
        <v>-4.7692167425910998</v>
      </c>
      <c r="Z44" s="155"/>
      <c r="AA44" s="163">
        <v>30.730849215362401</v>
      </c>
      <c r="AB44" s="164">
        <v>5.2954658570014699</v>
      </c>
      <c r="AC44" s="165">
        <v>15.8633738028447</v>
      </c>
      <c r="AD44" s="155"/>
      <c r="AE44" s="166">
        <v>3.8891646596048801</v>
      </c>
      <c r="AF44" s="70"/>
      <c r="AG44" s="182">
        <v>134.78933900069299</v>
      </c>
      <c r="AH44" s="177">
        <v>160.60227619708499</v>
      </c>
      <c r="AI44" s="177">
        <v>152.54805170020799</v>
      </c>
      <c r="AJ44" s="177">
        <v>156.01404059680701</v>
      </c>
      <c r="AK44" s="177">
        <v>131.66730048577301</v>
      </c>
      <c r="AL44" s="183">
        <v>147.12420159611301</v>
      </c>
      <c r="AM44" s="177"/>
      <c r="AN44" s="184">
        <v>180.11114156835501</v>
      </c>
      <c r="AO44" s="185">
        <v>201.08308900069301</v>
      </c>
      <c r="AP44" s="186">
        <v>190.59711528452399</v>
      </c>
      <c r="AQ44" s="177"/>
      <c r="AR44" s="187">
        <v>159.54503407851601</v>
      </c>
      <c r="AS44" s="160"/>
      <c r="AT44" s="161">
        <v>73.180610163503999</v>
      </c>
      <c r="AU44" s="155">
        <v>20.866592361125701</v>
      </c>
      <c r="AV44" s="155">
        <v>3.2760174612578701</v>
      </c>
      <c r="AW44" s="155">
        <v>5.0811166148404299</v>
      </c>
      <c r="AX44" s="155">
        <v>6.0882587867056497</v>
      </c>
      <c r="AY44" s="162">
        <v>16.580637406088801</v>
      </c>
      <c r="AZ44" s="155"/>
      <c r="BA44" s="163">
        <v>15.084816803956601</v>
      </c>
      <c r="BB44" s="164">
        <v>1.47196993204738</v>
      </c>
      <c r="BC44" s="165">
        <v>7.4788388424750698</v>
      </c>
      <c r="BD44" s="155"/>
      <c r="BE44" s="166">
        <v>13.305568104204401</v>
      </c>
    </row>
    <row r="45" spans="1:70" x14ac:dyDescent="0.25">
      <c r="A45" s="75" t="s">
        <v>111</v>
      </c>
      <c r="B45" s="3" t="s">
        <v>117</v>
      </c>
      <c r="D45" s="25" t="s">
        <v>16</v>
      </c>
      <c r="E45" s="28" t="s">
        <v>17</v>
      </c>
      <c r="G45" s="182">
        <v>53.785051889205498</v>
      </c>
      <c r="H45" s="177">
        <v>95.188558795585706</v>
      </c>
      <c r="I45" s="177">
        <v>117.04287656215701</v>
      </c>
      <c r="J45" s="177">
        <v>103.4252006139</v>
      </c>
      <c r="K45" s="177">
        <v>89.464874296572305</v>
      </c>
      <c r="L45" s="183">
        <v>91.781312431484295</v>
      </c>
      <c r="M45" s="177"/>
      <c r="N45" s="184">
        <v>148.969599137616</v>
      </c>
      <c r="O45" s="185">
        <v>162.209579039684</v>
      </c>
      <c r="P45" s="186">
        <v>155.58958908865</v>
      </c>
      <c r="Q45" s="177"/>
      <c r="R45" s="187">
        <v>110.012248619245</v>
      </c>
      <c r="S45" s="160"/>
      <c r="T45" s="161">
        <v>5.6079547244572696</v>
      </c>
      <c r="U45" s="155">
        <v>8.0880751288638102</v>
      </c>
      <c r="V45" s="155">
        <v>27.136732006178001</v>
      </c>
      <c r="W45" s="155">
        <v>14.5445951386996</v>
      </c>
      <c r="X45" s="155">
        <v>3.2516830710782898</v>
      </c>
      <c r="Y45" s="162">
        <v>12.4784109945456</v>
      </c>
      <c r="Z45" s="155"/>
      <c r="AA45" s="163">
        <v>14.536102913212799</v>
      </c>
      <c r="AB45" s="164">
        <v>10.4025979707272</v>
      </c>
      <c r="AC45" s="165">
        <v>12.343534173994399</v>
      </c>
      <c r="AD45" s="155"/>
      <c r="AE45" s="166">
        <v>12.4238704815505</v>
      </c>
      <c r="AF45" s="70"/>
      <c r="AG45" s="182">
        <v>91.157860483812001</v>
      </c>
      <c r="AH45" s="177">
        <v>120.964233903383</v>
      </c>
      <c r="AI45" s="177">
        <v>127.04489028356301</v>
      </c>
      <c r="AJ45" s="177">
        <v>119.950316359716</v>
      </c>
      <c r="AK45" s="177">
        <v>92.583167525396405</v>
      </c>
      <c r="AL45" s="183">
        <v>110.34009371117401</v>
      </c>
      <c r="AM45" s="177"/>
      <c r="AN45" s="184">
        <v>106.130576719286</v>
      </c>
      <c r="AO45" s="185">
        <v>110.755071987137</v>
      </c>
      <c r="AP45" s="186">
        <v>108.442824353212</v>
      </c>
      <c r="AQ45" s="177"/>
      <c r="AR45" s="187">
        <v>109.79801675175599</v>
      </c>
      <c r="AS45" s="160"/>
      <c r="AT45" s="161">
        <v>57.642107236996502</v>
      </c>
      <c r="AU45" s="155">
        <v>16.3967618662886</v>
      </c>
      <c r="AV45" s="155">
        <v>4.7350641871101198</v>
      </c>
      <c r="AW45" s="155">
        <v>3.6099410170757298</v>
      </c>
      <c r="AX45" s="155">
        <v>4.7642521834644702</v>
      </c>
      <c r="AY45" s="162">
        <v>13.2401749712705</v>
      </c>
      <c r="AZ45" s="155"/>
      <c r="BA45" s="163">
        <v>12.7969284754671</v>
      </c>
      <c r="BB45" s="164">
        <v>7.9556759050610797</v>
      </c>
      <c r="BC45" s="165">
        <v>10.2716519117948</v>
      </c>
      <c r="BD45" s="155"/>
      <c r="BE45" s="166">
        <v>12.3864289392</v>
      </c>
    </row>
    <row r="46" spans="1:70" x14ac:dyDescent="0.25">
      <c r="A46" s="75" t="s">
        <v>112</v>
      </c>
      <c r="B46" s="3" t="s">
        <v>118</v>
      </c>
      <c r="D46" s="25" t="s">
        <v>16</v>
      </c>
      <c r="E46" s="28" t="s">
        <v>17</v>
      </c>
      <c r="G46" s="182">
        <v>46.4803431931361</v>
      </c>
      <c r="H46" s="177">
        <v>72.597723645526997</v>
      </c>
      <c r="I46" s="177">
        <v>91.553577728445404</v>
      </c>
      <c r="J46" s="177">
        <v>86.307551748964997</v>
      </c>
      <c r="K46" s="177">
        <v>77.259031619367605</v>
      </c>
      <c r="L46" s="183">
        <v>74.839645587088199</v>
      </c>
      <c r="M46" s="177"/>
      <c r="N46" s="184">
        <v>106.10453623968399</v>
      </c>
      <c r="O46" s="185">
        <v>111.30681437627</v>
      </c>
      <c r="P46" s="186">
        <v>108.705675307977</v>
      </c>
      <c r="Q46" s="177"/>
      <c r="R46" s="187">
        <v>84.538439873607402</v>
      </c>
      <c r="S46" s="160"/>
      <c r="T46" s="161">
        <v>1.3862817476726199</v>
      </c>
      <c r="U46" s="155">
        <v>3.80606704490229</v>
      </c>
      <c r="V46" s="155">
        <v>22.735012290579402</v>
      </c>
      <c r="W46" s="155">
        <v>16.014379719930002</v>
      </c>
      <c r="X46" s="155">
        <v>1.52321750951969</v>
      </c>
      <c r="Y46" s="162">
        <v>9.7777449457499994</v>
      </c>
      <c r="Z46" s="155"/>
      <c r="AA46" s="163">
        <v>4.1574666349090199</v>
      </c>
      <c r="AB46" s="164">
        <v>2.1117380035348798</v>
      </c>
      <c r="AC46" s="165">
        <v>3.0999906329590101</v>
      </c>
      <c r="AD46" s="155"/>
      <c r="AE46" s="166">
        <v>7.2544397309794704</v>
      </c>
      <c r="AF46" s="70"/>
      <c r="AG46" s="182">
        <v>66.125035698750494</v>
      </c>
      <c r="AH46" s="177">
        <v>85.3777782777602</v>
      </c>
      <c r="AI46" s="177">
        <v>93.515952616658396</v>
      </c>
      <c r="AJ46" s="177">
        <v>90.210166719164803</v>
      </c>
      <c r="AK46" s="177">
        <v>74.311731539396106</v>
      </c>
      <c r="AL46" s="183">
        <v>81.908132970346003</v>
      </c>
      <c r="AM46" s="177"/>
      <c r="AN46" s="184">
        <v>77.939412730052098</v>
      </c>
      <c r="AO46" s="185">
        <v>78.0475008804993</v>
      </c>
      <c r="AP46" s="186">
        <v>77.993456602783795</v>
      </c>
      <c r="AQ46" s="177"/>
      <c r="AR46" s="187">
        <v>80.7889980773041</v>
      </c>
      <c r="AS46" s="160"/>
      <c r="AT46" s="161">
        <v>35.375958943740102</v>
      </c>
      <c r="AU46" s="155">
        <v>12.5821109107392</v>
      </c>
      <c r="AV46" s="155">
        <v>7.2566086696368099</v>
      </c>
      <c r="AW46" s="155">
        <v>6.08814309084309</v>
      </c>
      <c r="AX46" s="155">
        <v>2.8618016141048601</v>
      </c>
      <c r="AY46" s="162">
        <v>10.942462342090799</v>
      </c>
      <c r="AZ46" s="155"/>
      <c r="BA46" s="163">
        <v>4.6057275549067498</v>
      </c>
      <c r="BB46" s="164">
        <v>0.45815948926751099</v>
      </c>
      <c r="BC46" s="165">
        <v>2.4885630663615901</v>
      </c>
      <c r="BD46" s="155"/>
      <c r="BE46" s="166">
        <v>8.4732368992095193</v>
      </c>
    </row>
    <row r="47" spans="1:70" x14ac:dyDescent="0.25">
      <c r="A47" s="75" t="s">
        <v>113</v>
      </c>
      <c r="B47" s="3" t="s">
        <v>119</v>
      </c>
      <c r="D47" s="25" t="s">
        <v>16</v>
      </c>
      <c r="E47" s="28" t="s">
        <v>17</v>
      </c>
      <c r="G47" s="182">
        <v>33.130827105610898</v>
      </c>
      <c r="H47" s="177">
        <v>49.353877207737497</v>
      </c>
      <c r="I47" s="177">
        <v>63.645616965036602</v>
      </c>
      <c r="J47" s="177">
        <v>62.565980776162398</v>
      </c>
      <c r="K47" s="177">
        <v>65.033288477712304</v>
      </c>
      <c r="L47" s="183">
        <v>54.745918106452002</v>
      </c>
      <c r="M47" s="177"/>
      <c r="N47" s="184">
        <v>86.898955184428601</v>
      </c>
      <c r="O47" s="185">
        <v>85.546714886459199</v>
      </c>
      <c r="P47" s="186">
        <v>86.222835035443893</v>
      </c>
      <c r="Q47" s="177"/>
      <c r="R47" s="187">
        <v>63.739322943306803</v>
      </c>
      <c r="S47" s="160"/>
      <c r="T47" s="161">
        <v>-1.7849182660938201</v>
      </c>
      <c r="U47" s="155">
        <v>-4.7438944352815202</v>
      </c>
      <c r="V47" s="155">
        <v>14.989357196874399</v>
      </c>
      <c r="W47" s="155">
        <v>6.4659898887431497</v>
      </c>
      <c r="X47" s="155">
        <v>0.65995088167514204</v>
      </c>
      <c r="Y47" s="162">
        <v>3.5807232064673502</v>
      </c>
      <c r="Z47" s="155"/>
      <c r="AA47" s="163">
        <v>0.59580863441578502</v>
      </c>
      <c r="AB47" s="164">
        <v>-3.3255739258738801</v>
      </c>
      <c r="AC47" s="165">
        <v>-1.3884865450818</v>
      </c>
      <c r="AD47" s="155"/>
      <c r="AE47" s="166">
        <v>1.60189397802119</v>
      </c>
      <c r="AF47" s="70"/>
      <c r="AG47" s="182">
        <v>43.691348346327999</v>
      </c>
      <c r="AH47" s="177">
        <v>55.852157762587197</v>
      </c>
      <c r="AI47" s="177">
        <v>61.550559653527699</v>
      </c>
      <c r="AJ47" s="177">
        <v>60.631952570309501</v>
      </c>
      <c r="AK47" s="177">
        <v>56.295965472915299</v>
      </c>
      <c r="AL47" s="183">
        <v>55.6043967611336</v>
      </c>
      <c r="AM47" s="177"/>
      <c r="AN47" s="184">
        <v>63.309950564038402</v>
      </c>
      <c r="AO47" s="185">
        <v>60.8602794514293</v>
      </c>
      <c r="AP47" s="186">
        <v>62.085148116667199</v>
      </c>
      <c r="AQ47" s="177"/>
      <c r="AR47" s="187">
        <v>57.456004254563197</v>
      </c>
      <c r="AS47" s="160"/>
      <c r="AT47" s="161">
        <v>22.937699716103801</v>
      </c>
      <c r="AU47" s="155">
        <v>4.2746614605747801</v>
      </c>
      <c r="AV47" s="155">
        <v>4.0274560657721796</v>
      </c>
      <c r="AW47" s="155">
        <v>2.0647305048543401</v>
      </c>
      <c r="AX47" s="155">
        <v>2.7333865034851401</v>
      </c>
      <c r="AY47" s="162">
        <v>5.9239972819822801</v>
      </c>
      <c r="AZ47" s="155"/>
      <c r="BA47" s="163">
        <v>1.5954412943552301</v>
      </c>
      <c r="BB47" s="164">
        <v>-3.4802291918199102</v>
      </c>
      <c r="BC47" s="165">
        <v>-0.95730025453451095</v>
      </c>
      <c r="BD47" s="155"/>
      <c r="BE47" s="166">
        <v>3.6995526289096499</v>
      </c>
    </row>
    <row r="48" spans="1:70" x14ac:dyDescent="0.25">
      <c r="A48" s="75" t="s">
        <v>114</v>
      </c>
      <c r="B48" s="3" t="s">
        <v>120</v>
      </c>
      <c r="D48" s="25" t="s">
        <v>16</v>
      </c>
      <c r="E48" s="28" t="s">
        <v>17</v>
      </c>
      <c r="G48" s="182">
        <v>30.415570964346099</v>
      </c>
      <c r="H48" s="177">
        <v>37.306622728729003</v>
      </c>
      <c r="I48" s="177">
        <v>44.503062382717701</v>
      </c>
      <c r="J48" s="177">
        <v>44.439316673531899</v>
      </c>
      <c r="K48" s="177">
        <v>47.361023845484901</v>
      </c>
      <c r="L48" s="183">
        <v>40.8051193189619</v>
      </c>
      <c r="M48" s="177"/>
      <c r="N48" s="184">
        <v>59.443753489862203</v>
      </c>
      <c r="O48" s="185">
        <v>57.003762643599202</v>
      </c>
      <c r="P48" s="186">
        <v>58.223758066730703</v>
      </c>
      <c r="Q48" s="177"/>
      <c r="R48" s="187">
        <v>45.781873246895898</v>
      </c>
      <c r="S48" s="160"/>
      <c r="T48" s="161">
        <v>-0.60070415398257804</v>
      </c>
      <c r="U48" s="155">
        <v>-0.286299042995731</v>
      </c>
      <c r="V48" s="155">
        <v>13.03847918075</v>
      </c>
      <c r="W48" s="155">
        <v>3.5292176092884402</v>
      </c>
      <c r="X48" s="155">
        <v>7.7248779429009797</v>
      </c>
      <c r="Y48" s="162">
        <v>5.0204945632846201</v>
      </c>
      <c r="Z48" s="155"/>
      <c r="AA48" s="163">
        <v>9.8687325071159808</v>
      </c>
      <c r="AB48" s="164">
        <v>3.57661874727575</v>
      </c>
      <c r="AC48" s="165">
        <v>6.6958381686982102</v>
      </c>
      <c r="AD48" s="155"/>
      <c r="AE48" s="166">
        <v>5.6231291776942296</v>
      </c>
      <c r="AF48" s="70"/>
      <c r="AG48" s="182">
        <v>34.836283081231201</v>
      </c>
      <c r="AH48" s="177">
        <v>39.758659535887197</v>
      </c>
      <c r="AI48" s="177">
        <v>41.774774944338603</v>
      </c>
      <c r="AJ48" s="177">
        <v>41.406806872173803</v>
      </c>
      <c r="AK48" s="177">
        <v>40.251230174214399</v>
      </c>
      <c r="AL48" s="183">
        <v>39.605550921568998</v>
      </c>
      <c r="AM48" s="177"/>
      <c r="AN48" s="184">
        <v>44.232035829871201</v>
      </c>
      <c r="AO48" s="185">
        <v>43.015983842319301</v>
      </c>
      <c r="AP48" s="186">
        <v>43.623553116703597</v>
      </c>
      <c r="AQ48" s="177"/>
      <c r="AR48" s="187">
        <v>40.754167823639598</v>
      </c>
      <c r="AS48" s="160"/>
      <c r="AT48" s="161">
        <v>14.291062673078301</v>
      </c>
      <c r="AU48" s="155">
        <v>5.0677191902827197</v>
      </c>
      <c r="AV48" s="155">
        <v>4.9084413177803103</v>
      </c>
      <c r="AW48" s="155">
        <v>1.8861269831888701</v>
      </c>
      <c r="AX48" s="155">
        <v>2.5092459496293</v>
      </c>
      <c r="AY48" s="162">
        <v>5.3084774846170797</v>
      </c>
      <c r="AZ48" s="155"/>
      <c r="BA48" s="163">
        <v>2.0425490068870098</v>
      </c>
      <c r="BB48" s="164">
        <v>-0.24944502937429799</v>
      </c>
      <c r="BC48" s="165">
        <v>0.89845246468359996</v>
      </c>
      <c r="BD48" s="155"/>
      <c r="BE48" s="166">
        <v>3.9243848544540798</v>
      </c>
    </row>
    <row r="49" spans="1:57" x14ac:dyDescent="0.25">
      <c r="A49" s="76" t="s">
        <v>115</v>
      </c>
      <c r="B49" s="3" t="s">
        <v>121</v>
      </c>
      <c r="D49" s="25" t="s">
        <v>16</v>
      </c>
      <c r="E49" s="28" t="s">
        <v>17</v>
      </c>
      <c r="G49" s="188">
        <v>23.829682189675101</v>
      </c>
      <c r="H49" s="189">
        <v>25.648351096287701</v>
      </c>
      <c r="I49" s="189">
        <v>27.9356305916473</v>
      </c>
      <c r="J49" s="189">
        <v>29.6600441763341</v>
      </c>
      <c r="K49" s="189">
        <v>32.381588645591599</v>
      </c>
      <c r="L49" s="190">
        <v>27.891059339907098</v>
      </c>
      <c r="M49" s="177"/>
      <c r="N49" s="191">
        <v>40.011595870069598</v>
      </c>
      <c r="O49" s="192">
        <v>38.356457848027802</v>
      </c>
      <c r="P49" s="193">
        <v>39.1840268590487</v>
      </c>
      <c r="Q49" s="177"/>
      <c r="R49" s="194">
        <v>31.117621488233301</v>
      </c>
      <c r="S49" s="160"/>
      <c r="T49" s="167">
        <v>3.0833535179522702</v>
      </c>
      <c r="U49" s="168">
        <v>3.2736067816097498</v>
      </c>
      <c r="V49" s="168">
        <v>7.56857635789844</v>
      </c>
      <c r="W49" s="168">
        <v>3.21695444625075</v>
      </c>
      <c r="X49" s="168">
        <v>12.503391612464</v>
      </c>
      <c r="Y49" s="169">
        <v>6.0974912338304303</v>
      </c>
      <c r="Z49" s="155"/>
      <c r="AA49" s="170">
        <v>12.6441645142651</v>
      </c>
      <c r="AB49" s="171">
        <v>4.96046315466611</v>
      </c>
      <c r="AC49" s="172">
        <v>8.7477560712683697</v>
      </c>
      <c r="AD49" s="155"/>
      <c r="AE49" s="173">
        <v>7.0359893936034004</v>
      </c>
      <c r="AG49" s="188">
        <v>25.5136676914153</v>
      </c>
      <c r="AH49" s="189">
        <v>26.811704178509199</v>
      </c>
      <c r="AI49" s="189">
        <v>27.340403072795802</v>
      </c>
      <c r="AJ49" s="189">
        <v>28.010789110353802</v>
      </c>
      <c r="AK49" s="189">
        <v>28.4877279488109</v>
      </c>
      <c r="AL49" s="190">
        <v>27.232858400377001</v>
      </c>
      <c r="AM49" s="177"/>
      <c r="AN49" s="191">
        <v>31.8518269685324</v>
      </c>
      <c r="AO49" s="192">
        <v>31.3347997650812</v>
      </c>
      <c r="AP49" s="193">
        <v>31.5933133668068</v>
      </c>
      <c r="AQ49" s="177"/>
      <c r="AR49" s="194">
        <v>28.4787026764998</v>
      </c>
      <c r="AS49" s="160"/>
      <c r="AT49" s="167">
        <v>10.320466752352001</v>
      </c>
      <c r="AU49" s="168">
        <v>5.6517835683173203</v>
      </c>
      <c r="AV49" s="168">
        <v>5.2552863273471004</v>
      </c>
      <c r="AW49" s="168">
        <v>3.9163595972799099</v>
      </c>
      <c r="AX49" s="168">
        <v>4.9376728262071499</v>
      </c>
      <c r="AY49" s="169">
        <v>5.89692894232138</v>
      </c>
      <c r="AZ49" s="155"/>
      <c r="BA49" s="170">
        <v>5.1686865843863599</v>
      </c>
      <c r="BB49" s="171">
        <v>0.76269016519937605</v>
      </c>
      <c r="BC49" s="172">
        <v>2.9365752436858101</v>
      </c>
      <c r="BD49" s="155"/>
      <c r="BE49" s="173">
        <v>4.9406174434800798</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19" sqref="J19"/>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33" t="str">
        <f>HYPERLINK("http://www.str.com/data-insights/resources/glossary", "For all STR definitions, please visit www.str.com/data-insights/resources/glossary")</f>
        <v>For all STR definitions, please visit www.str.com/data-insights/resources/glossary</v>
      </c>
      <c r="B5" s="233"/>
      <c r="C5" s="233"/>
      <c r="D5" s="233"/>
      <c r="E5" s="233"/>
      <c r="F5" s="233"/>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33" t="str">
        <f>HYPERLINK("http://www.str.com/data-insights/resources/FAQ", "For all STR FAQs, please click here or visit http://www.str.com/data-insights/resources/FAQ")</f>
        <v>For all STR FAQs, please click here or visit http://www.str.com/data-insights/resources/FAQ</v>
      </c>
      <c r="B9" s="233"/>
      <c r="C9" s="233"/>
      <c r="D9" s="233"/>
      <c r="E9" s="233"/>
      <c r="F9" s="233"/>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33" t="str">
        <f>HYPERLINK("http://www.str.com/contact", "For additional support, please contact your regional office")</f>
        <v>For additional support, please contact your regional office</v>
      </c>
      <c r="B12" s="233"/>
      <c r="C12" s="233"/>
      <c r="D12" s="233"/>
      <c r="E12" s="233"/>
      <c r="F12" s="233"/>
      <c r="G12" s="233"/>
      <c r="H12" s="233"/>
      <c r="I12" s="233"/>
      <c r="J12" s="233"/>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32" t="str">
        <f>HYPERLINK("http://www.hotelnewsnow.com/", "For the latest in industry news, visit HotelNewsNow.com.")</f>
        <v>For the latest in industry news, visit HotelNewsNow.com.</v>
      </c>
      <c r="B14" s="232"/>
      <c r="C14" s="232"/>
      <c r="D14" s="232"/>
      <c r="E14" s="232"/>
      <c r="F14" s="232"/>
      <c r="G14" s="232"/>
      <c r="H14" s="232"/>
      <c r="I14" s="232"/>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32" t="str">
        <f>HYPERLINK("http://www.hoteldataconference.com/", "To learn more about the Hotel Data Conference, visit HotelDataConference.com.")</f>
        <v>To learn more about the Hotel Data Conference, visit HotelDataConference.com.</v>
      </c>
      <c r="B15" s="232"/>
      <c r="C15" s="232"/>
      <c r="D15" s="232"/>
      <c r="E15" s="232"/>
      <c r="F15" s="232"/>
      <c r="G15" s="232"/>
      <c r="H15" s="232"/>
      <c r="I15" s="232"/>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2.xml><?xml version="1.0" encoding="utf-8"?>
<ds:datastoreItem xmlns:ds="http://schemas.openxmlformats.org/officeDocument/2006/customXml" ds:itemID="{1DDD571C-1B4D-4D52-BE45-04E842ADB646}"/>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2025-02-20T20:20:31Z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