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xr:revisionPtr revIDLastSave="36" documentId="8_{EF2B25E0-8F50-45CA-82AD-1B23E7AC818C}" xr6:coauthVersionLast="47" xr6:coauthVersionMax="47" xr10:uidLastSave="{C35AE021-4FA6-4CB7-9AE8-3E94CC57B65C}"/>
  <workbookProtection workbookAlgorithmName="SHA-512" workbookHashValue="jfLAR6MYKOee/h0EPVZVfnHs95NAHYVfOSS0NQYMkkpXWiHOR0SoGqVbNaIbnZ5Q8R9olZYuit8YqoNrX20jEg==" workbookSaltValue="clsznzwFcqa26k7hDoYnO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View'!$A$1:$BC$59</definedName>
    <definedName name="_xlnm.Print_Area" localSheetId="6">Help!$A$1:$O$31</definedName>
    <definedName name="_xlnm.Print_Area" localSheetId="1">'Rolling-28 Day View'!$A$1:$BC$59</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13" i="28" l="1"/>
  <c r="BM13" i="28"/>
  <c r="BL13" i="28"/>
  <c r="BK13" i="28"/>
  <c r="BJ13" i="28"/>
  <c r="BI13" i="28"/>
  <c r="BH13" i="28"/>
  <c r="BG13" i="28"/>
  <c r="BF13" i="28"/>
  <c r="BE13" i="28"/>
  <c r="BN12" i="28"/>
  <c r="BM12" i="28"/>
  <c r="BL12" i="28"/>
  <c r="BK12" i="28"/>
  <c r="BJ12" i="28"/>
  <c r="BI12" i="28"/>
  <c r="BH12" i="28"/>
  <c r="BG12" i="28"/>
  <c r="BF12" i="28"/>
  <c r="BE12" i="28"/>
  <c r="BN11" i="28"/>
  <c r="BM11" i="28"/>
  <c r="BL11" i="28"/>
  <c r="BK11" i="28"/>
  <c r="BJ11" i="28"/>
  <c r="BI11" i="28"/>
  <c r="BH11" i="28"/>
  <c r="BG11" i="28"/>
  <c r="BF11" i="28"/>
  <c r="BE11" i="28"/>
  <c r="BN10" i="28"/>
  <c r="BM10" i="28"/>
  <c r="BL10" i="28"/>
  <c r="BK10" i="28"/>
  <c r="BJ10" i="28"/>
  <c r="BI10" i="28"/>
  <c r="BH10" i="28"/>
  <c r="BG10" i="28"/>
  <c r="BF10" i="28"/>
  <c r="BE10" i="28"/>
  <c r="BN9" i="28"/>
  <c r="BM9" i="28"/>
  <c r="BL9" i="28"/>
  <c r="BK9" i="28"/>
  <c r="BJ9" i="28"/>
  <c r="BI9" i="28"/>
  <c r="BH9" i="28"/>
  <c r="BG9" i="28"/>
  <c r="BF9" i="28"/>
  <c r="BE9" i="28"/>
  <c r="BN56" i="28"/>
  <c r="BM56" i="28"/>
  <c r="BL56" i="28"/>
  <c r="BK56" i="28"/>
  <c r="BJ56" i="28"/>
  <c r="BI56" i="28"/>
  <c r="BH56" i="28"/>
  <c r="BG56" i="28"/>
  <c r="BF56" i="28"/>
  <c r="BE56" i="28"/>
  <c r="BN55" i="28"/>
  <c r="BM55" i="28"/>
  <c r="BL55" i="28"/>
  <c r="BK55" i="28"/>
  <c r="BJ55" i="28"/>
  <c r="BI55" i="28"/>
  <c r="BH55" i="28"/>
  <c r="BG55" i="28"/>
  <c r="BF55" i="28"/>
  <c r="BE55" i="28"/>
  <c r="BN54" i="28"/>
  <c r="BM54" i="28"/>
  <c r="BL54" i="28"/>
  <c r="BK54" i="28"/>
  <c r="BJ54" i="28"/>
  <c r="BI54" i="28"/>
  <c r="BH54" i="28"/>
  <c r="BG54" i="28"/>
  <c r="BF54" i="28"/>
  <c r="BE54" i="28"/>
  <c r="BN53" i="28"/>
  <c r="BM53" i="28"/>
  <c r="BL53" i="28"/>
  <c r="BK53" i="28"/>
  <c r="BJ53" i="28"/>
  <c r="BI53" i="28"/>
  <c r="BH53" i="28"/>
  <c r="BG53" i="28"/>
  <c r="BF53" i="28"/>
  <c r="BE53" i="28"/>
  <c r="BN52" i="28"/>
  <c r="BM52" i="28"/>
  <c r="BL52" i="28"/>
  <c r="BK52" i="28"/>
  <c r="BJ52" i="28"/>
  <c r="BI52" i="28"/>
  <c r="BH52" i="28"/>
  <c r="BG52" i="28"/>
  <c r="BF52" i="28"/>
  <c r="BE52" i="28"/>
  <c r="BN51" i="28"/>
  <c r="BM51" i="28"/>
  <c r="BL51" i="28"/>
  <c r="BK51" i="28"/>
  <c r="BJ51" i="28"/>
  <c r="BI51" i="28"/>
  <c r="BH51" i="28"/>
  <c r="BG51" i="28"/>
  <c r="BF51" i="28"/>
  <c r="BE51" i="28"/>
  <c r="BN50" i="28"/>
  <c r="BM50" i="28"/>
  <c r="BL50" i="28"/>
  <c r="BK50" i="28"/>
  <c r="BJ50" i="28"/>
  <c r="BI50" i="28"/>
  <c r="BH50" i="28"/>
  <c r="BG50" i="28"/>
  <c r="BF50" i="28"/>
  <c r="BE50" i="28"/>
  <c r="BN49" i="28"/>
  <c r="BM49" i="28"/>
  <c r="BL49" i="28"/>
  <c r="BK49" i="28"/>
  <c r="BJ49" i="28"/>
  <c r="BI49" i="28"/>
  <c r="BH49" i="28"/>
  <c r="BG49" i="28"/>
  <c r="BF49" i="28"/>
  <c r="BE49" i="28"/>
  <c r="BN48" i="28"/>
  <c r="BM48" i="28"/>
  <c r="BL48" i="28"/>
  <c r="BK48" i="28"/>
  <c r="BJ48" i="28"/>
  <c r="BI48" i="28"/>
  <c r="BH48" i="28"/>
  <c r="BG48" i="28"/>
  <c r="BF48" i="28"/>
  <c r="BE48" i="28"/>
  <c r="BN47" i="28"/>
  <c r="BM47" i="28"/>
  <c r="BL47" i="28"/>
  <c r="BK47" i="28"/>
  <c r="BJ47" i="28"/>
  <c r="BI47" i="28"/>
  <c r="BH47" i="28"/>
  <c r="BG47" i="28"/>
  <c r="BF47" i="28"/>
  <c r="BE47" i="28"/>
  <c r="BN44" i="28"/>
  <c r="BM44" i="28"/>
  <c r="BL44" i="28"/>
  <c r="BK44" i="28"/>
  <c r="BJ44" i="28"/>
  <c r="BI44" i="28"/>
  <c r="BH44" i="28"/>
  <c r="BG44" i="28"/>
  <c r="BF44" i="28"/>
  <c r="BE44" i="28"/>
  <c r="BN43" i="28"/>
  <c r="BM43" i="28"/>
  <c r="BL43" i="28"/>
  <c r="BK43" i="28"/>
  <c r="BJ43" i="28"/>
  <c r="BI43" i="28"/>
  <c r="BH43" i="28"/>
  <c r="BG43" i="28"/>
  <c r="BF43" i="28"/>
  <c r="BE43" i="28"/>
  <c r="BN42" i="28"/>
  <c r="BM42" i="28"/>
  <c r="BL42" i="28"/>
  <c r="BK42" i="28"/>
  <c r="BJ42" i="28"/>
  <c r="BI42" i="28"/>
  <c r="BH42" i="28"/>
  <c r="BG42" i="28"/>
  <c r="BF42" i="28"/>
  <c r="BE42" i="28"/>
  <c r="BN41" i="28"/>
  <c r="BM41" i="28"/>
  <c r="BL41" i="28"/>
  <c r="BK41" i="28"/>
  <c r="BJ41" i="28"/>
  <c r="BI41" i="28"/>
  <c r="BH41" i="28"/>
  <c r="BG41" i="28"/>
  <c r="BF41" i="28"/>
  <c r="BE41" i="28"/>
  <c r="BN40" i="28"/>
  <c r="BM40" i="28"/>
  <c r="BL40" i="28"/>
  <c r="BK40" i="28"/>
  <c r="BJ40" i="28"/>
  <c r="BI40" i="28"/>
  <c r="BH40" i="28"/>
  <c r="BG40" i="28"/>
  <c r="BF40" i="28"/>
  <c r="BE40" i="28"/>
  <c r="BN38" i="28"/>
  <c r="BM38" i="28"/>
  <c r="BL38" i="28"/>
  <c r="BK38" i="28"/>
  <c r="BJ38" i="28"/>
  <c r="BI38" i="28"/>
  <c r="BH38" i="28"/>
  <c r="BG38" i="28"/>
  <c r="BF38" i="28"/>
  <c r="BE38" i="28"/>
  <c r="BN36" i="28"/>
  <c r="BM36" i="28"/>
  <c r="BL36" i="28"/>
  <c r="BK36" i="28"/>
  <c r="BJ36" i="28"/>
  <c r="BI36" i="28"/>
  <c r="BH36" i="28"/>
  <c r="BG36" i="28"/>
  <c r="BF36" i="28"/>
  <c r="BE36" i="28"/>
  <c r="BN35" i="28"/>
  <c r="BM35" i="28"/>
  <c r="BL35" i="28"/>
  <c r="BK35" i="28"/>
  <c r="BJ35" i="28"/>
  <c r="BI35" i="28"/>
  <c r="BH35" i="28"/>
  <c r="BG35" i="28"/>
  <c r="BF35" i="28"/>
  <c r="BE35" i="28"/>
  <c r="BN34" i="28"/>
  <c r="BM34" i="28"/>
  <c r="BL34" i="28"/>
  <c r="BK34" i="28"/>
  <c r="BJ34" i="28"/>
  <c r="BI34" i="28"/>
  <c r="BH34" i="28"/>
  <c r="BG34" i="28"/>
  <c r="BF34" i="28"/>
  <c r="BE34" i="28"/>
  <c r="BN33" i="28"/>
  <c r="BM33" i="28"/>
  <c r="BL33" i="28"/>
  <c r="BK33" i="28"/>
  <c r="BJ33" i="28"/>
  <c r="BI33" i="28"/>
  <c r="BH33" i="28"/>
  <c r="BG33" i="28"/>
  <c r="BF33" i="28"/>
  <c r="BE33" i="28"/>
  <c r="BN32" i="28"/>
  <c r="BM32" i="28"/>
  <c r="BL32" i="28"/>
  <c r="BK32" i="28"/>
  <c r="BJ32" i="28"/>
  <c r="BI32" i="28"/>
  <c r="BH32" i="28"/>
  <c r="BG32" i="28"/>
  <c r="BF32" i="28"/>
  <c r="BE32" i="28"/>
  <c r="BN31" i="28"/>
  <c r="BM31" i="28"/>
  <c r="BL31" i="28"/>
  <c r="BK31" i="28"/>
  <c r="BJ31" i="28"/>
  <c r="BI31" i="28"/>
  <c r="BH31" i="28"/>
  <c r="BG31" i="28"/>
  <c r="BF31" i="28"/>
  <c r="BE31" i="28"/>
  <c r="BN30" i="28"/>
  <c r="BM30" i="28"/>
  <c r="BL30" i="28"/>
  <c r="BK30" i="28"/>
  <c r="BJ30" i="28"/>
  <c r="BI30" i="28"/>
  <c r="BH30" i="28"/>
  <c r="BG30" i="28"/>
  <c r="BF30" i="28"/>
  <c r="BE30" i="28"/>
  <c r="BN28" i="28"/>
  <c r="BM28" i="28"/>
  <c r="BL28" i="28"/>
  <c r="BK28" i="28"/>
  <c r="BJ28" i="28"/>
  <c r="BI28" i="28"/>
  <c r="BH28" i="28"/>
  <c r="BG28" i="28"/>
  <c r="BF28" i="28"/>
  <c r="BE28" i="28"/>
  <c r="BN27" i="28"/>
  <c r="BM27" i="28"/>
  <c r="BL27" i="28"/>
  <c r="BK27" i="28"/>
  <c r="BJ27" i="28"/>
  <c r="BI27" i="28"/>
  <c r="BH27" i="28"/>
  <c r="BG27" i="28"/>
  <c r="BF27" i="28"/>
  <c r="BE27" i="28"/>
  <c r="BN26" i="28"/>
  <c r="BM26" i="28"/>
  <c r="BL26" i="28"/>
  <c r="BK26" i="28"/>
  <c r="BJ26" i="28"/>
  <c r="BI26" i="28"/>
  <c r="BH26" i="28"/>
  <c r="BG26" i="28"/>
  <c r="BF26" i="28"/>
  <c r="BE26" i="28"/>
  <c r="BN25" i="28"/>
  <c r="BM25" i="28"/>
  <c r="BL25" i="28"/>
  <c r="BK25" i="28"/>
  <c r="BJ25" i="28"/>
  <c r="BI25" i="28"/>
  <c r="BH25" i="28"/>
  <c r="BG25" i="28"/>
  <c r="BF25" i="28"/>
  <c r="BE25" i="28"/>
  <c r="BN24" i="28"/>
  <c r="BM24" i="28"/>
  <c r="BL24" i="28"/>
  <c r="BK24" i="28"/>
  <c r="BJ24" i="28"/>
  <c r="BI24" i="28"/>
  <c r="BH24" i="28"/>
  <c r="BG24" i="28"/>
  <c r="BF24" i="28"/>
  <c r="BE24" i="28"/>
  <c r="BN23" i="28"/>
  <c r="BM23" i="28"/>
  <c r="BL23" i="28"/>
  <c r="BK23" i="28"/>
  <c r="BJ23" i="28"/>
  <c r="BI23" i="28"/>
  <c r="BH23" i="28"/>
  <c r="BG23" i="28"/>
  <c r="BF23" i="28"/>
  <c r="BE23" i="28"/>
  <c r="BN21" i="28"/>
  <c r="BM21" i="28"/>
  <c r="BL21" i="28"/>
  <c r="BK21" i="28"/>
  <c r="BJ21" i="28"/>
  <c r="BI21" i="28"/>
  <c r="BH21" i="28"/>
  <c r="BG21" i="28"/>
  <c r="BF21" i="28"/>
  <c r="BE21" i="28"/>
  <c r="BN20" i="28"/>
  <c r="BM20" i="28"/>
  <c r="BL20" i="28"/>
  <c r="BK20" i="28"/>
  <c r="BJ20" i="28"/>
  <c r="BI20" i="28"/>
  <c r="BH20" i="28"/>
  <c r="BG20" i="28"/>
  <c r="BF20" i="28"/>
  <c r="BE20" i="28"/>
  <c r="BN19" i="28"/>
  <c r="BM19" i="28"/>
  <c r="BL19" i="28"/>
  <c r="BK19" i="28"/>
  <c r="BJ19" i="28"/>
  <c r="BI19" i="28"/>
  <c r="BH19" i="28"/>
  <c r="BG19" i="28"/>
  <c r="BF19" i="28"/>
  <c r="BE19" i="28"/>
  <c r="BN18" i="28"/>
  <c r="BM18" i="28"/>
  <c r="BL18" i="28"/>
  <c r="BK18" i="28"/>
  <c r="BJ18" i="28"/>
  <c r="BI18" i="28"/>
  <c r="BH18" i="28"/>
  <c r="BG18" i="28"/>
  <c r="BF18" i="28"/>
  <c r="BE18" i="28"/>
  <c r="BN17" i="28"/>
  <c r="BM17" i="28"/>
  <c r="BL17" i="28"/>
  <c r="BK17" i="28"/>
  <c r="BJ17" i="28"/>
  <c r="BI17" i="28"/>
  <c r="BH17" i="28"/>
  <c r="BG17" i="28"/>
  <c r="BF17" i="28"/>
  <c r="BE17" i="28"/>
  <c r="BN16" i="28"/>
  <c r="BM16" i="28"/>
  <c r="BL16" i="28"/>
  <c r="BK16" i="28"/>
  <c r="BJ16" i="28"/>
  <c r="BI16" i="28"/>
  <c r="BH16" i="28"/>
  <c r="BG16" i="28"/>
  <c r="BF16" i="28"/>
  <c r="BE16" i="28"/>
  <c r="BN15" i="28"/>
  <c r="BM15" i="28"/>
  <c r="BL15" i="28"/>
  <c r="BK15" i="28"/>
  <c r="BJ15" i="28"/>
  <c r="BI15" i="28"/>
  <c r="BH15" i="28"/>
  <c r="BG15" i="28"/>
  <c r="BF15" i="28"/>
  <c r="BE15" i="28"/>
  <c r="BN5" i="28"/>
  <c r="BM5" i="28"/>
  <c r="BL5" i="28"/>
  <c r="BK5" i="28"/>
  <c r="BJ5" i="28"/>
  <c r="BI5" i="28"/>
  <c r="BH5" i="28"/>
  <c r="BG5" i="28"/>
  <c r="BF5" i="28"/>
  <c r="BE5" i="28"/>
  <c r="BN8" i="28"/>
  <c r="BM8" i="28"/>
  <c r="BL8" i="28"/>
  <c r="BK8" i="28"/>
  <c r="BJ8" i="28"/>
  <c r="BI8" i="28"/>
  <c r="BH8" i="28"/>
  <c r="BG8" i="28"/>
  <c r="BF8" i="28"/>
  <c r="BE8" i="28"/>
  <c r="BN4" i="28"/>
  <c r="BM4" i="28"/>
  <c r="BL4" i="28"/>
  <c r="BK4" i="28"/>
  <c r="BJ4" i="28"/>
  <c r="BI4" i="28"/>
  <c r="BH4" i="28"/>
  <c r="BG4" i="28"/>
  <c r="BF4" i="28"/>
  <c r="BE4" i="28"/>
  <c r="AR13" i="28"/>
  <c r="AQ13" i="28"/>
  <c r="AP13" i="28"/>
  <c r="AO13" i="28"/>
  <c r="AN13" i="28"/>
  <c r="AM13" i="28"/>
  <c r="AL13" i="28"/>
  <c r="AK13" i="28"/>
  <c r="AJ13" i="28"/>
  <c r="AI13" i="28"/>
  <c r="AR12" i="28"/>
  <c r="AQ12" i="28"/>
  <c r="AP12" i="28"/>
  <c r="AO12" i="28"/>
  <c r="AN12" i="28"/>
  <c r="AM12" i="28"/>
  <c r="AL12" i="28"/>
  <c r="AK12" i="28"/>
  <c r="AJ12" i="28"/>
  <c r="AI12" i="28"/>
  <c r="AR11" i="28"/>
  <c r="AQ11" i="28"/>
  <c r="AP11" i="28"/>
  <c r="AO11" i="28"/>
  <c r="AN11" i="28"/>
  <c r="AM11" i="28"/>
  <c r="AL11" i="28"/>
  <c r="AK11" i="28"/>
  <c r="AJ11" i="28"/>
  <c r="AI11" i="28"/>
  <c r="AR10" i="28"/>
  <c r="AQ10" i="28"/>
  <c r="AP10" i="28"/>
  <c r="AO10" i="28"/>
  <c r="AN10" i="28"/>
  <c r="AM10" i="28"/>
  <c r="AL10" i="28"/>
  <c r="AK10" i="28"/>
  <c r="AJ10" i="28"/>
  <c r="AI10" i="28"/>
  <c r="AR9" i="28"/>
  <c r="AQ9" i="28"/>
  <c r="AP9" i="28"/>
  <c r="AO9" i="28"/>
  <c r="AN9" i="28"/>
  <c r="AM9" i="28"/>
  <c r="AL9" i="28"/>
  <c r="AK9" i="28"/>
  <c r="AJ9" i="28"/>
  <c r="AI9" i="28"/>
  <c r="AR8" i="28"/>
  <c r="AQ8" i="28"/>
  <c r="AP8" i="28"/>
  <c r="AO8" i="28"/>
  <c r="AN8" i="28"/>
  <c r="AJ8" i="28"/>
  <c r="AK8" i="28"/>
  <c r="AL8" i="28"/>
  <c r="AM8" i="28"/>
  <c r="AI8" i="28"/>
  <c r="AR56" i="28"/>
  <c r="AQ56" i="28"/>
  <c r="AP56" i="28"/>
  <c r="AO56" i="28"/>
  <c r="AN56" i="28"/>
  <c r="AM56" i="28"/>
  <c r="AL56" i="28"/>
  <c r="AK56" i="28"/>
  <c r="AJ56" i="28"/>
  <c r="AI56" i="28"/>
  <c r="AR55" i="28"/>
  <c r="AQ55" i="28"/>
  <c r="AP55" i="28"/>
  <c r="AO55" i="28"/>
  <c r="AN55" i="28"/>
  <c r="AM55" i="28"/>
  <c r="AL55" i="28"/>
  <c r="AK55" i="28"/>
  <c r="AJ55" i="28"/>
  <c r="AI55" i="28"/>
  <c r="AR54" i="28"/>
  <c r="AQ54" i="28"/>
  <c r="AP54" i="28"/>
  <c r="AO54" i="28"/>
  <c r="AN54" i="28"/>
  <c r="AM54" i="28"/>
  <c r="AL54" i="28"/>
  <c r="AK54" i="28"/>
  <c r="AJ54" i="28"/>
  <c r="AI54" i="28"/>
  <c r="AR53" i="28"/>
  <c r="AQ53" i="28"/>
  <c r="AP53" i="28"/>
  <c r="AO53" i="28"/>
  <c r="AN53" i="28"/>
  <c r="AM53" i="28"/>
  <c r="AL53" i="28"/>
  <c r="AK53" i="28"/>
  <c r="AJ53" i="28"/>
  <c r="AI53" i="28"/>
  <c r="AR52" i="28"/>
  <c r="AQ52" i="28"/>
  <c r="AP52" i="28"/>
  <c r="AO52" i="28"/>
  <c r="AN52" i="28"/>
  <c r="AM52" i="28"/>
  <c r="AL52" i="28"/>
  <c r="AK52" i="28"/>
  <c r="AJ52" i="28"/>
  <c r="AI52" i="28"/>
  <c r="AR51" i="28"/>
  <c r="AQ51" i="28"/>
  <c r="AP51" i="28"/>
  <c r="AO51" i="28"/>
  <c r="AN51" i="28"/>
  <c r="AM51" i="28"/>
  <c r="AL51" i="28"/>
  <c r="AK51" i="28"/>
  <c r="AJ51" i="28"/>
  <c r="AI51" i="28"/>
  <c r="AR50" i="28"/>
  <c r="AQ50" i="28"/>
  <c r="AP50" i="28"/>
  <c r="AO50" i="28"/>
  <c r="AN50" i="28"/>
  <c r="AM50" i="28"/>
  <c r="AL50" i="28"/>
  <c r="AK50" i="28"/>
  <c r="AJ50" i="28"/>
  <c r="AI50" i="28"/>
  <c r="AR49" i="28"/>
  <c r="AQ49" i="28"/>
  <c r="AP49" i="28"/>
  <c r="AO49" i="28"/>
  <c r="AN49" i="28"/>
  <c r="AM49" i="28"/>
  <c r="AL49" i="28"/>
  <c r="AK49" i="28"/>
  <c r="AJ49" i="28"/>
  <c r="AI49" i="28"/>
  <c r="AR48" i="28"/>
  <c r="AQ48" i="28"/>
  <c r="AP48" i="28"/>
  <c r="AO48" i="28"/>
  <c r="AN48" i="28"/>
  <c r="AM48" i="28"/>
  <c r="AL48" i="28"/>
  <c r="AK48" i="28"/>
  <c r="AJ48" i="28"/>
  <c r="AI48" i="28"/>
  <c r="AR47" i="28"/>
  <c r="AQ47" i="28"/>
  <c r="AP47" i="28"/>
  <c r="AO47" i="28"/>
  <c r="AN47" i="28"/>
  <c r="AM47" i="28"/>
  <c r="AL47" i="28"/>
  <c r="AK47" i="28"/>
  <c r="AJ47" i="28"/>
  <c r="AI47" i="28"/>
  <c r="AR44" i="28"/>
  <c r="AQ44" i="28"/>
  <c r="AP44" i="28"/>
  <c r="AO44" i="28"/>
  <c r="AN44" i="28"/>
  <c r="AM44" i="28"/>
  <c r="AL44" i="28"/>
  <c r="AK44" i="28"/>
  <c r="AJ44" i="28"/>
  <c r="AI44" i="28"/>
  <c r="AR43" i="28"/>
  <c r="AQ43" i="28"/>
  <c r="AP43" i="28"/>
  <c r="AO43" i="28"/>
  <c r="AN43" i="28"/>
  <c r="AM43" i="28"/>
  <c r="AL43" i="28"/>
  <c r="AK43" i="28"/>
  <c r="AJ43" i="28"/>
  <c r="AI43" i="28"/>
  <c r="AR42" i="28"/>
  <c r="AQ42" i="28"/>
  <c r="AP42" i="28"/>
  <c r="AO42" i="28"/>
  <c r="AN42" i="28"/>
  <c r="AM42" i="28"/>
  <c r="AL42" i="28"/>
  <c r="AK42" i="28"/>
  <c r="AJ42" i="28"/>
  <c r="AI42" i="28"/>
  <c r="AR41" i="28"/>
  <c r="AQ41" i="28"/>
  <c r="AP41" i="28"/>
  <c r="AO41" i="28"/>
  <c r="AN41" i="28"/>
  <c r="AM41" i="28"/>
  <c r="AL41" i="28"/>
  <c r="AK41" i="28"/>
  <c r="AJ41" i="28"/>
  <c r="AI41" i="28"/>
  <c r="AR40" i="28"/>
  <c r="AQ40" i="28"/>
  <c r="AP40" i="28"/>
  <c r="AO40" i="28"/>
  <c r="AN40" i="28"/>
  <c r="AM40" i="28"/>
  <c r="AL40" i="28"/>
  <c r="AK40" i="28"/>
  <c r="AJ40" i="28"/>
  <c r="AI40" i="28"/>
  <c r="AR38" i="28"/>
  <c r="AQ38" i="28"/>
  <c r="AP38" i="28"/>
  <c r="AO38" i="28"/>
  <c r="AN38" i="28"/>
  <c r="AM38" i="28"/>
  <c r="AL38" i="28"/>
  <c r="AK38" i="28"/>
  <c r="AJ38" i="28"/>
  <c r="AI38" i="28"/>
  <c r="AR36" i="28"/>
  <c r="AQ36" i="28"/>
  <c r="AP36" i="28"/>
  <c r="AO36" i="28"/>
  <c r="AN36" i="28"/>
  <c r="AM36" i="28"/>
  <c r="AL36" i="28"/>
  <c r="AK36" i="28"/>
  <c r="AJ36" i="28"/>
  <c r="AI36" i="28"/>
  <c r="AR35" i="28"/>
  <c r="AQ35" i="28"/>
  <c r="AP35" i="28"/>
  <c r="AO35" i="28"/>
  <c r="AN35" i="28"/>
  <c r="AM35" i="28"/>
  <c r="AL35" i="28"/>
  <c r="AK35" i="28"/>
  <c r="AJ35" i="28"/>
  <c r="AI35" i="28"/>
  <c r="AR34" i="28"/>
  <c r="AQ34" i="28"/>
  <c r="AP34" i="28"/>
  <c r="AO34" i="28"/>
  <c r="AN34" i="28"/>
  <c r="AM34" i="28"/>
  <c r="AL34" i="28"/>
  <c r="AK34" i="28"/>
  <c r="AJ34" i="28"/>
  <c r="AI34" i="28"/>
  <c r="AR33" i="28"/>
  <c r="AQ33" i="28"/>
  <c r="AP33" i="28"/>
  <c r="AO33" i="28"/>
  <c r="AN33" i="28"/>
  <c r="AM33" i="28"/>
  <c r="AL33" i="28"/>
  <c r="AK33" i="28"/>
  <c r="AJ33" i="28"/>
  <c r="AI33" i="28"/>
  <c r="AR32" i="28"/>
  <c r="AQ32" i="28"/>
  <c r="AP32" i="28"/>
  <c r="AO32" i="28"/>
  <c r="AN32" i="28"/>
  <c r="AM32" i="28"/>
  <c r="AL32" i="28"/>
  <c r="AK32" i="28"/>
  <c r="AJ32" i="28"/>
  <c r="AI32" i="28"/>
  <c r="AR31" i="28"/>
  <c r="AQ31" i="28"/>
  <c r="AP31" i="28"/>
  <c r="AO31" i="28"/>
  <c r="AN31" i="28"/>
  <c r="AM31" i="28"/>
  <c r="AL31" i="28"/>
  <c r="AK31" i="28"/>
  <c r="AJ31" i="28"/>
  <c r="AI31" i="28"/>
  <c r="AR30" i="28"/>
  <c r="AQ30" i="28"/>
  <c r="AP30" i="28"/>
  <c r="AO30" i="28"/>
  <c r="AN30" i="28"/>
  <c r="AM30" i="28"/>
  <c r="AL30" i="28"/>
  <c r="AK30" i="28"/>
  <c r="AJ30" i="28"/>
  <c r="AI30" i="28"/>
  <c r="AR28" i="28"/>
  <c r="AQ28" i="28"/>
  <c r="AP28" i="28"/>
  <c r="AO28" i="28"/>
  <c r="AN28" i="28"/>
  <c r="AM28" i="28"/>
  <c r="AL28" i="28"/>
  <c r="AK28" i="28"/>
  <c r="AJ28" i="28"/>
  <c r="AI28" i="28"/>
  <c r="AR27" i="28"/>
  <c r="AQ27" i="28"/>
  <c r="AP27" i="28"/>
  <c r="AO27" i="28"/>
  <c r="AN27" i="28"/>
  <c r="AM27" i="28"/>
  <c r="AL27" i="28"/>
  <c r="AK27" i="28"/>
  <c r="AJ27" i="28"/>
  <c r="AI27" i="28"/>
  <c r="AR26" i="28"/>
  <c r="AQ26" i="28"/>
  <c r="AP26" i="28"/>
  <c r="AO26" i="28"/>
  <c r="AN26" i="28"/>
  <c r="AM26" i="28"/>
  <c r="AL26" i="28"/>
  <c r="AK26" i="28"/>
  <c r="AJ26" i="28"/>
  <c r="AI26" i="28"/>
  <c r="AR25" i="28"/>
  <c r="AQ25" i="28"/>
  <c r="AP25" i="28"/>
  <c r="AO25" i="28"/>
  <c r="AN25" i="28"/>
  <c r="AM25" i="28"/>
  <c r="AL25" i="28"/>
  <c r="AK25" i="28"/>
  <c r="AJ25" i="28"/>
  <c r="AI25" i="28"/>
  <c r="AR24" i="28"/>
  <c r="AQ24" i="28"/>
  <c r="AP24" i="28"/>
  <c r="AO24" i="28"/>
  <c r="AN24" i="28"/>
  <c r="AM24" i="28"/>
  <c r="AL24" i="28"/>
  <c r="AK24" i="28"/>
  <c r="AJ24" i="28"/>
  <c r="AI24" i="28"/>
  <c r="AR23" i="28"/>
  <c r="AQ23" i="28"/>
  <c r="AP23" i="28"/>
  <c r="AO23" i="28"/>
  <c r="AN23" i="28"/>
  <c r="AM23" i="28"/>
  <c r="AL23" i="28"/>
  <c r="AK23" i="28"/>
  <c r="AJ23" i="28"/>
  <c r="AI23" i="28"/>
  <c r="AR21" i="28"/>
  <c r="AQ21" i="28"/>
  <c r="AP21" i="28"/>
  <c r="AO21" i="28"/>
  <c r="AN21" i="28"/>
  <c r="AM21" i="28"/>
  <c r="AL21" i="28"/>
  <c r="AK21" i="28"/>
  <c r="AJ21" i="28"/>
  <c r="AI21" i="28"/>
  <c r="AR20" i="28"/>
  <c r="AQ20" i="28"/>
  <c r="AP20" i="28"/>
  <c r="AO20" i="28"/>
  <c r="AN20" i="28"/>
  <c r="AM20" i="28"/>
  <c r="AL20" i="28"/>
  <c r="AK20" i="28"/>
  <c r="AJ20" i="28"/>
  <c r="AI20" i="28"/>
  <c r="AR19" i="28"/>
  <c r="AQ19" i="28"/>
  <c r="AP19" i="28"/>
  <c r="AO19" i="28"/>
  <c r="AN19" i="28"/>
  <c r="AM19" i="28"/>
  <c r="AL19" i="28"/>
  <c r="AK19" i="28"/>
  <c r="AJ19" i="28"/>
  <c r="AI19" i="28"/>
  <c r="AR18" i="28"/>
  <c r="AQ18" i="28"/>
  <c r="AP18" i="28"/>
  <c r="AO18" i="28"/>
  <c r="AN18" i="28"/>
  <c r="AM18" i="28"/>
  <c r="AL18" i="28"/>
  <c r="AK18" i="28"/>
  <c r="AJ18" i="28"/>
  <c r="AI18" i="28"/>
  <c r="AR17" i="28"/>
  <c r="AQ17" i="28"/>
  <c r="AP17" i="28"/>
  <c r="AO17" i="28"/>
  <c r="AN17" i="28"/>
  <c r="AM17" i="28"/>
  <c r="AL17" i="28"/>
  <c r="AK17" i="28"/>
  <c r="AJ17" i="28"/>
  <c r="AI17" i="28"/>
  <c r="AR16" i="28"/>
  <c r="AQ16" i="28"/>
  <c r="AP16" i="28"/>
  <c r="AO16" i="28"/>
  <c r="AN16" i="28"/>
  <c r="AM16" i="28"/>
  <c r="AL16" i="28"/>
  <c r="AK16" i="28"/>
  <c r="AJ16" i="28"/>
  <c r="AI16" i="28"/>
  <c r="AR15" i="28"/>
  <c r="AQ15" i="28"/>
  <c r="AP15" i="28"/>
  <c r="AO15" i="28"/>
  <c r="AN15" i="28"/>
  <c r="AM15" i="28"/>
  <c r="AL15" i="28"/>
  <c r="AK15" i="28"/>
  <c r="AJ15" i="28"/>
  <c r="AI15" i="28"/>
  <c r="AR5" i="28"/>
  <c r="AQ5" i="28"/>
  <c r="AP5" i="28"/>
  <c r="AO5" i="28"/>
  <c r="AN5" i="28"/>
  <c r="AM5" i="28"/>
  <c r="AL5" i="28"/>
  <c r="AK5" i="28"/>
  <c r="AJ5" i="28"/>
  <c r="AI5" i="28"/>
  <c r="AM4" i="28"/>
  <c r="AL4" i="28"/>
  <c r="AK4" i="28"/>
  <c r="AJ4" i="28"/>
  <c r="AR4" i="28"/>
  <c r="AQ4" i="28"/>
  <c r="AP4" i="28"/>
  <c r="AO4" i="28"/>
  <c r="AN4" i="28"/>
  <c r="AI4" i="28"/>
  <c r="V40" i="28"/>
  <c r="U40" i="28"/>
  <c r="T40" i="28"/>
  <c r="S40" i="28"/>
  <c r="R40" i="28"/>
  <c r="Q40" i="28"/>
  <c r="P40" i="28"/>
  <c r="O40" i="28"/>
  <c r="N40" i="28"/>
  <c r="M40" i="28"/>
  <c r="V30" i="28"/>
  <c r="U30" i="28"/>
  <c r="T30" i="28"/>
  <c r="S30" i="28"/>
  <c r="R30" i="28"/>
  <c r="Q30" i="28"/>
  <c r="P30" i="28"/>
  <c r="O30" i="28"/>
  <c r="N30" i="28"/>
  <c r="M30" i="28"/>
  <c r="V23" i="28"/>
  <c r="U23" i="28"/>
  <c r="T23" i="28"/>
  <c r="S23" i="28"/>
  <c r="R23" i="28"/>
  <c r="Q23" i="28"/>
  <c r="P23" i="28"/>
  <c r="O23" i="28"/>
  <c r="N23" i="28"/>
  <c r="M23" i="28"/>
  <c r="V15" i="28"/>
  <c r="U15" i="28"/>
  <c r="T15" i="28"/>
  <c r="S15" i="28"/>
  <c r="R15" i="28"/>
  <c r="Q15" i="28"/>
  <c r="P15" i="28"/>
  <c r="O15" i="28"/>
  <c r="N15" i="28"/>
  <c r="M15" i="28"/>
  <c r="V5" i="28"/>
  <c r="U5" i="28"/>
  <c r="T5" i="28"/>
  <c r="S5" i="28"/>
  <c r="R5" i="28"/>
  <c r="Q5" i="28"/>
  <c r="P5" i="28"/>
  <c r="O5" i="28"/>
  <c r="N5" i="28"/>
  <c r="M5" i="28"/>
  <c r="V4" i="28"/>
  <c r="U4" i="28"/>
  <c r="T4" i="28"/>
  <c r="S4" i="28"/>
  <c r="R4" i="28"/>
  <c r="N4" i="28"/>
  <c r="O4" i="28"/>
  <c r="P4" i="28"/>
  <c r="Q4" i="28"/>
  <c r="M4" i="28"/>
  <c r="K40" i="28"/>
  <c r="J40" i="28"/>
  <c r="I40" i="28"/>
  <c r="H40" i="28"/>
  <c r="G40" i="28"/>
  <c r="F40" i="28"/>
  <c r="E40" i="28"/>
  <c r="D40" i="28"/>
  <c r="C40" i="28"/>
  <c r="B40" i="28"/>
  <c r="K30" i="28"/>
  <c r="J30" i="28"/>
  <c r="I30" i="28"/>
  <c r="H30" i="28"/>
  <c r="G30" i="28"/>
  <c r="F30" i="28"/>
  <c r="E30" i="28"/>
  <c r="D30" i="28"/>
  <c r="C30" i="28"/>
  <c r="B30" i="28"/>
  <c r="K23" i="28"/>
  <c r="J23" i="28"/>
  <c r="I23" i="28"/>
  <c r="H23" i="28"/>
  <c r="G23" i="28"/>
  <c r="F23" i="28"/>
  <c r="E23" i="28"/>
  <c r="D23" i="28"/>
  <c r="C23" i="28"/>
  <c r="B23" i="28"/>
  <c r="K15" i="28"/>
  <c r="J15" i="28"/>
  <c r="I15" i="28"/>
  <c r="H15" i="28"/>
  <c r="G15" i="28"/>
  <c r="F15" i="28"/>
  <c r="E15" i="28"/>
  <c r="D15" i="28"/>
  <c r="C15" i="28"/>
  <c r="B15" i="28"/>
  <c r="K5" i="28"/>
  <c r="J5" i="28"/>
  <c r="I5" i="28"/>
  <c r="H5" i="28"/>
  <c r="G5" i="28"/>
  <c r="F5" i="28"/>
  <c r="E5" i="28"/>
  <c r="D5" i="28"/>
  <c r="C5" i="28"/>
  <c r="B5" i="28"/>
  <c r="I4" i="28"/>
  <c r="H4" i="28"/>
  <c r="F4" i="28"/>
  <c r="E4" i="28"/>
  <c r="D4" i="28"/>
  <c r="C4" i="28"/>
  <c r="K4" i="28"/>
  <c r="J4" i="28"/>
  <c r="G4" i="28"/>
  <c r="B4" i="28"/>
  <c r="BN13" i="22"/>
  <c r="BM13" i="22"/>
  <c r="BN12" i="22"/>
  <c r="BM12" i="22"/>
  <c r="BN11" i="22"/>
  <c r="BM11" i="22"/>
  <c r="BN10" i="22"/>
  <c r="BM10" i="22"/>
  <c r="BN9" i="22"/>
  <c r="BM9" i="22"/>
  <c r="BN8" i="22"/>
  <c r="BM8" i="22"/>
  <c r="BL13" i="22"/>
  <c r="BK13" i="22"/>
  <c r="BL12" i="22"/>
  <c r="BK12" i="22"/>
  <c r="BL11" i="22"/>
  <c r="BK11" i="22"/>
  <c r="BL10" i="22"/>
  <c r="BK10" i="22"/>
  <c r="BL9" i="22"/>
  <c r="BK9" i="22"/>
  <c r="BL8" i="22"/>
  <c r="BK8" i="22"/>
  <c r="BJ13" i="22"/>
  <c r="BJ12" i="22"/>
  <c r="BJ11" i="22"/>
  <c r="BJ10" i="22"/>
  <c r="BJ9" i="22"/>
  <c r="BJ8" i="22"/>
  <c r="BI13" i="22"/>
  <c r="BH13" i="22"/>
  <c r="BG13" i="22"/>
  <c r="BF13" i="22"/>
  <c r="BE13" i="22"/>
  <c r="BI12" i="22"/>
  <c r="BH12" i="22"/>
  <c r="BG12" i="22"/>
  <c r="BF12" i="22"/>
  <c r="BE12" i="22"/>
  <c r="BI11" i="22"/>
  <c r="BH11" i="22"/>
  <c r="BG11" i="22"/>
  <c r="BF11" i="22"/>
  <c r="BE11" i="22"/>
  <c r="BI10" i="22"/>
  <c r="BH10" i="22"/>
  <c r="BG10" i="22"/>
  <c r="BF10" i="22"/>
  <c r="BE10" i="22"/>
  <c r="BI9" i="22"/>
  <c r="BH9" i="22"/>
  <c r="BG9" i="22"/>
  <c r="BF9" i="22"/>
  <c r="BE9" i="22"/>
  <c r="BI8" i="22"/>
  <c r="BH8" i="22"/>
  <c r="BG8" i="22"/>
  <c r="BF8" i="22"/>
  <c r="BE8" i="22"/>
  <c r="BN56" i="22"/>
  <c r="BM56" i="22"/>
  <c r="BL56" i="22"/>
  <c r="BK56" i="22"/>
  <c r="BJ56" i="22"/>
  <c r="BI56" i="22"/>
  <c r="BH56" i="22"/>
  <c r="BG56" i="22"/>
  <c r="BF56" i="22"/>
  <c r="BE56" i="22"/>
  <c r="BN55" i="22"/>
  <c r="BM55" i="22"/>
  <c r="BL55" i="22"/>
  <c r="BK55" i="22"/>
  <c r="BJ55" i="22"/>
  <c r="BI55" i="22"/>
  <c r="BH55" i="22"/>
  <c r="BG55" i="22"/>
  <c r="BF55" i="22"/>
  <c r="BE55" i="22"/>
  <c r="BN54" i="22"/>
  <c r="BM54" i="22"/>
  <c r="BL54" i="22"/>
  <c r="BK54" i="22"/>
  <c r="BJ54" i="22"/>
  <c r="BI54" i="22"/>
  <c r="BH54" i="22"/>
  <c r="BG54" i="22"/>
  <c r="BF54" i="22"/>
  <c r="BE54" i="22"/>
  <c r="BN53" i="22"/>
  <c r="BM53" i="22"/>
  <c r="BL53" i="22"/>
  <c r="BK53" i="22"/>
  <c r="BJ53" i="22"/>
  <c r="BI53" i="22"/>
  <c r="BH53" i="22"/>
  <c r="BG53" i="22"/>
  <c r="BF53" i="22"/>
  <c r="BE53" i="22"/>
  <c r="BN52" i="22"/>
  <c r="BM52" i="22"/>
  <c r="BL52" i="22"/>
  <c r="BK52" i="22"/>
  <c r="BJ52" i="22"/>
  <c r="BI52" i="22"/>
  <c r="BH52" i="22"/>
  <c r="BG52" i="22"/>
  <c r="BF52" i="22"/>
  <c r="BE52" i="22"/>
  <c r="BN51" i="22"/>
  <c r="BM51" i="22"/>
  <c r="BL51" i="22"/>
  <c r="BK51" i="22"/>
  <c r="BJ51" i="22"/>
  <c r="BI51" i="22"/>
  <c r="BH51" i="22"/>
  <c r="BG51" i="22"/>
  <c r="BF51" i="22"/>
  <c r="BE51" i="22"/>
  <c r="BN50" i="22"/>
  <c r="BM50" i="22"/>
  <c r="BL50" i="22"/>
  <c r="BK50" i="22"/>
  <c r="BJ50" i="22"/>
  <c r="BI50" i="22"/>
  <c r="BH50" i="22"/>
  <c r="BG50" i="22"/>
  <c r="BF50" i="22"/>
  <c r="BE50" i="22"/>
  <c r="BN49" i="22"/>
  <c r="BM49" i="22"/>
  <c r="BL49" i="22"/>
  <c r="BK49" i="22"/>
  <c r="BJ49" i="22"/>
  <c r="BI49" i="22"/>
  <c r="BH49" i="22"/>
  <c r="BG49" i="22"/>
  <c r="BF49" i="22"/>
  <c r="BE49" i="22"/>
  <c r="BN48" i="22"/>
  <c r="BM48" i="22"/>
  <c r="BL48" i="22"/>
  <c r="BK48" i="22"/>
  <c r="BJ48" i="22"/>
  <c r="BI48" i="22"/>
  <c r="BH48" i="22"/>
  <c r="BG48" i="22"/>
  <c r="BF48" i="22"/>
  <c r="BE48" i="22"/>
  <c r="BN47" i="22"/>
  <c r="BM47" i="22"/>
  <c r="BL47" i="22"/>
  <c r="BK47" i="22"/>
  <c r="BJ47" i="22"/>
  <c r="BI47" i="22"/>
  <c r="BH47" i="22"/>
  <c r="BG47" i="22"/>
  <c r="BF47" i="22"/>
  <c r="BE47" i="22"/>
  <c r="BN44" i="22"/>
  <c r="BM44" i="22"/>
  <c r="BL44" i="22"/>
  <c r="BK44" i="22"/>
  <c r="BJ44" i="22"/>
  <c r="BI44" i="22"/>
  <c r="BH44" i="22"/>
  <c r="BG44" i="22"/>
  <c r="BF44" i="22"/>
  <c r="BE44" i="22"/>
  <c r="BN43" i="22"/>
  <c r="BM43" i="22"/>
  <c r="BL43" i="22"/>
  <c r="BK43" i="22"/>
  <c r="BJ43" i="22"/>
  <c r="BI43" i="22"/>
  <c r="BH43" i="22"/>
  <c r="BG43" i="22"/>
  <c r="BF43" i="22"/>
  <c r="BE43" i="22"/>
  <c r="BN42" i="22"/>
  <c r="BM42" i="22"/>
  <c r="BL42" i="22"/>
  <c r="BK42" i="22"/>
  <c r="BJ42" i="22"/>
  <c r="BI42" i="22"/>
  <c r="BH42" i="22"/>
  <c r="BG42" i="22"/>
  <c r="BF42" i="22"/>
  <c r="BE42" i="22"/>
  <c r="BN41" i="22"/>
  <c r="BM41" i="22"/>
  <c r="BL41" i="22"/>
  <c r="BK41" i="22"/>
  <c r="BJ41" i="22"/>
  <c r="BI41" i="22"/>
  <c r="BH41" i="22"/>
  <c r="BG41" i="22"/>
  <c r="BF41" i="22"/>
  <c r="BE41" i="22"/>
  <c r="BN40" i="22"/>
  <c r="BM40" i="22"/>
  <c r="BL40" i="22"/>
  <c r="BK40" i="22"/>
  <c r="BJ40" i="22"/>
  <c r="BI40" i="22"/>
  <c r="BH40" i="22"/>
  <c r="BG40" i="22"/>
  <c r="BF40" i="22"/>
  <c r="BE40" i="22"/>
  <c r="BN38" i="22"/>
  <c r="BM38" i="22"/>
  <c r="BL38" i="22"/>
  <c r="BK38" i="22"/>
  <c r="BJ38" i="22"/>
  <c r="BI38" i="22"/>
  <c r="BH38" i="22"/>
  <c r="BG38" i="22"/>
  <c r="BF38" i="22"/>
  <c r="BE38" i="22"/>
  <c r="BN36" i="22"/>
  <c r="BM36" i="22"/>
  <c r="BL36" i="22"/>
  <c r="BK36" i="22"/>
  <c r="BJ36" i="22"/>
  <c r="BI36" i="22"/>
  <c r="BH36" i="22"/>
  <c r="BG36" i="22"/>
  <c r="BF36" i="22"/>
  <c r="BE36" i="22"/>
  <c r="BN35" i="22"/>
  <c r="BM35" i="22"/>
  <c r="BL35" i="22"/>
  <c r="BK35" i="22"/>
  <c r="BJ35" i="22"/>
  <c r="BI35" i="22"/>
  <c r="BH35" i="22"/>
  <c r="BG35" i="22"/>
  <c r="BF35" i="22"/>
  <c r="BE35" i="22"/>
  <c r="BN34" i="22"/>
  <c r="BM34" i="22"/>
  <c r="BL34" i="22"/>
  <c r="BK34" i="22"/>
  <c r="BJ34" i="22"/>
  <c r="BI34" i="22"/>
  <c r="BH34" i="22"/>
  <c r="BG34" i="22"/>
  <c r="BF34" i="22"/>
  <c r="BE34" i="22"/>
  <c r="BN33" i="22"/>
  <c r="BM33" i="22"/>
  <c r="BL33" i="22"/>
  <c r="BK33" i="22"/>
  <c r="BJ33" i="22"/>
  <c r="BI33" i="22"/>
  <c r="BH33" i="22"/>
  <c r="BG33" i="22"/>
  <c r="BF33" i="22"/>
  <c r="BE33" i="22"/>
  <c r="BN32" i="22"/>
  <c r="BM32" i="22"/>
  <c r="BL32" i="22"/>
  <c r="BK32" i="22"/>
  <c r="BJ32" i="22"/>
  <c r="BI32" i="22"/>
  <c r="BH32" i="22"/>
  <c r="BG32" i="22"/>
  <c r="BF32" i="22"/>
  <c r="BE32" i="22"/>
  <c r="BN31" i="22"/>
  <c r="BM31" i="22"/>
  <c r="BL31" i="22"/>
  <c r="BK31" i="22"/>
  <c r="BJ31" i="22"/>
  <c r="BI31" i="22"/>
  <c r="BH31" i="22"/>
  <c r="BG31" i="22"/>
  <c r="BF31" i="22"/>
  <c r="BE31" i="22"/>
  <c r="BN30" i="22"/>
  <c r="BM30" i="22"/>
  <c r="BL30" i="22"/>
  <c r="BK30" i="22"/>
  <c r="BJ30" i="22"/>
  <c r="BI30" i="22"/>
  <c r="BH30" i="22"/>
  <c r="BG30" i="22"/>
  <c r="BF30" i="22"/>
  <c r="BE30" i="22"/>
  <c r="BN28" i="22"/>
  <c r="BM28" i="22"/>
  <c r="BL28" i="22"/>
  <c r="BK28" i="22"/>
  <c r="BJ28" i="22"/>
  <c r="BI28" i="22"/>
  <c r="BH28" i="22"/>
  <c r="BG28" i="22"/>
  <c r="BF28" i="22"/>
  <c r="BE28" i="22"/>
  <c r="BN27" i="22"/>
  <c r="BM27" i="22"/>
  <c r="BL27" i="22"/>
  <c r="BK27" i="22"/>
  <c r="BJ27" i="22"/>
  <c r="BI27" i="22"/>
  <c r="BH27" i="22"/>
  <c r="BG27" i="22"/>
  <c r="BF27" i="22"/>
  <c r="BE27" i="22"/>
  <c r="BN26" i="22"/>
  <c r="BM26" i="22"/>
  <c r="BL26" i="22"/>
  <c r="BK26" i="22"/>
  <c r="BJ26" i="22"/>
  <c r="BI26" i="22"/>
  <c r="BH26" i="22"/>
  <c r="BG26" i="22"/>
  <c r="BF26" i="22"/>
  <c r="BE26" i="22"/>
  <c r="BN25" i="22"/>
  <c r="BM25" i="22"/>
  <c r="BL25" i="22"/>
  <c r="BK25" i="22"/>
  <c r="BJ25" i="22"/>
  <c r="BI25" i="22"/>
  <c r="BH25" i="22"/>
  <c r="BG25" i="22"/>
  <c r="BF25" i="22"/>
  <c r="BE25" i="22"/>
  <c r="BN24" i="22"/>
  <c r="BM24" i="22"/>
  <c r="BL24" i="22"/>
  <c r="BK24" i="22"/>
  <c r="BJ24" i="22"/>
  <c r="BI24" i="22"/>
  <c r="BH24" i="22"/>
  <c r="BG24" i="22"/>
  <c r="BF24" i="22"/>
  <c r="BE24" i="22"/>
  <c r="BN23" i="22"/>
  <c r="BM23" i="22"/>
  <c r="BL23" i="22"/>
  <c r="BK23" i="22"/>
  <c r="BJ23" i="22"/>
  <c r="BI23" i="22"/>
  <c r="BH23" i="22"/>
  <c r="BG23" i="22"/>
  <c r="BF23" i="22"/>
  <c r="BE23" i="22"/>
  <c r="BN21" i="22"/>
  <c r="BM21" i="22"/>
  <c r="BL21" i="22"/>
  <c r="BK21" i="22"/>
  <c r="BJ21" i="22"/>
  <c r="BI21" i="22"/>
  <c r="BH21" i="22"/>
  <c r="BG21" i="22"/>
  <c r="BF21" i="22"/>
  <c r="BE21" i="22"/>
  <c r="BN20" i="22"/>
  <c r="BM20" i="22"/>
  <c r="BL20" i="22"/>
  <c r="BK20" i="22"/>
  <c r="BJ20" i="22"/>
  <c r="BI20" i="22"/>
  <c r="BH20" i="22"/>
  <c r="BG20" i="22"/>
  <c r="BF20" i="22"/>
  <c r="BE20" i="22"/>
  <c r="BN19" i="22"/>
  <c r="BM19" i="22"/>
  <c r="BL19" i="22"/>
  <c r="BK19" i="22"/>
  <c r="BJ19" i="22"/>
  <c r="BI19" i="22"/>
  <c r="BH19" i="22"/>
  <c r="BG19" i="22"/>
  <c r="BF19" i="22"/>
  <c r="BE19" i="22"/>
  <c r="BN18" i="22"/>
  <c r="BM18" i="22"/>
  <c r="BL18" i="22"/>
  <c r="BK18" i="22"/>
  <c r="BJ18" i="22"/>
  <c r="BI18" i="22"/>
  <c r="BH18" i="22"/>
  <c r="BG18" i="22"/>
  <c r="BF18" i="22"/>
  <c r="BE18" i="22"/>
  <c r="BN17" i="22"/>
  <c r="BM17" i="22"/>
  <c r="BL17" i="22"/>
  <c r="BK17" i="22"/>
  <c r="BJ17" i="22"/>
  <c r="BI17" i="22"/>
  <c r="BH17" i="22"/>
  <c r="BG17" i="22"/>
  <c r="BF17" i="22"/>
  <c r="BE17" i="22"/>
  <c r="BN16" i="22"/>
  <c r="BM16" i="22"/>
  <c r="BL16" i="22"/>
  <c r="BK16" i="22"/>
  <c r="BJ16" i="22"/>
  <c r="BI16" i="22"/>
  <c r="BH16" i="22"/>
  <c r="BG16" i="22"/>
  <c r="BF16" i="22"/>
  <c r="BE16" i="22"/>
  <c r="BN15" i="22"/>
  <c r="BM15" i="22"/>
  <c r="BL15" i="22"/>
  <c r="BK15" i="22"/>
  <c r="BJ15" i="22"/>
  <c r="BI15" i="22"/>
  <c r="BH15" i="22"/>
  <c r="BG15" i="22"/>
  <c r="BF15" i="22"/>
  <c r="BE15" i="22"/>
  <c r="BN5" i="22"/>
  <c r="BM5" i="22"/>
  <c r="BL5" i="22"/>
  <c r="BK5" i="22"/>
  <c r="BJ5" i="22"/>
  <c r="BI5" i="22"/>
  <c r="BH5" i="22"/>
  <c r="BG5" i="22"/>
  <c r="BF5" i="22"/>
  <c r="BE5" i="22"/>
  <c r="BN4" i="22"/>
  <c r="BM4" i="22"/>
  <c r="BL4" i="22"/>
  <c r="BK4" i="22"/>
  <c r="BJ4" i="22"/>
  <c r="BI4" i="22"/>
  <c r="BH4" i="22"/>
  <c r="BG4" i="22"/>
  <c r="BF4" i="22"/>
  <c r="BE4" i="22"/>
  <c r="AR13" i="22"/>
  <c r="AQ13" i="22"/>
  <c r="AP13" i="22"/>
  <c r="AO13" i="22"/>
  <c r="AN13" i="22"/>
  <c r="AM13" i="22"/>
  <c r="AL13" i="22"/>
  <c r="AK13" i="22"/>
  <c r="AJ13" i="22"/>
  <c r="AI13" i="22"/>
  <c r="AR12" i="22"/>
  <c r="AQ12" i="22"/>
  <c r="AP12" i="22"/>
  <c r="AO12" i="22"/>
  <c r="AN12" i="22"/>
  <c r="AM12" i="22"/>
  <c r="AL12" i="22"/>
  <c r="AK12" i="22"/>
  <c r="AJ12" i="22"/>
  <c r="AI12" i="22"/>
  <c r="AR11" i="22"/>
  <c r="AQ11" i="22"/>
  <c r="AP11" i="22"/>
  <c r="AO11" i="22"/>
  <c r="AN11" i="22"/>
  <c r="AM11" i="22"/>
  <c r="AL11" i="22"/>
  <c r="AK11" i="22"/>
  <c r="AJ11" i="22"/>
  <c r="AI11" i="22"/>
  <c r="AR10" i="22"/>
  <c r="AQ10" i="22"/>
  <c r="AP10" i="22"/>
  <c r="AO10" i="22"/>
  <c r="AN10" i="22"/>
  <c r="AM10" i="22"/>
  <c r="AL10" i="22"/>
  <c r="AK10" i="22"/>
  <c r="AJ10" i="22"/>
  <c r="AI10" i="22"/>
  <c r="AR9" i="22"/>
  <c r="AQ9" i="22"/>
  <c r="AP9" i="22"/>
  <c r="AO9" i="22"/>
  <c r="AN9" i="22"/>
  <c r="AM9" i="22"/>
  <c r="AL9" i="22"/>
  <c r="AK9" i="22"/>
  <c r="AJ9" i="22"/>
  <c r="AI9" i="22"/>
  <c r="AR8" i="22"/>
  <c r="AQ8" i="22"/>
  <c r="AP8" i="22"/>
  <c r="AO8" i="22"/>
  <c r="AN8" i="22"/>
  <c r="AM8" i="22"/>
  <c r="AL8" i="22"/>
  <c r="AK8" i="22"/>
  <c r="AJ8" i="22"/>
  <c r="AI8" i="22"/>
  <c r="AR56" i="22"/>
  <c r="AQ56" i="22"/>
  <c r="AP56" i="22"/>
  <c r="AO56" i="22"/>
  <c r="AN56" i="22"/>
  <c r="AM56" i="22"/>
  <c r="AL56" i="22"/>
  <c r="AK56" i="22"/>
  <c r="AJ56" i="22"/>
  <c r="AI56" i="22"/>
  <c r="AR55" i="22"/>
  <c r="AQ55" i="22"/>
  <c r="AP55" i="22"/>
  <c r="AO55" i="22"/>
  <c r="AN55" i="22"/>
  <c r="AM55" i="22"/>
  <c r="AL55" i="22"/>
  <c r="AK55" i="22"/>
  <c r="AJ55" i="22"/>
  <c r="AI55" i="22"/>
  <c r="AR54" i="22"/>
  <c r="AQ54" i="22"/>
  <c r="AP54" i="22"/>
  <c r="AO54" i="22"/>
  <c r="AN54" i="22"/>
  <c r="AM54" i="22"/>
  <c r="AL54" i="22"/>
  <c r="AK54" i="22"/>
  <c r="AJ54" i="22"/>
  <c r="AI54" i="22"/>
  <c r="AR53" i="22"/>
  <c r="AQ53" i="22"/>
  <c r="AP53" i="22"/>
  <c r="AO53" i="22"/>
  <c r="AN53" i="22"/>
  <c r="AM53" i="22"/>
  <c r="AL53" i="22"/>
  <c r="AK53" i="22"/>
  <c r="AJ53" i="22"/>
  <c r="AI53" i="22"/>
  <c r="AR52" i="22"/>
  <c r="AQ52" i="22"/>
  <c r="AP52" i="22"/>
  <c r="AO52" i="22"/>
  <c r="AN52" i="22"/>
  <c r="AM52" i="22"/>
  <c r="AL52" i="22"/>
  <c r="AK52" i="22"/>
  <c r="AJ52" i="22"/>
  <c r="AI52" i="22"/>
  <c r="AR51" i="22"/>
  <c r="AQ51" i="22"/>
  <c r="AP51" i="22"/>
  <c r="AO51" i="22"/>
  <c r="AN51" i="22"/>
  <c r="AM51" i="22"/>
  <c r="AL51" i="22"/>
  <c r="AK51" i="22"/>
  <c r="AJ51" i="22"/>
  <c r="AI51" i="22"/>
  <c r="AR50" i="22"/>
  <c r="AQ50" i="22"/>
  <c r="AP50" i="22"/>
  <c r="AO50" i="22"/>
  <c r="AN50" i="22"/>
  <c r="AM50" i="22"/>
  <c r="AL50" i="22"/>
  <c r="AK50" i="22"/>
  <c r="AJ50" i="22"/>
  <c r="AI50" i="22"/>
  <c r="AR49" i="22"/>
  <c r="AQ49" i="22"/>
  <c r="AP49" i="22"/>
  <c r="AO49" i="22"/>
  <c r="AN49" i="22"/>
  <c r="AM49" i="22"/>
  <c r="AL49" i="22"/>
  <c r="AK49" i="22"/>
  <c r="AJ49" i="22"/>
  <c r="AI49" i="22"/>
  <c r="AR48" i="22"/>
  <c r="AQ48" i="22"/>
  <c r="AP48" i="22"/>
  <c r="AO48" i="22"/>
  <c r="AN48" i="22"/>
  <c r="AM48" i="22"/>
  <c r="AL48" i="22"/>
  <c r="AK48" i="22"/>
  <c r="AJ48" i="22"/>
  <c r="AI48" i="22"/>
  <c r="AR47" i="22"/>
  <c r="AQ47" i="22"/>
  <c r="AP47" i="22"/>
  <c r="AO47" i="22"/>
  <c r="AN47" i="22"/>
  <c r="AM47" i="22"/>
  <c r="AL47" i="22"/>
  <c r="AK47" i="22"/>
  <c r="AJ47" i="22"/>
  <c r="AI47" i="22"/>
  <c r="AR44" i="22"/>
  <c r="AQ44" i="22"/>
  <c r="AP44" i="22"/>
  <c r="AO44" i="22"/>
  <c r="AN44" i="22"/>
  <c r="AM44" i="22"/>
  <c r="AL44" i="22"/>
  <c r="AK44" i="22"/>
  <c r="AJ44" i="22"/>
  <c r="AI44" i="22"/>
  <c r="AR43" i="22"/>
  <c r="AQ43" i="22"/>
  <c r="AP43" i="22"/>
  <c r="AO43" i="22"/>
  <c r="AN43" i="22"/>
  <c r="AM43" i="22"/>
  <c r="AL43" i="22"/>
  <c r="AK43" i="22"/>
  <c r="AJ43" i="22"/>
  <c r="AI43" i="22"/>
  <c r="AR42" i="22"/>
  <c r="AQ42" i="22"/>
  <c r="AP42" i="22"/>
  <c r="AO42" i="22"/>
  <c r="AN42" i="22"/>
  <c r="AM42" i="22"/>
  <c r="AL42" i="22"/>
  <c r="AK42" i="22"/>
  <c r="AJ42" i="22"/>
  <c r="AI42" i="22"/>
  <c r="AR41" i="22"/>
  <c r="AQ41" i="22"/>
  <c r="AP41" i="22"/>
  <c r="AO41" i="22"/>
  <c r="AN41" i="22"/>
  <c r="AM41" i="22"/>
  <c r="AL41" i="22"/>
  <c r="AK41" i="22"/>
  <c r="AJ41" i="22"/>
  <c r="AI41" i="22"/>
  <c r="AR40" i="22"/>
  <c r="AQ40" i="22"/>
  <c r="AP40" i="22"/>
  <c r="AO40" i="22"/>
  <c r="AN40" i="22"/>
  <c r="AM40" i="22"/>
  <c r="AL40" i="22"/>
  <c r="AK40" i="22"/>
  <c r="AJ40" i="22"/>
  <c r="AI40" i="22"/>
  <c r="AR38" i="22"/>
  <c r="AQ38" i="22"/>
  <c r="AP38" i="22"/>
  <c r="AO38" i="22"/>
  <c r="AN38" i="22"/>
  <c r="AM38" i="22"/>
  <c r="AL38" i="22"/>
  <c r="AK38" i="22"/>
  <c r="AJ38" i="22"/>
  <c r="AI38" i="22"/>
  <c r="AR36" i="22"/>
  <c r="AQ36" i="22"/>
  <c r="AP36" i="22"/>
  <c r="AO36" i="22"/>
  <c r="AN36" i="22"/>
  <c r="AM36" i="22"/>
  <c r="AL36" i="22"/>
  <c r="AK36" i="22"/>
  <c r="AJ36" i="22"/>
  <c r="AI36" i="22"/>
  <c r="AR35" i="22"/>
  <c r="AQ35" i="22"/>
  <c r="AP35" i="22"/>
  <c r="AO35" i="22"/>
  <c r="AN35" i="22"/>
  <c r="AM35" i="22"/>
  <c r="AL35" i="22"/>
  <c r="AK35" i="22"/>
  <c r="AJ35" i="22"/>
  <c r="AI35" i="22"/>
  <c r="AR34" i="22"/>
  <c r="AQ34" i="22"/>
  <c r="AP34" i="22"/>
  <c r="AO34" i="22"/>
  <c r="AN34" i="22"/>
  <c r="AM34" i="22"/>
  <c r="AL34" i="22"/>
  <c r="AK34" i="22"/>
  <c r="AJ34" i="22"/>
  <c r="AI34" i="22"/>
  <c r="AR33" i="22"/>
  <c r="AQ33" i="22"/>
  <c r="AP33" i="22"/>
  <c r="AO33" i="22"/>
  <c r="AN33" i="22"/>
  <c r="AM33" i="22"/>
  <c r="AL33" i="22"/>
  <c r="AK33" i="22"/>
  <c r="AJ33" i="22"/>
  <c r="AI33" i="22"/>
  <c r="AR32" i="22"/>
  <c r="AQ32" i="22"/>
  <c r="AP32" i="22"/>
  <c r="AO32" i="22"/>
  <c r="AN32" i="22"/>
  <c r="AM32" i="22"/>
  <c r="AL32" i="22"/>
  <c r="AK32" i="22"/>
  <c r="AJ32" i="22"/>
  <c r="AI32" i="22"/>
  <c r="AR31" i="22"/>
  <c r="AQ31" i="22"/>
  <c r="AP31" i="22"/>
  <c r="AO31" i="22"/>
  <c r="AN31" i="22"/>
  <c r="AM31" i="22"/>
  <c r="AL31" i="22"/>
  <c r="AK31" i="22"/>
  <c r="AJ31" i="22"/>
  <c r="AI31" i="22"/>
  <c r="AR30" i="22"/>
  <c r="AQ30" i="22"/>
  <c r="AP30" i="22"/>
  <c r="AO30" i="22"/>
  <c r="AN30" i="22"/>
  <c r="AM30" i="22"/>
  <c r="AL30" i="22"/>
  <c r="AK30" i="22"/>
  <c r="AJ30" i="22"/>
  <c r="AI30" i="22"/>
  <c r="AR28" i="22"/>
  <c r="AQ28" i="22"/>
  <c r="AP28" i="22"/>
  <c r="AO28" i="22"/>
  <c r="AN28" i="22"/>
  <c r="AM28" i="22"/>
  <c r="AL28" i="22"/>
  <c r="AK28" i="22"/>
  <c r="AJ28" i="22"/>
  <c r="AI28" i="22"/>
  <c r="AR27" i="22"/>
  <c r="AQ27" i="22"/>
  <c r="AP27" i="22"/>
  <c r="AO27" i="22"/>
  <c r="AN27" i="22"/>
  <c r="AM27" i="22"/>
  <c r="AL27" i="22"/>
  <c r="AK27" i="22"/>
  <c r="AJ27" i="22"/>
  <c r="AI27" i="22"/>
  <c r="AR26" i="22"/>
  <c r="AQ26" i="22"/>
  <c r="AP26" i="22"/>
  <c r="AO26" i="22"/>
  <c r="AN26" i="22"/>
  <c r="AM26" i="22"/>
  <c r="AL26" i="22"/>
  <c r="AK26" i="22"/>
  <c r="AJ26" i="22"/>
  <c r="AI26" i="22"/>
  <c r="AR25" i="22"/>
  <c r="AQ25" i="22"/>
  <c r="AP25" i="22"/>
  <c r="AO25" i="22"/>
  <c r="AN25" i="22"/>
  <c r="AM25" i="22"/>
  <c r="AL25" i="22"/>
  <c r="AK25" i="22"/>
  <c r="AJ25" i="22"/>
  <c r="AI25" i="22"/>
  <c r="AR24" i="22"/>
  <c r="AQ24" i="22"/>
  <c r="AP24" i="22"/>
  <c r="AO24" i="22"/>
  <c r="AN24" i="22"/>
  <c r="AM24" i="22"/>
  <c r="AL24" i="22"/>
  <c r="AK24" i="22"/>
  <c r="AJ24" i="22"/>
  <c r="AI24" i="22"/>
  <c r="AR23" i="22"/>
  <c r="AQ23" i="22"/>
  <c r="AP23" i="22"/>
  <c r="AO23" i="22"/>
  <c r="AN23" i="22"/>
  <c r="AM23" i="22"/>
  <c r="AL23" i="22"/>
  <c r="AK23" i="22"/>
  <c r="AJ23" i="22"/>
  <c r="AI23" i="22"/>
  <c r="AR21" i="22"/>
  <c r="AQ21" i="22"/>
  <c r="AP21" i="22"/>
  <c r="AO21" i="22"/>
  <c r="AN21" i="22"/>
  <c r="AM21" i="22"/>
  <c r="AL21" i="22"/>
  <c r="AK21" i="22"/>
  <c r="AJ21" i="22"/>
  <c r="AI21" i="22"/>
  <c r="AR20" i="22"/>
  <c r="AQ20" i="22"/>
  <c r="AP20" i="22"/>
  <c r="AO20" i="22"/>
  <c r="AN20" i="22"/>
  <c r="AM20" i="22"/>
  <c r="AL20" i="22"/>
  <c r="AK20" i="22"/>
  <c r="AJ20" i="22"/>
  <c r="AI20" i="22"/>
  <c r="AR19" i="22"/>
  <c r="AQ19" i="22"/>
  <c r="AP19" i="22"/>
  <c r="AO19" i="22"/>
  <c r="AN19" i="22"/>
  <c r="AM19" i="22"/>
  <c r="AL19" i="22"/>
  <c r="AK19" i="22"/>
  <c r="AJ19" i="22"/>
  <c r="AI19" i="22"/>
  <c r="AR18" i="22"/>
  <c r="AQ18" i="22"/>
  <c r="AP18" i="22"/>
  <c r="AO18" i="22"/>
  <c r="AN18" i="22"/>
  <c r="AM18" i="22"/>
  <c r="AL18" i="22"/>
  <c r="AK18" i="22"/>
  <c r="AJ18" i="22"/>
  <c r="AI18" i="22"/>
  <c r="AR17" i="22"/>
  <c r="AQ17" i="22"/>
  <c r="AP17" i="22"/>
  <c r="AO17" i="22"/>
  <c r="AN17" i="22"/>
  <c r="AM17" i="22"/>
  <c r="AL17" i="22"/>
  <c r="AK17" i="22"/>
  <c r="AJ17" i="22"/>
  <c r="AI17" i="22"/>
  <c r="AR16" i="22"/>
  <c r="AQ16" i="22"/>
  <c r="AP16" i="22"/>
  <c r="AO16" i="22"/>
  <c r="AN16" i="22"/>
  <c r="AM16" i="22"/>
  <c r="AL16" i="22"/>
  <c r="AK16" i="22"/>
  <c r="AJ16" i="22"/>
  <c r="AI16" i="22"/>
  <c r="AR15" i="22"/>
  <c r="AQ15" i="22"/>
  <c r="AP15" i="22"/>
  <c r="AO15" i="22"/>
  <c r="AN15" i="22"/>
  <c r="AM15" i="22"/>
  <c r="AL15" i="22"/>
  <c r="AK15" i="22"/>
  <c r="AJ15" i="22"/>
  <c r="AI15" i="22"/>
  <c r="AR5" i="22"/>
  <c r="AQ5" i="22"/>
  <c r="AP5" i="22"/>
  <c r="AO5" i="22"/>
  <c r="AN5" i="22"/>
  <c r="AM5" i="22"/>
  <c r="AL5" i="22"/>
  <c r="AK5" i="22"/>
  <c r="AJ5" i="22"/>
  <c r="AI5" i="22"/>
  <c r="AR4" i="22"/>
  <c r="AQ4" i="22"/>
  <c r="AP4" i="22"/>
  <c r="AO4" i="22"/>
  <c r="AN4" i="22"/>
  <c r="AJ4" i="22"/>
  <c r="AK4" i="22"/>
  <c r="AL4" i="22"/>
  <c r="AM4" i="22"/>
  <c r="AI4" i="22"/>
  <c r="V40" i="22"/>
  <c r="U40" i="22"/>
  <c r="T40" i="22"/>
  <c r="S40" i="22"/>
  <c r="R40" i="22"/>
  <c r="Q40" i="22"/>
  <c r="P40" i="22"/>
  <c r="O40" i="22"/>
  <c r="N40" i="22"/>
  <c r="M40" i="22"/>
  <c r="V30" i="22"/>
  <c r="U30" i="22"/>
  <c r="T30" i="22"/>
  <c r="S30" i="22"/>
  <c r="R30" i="22"/>
  <c r="Q30" i="22"/>
  <c r="P30" i="22"/>
  <c r="O30" i="22"/>
  <c r="N30" i="22"/>
  <c r="M30" i="22"/>
  <c r="V23" i="22"/>
  <c r="U23" i="22"/>
  <c r="T23" i="22"/>
  <c r="S23" i="22"/>
  <c r="R23" i="22"/>
  <c r="Q23" i="22"/>
  <c r="P23" i="22"/>
  <c r="O23" i="22"/>
  <c r="N23" i="22"/>
  <c r="M23" i="22"/>
  <c r="V15" i="22"/>
  <c r="U15" i="22"/>
  <c r="T15" i="22"/>
  <c r="S15" i="22"/>
  <c r="R15" i="22"/>
  <c r="Q15" i="22"/>
  <c r="P15" i="22"/>
  <c r="O15" i="22"/>
  <c r="N15" i="22"/>
  <c r="M15" i="22"/>
  <c r="V5" i="22"/>
  <c r="U5" i="22"/>
  <c r="T5" i="22"/>
  <c r="S5" i="22"/>
  <c r="R5" i="22"/>
  <c r="Q5" i="22"/>
  <c r="P5" i="22"/>
  <c r="O5" i="22"/>
  <c r="N5" i="22"/>
  <c r="M5" i="22"/>
  <c r="V4" i="22"/>
  <c r="U4" i="22"/>
  <c r="T4" i="22"/>
  <c r="S4" i="22"/>
  <c r="R4" i="22"/>
  <c r="N4" i="22"/>
  <c r="O4" i="22"/>
  <c r="P4" i="22"/>
  <c r="Q4" i="22"/>
  <c r="M4" i="22"/>
  <c r="K40" i="22"/>
  <c r="J40" i="22"/>
  <c r="I40" i="22"/>
  <c r="H40" i="22"/>
  <c r="G40" i="22"/>
  <c r="F40" i="22"/>
  <c r="E40" i="22"/>
  <c r="D40" i="22"/>
  <c r="C40" i="22"/>
  <c r="B40" i="22"/>
  <c r="K30" i="22"/>
  <c r="J30" i="22"/>
  <c r="I30" i="22"/>
  <c r="H30" i="22"/>
  <c r="G30" i="22"/>
  <c r="F30" i="22"/>
  <c r="E30" i="22"/>
  <c r="D30" i="22"/>
  <c r="C30" i="22"/>
  <c r="B30" i="22"/>
  <c r="K23" i="22"/>
  <c r="J23" i="22"/>
  <c r="I23" i="22"/>
  <c r="H23" i="22"/>
  <c r="G23" i="22"/>
  <c r="F23" i="22"/>
  <c r="E23" i="22"/>
  <c r="D23" i="22"/>
  <c r="C23" i="22"/>
  <c r="B23" i="22"/>
  <c r="K15" i="22"/>
  <c r="J15" i="22"/>
  <c r="I15" i="22"/>
  <c r="H15" i="22"/>
  <c r="G15" i="22"/>
  <c r="F15" i="22"/>
  <c r="E15" i="22"/>
  <c r="D15" i="22"/>
  <c r="C15" i="22"/>
  <c r="B15" i="22"/>
  <c r="K5" i="22"/>
  <c r="J5" i="22"/>
  <c r="I5" i="22"/>
  <c r="H5" i="22"/>
  <c r="G5" i="22"/>
  <c r="F5" i="22"/>
  <c r="E5" i="22"/>
  <c r="D5" i="22"/>
  <c r="C5" i="22"/>
  <c r="B5" i="22"/>
  <c r="K4" i="22"/>
  <c r="J4" i="22"/>
  <c r="I4" i="22"/>
  <c r="H4" i="22"/>
  <c r="D4" i="22"/>
  <c r="E4" i="22"/>
  <c r="F4" i="22"/>
  <c r="G4" i="22"/>
  <c r="C4" i="22"/>
  <c r="B4" i="22"/>
  <c r="AA10" i="22"/>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AY8" i="22"/>
  <c r="AX12" i="22"/>
  <c r="AX10" i="22"/>
  <c r="BB13" i="22"/>
  <c r="BA8" i="22"/>
  <c r="AY8" i="28"/>
  <c r="AZ13" i="28"/>
  <c r="AX12" i="28"/>
  <c r="AV11" i="28"/>
  <c r="AT10" i="28"/>
  <c r="AX8" i="22"/>
  <c r="AW12" i="22"/>
  <c r="AW10" i="22"/>
  <c r="BB12" i="22"/>
  <c r="BA13" i="22"/>
  <c r="AX8" i="28"/>
  <c r="AY13" i="28"/>
  <c r="AW12" i="28"/>
  <c r="AU11" i="28"/>
  <c r="BC9" i="28"/>
  <c r="AW8" i="22"/>
  <c r="AV12" i="22"/>
  <c r="AV10" i="22"/>
  <c r="BB11" i="22"/>
  <c r="AZ13" i="22"/>
  <c r="AW8" i="28"/>
  <c r="AX13" i="28"/>
  <c r="AV12" i="28"/>
  <c r="AT11" i="28"/>
  <c r="BB9" i="28"/>
  <c r="AV8" i="22"/>
  <c r="AU12" i="22"/>
  <c r="AU10" i="22"/>
  <c r="BB10" i="22"/>
  <c r="BA12" i="22"/>
  <c r="AV8" i="28"/>
  <c r="AW13" i="28"/>
  <c r="AU12" i="28"/>
  <c r="BC10" i="28"/>
  <c r="BA9" i="28"/>
  <c r="AU8" i="22"/>
  <c r="AT12" i="22"/>
  <c r="AT10" i="22"/>
  <c r="BB9" i="22"/>
  <c r="AZ12" i="22"/>
  <c r="AU8" i="28"/>
  <c r="AV13" i="28"/>
  <c r="AT12" i="28"/>
  <c r="BB10" i="28"/>
  <c r="AZ9" i="28"/>
  <c r="AY13" i="22"/>
  <c r="AY11" i="22"/>
  <c r="AY9" i="22"/>
  <c r="BC8" i="22"/>
  <c r="BA11" i="22"/>
  <c r="AZ8" i="28"/>
  <c r="AU13" i="28"/>
  <c r="BC11" i="28"/>
  <c r="BA10" i="28"/>
  <c r="AY9" i="28"/>
  <c r="AX13" i="22"/>
  <c r="AX11" i="22"/>
  <c r="AX9" i="22"/>
  <c r="BC13" i="22"/>
  <c r="AZ11" i="22"/>
  <c r="BA8" i="28"/>
  <c r="AT13" i="28"/>
  <c r="BB11" i="28"/>
  <c r="AZ10" i="28"/>
  <c r="AX9" i="28"/>
  <c r="AW13" i="22"/>
  <c r="AW11" i="22"/>
  <c r="AW9" i="22"/>
  <c r="BC12" i="22"/>
  <c r="BA10" i="22"/>
  <c r="BB8" i="28"/>
  <c r="BC12" i="28"/>
  <c r="BA11" i="28"/>
  <c r="AY10" i="28"/>
  <c r="AW9" i="28"/>
  <c r="AV13" i="22"/>
  <c r="AV11" i="22"/>
  <c r="AV9" i="22"/>
  <c r="BC11" i="22"/>
  <c r="AZ10" i="22"/>
  <c r="BC8" i="28"/>
  <c r="BB12" i="28"/>
  <c r="AZ11" i="28"/>
  <c r="AX10" i="28"/>
  <c r="AV9" i="28"/>
  <c r="AU13" i="22"/>
  <c r="AU11" i="22"/>
  <c r="AU9" i="22"/>
  <c r="BC10" i="22"/>
  <c r="BA9" i="22"/>
  <c r="BC13" i="28"/>
  <c r="BA12" i="28"/>
  <c r="AY11" i="28"/>
  <c r="AW10" i="28"/>
  <c r="AU9" i="28"/>
  <c r="AT13" i="22"/>
  <c r="AT11" i="22"/>
  <c r="AT9" i="22"/>
  <c r="BC9" i="22"/>
  <c r="AZ9" i="22"/>
  <c r="BB13" i="28"/>
  <c r="AZ12" i="28"/>
  <c r="AX11" i="28"/>
  <c r="AV10" i="28"/>
  <c r="AT9" i="28"/>
  <c r="AT8" i="22"/>
  <c r="AY12" i="22"/>
  <c r="AY10" i="22"/>
  <c r="BB8" i="22"/>
  <c r="AZ8" i="22"/>
  <c r="AT8" i="28"/>
  <c r="BA13" i="28"/>
  <c r="AY12" i="28"/>
  <c r="AW11" i="28"/>
  <c r="AU10" i="28"/>
  <c r="B8" i="25"/>
  <c r="B9" i="25"/>
  <c r="B10" i="25"/>
  <c r="B12" i="25"/>
  <c r="B14" i="25"/>
  <c r="B15" i="25"/>
  <c r="B16" i="25"/>
  <c r="B17" i="25"/>
  <c r="B18" i="25"/>
  <c r="B19" i="25"/>
  <c r="B20" i="25"/>
  <c r="B21" i="25"/>
  <c r="B22" i="25"/>
  <c r="B23" i="25"/>
  <c r="B24" i="25"/>
  <c r="A1" i="22"/>
  <c r="A1" i="28"/>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AG55" i="22"/>
  <c r="AC53" i="22"/>
  <c r="AG49" i="22"/>
  <c r="AA44" i="22"/>
  <c r="AC31" i="22"/>
  <c r="AG50" i="28"/>
  <c r="X4"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E4" i="22"/>
  <c r="AF4" i="22"/>
  <c r="AE54" i="22"/>
  <c r="AA52" i="22"/>
  <c r="AE48" i="22"/>
  <c r="AC47" i="22"/>
  <c r="AF41" i="22"/>
  <c r="AG26" i="22"/>
  <c r="Y5"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E15" i="28"/>
  <c r="AA40" i="22"/>
  <c r="X35" i="22"/>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D15" i="28"/>
  <c r="Z40" i="22"/>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C15" i="28"/>
  <c r="Y40" i="22"/>
  <c r="AG15" i="22"/>
  <c r="AF40" i="28"/>
  <c r="AB15" i="28"/>
  <c r="X40" i="22"/>
  <c r="AF15" i="22"/>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E40" i="28"/>
  <c r="AA15" i="28"/>
  <c r="AE15" i="22"/>
  <c r="AD40" i="28"/>
  <c r="Z15" i="28"/>
  <c r="AD15" i="22"/>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C40" i="28"/>
  <c r="Y15" i="28"/>
  <c r="AG40" i="22"/>
  <c r="AC15" i="22"/>
  <c r="AB40" i="28"/>
  <c r="X15" i="28"/>
  <c r="AF40" i="22"/>
  <c r="AB15" i="22"/>
  <c r="AA40" i="28"/>
  <c r="AE40" i="22"/>
  <c r="AA15" i="22"/>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Z40" i="28"/>
  <c r="AD40" i="22"/>
  <c r="Z15" i="22"/>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Y40" i="28"/>
  <c r="AG15" i="28"/>
  <c r="AC40" i="22"/>
  <c r="Y15" i="22"/>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X40" i="28"/>
  <c r="AF15" i="28"/>
  <c r="AB40" i="22"/>
  <c r="X15" i="22"/>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C4"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B4"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A4"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Z4"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Y4"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D4" i="22"/>
  <c r="AG4" i="22"/>
  <c r="Y51" i="22"/>
  <c r="Y43" i="22"/>
  <c r="Z35" i="22"/>
  <c r="AA23" i="22"/>
  <c r="AE18" i="22"/>
  <c r="AC54" i="28"/>
  <c r="AA47" i="28"/>
  <c r="AE41" i="28"/>
  <c r="Y35" i="28"/>
  <c r="AC31" i="28"/>
  <c r="AG26" i="28"/>
  <c r="AA23" i="28"/>
  <c r="AE18" i="28"/>
  <c r="Y5" i="28"/>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C4" i="28"/>
  <c r="BB53" i="28"/>
  <c r="AZ50" i="28"/>
  <c r="AX47" i="28"/>
  <c r="BB30" i="28"/>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AX56" i="28"/>
  <c r="AV53" i="28"/>
  <c r="AT50" i="28"/>
  <c r="BB44" i="28"/>
  <c r="AT25"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AV56" i="28"/>
  <c r="AT53" i="28"/>
  <c r="BB49" i="28"/>
  <c r="AZ44" i="28"/>
  <c r="AX23"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AZ55" i="28"/>
  <c r="AX52" i="28"/>
  <c r="AV49" i="28"/>
  <c r="AT44" i="28"/>
  <c r="AZ17"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AX55" i="28"/>
  <c r="AV52" i="28"/>
  <c r="AT49" i="28"/>
  <c r="BB43" i="28"/>
  <c r="AT16" i="28"/>
  <c r="BC40" i="28"/>
  <c r="AU40" i="28"/>
  <c r="AY15" i="28"/>
  <c r="BC40" i="22"/>
  <c r="AU40" i="22"/>
  <c r="AX15" i="22"/>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B40" i="28"/>
  <c r="AT40" i="28"/>
  <c r="AX15" i="28"/>
  <c r="BB40" i="22"/>
  <c r="AT40" i="22"/>
  <c r="AW15" i="22"/>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A40" i="28"/>
  <c r="AW15" i="28"/>
  <c r="BA40" i="22"/>
  <c r="AV15" i="22"/>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AZ40" i="28"/>
  <c r="AV15" i="28"/>
  <c r="AZ40" i="22"/>
  <c r="BC15" i="22"/>
  <c r="AU15" i="22"/>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AY40" i="28"/>
  <c r="BC15" i="28"/>
  <c r="AU15" i="28"/>
  <c r="AY40" i="22"/>
  <c r="BB15" i="22"/>
  <c r="AT15" i="22"/>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AX40" i="28"/>
  <c r="BB15" i="28"/>
  <c r="AT15" i="28"/>
  <c r="AX40" i="22"/>
  <c r="BA15" i="22"/>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AW40" i="28"/>
  <c r="BA15" i="28"/>
  <c r="AW40" i="22"/>
  <c r="AZ15" i="22"/>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AX18" i="28"/>
  <c r="BB25" i="28"/>
  <c r="AV33" i="28"/>
  <c r="AZ42" i="28"/>
  <c r="AU44" i="28"/>
  <c r="BC44" i="28"/>
  <c r="BA47" i="28"/>
  <c r="AY48" i="28"/>
  <c r="AW49" i="28"/>
  <c r="AU50" i="28"/>
  <c r="BC50" i="28"/>
  <c r="BA51" i="28"/>
  <c r="AY52" i="28"/>
  <c r="AW53" i="28"/>
  <c r="AU54" i="28"/>
  <c r="BC54" i="28"/>
  <c r="BA55" i="28"/>
  <c r="AY56" i="28"/>
  <c r="AZ4" i="28"/>
  <c r="AV19" i="28"/>
  <c r="AZ26" i="28"/>
  <c r="AT34" i="28"/>
  <c r="BA42" i="28"/>
  <c r="AV44" i="28"/>
  <c r="AT47" i="28"/>
  <c r="BB47" i="28"/>
  <c r="AZ48" i="28"/>
  <c r="AX49" i="28"/>
  <c r="AV50" i="28"/>
  <c r="AT51" i="28"/>
  <c r="BB51" i="28"/>
  <c r="AZ52" i="28"/>
  <c r="AX53" i="28"/>
  <c r="AV54" i="28"/>
  <c r="AT55" i="28"/>
  <c r="BB55" i="28"/>
  <c r="AZ56" i="28"/>
  <c r="AY4" i="28"/>
  <c r="AU5" i="22"/>
  <c r="BC5" i="22"/>
  <c r="BA16" i="22"/>
  <c r="AY17" i="22"/>
  <c r="AW18" i="22"/>
  <c r="AU19" i="22"/>
  <c r="BC19" i="22"/>
  <c r="BA20" i="22"/>
  <c r="AY21" i="22"/>
  <c r="AW23" i="22"/>
  <c r="AU24" i="22"/>
  <c r="BC24" i="22"/>
  <c r="BA25" i="22"/>
  <c r="AY26" i="22"/>
  <c r="AW27" i="22"/>
  <c r="AU28" i="22"/>
  <c r="BC28" i="22"/>
  <c r="BA30" i="22"/>
  <c r="AZ15" i="28"/>
  <c r="AT20" i="28"/>
  <c r="AX27" i="28"/>
  <c r="BB34" i="28"/>
  <c r="AX43" i="28"/>
  <c r="AW44" i="28"/>
  <c r="AU47" i="28"/>
  <c r="BC47" i="28"/>
  <c r="BA48" i="28"/>
  <c r="AY49" i="28"/>
  <c r="AW50" i="28"/>
  <c r="AU51" i="28"/>
  <c r="BC51" i="28"/>
  <c r="BA52" i="28"/>
  <c r="AY53" i="28"/>
  <c r="AW54" i="28"/>
  <c r="AU55" i="28"/>
  <c r="BC55" i="28"/>
  <c r="BA56" i="28"/>
  <c r="AU4" i="28"/>
  <c r="AV5" i="22"/>
  <c r="AT16" i="22"/>
  <c r="BB16" i="22"/>
  <c r="AZ17" i="22"/>
  <c r="AX18" i="22"/>
  <c r="AV19" i="22"/>
  <c r="AT20" i="22"/>
  <c r="BB20" i="22"/>
  <c r="AZ21" i="22"/>
  <c r="AX23" i="22"/>
  <c r="AV24" i="22"/>
  <c r="AT25" i="22"/>
  <c r="BB25" i="22"/>
  <c r="AZ26" i="22"/>
  <c r="BB20" i="28"/>
  <c r="AV28" i="28"/>
  <c r="AZ35" i="28"/>
  <c r="AY43" i="28"/>
  <c r="AX44" i="28"/>
  <c r="AV47" i="28"/>
  <c r="AT48" i="28"/>
  <c r="BB48" i="28"/>
  <c r="AZ49" i="28"/>
  <c r="AX50" i="28"/>
  <c r="AV51" i="28"/>
  <c r="AT52" i="28"/>
  <c r="BB52" i="28"/>
  <c r="AZ53" i="28"/>
  <c r="AX54" i="28"/>
  <c r="AV55" i="28"/>
  <c r="AT56" i="28"/>
  <c r="BB56" i="28"/>
  <c r="AV4" i="28"/>
  <c r="AV5" i="28"/>
  <c r="AZ21" i="28"/>
  <c r="AT30" i="28"/>
  <c r="AX36" i="28"/>
  <c r="AZ43" i="28"/>
  <c r="AY44" i="28"/>
  <c r="AW47" i="28"/>
  <c r="AU48" i="28"/>
  <c r="BC48" i="28"/>
  <c r="BA49" i="28"/>
  <c r="AY50" i="28"/>
  <c r="AW51" i="28"/>
  <c r="AU52" i="28"/>
  <c r="BC52" i="28"/>
  <c r="BA53" i="28"/>
  <c r="AY54" i="28"/>
  <c r="AW55" i="28"/>
  <c r="AU56" i="28"/>
  <c r="BC56" i="28"/>
  <c r="AW4" i="28"/>
  <c r="AY15" i="22"/>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B54" i="28"/>
  <c r="AZ51" i="28"/>
  <c r="AX48" i="28"/>
  <c r="BB4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AX4" i="28"/>
  <c r="AZ54" i="28"/>
  <c r="AX51" i="28"/>
  <c r="AV48" i="28"/>
  <c r="AV38"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A4" i="28"/>
  <c r="AT54" i="28"/>
  <c r="BB50" i="28"/>
  <c r="AZ47" i="28"/>
  <c r="AX32" i="28"/>
  <c r="N13" i="28"/>
  <c r="V11" i="28"/>
  <c r="T10" i="28"/>
  <c r="R9" i="28"/>
  <c r="P8" i="28"/>
  <c r="N56" i="28"/>
  <c r="V54" i="28"/>
  <c r="T53" i="28"/>
  <c r="R52" i="28"/>
  <c r="P51" i="28"/>
  <c r="N50" i="28"/>
  <c r="V48" i="28"/>
  <c r="T47" i="28"/>
  <c r="R44" i="28"/>
  <c r="P43" i="28"/>
  <c r="N42" i="28"/>
  <c r="T38" i="28"/>
  <c r="R36" i="28"/>
  <c r="P35" i="28"/>
  <c r="N34" i="28"/>
  <c r="V32" i="28"/>
  <c r="T31" i="28"/>
  <c r="P28" i="28"/>
  <c r="N27" i="28"/>
  <c r="V25" i="28"/>
  <c r="T24" i="28"/>
  <c r="P21" i="28"/>
  <c r="N20" i="28"/>
  <c r="V18" i="28"/>
  <c r="T17" i="28"/>
  <c r="R16" i="28"/>
  <c r="K13" i="28"/>
  <c r="I12" i="28"/>
  <c r="G11" i="28"/>
  <c r="E10" i="28"/>
  <c r="C9" i="28"/>
  <c r="K56" i="28"/>
  <c r="I55" i="28"/>
  <c r="G54" i="28"/>
  <c r="E53" i="28"/>
  <c r="C52" i="28"/>
  <c r="K50" i="28"/>
  <c r="I49" i="28"/>
  <c r="G48" i="28"/>
  <c r="E47" i="28"/>
  <c r="C44" i="28"/>
  <c r="K42" i="28"/>
  <c r="I41" i="28"/>
  <c r="E38" i="28"/>
  <c r="C36" i="28"/>
  <c r="K34" i="28"/>
  <c r="I33" i="28"/>
  <c r="G32" i="28"/>
  <c r="E31" i="28"/>
  <c r="K27" i="28"/>
  <c r="I26" i="28"/>
  <c r="G25" i="28"/>
  <c r="E24" i="28"/>
  <c r="K20" i="28"/>
  <c r="I19" i="28"/>
  <c r="G18" i="28"/>
  <c r="E17" i="28"/>
  <c r="C16" i="28"/>
  <c r="V56" i="22"/>
  <c r="T55" i="22"/>
  <c r="R54" i="22"/>
  <c r="P53" i="22"/>
  <c r="N52" i="22"/>
  <c r="V50" i="22"/>
  <c r="T49" i="22"/>
  <c r="R48" i="22"/>
  <c r="P47" i="22"/>
  <c r="N44" i="22"/>
  <c r="V42" i="22"/>
  <c r="T41" i="22"/>
  <c r="P38" i="22"/>
  <c r="N36" i="22"/>
  <c r="V34" i="22"/>
  <c r="T33" i="22"/>
  <c r="R32" i="22"/>
  <c r="P31" i="22"/>
  <c r="V27" i="22"/>
  <c r="T26" i="22"/>
  <c r="M13" i="28"/>
  <c r="U11" i="28"/>
  <c r="S10" i="28"/>
  <c r="Q9" i="28"/>
  <c r="O8" i="28"/>
  <c r="M56" i="28"/>
  <c r="U54" i="28"/>
  <c r="S53" i="28"/>
  <c r="Q52" i="28"/>
  <c r="O51" i="28"/>
  <c r="M50" i="28"/>
  <c r="U48" i="28"/>
  <c r="S47" i="28"/>
  <c r="Q44" i="28"/>
  <c r="O43" i="28"/>
  <c r="M42" i="28"/>
  <c r="S38" i="28"/>
  <c r="Q36" i="28"/>
  <c r="O35" i="28"/>
  <c r="M34" i="28"/>
  <c r="U32" i="28"/>
  <c r="S31" i="28"/>
  <c r="O28" i="28"/>
  <c r="M27" i="28"/>
  <c r="U25" i="28"/>
  <c r="S24" i="28"/>
  <c r="O21" i="28"/>
  <c r="M20" i="28"/>
  <c r="U18" i="28"/>
  <c r="S17" i="28"/>
  <c r="Q16" i="28"/>
  <c r="J13" i="28"/>
  <c r="H12" i="28"/>
  <c r="F11" i="28"/>
  <c r="D10" i="28"/>
  <c r="B9" i="28"/>
  <c r="J56" i="28"/>
  <c r="H55" i="28"/>
  <c r="F54" i="28"/>
  <c r="D53" i="28"/>
  <c r="B52" i="28"/>
  <c r="J50" i="28"/>
  <c r="H49" i="28"/>
  <c r="F48" i="28"/>
  <c r="D47" i="28"/>
  <c r="B44" i="28"/>
  <c r="J42" i="28"/>
  <c r="H41" i="28"/>
  <c r="D38" i="28"/>
  <c r="B36" i="28"/>
  <c r="J34" i="28"/>
  <c r="H33" i="28"/>
  <c r="F32" i="28"/>
  <c r="D31" i="28"/>
  <c r="J27" i="28"/>
  <c r="H26" i="28"/>
  <c r="F25" i="28"/>
  <c r="D24" i="28"/>
  <c r="J20" i="28"/>
  <c r="H19" i="28"/>
  <c r="F18" i="28"/>
  <c r="D17" i="28"/>
  <c r="B16" i="28"/>
  <c r="V12" i="28"/>
  <c r="T11" i="28"/>
  <c r="R10" i="28"/>
  <c r="P9" i="28"/>
  <c r="N8" i="28"/>
  <c r="V55" i="28"/>
  <c r="T54" i="28"/>
  <c r="R53" i="28"/>
  <c r="P52" i="28"/>
  <c r="N51" i="28"/>
  <c r="V49" i="28"/>
  <c r="T48" i="28"/>
  <c r="R47" i="28"/>
  <c r="P44" i="28"/>
  <c r="N43" i="28"/>
  <c r="V41" i="28"/>
  <c r="R38" i="28"/>
  <c r="P36" i="28"/>
  <c r="N35" i="28"/>
  <c r="V33" i="28"/>
  <c r="T32" i="28"/>
  <c r="R31" i="28"/>
  <c r="N28" i="28"/>
  <c r="V26" i="28"/>
  <c r="T25" i="28"/>
  <c r="R24" i="28"/>
  <c r="N21" i="28"/>
  <c r="V19" i="28"/>
  <c r="T18" i="28"/>
  <c r="R17" i="28"/>
  <c r="P16" i="28"/>
  <c r="I13" i="28"/>
  <c r="G12" i="28"/>
  <c r="E11" i="28"/>
  <c r="C10" i="28"/>
  <c r="F8" i="28"/>
  <c r="I56" i="28"/>
  <c r="G55" i="28"/>
  <c r="E54" i="28"/>
  <c r="C53" i="28"/>
  <c r="K51" i="28"/>
  <c r="I50" i="28"/>
  <c r="G49" i="28"/>
  <c r="E48" i="28"/>
  <c r="C47" i="28"/>
  <c r="K43" i="28"/>
  <c r="I42" i="28"/>
  <c r="G41" i="28"/>
  <c r="C38" i="28"/>
  <c r="K35" i="28"/>
  <c r="I34" i="28"/>
  <c r="G33" i="28"/>
  <c r="E32" i="28"/>
  <c r="C31" i="28"/>
  <c r="K28" i="28"/>
  <c r="I27" i="28"/>
  <c r="G26" i="28"/>
  <c r="E25" i="28"/>
  <c r="C24" i="28"/>
  <c r="K21" i="28"/>
  <c r="I20" i="28"/>
  <c r="G19" i="28"/>
  <c r="E18" i="28"/>
  <c r="C17" i="28"/>
  <c r="T56" i="22"/>
  <c r="R55" i="22"/>
  <c r="P54" i="22"/>
  <c r="N53" i="22"/>
  <c r="V51" i="22"/>
  <c r="T50" i="22"/>
  <c r="R49" i="22"/>
  <c r="P48" i="22"/>
  <c r="N47" i="22"/>
  <c r="V43" i="22"/>
  <c r="T42" i="22"/>
  <c r="R41" i="22"/>
  <c r="N38" i="22"/>
  <c r="V35" i="22"/>
  <c r="T34" i="22"/>
  <c r="R33" i="22"/>
  <c r="P32" i="22"/>
  <c r="N31" i="22"/>
  <c r="V28" i="22"/>
  <c r="T27" i="22"/>
  <c r="R26" i="22"/>
  <c r="U12" i="28"/>
  <c r="S11" i="28"/>
  <c r="Q10" i="28"/>
  <c r="O9" i="28"/>
  <c r="M8" i="28"/>
  <c r="U55" i="28"/>
  <c r="S54" i="28"/>
  <c r="Q53" i="28"/>
  <c r="O52" i="28"/>
  <c r="M51" i="28"/>
  <c r="U49" i="28"/>
  <c r="S48" i="28"/>
  <c r="Q47" i="28"/>
  <c r="O44" i="28"/>
  <c r="M43" i="28"/>
  <c r="U41" i="28"/>
  <c r="Q38" i="28"/>
  <c r="O36" i="28"/>
  <c r="M35" i="28"/>
  <c r="U33" i="28"/>
  <c r="S32" i="28"/>
  <c r="Q31" i="28"/>
  <c r="M28" i="28"/>
  <c r="U26" i="28"/>
  <c r="S25" i="28"/>
  <c r="Q24" i="28"/>
  <c r="M21" i="28"/>
  <c r="U19" i="28"/>
  <c r="S18" i="28"/>
  <c r="Q17" i="28"/>
  <c r="O16" i="28"/>
  <c r="H13" i="28"/>
  <c r="F12" i="28"/>
  <c r="D11" i="28"/>
  <c r="B10" i="28"/>
  <c r="E8" i="28"/>
  <c r="H56" i="28"/>
  <c r="F55" i="28"/>
  <c r="D54" i="28"/>
  <c r="B53" i="28"/>
  <c r="J51" i="28"/>
  <c r="H50" i="28"/>
  <c r="F49" i="28"/>
  <c r="D48" i="28"/>
  <c r="B47" i="28"/>
  <c r="J43" i="28"/>
  <c r="H42" i="28"/>
  <c r="F41" i="28"/>
  <c r="B38" i="28"/>
  <c r="J35" i="28"/>
  <c r="H34" i="28"/>
  <c r="F33" i="28"/>
  <c r="D32" i="28"/>
  <c r="B31" i="28"/>
  <c r="J28" i="28"/>
  <c r="H27" i="28"/>
  <c r="F26" i="28"/>
  <c r="D25" i="28"/>
  <c r="B24" i="28"/>
  <c r="J21" i="28"/>
  <c r="H20" i="28"/>
  <c r="F19" i="28"/>
  <c r="D18" i="28"/>
  <c r="B17" i="28"/>
  <c r="S56" i="22"/>
  <c r="Q55" i="22"/>
  <c r="O54" i="22"/>
  <c r="M53" i="22"/>
  <c r="U51" i="22"/>
  <c r="S50" i="22"/>
  <c r="Q49" i="22"/>
  <c r="O48" i="22"/>
  <c r="M47" i="22"/>
  <c r="U43" i="22"/>
  <c r="S42" i="22"/>
  <c r="Q41" i="22"/>
  <c r="M38" i="22"/>
  <c r="U35" i="22"/>
  <c r="S34" i="22"/>
  <c r="Q33" i="22"/>
  <c r="O32" i="22"/>
  <c r="M31" i="22"/>
  <c r="U28" i="22"/>
  <c r="S27" i="22"/>
  <c r="Q26" i="22"/>
  <c r="V13" i="28"/>
  <c r="U13" i="28"/>
  <c r="S12" i="28"/>
  <c r="Q11" i="28"/>
  <c r="O10" i="28"/>
  <c r="M9" i="28"/>
  <c r="U56" i="28"/>
  <c r="S55" i="28"/>
  <c r="Q54" i="28"/>
  <c r="O53" i="28"/>
  <c r="M52" i="28"/>
  <c r="U50" i="28"/>
  <c r="S49" i="28"/>
  <c r="Q48" i="28"/>
  <c r="O47" i="28"/>
  <c r="M44" i="28"/>
  <c r="U42" i="28"/>
  <c r="S41" i="28"/>
  <c r="O38" i="28"/>
  <c r="M36" i="28"/>
  <c r="U34" i="28"/>
  <c r="S33" i="28"/>
  <c r="Q32" i="28"/>
  <c r="O31" i="28"/>
  <c r="U27" i="28"/>
  <c r="S26" i="28"/>
  <c r="Q25" i="28"/>
  <c r="O24" i="28"/>
  <c r="U20" i="28"/>
  <c r="S19" i="28"/>
  <c r="Q18" i="28"/>
  <c r="O17" i="28"/>
  <c r="M16" i="28"/>
  <c r="F13" i="28"/>
  <c r="D12" i="28"/>
  <c r="B11" i="28"/>
  <c r="J9" i="28"/>
  <c r="K8" i="28"/>
  <c r="F56" i="28"/>
  <c r="D55" i="28"/>
  <c r="B54" i="28"/>
  <c r="J52" i="28"/>
  <c r="H51" i="28"/>
  <c r="F50" i="28"/>
  <c r="D49" i="28"/>
  <c r="B48" i="28"/>
  <c r="J44" i="28"/>
  <c r="H43" i="28"/>
  <c r="F42" i="28"/>
  <c r="D41" i="28"/>
  <c r="J36" i="28"/>
  <c r="H35" i="28"/>
  <c r="F34" i="28"/>
  <c r="D33" i="28"/>
  <c r="B32" i="28"/>
  <c r="H28" i="28"/>
  <c r="F27" i="28"/>
  <c r="D26" i="28"/>
  <c r="B25" i="28"/>
  <c r="H21" i="28"/>
  <c r="F20" i="28"/>
  <c r="D19" i="28"/>
  <c r="B18" i="28"/>
  <c r="J16" i="28"/>
  <c r="Q56" i="22"/>
  <c r="O55" i="22"/>
  <c r="M54" i="22"/>
  <c r="U52" i="22"/>
  <c r="S51" i="22"/>
  <c r="Q50" i="22"/>
  <c r="O49" i="22"/>
  <c r="M48" i="22"/>
  <c r="U44" i="22"/>
  <c r="S43" i="22"/>
  <c r="Q42" i="22"/>
  <c r="O41" i="22"/>
  <c r="U36" i="22"/>
  <c r="S35" i="22"/>
  <c r="Q34" i="22"/>
  <c r="O33" i="22"/>
  <c r="M32" i="22"/>
  <c r="S28" i="22"/>
  <c r="Q27" i="22"/>
  <c r="O26" i="22"/>
  <c r="M25" i="22"/>
  <c r="T13" i="28"/>
  <c r="R12" i="28"/>
  <c r="P11" i="28"/>
  <c r="N10" i="28"/>
  <c r="V8" i="28"/>
  <c r="T56" i="28"/>
  <c r="R55" i="28"/>
  <c r="P54" i="28"/>
  <c r="N53" i="28"/>
  <c r="V51" i="28"/>
  <c r="T50" i="28"/>
  <c r="R49" i="28"/>
  <c r="P48" i="28"/>
  <c r="N47" i="28"/>
  <c r="V43" i="28"/>
  <c r="T42" i="28"/>
  <c r="R41" i="28"/>
  <c r="N38" i="28"/>
  <c r="V35" i="28"/>
  <c r="T34" i="28"/>
  <c r="R33" i="28"/>
  <c r="P32" i="28"/>
  <c r="N31" i="28"/>
  <c r="V28" i="28"/>
  <c r="T27" i="28"/>
  <c r="R26" i="28"/>
  <c r="P25" i="28"/>
  <c r="N24" i="28"/>
  <c r="V21" i="28"/>
  <c r="T20" i="28"/>
  <c r="R19" i="28"/>
  <c r="P18" i="28"/>
  <c r="N17" i="28"/>
  <c r="E13" i="28"/>
  <c r="C12" i="28"/>
  <c r="K10" i="28"/>
  <c r="I9" i="28"/>
  <c r="I8" i="28"/>
  <c r="E56" i="28"/>
  <c r="C55" i="28"/>
  <c r="K53" i="28"/>
  <c r="I52" i="28"/>
  <c r="G51" i="28"/>
  <c r="E50" i="28"/>
  <c r="C49" i="28"/>
  <c r="K47" i="28"/>
  <c r="I44" i="28"/>
  <c r="G43" i="28"/>
  <c r="E42" i="28"/>
  <c r="C41" i="28"/>
  <c r="K38" i="28"/>
  <c r="I36" i="28"/>
  <c r="G35" i="28"/>
  <c r="E34" i="28"/>
  <c r="C33" i="28"/>
  <c r="K31" i="28"/>
  <c r="G28" i="28"/>
  <c r="E27" i="28"/>
  <c r="C26" i="28"/>
  <c r="S13" i="28"/>
  <c r="Q12" i="28"/>
  <c r="O11" i="28"/>
  <c r="M10" i="28"/>
  <c r="U8" i="28"/>
  <c r="S56" i="28"/>
  <c r="Q55" i="28"/>
  <c r="O54" i="28"/>
  <c r="M53" i="28"/>
  <c r="U51" i="28"/>
  <c r="S50" i="28"/>
  <c r="Q49" i="28"/>
  <c r="O48" i="28"/>
  <c r="M47" i="28"/>
  <c r="U43" i="28"/>
  <c r="S42" i="28"/>
  <c r="Q41" i="28"/>
  <c r="M38" i="28"/>
  <c r="U35" i="28"/>
  <c r="S34" i="28"/>
  <c r="Q33" i="28"/>
  <c r="O32" i="28"/>
  <c r="M31" i="28"/>
  <c r="U28" i="28"/>
  <c r="S27" i="28"/>
  <c r="Q26" i="28"/>
  <c r="O25" i="28"/>
  <c r="M24" i="28"/>
  <c r="U21" i="28"/>
  <c r="S20" i="28"/>
  <c r="Q19" i="28"/>
  <c r="O18" i="28"/>
  <c r="M17" i="28"/>
  <c r="D13" i="28"/>
  <c r="B12" i="28"/>
  <c r="J10" i="28"/>
  <c r="H9" i="28"/>
  <c r="J8" i="28"/>
  <c r="D56" i="28"/>
  <c r="B55" i="28"/>
  <c r="J53" i="28"/>
  <c r="H52" i="28"/>
  <c r="F51" i="28"/>
  <c r="D50" i="28"/>
  <c r="B49" i="28"/>
  <c r="J47" i="28"/>
  <c r="H44" i="28"/>
  <c r="F43" i="28"/>
  <c r="D42" i="28"/>
  <c r="B41" i="28"/>
  <c r="J38" i="28"/>
  <c r="H36" i="28"/>
  <c r="F35" i="28"/>
  <c r="D34" i="28"/>
  <c r="B33" i="28"/>
  <c r="J31" i="28"/>
  <c r="F28" i="28"/>
  <c r="D27" i="28"/>
  <c r="B26" i="28"/>
  <c r="J24" i="28"/>
  <c r="F21" i="28"/>
  <c r="D20" i="28"/>
  <c r="B19" i="28"/>
  <c r="J17" i="28"/>
  <c r="H16" i="28"/>
  <c r="O56" i="22"/>
  <c r="M55" i="22"/>
  <c r="U53" i="22"/>
  <c r="S52" i="22"/>
  <c r="Q51" i="22"/>
  <c r="O50" i="22"/>
  <c r="M49" i="22"/>
  <c r="U47" i="22"/>
  <c r="S44" i="22"/>
  <c r="Q43" i="22"/>
  <c r="O42" i="22"/>
  <c r="M41" i="22"/>
  <c r="U38" i="22"/>
  <c r="S36" i="22"/>
  <c r="Q35" i="22"/>
  <c r="O34" i="22"/>
  <c r="M33" i="22"/>
  <c r="U31" i="22"/>
  <c r="Q28" i="22"/>
  <c r="O27" i="22"/>
  <c r="R13" i="28"/>
  <c r="P12" i="28"/>
  <c r="N11" i="28"/>
  <c r="V9" i="28"/>
  <c r="T8" i="28"/>
  <c r="R56" i="28"/>
  <c r="P55" i="28"/>
  <c r="N54" i="28"/>
  <c r="V52" i="28"/>
  <c r="T51" i="28"/>
  <c r="R50" i="28"/>
  <c r="P49" i="28"/>
  <c r="N48" i="28"/>
  <c r="V44" i="28"/>
  <c r="T43" i="28"/>
  <c r="R42" i="28"/>
  <c r="P41" i="28"/>
  <c r="V36" i="28"/>
  <c r="T35" i="28"/>
  <c r="R34" i="28"/>
  <c r="P33" i="28"/>
  <c r="N32" i="28"/>
  <c r="T28" i="28"/>
  <c r="R27" i="28"/>
  <c r="P26" i="28"/>
  <c r="N25" i="28"/>
  <c r="T21" i="28"/>
  <c r="R20" i="28"/>
  <c r="P19" i="28"/>
  <c r="N18" i="28"/>
  <c r="V16" i="28"/>
  <c r="C13" i="28"/>
  <c r="K11" i="28"/>
  <c r="I10" i="28"/>
  <c r="G9" i="28"/>
  <c r="H8" i="28"/>
  <c r="C56" i="28"/>
  <c r="K54" i="28"/>
  <c r="I53" i="28"/>
  <c r="G52" i="28"/>
  <c r="E51" i="28"/>
  <c r="C50" i="28"/>
  <c r="K48" i="28"/>
  <c r="I47" i="28"/>
  <c r="G44" i="28"/>
  <c r="E43" i="28"/>
  <c r="C42" i="28"/>
  <c r="I38" i="28"/>
  <c r="G36" i="28"/>
  <c r="E35" i="28"/>
  <c r="C34" i="28"/>
  <c r="K32" i="28"/>
  <c r="I31" i="28"/>
  <c r="E28" i="28"/>
  <c r="C27" i="28"/>
  <c r="K25" i="28"/>
  <c r="I24" i="28"/>
  <c r="E21" i="28"/>
  <c r="C20" i="28"/>
  <c r="K18" i="28"/>
  <c r="I17" i="28"/>
  <c r="G16" i="28"/>
  <c r="N56" i="22"/>
  <c r="V54" i="22"/>
  <c r="T53" i="22"/>
  <c r="R52" i="22"/>
  <c r="P51" i="22"/>
  <c r="N50" i="22"/>
  <c r="V48" i="22"/>
  <c r="T47" i="22"/>
  <c r="R44" i="22"/>
  <c r="P43" i="22"/>
  <c r="N42" i="22"/>
  <c r="T38" i="22"/>
  <c r="R36" i="22"/>
  <c r="P35" i="22"/>
  <c r="N34" i="22"/>
  <c r="V32" i="22"/>
  <c r="T31" i="22"/>
  <c r="P28" i="22"/>
  <c r="N27" i="22"/>
  <c r="Q13" i="28"/>
  <c r="O12" i="28"/>
  <c r="M11" i="28"/>
  <c r="U9" i="28"/>
  <c r="S8" i="28"/>
  <c r="Q56" i="28"/>
  <c r="O55" i="28"/>
  <c r="M54" i="28"/>
  <c r="U52" i="28"/>
  <c r="S51" i="28"/>
  <c r="Q50" i="28"/>
  <c r="O49" i="28"/>
  <c r="M48" i="28"/>
  <c r="U44" i="28"/>
  <c r="S43" i="28"/>
  <c r="Q42" i="28"/>
  <c r="O41" i="28"/>
  <c r="U36" i="28"/>
  <c r="S35" i="28"/>
  <c r="Q34" i="28"/>
  <c r="O33" i="28"/>
  <c r="M32" i="28"/>
  <c r="S28" i="28"/>
  <c r="Q27" i="28"/>
  <c r="O26" i="28"/>
  <c r="M25" i="28"/>
  <c r="S21" i="28"/>
  <c r="Q20" i="28"/>
  <c r="O19" i="28"/>
  <c r="M18" i="28"/>
  <c r="U16" i="28"/>
  <c r="B13" i="28"/>
  <c r="J11" i="28"/>
  <c r="H10" i="28"/>
  <c r="F9" i="28"/>
  <c r="G8" i="28"/>
  <c r="B56" i="28"/>
  <c r="J54" i="28"/>
  <c r="H53" i="28"/>
  <c r="F52" i="28"/>
  <c r="D51" i="28"/>
  <c r="B50" i="28"/>
  <c r="J48" i="28"/>
  <c r="H47" i="28"/>
  <c r="F44" i="28"/>
  <c r="D43" i="28"/>
  <c r="B42" i="28"/>
  <c r="H38" i="28"/>
  <c r="F36" i="28"/>
  <c r="D35" i="28"/>
  <c r="B34" i="28"/>
  <c r="J32" i="28"/>
  <c r="H31" i="28"/>
  <c r="D28" i="28"/>
  <c r="B27" i="28"/>
  <c r="J25" i="28"/>
  <c r="H24" i="28"/>
  <c r="D21" i="28"/>
  <c r="B20" i="28"/>
  <c r="J18" i="28"/>
  <c r="H17" i="28"/>
  <c r="F16" i="28"/>
  <c r="M56" i="22"/>
  <c r="U54" i="22"/>
  <c r="S53" i="22"/>
  <c r="Q52" i="22"/>
  <c r="O51" i="22"/>
  <c r="M50" i="22"/>
  <c r="U48" i="22"/>
  <c r="S47" i="22"/>
  <c r="Q44" i="22"/>
  <c r="O43" i="22"/>
  <c r="M42" i="22"/>
  <c r="S38" i="22"/>
  <c r="Q36" i="22"/>
  <c r="O35" i="22"/>
  <c r="M34" i="22"/>
  <c r="U32" i="22"/>
  <c r="S31" i="22"/>
  <c r="O28" i="22"/>
  <c r="M27" i="22"/>
  <c r="P13" i="28"/>
  <c r="N12" i="28"/>
  <c r="V10" i="28"/>
  <c r="T9" i="28"/>
  <c r="R8" i="28"/>
  <c r="P56" i="28"/>
  <c r="N55" i="28"/>
  <c r="V53" i="28"/>
  <c r="T52" i="28"/>
  <c r="R51" i="28"/>
  <c r="P50" i="28"/>
  <c r="N49" i="28"/>
  <c r="V47" i="28"/>
  <c r="T44" i="28"/>
  <c r="R43" i="28"/>
  <c r="P42" i="28"/>
  <c r="N41" i="28"/>
  <c r="V38" i="28"/>
  <c r="T36" i="28"/>
  <c r="R35" i="28"/>
  <c r="P34" i="28"/>
  <c r="N33" i="28"/>
  <c r="V31" i="28"/>
  <c r="R28" i="28"/>
  <c r="P27" i="28"/>
  <c r="N26" i="28"/>
  <c r="V24" i="28"/>
  <c r="R21" i="28"/>
  <c r="P20" i="28"/>
  <c r="N19" i="28"/>
  <c r="V17" i="28"/>
  <c r="T16" i="28"/>
  <c r="K12" i="28"/>
  <c r="I11" i="28"/>
  <c r="G10" i="28"/>
  <c r="E9" i="28"/>
  <c r="C8" i="28"/>
  <c r="K55" i="28"/>
  <c r="I54" i="28"/>
  <c r="G53" i="28"/>
  <c r="E52" i="28"/>
  <c r="C51" i="28"/>
  <c r="K49" i="28"/>
  <c r="I48" i="28"/>
  <c r="G47" i="28"/>
  <c r="E44" i="28"/>
  <c r="C43" i="28"/>
  <c r="K41" i="28"/>
  <c r="G38" i="28"/>
  <c r="E36" i="28"/>
  <c r="C35" i="28"/>
  <c r="K33" i="28"/>
  <c r="I32" i="28"/>
  <c r="G31" i="28"/>
  <c r="C28" i="28"/>
  <c r="K26" i="28"/>
  <c r="I25" i="28"/>
  <c r="G24" i="28"/>
  <c r="C21" i="28"/>
  <c r="K19" i="28"/>
  <c r="I18" i="28"/>
  <c r="G17" i="28"/>
  <c r="E16" i="28"/>
  <c r="V55" i="22"/>
  <c r="T54" i="22"/>
  <c r="R53" i="22"/>
  <c r="P52" i="22"/>
  <c r="N51" i="22"/>
  <c r="V49" i="22"/>
  <c r="T48" i="22"/>
  <c r="R47" i="22"/>
  <c r="P44" i="22"/>
  <c r="N43" i="22"/>
  <c r="V41" i="22"/>
  <c r="R38" i="22"/>
  <c r="P36" i="22"/>
  <c r="N35" i="22"/>
  <c r="V33" i="22"/>
  <c r="T32" i="22"/>
  <c r="R31" i="22"/>
  <c r="N28" i="22"/>
  <c r="V26" i="22"/>
  <c r="T25" i="22"/>
  <c r="O13" i="28"/>
  <c r="M12" i="28"/>
  <c r="U10" i="28"/>
  <c r="S9" i="28"/>
  <c r="Q8" i="28"/>
  <c r="O56" i="28"/>
  <c r="M55" i="28"/>
  <c r="U53" i="28"/>
  <c r="S52" i="28"/>
  <c r="Q51" i="28"/>
  <c r="O50" i="28"/>
  <c r="M49" i="28"/>
  <c r="U47" i="28"/>
  <c r="S44" i="28"/>
  <c r="Q43" i="28"/>
  <c r="O42" i="28"/>
  <c r="M41" i="28"/>
  <c r="U38" i="28"/>
  <c r="S36" i="28"/>
  <c r="Q35" i="28"/>
  <c r="O34" i="28"/>
  <c r="M33" i="28"/>
  <c r="U31" i="28"/>
  <c r="Q28" i="28"/>
  <c r="O27" i="28"/>
  <c r="M26" i="28"/>
  <c r="U24" i="28"/>
  <c r="Q21" i="28"/>
  <c r="O20" i="28"/>
  <c r="M19" i="28"/>
  <c r="U17" i="28"/>
  <c r="S16" i="28"/>
  <c r="J12" i="28"/>
  <c r="H11" i="28"/>
  <c r="F10" i="28"/>
  <c r="D9" i="28"/>
  <c r="B8" i="28"/>
  <c r="J55" i="28"/>
  <c r="H54" i="28"/>
  <c r="F53" i="28"/>
  <c r="D52" i="28"/>
  <c r="B51" i="28"/>
  <c r="J49" i="28"/>
  <c r="H48" i="28"/>
  <c r="F47" i="28"/>
  <c r="D44" i="28"/>
  <c r="B43" i="28"/>
  <c r="J41" i="28"/>
  <c r="F38" i="28"/>
  <c r="D36" i="28"/>
  <c r="B35" i="28"/>
  <c r="J33" i="28"/>
  <c r="H32" i="28"/>
  <c r="F31" i="28"/>
  <c r="B28" i="28"/>
  <c r="J26" i="28"/>
  <c r="H25" i="28"/>
  <c r="F24" i="28"/>
  <c r="B21" i="28"/>
  <c r="J19" i="28"/>
  <c r="H18" i="28"/>
  <c r="F17" i="28"/>
  <c r="D16" i="28"/>
  <c r="U55" i="22"/>
  <c r="S54" i="22"/>
  <c r="Q53" i="22"/>
  <c r="O52" i="22"/>
  <c r="M51" i="22"/>
  <c r="U49" i="22"/>
  <c r="S48" i="22"/>
  <c r="Q47" i="22"/>
  <c r="O44" i="22"/>
  <c r="M43" i="22"/>
  <c r="U41" i="22"/>
  <c r="Q38" i="22"/>
  <c r="O36" i="22"/>
  <c r="M35" i="22"/>
  <c r="U33" i="22"/>
  <c r="S32" i="22"/>
  <c r="Q31" i="22"/>
  <c r="M28" i="22"/>
  <c r="U26" i="22"/>
  <c r="S25" i="22"/>
  <c r="Q24" i="22"/>
  <c r="N52" i="28"/>
  <c r="R25" i="28"/>
  <c r="V20" i="28"/>
  <c r="E12" i="28"/>
  <c r="K44" i="28"/>
  <c r="E19" i="28"/>
  <c r="V53" i="22"/>
  <c r="N49" i="22"/>
  <c r="P42" i="22"/>
  <c r="S33" i="22"/>
  <c r="N26" i="22"/>
  <c r="T18" i="22"/>
  <c r="P16" i="22"/>
  <c r="V12" i="22"/>
  <c r="P9" i="22"/>
  <c r="G12" i="22"/>
  <c r="I56" i="22"/>
  <c r="K51" i="22"/>
  <c r="C47" i="22"/>
  <c r="G33" i="22"/>
  <c r="I27" i="22"/>
  <c r="K21" i="22"/>
  <c r="V50" i="28"/>
  <c r="P24" i="28"/>
  <c r="T19" i="28"/>
  <c r="C11" i="28"/>
  <c r="I43" i="28"/>
  <c r="C19" i="28"/>
  <c r="O53" i="22"/>
  <c r="Q48" i="22"/>
  <c r="S41" i="22"/>
  <c r="P33" i="22"/>
  <c r="M26" i="22"/>
  <c r="R24" i="22"/>
  <c r="M21" i="22"/>
  <c r="U19" i="22"/>
  <c r="S18" i="22"/>
  <c r="Q17" i="22"/>
  <c r="O16" i="22"/>
  <c r="U12" i="22"/>
  <c r="S11" i="22"/>
  <c r="Q10" i="22"/>
  <c r="O9" i="22"/>
  <c r="M8" i="22"/>
  <c r="H13" i="22"/>
  <c r="F12" i="22"/>
  <c r="D11" i="22"/>
  <c r="B10" i="22"/>
  <c r="J8" i="22"/>
  <c r="H56" i="22"/>
  <c r="F55" i="22"/>
  <c r="D54" i="22"/>
  <c r="B53" i="22"/>
  <c r="J51" i="22"/>
  <c r="H50" i="22"/>
  <c r="F49" i="22"/>
  <c r="D48" i="22"/>
  <c r="B47" i="22"/>
  <c r="J43" i="22"/>
  <c r="H42" i="22"/>
  <c r="F41" i="22"/>
  <c r="B38" i="22"/>
  <c r="J35" i="22"/>
  <c r="H34" i="22"/>
  <c r="F33" i="22"/>
  <c r="D32" i="22"/>
  <c r="B31" i="22"/>
  <c r="J28" i="22"/>
  <c r="H27" i="22"/>
  <c r="F26" i="22"/>
  <c r="D25" i="22"/>
  <c r="B24" i="22"/>
  <c r="J21" i="22"/>
  <c r="H20" i="22"/>
  <c r="F19" i="22"/>
  <c r="D18" i="22"/>
  <c r="B17" i="22"/>
  <c r="G43" i="22"/>
  <c r="E34" i="22"/>
  <c r="G28" i="22"/>
  <c r="K24" i="22"/>
  <c r="C19" i="22"/>
  <c r="F21" i="22"/>
  <c r="E21" i="22"/>
  <c r="K49" i="22"/>
  <c r="E36" i="22"/>
  <c r="C28" i="22"/>
  <c r="I18" i="22"/>
  <c r="E18" i="22"/>
  <c r="T49" i="28"/>
  <c r="R18" i="28"/>
  <c r="K9" i="28"/>
  <c r="G42" i="28"/>
  <c r="K36" i="28"/>
  <c r="C18" i="28"/>
  <c r="V52" i="22"/>
  <c r="N48" i="22"/>
  <c r="P41" i="22"/>
  <c r="V38" i="22"/>
  <c r="N33" i="22"/>
  <c r="V25" i="22"/>
  <c r="P24" i="22"/>
  <c r="V20" i="22"/>
  <c r="T19" i="22"/>
  <c r="R18" i="22"/>
  <c r="P17" i="22"/>
  <c r="N16" i="22"/>
  <c r="V13" i="22"/>
  <c r="T12" i="22"/>
  <c r="R11" i="22"/>
  <c r="P10" i="22"/>
  <c r="N9" i="22"/>
  <c r="G13" i="22"/>
  <c r="E12" i="22"/>
  <c r="C11" i="22"/>
  <c r="K9" i="22"/>
  <c r="I8" i="22"/>
  <c r="G56" i="22"/>
  <c r="E55" i="22"/>
  <c r="C54" i="22"/>
  <c r="K52" i="22"/>
  <c r="I51" i="22"/>
  <c r="G50" i="22"/>
  <c r="E49" i="22"/>
  <c r="C48" i="22"/>
  <c r="K44" i="22"/>
  <c r="I43" i="22"/>
  <c r="G42" i="22"/>
  <c r="E41" i="22"/>
  <c r="K36" i="22"/>
  <c r="I35" i="22"/>
  <c r="G34" i="22"/>
  <c r="E33" i="22"/>
  <c r="C32" i="22"/>
  <c r="I28" i="22"/>
  <c r="G27" i="22"/>
  <c r="E26" i="22"/>
  <c r="C25" i="22"/>
  <c r="I21" i="22"/>
  <c r="G20" i="22"/>
  <c r="E19" i="22"/>
  <c r="C18" i="22"/>
  <c r="K16" i="22"/>
  <c r="K38" i="22"/>
  <c r="K31" i="22"/>
  <c r="C26" i="22"/>
  <c r="E20" i="22"/>
  <c r="I16" i="22"/>
  <c r="H16" i="22"/>
  <c r="K25" i="22"/>
  <c r="I17" i="22"/>
  <c r="N12" i="22"/>
  <c r="C8" i="22"/>
  <c r="G47" i="22"/>
  <c r="K33" i="22"/>
  <c r="G19" i="22"/>
  <c r="R48" i="28"/>
  <c r="P17" i="28"/>
  <c r="D8" i="28"/>
  <c r="E41" i="28"/>
  <c r="I35" i="28"/>
  <c r="K17" i="28"/>
  <c r="T52" i="22"/>
  <c r="V47" i="22"/>
  <c r="N41" i="22"/>
  <c r="O38" i="22"/>
  <c r="Q32" i="22"/>
  <c r="U25" i="22"/>
  <c r="O24" i="22"/>
  <c r="U20" i="22"/>
  <c r="S19" i="22"/>
  <c r="Q18" i="22"/>
  <c r="O17" i="22"/>
  <c r="M16" i="22"/>
  <c r="U13" i="22"/>
  <c r="S12" i="22"/>
  <c r="Q11" i="22"/>
  <c r="O10" i="22"/>
  <c r="M9" i="22"/>
  <c r="F13" i="22"/>
  <c r="D12" i="22"/>
  <c r="B11" i="22"/>
  <c r="J9" i="22"/>
  <c r="H8" i="22"/>
  <c r="F56" i="22"/>
  <c r="D55" i="22"/>
  <c r="B54" i="22"/>
  <c r="J52" i="22"/>
  <c r="H51" i="22"/>
  <c r="F50" i="22"/>
  <c r="D49" i="22"/>
  <c r="B48" i="22"/>
  <c r="J44" i="22"/>
  <c r="H43" i="22"/>
  <c r="F42" i="22"/>
  <c r="D41" i="22"/>
  <c r="J36" i="22"/>
  <c r="H35" i="22"/>
  <c r="F34" i="22"/>
  <c r="D33" i="22"/>
  <c r="B32" i="22"/>
  <c r="H28" i="22"/>
  <c r="F27" i="22"/>
  <c r="D26" i="22"/>
  <c r="B25" i="22"/>
  <c r="H21" i="22"/>
  <c r="F20" i="22"/>
  <c r="D19" i="22"/>
  <c r="B18" i="22"/>
  <c r="J16" i="22"/>
  <c r="C41" i="22"/>
  <c r="C33" i="22"/>
  <c r="E27" i="22"/>
  <c r="G21" i="22"/>
  <c r="K17" i="22"/>
  <c r="J17" i="22"/>
  <c r="C27" i="22"/>
  <c r="G16" i="22"/>
  <c r="T9" i="22"/>
  <c r="I54" i="22"/>
  <c r="G24" i="22"/>
  <c r="T12" i="28"/>
  <c r="P47" i="28"/>
  <c r="N16" i="28"/>
  <c r="G56" i="28"/>
  <c r="G34" i="28"/>
  <c r="K16" i="28"/>
  <c r="U56" i="22"/>
  <c r="M52" i="22"/>
  <c r="O47" i="22"/>
  <c r="V36" i="22"/>
  <c r="N32" i="22"/>
  <c r="R25" i="22"/>
  <c r="N24" i="22"/>
  <c r="V21" i="22"/>
  <c r="T20" i="22"/>
  <c r="R19" i="22"/>
  <c r="P18" i="22"/>
  <c r="N17" i="22"/>
  <c r="T13" i="22"/>
  <c r="R12" i="22"/>
  <c r="P11" i="22"/>
  <c r="N10" i="22"/>
  <c r="V8" i="22"/>
  <c r="E13" i="22"/>
  <c r="C12" i="22"/>
  <c r="K10" i="22"/>
  <c r="I9" i="22"/>
  <c r="G8" i="22"/>
  <c r="E56" i="22"/>
  <c r="C55" i="22"/>
  <c r="K53" i="22"/>
  <c r="I52" i="22"/>
  <c r="G51" i="22"/>
  <c r="E50" i="22"/>
  <c r="C49" i="22"/>
  <c r="K47" i="22"/>
  <c r="I44" i="22"/>
  <c r="E42" i="22"/>
  <c r="I36" i="22"/>
  <c r="G35" i="22"/>
  <c r="B19" i="22"/>
  <c r="T16" i="22"/>
  <c r="K55" i="22"/>
  <c r="C43" i="22"/>
  <c r="G31" i="22"/>
  <c r="K19" i="22"/>
  <c r="I20" i="22"/>
  <c r="R11" i="28"/>
  <c r="N44" i="28"/>
  <c r="E55" i="28"/>
  <c r="E33" i="28"/>
  <c r="I28" i="28"/>
  <c r="I16" i="28"/>
  <c r="R56" i="22"/>
  <c r="T51" i="22"/>
  <c r="V44" i="22"/>
  <c r="T36" i="22"/>
  <c r="V31" i="22"/>
  <c r="T28" i="22"/>
  <c r="Q25" i="22"/>
  <c r="M24" i="22"/>
  <c r="U21" i="22"/>
  <c r="S20" i="22"/>
  <c r="Q19" i="22"/>
  <c r="O18" i="22"/>
  <c r="M17" i="22"/>
  <c r="S13" i="22"/>
  <c r="Q12" i="22"/>
  <c r="O11" i="22"/>
  <c r="M10" i="22"/>
  <c r="U8" i="22"/>
  <c r="D13" i="22"/>
  <c r="B12" i="22"/>
  <c r="J10" i="22"/>
  <c r="H9" i="22"/>
  <c r="F8" i="22"/>
  <c r="D56" i="22"/>
  <c r="B55" i="22"/>
  <c r="J53" i="22"/>
  <c r="H52" i="22"/>
  <c r="F51" i="22"/>
  <c r="D50" i="22"/>
  <c r="B49" i="22"/>
  <c r="J47" i="22"/>
  <c r="H44" i="22"/>
  <c r="F43" i="22"/>
  <c r="D42" i="22"/>
  <c r="B41" i="22"/>
  <c r="J38" i="22"/>
  <c r="H36" i="22"/>
  <c r="F35" i="22"/>
  <c r="D34" i="22"/>
  <c r="B33" i="22"/>
  <c r="J31" i="22"/>
  <c r="F28" i="22"/>
  <c r="D27" i="22"/>
  <c r="B26" i="22"/>
  <c r="J24" i="22"/>
  <c r="D20" i="22"/>
  <c r="C20" i="22"/>
  <c r="R8" i="22"/>
  <c r="G53" i="22"/>
  <c r="E44" i="22"/>
  <c r="I32" i="22"/>
  <c r="C21" i="22"/>
  <c r="P10" i="28"/>
  <c r="V42" i="28"/>
  <c r="P38" i="28"/>
  <c r="C54" i="28"/>
  <c r="C32" i="28"/>
  <c r="G27" i="28"/>
  <c r="P56" i="22"/>
  <c r="R51" i="22"/>
  <c r="T44" i="22"/>
  <c r="M36" i="22"/>
  <c r="O31" i="22"/>
  <c r="R28" i="22"/>
  <c r="P25" i="22"/>
  <c r="T21" i="22"/>
  <c r="R20" i="22"/>
  <c r="P19" i="22"/>
  <c r="N18" i="22"/>
  <c r="V16" i="22"/>
  <c r="R13" i="22"/>
  <c r="P12" i="22"/>
  <c r="N11" i="22"/>
  <c r="V9" i="22"/>
  <c r="T8" i="22"/>
  <c r="C13" i="22"/>
  <c r="K11" i="22"/>
  <c r="I10" i="22"/>
  <c r="G9" i="22"/>
  <c r="E8" i="22"/>
  <c r="C56" i="22"/>
  <c r="K54" i="22"/>
  <c r="I53" i="22"/>
  <c r="G52" i="22"/>
  <c r="E51" i="22"/>
  <c r="C50" i="22"/>
  <c r="K48" i="22"/>
  <c r="I47" i="22"/>
  <c r="G44" i="22"/>
  <c r="E43" i="22"/>
  <c r="C42" i="22"/>
  <c r="I38" i="22"/>
  <c r="G36" i="22"/>
  <c r="E35" i="22"/>
  <c r="C34" i="22"/>
  <c r="K32" i="22"/>
  <c r="I31" i="22"/>
  <c r="E28" i="22"/>
  <c r="I24" i="22"/>
  <c r="K18" i="22"/>
  <c r="V10" i="22"/>
  <c r="E52" i="22"/>
  <c r="G38" i="22"/>
  <c r="K26" i="22"/>
  <c r="G17" i="22"/>
  <c r="C17" i="22"/>
  <c r="N9" i="28"/>
  <c r="T41" i="28"/>
  <c r="N36" i="28"/>
  <c r="K52" i="28"/>
  <c r="E26" i="28"/>
  <c r="S55" i="22"/>
  <c r="U50" i="22"/>
  <c r="M44" i="22"/>
  <c r="T35" i="22"/>
  <c r="U27" i="22"/>
  <c r="O25" i="22"/>
  <c r="S21" i="22"/>
  <c r="Q20" i="22"/>
  <c r="O19" i="22"/>
  <c r="M18" i="22"/>
  <c r="U16" i="22"/>
  <c r="Q13" i="22"/>
  <c r="O12" i="22"/>
  <c r="M11" i="22"/>
  <c r="U9" i="22"/>
  <c r="S8" i="22"/>
  <c r="B13" i="22"/>
  <c r="J11" i="22"/>
  <c r="H10" i="22"/>
  <c r="F9" i="22"/>
  <c r="D8" i="22"/>
  <c r="B56" i="22"/>
  <c r="J54" i="22"/>
  <c r="H53" i="22"/>
  <c r="F52" i="22"/>
  <c r="D51" i="22"/>
  <c r="B50" i="22"/>
  <c r="J48" i="22"/>
  <c r="H47" i="22"/>
  <c r="F44" i="22"/>
  <c r="D43" i="22"/>
  <c r="B42" i="22"/>
  <c r="H38" i="22"/>
  <c r="F36" i="22"/>
  <c r="D35" i="22"/>
  <c r="B34" i="22"/>
  <c r="J32" i="22"/>
  <c r="H31" i="22"/>
  <c r="D28" i="22"/>
  <c r="B27" i="22"/>
  <c r="J25" i="22"/>
  <c r="H24" i="22"/>
  <c r="D21" i="22"/>
  <c r="B20" i="22"/>
  <c r="J18" i="22"/>
  <c r="H17" i="22"/>
  <c r="F16" i="22"/>
  <c r="R21" i="22"/>
  <c r="N19" i="22"/>
  <c r="K12" i="22"/>
  <c r="G10" i="22"/>
  <c r="C51" i="22"/>
  <c r="K41" i="22"/>
  <c r="E16" i="22"/>
  <c r="V56" i="28"/>
  <c r="V34" i="28"/>
  <c r="I51" i="28"/>
  <c r="C25" i="28"/>
  <c r="I21" i="28"/>
  <c r="P55" i="22"/>
  <c r="R50" i="22"/>
  <c r="T43" i="22"/>
  <c r="R35" i="22"/>
  <c r="R27" i="22"/>
  <c r="N25" i="22"/>
  <c r="P20" i="22"/>
  <c r="V17" i="22"/>
  <c r="P13" i="22"/>
  <c r="I11" i="22"/>
  <c r="E9" i="22"/>
  <c r="I48" i="22"/>
  <c r="C35" i="22"/>
  <c r="I25" i="22"/>
  <c r="T55" i="28"/>
  <c r="T33" i="28"/>
  <c r="G50" i="28"/>
  <c r="K24" i="28"/>
  <c r="G21" i="28"/>
  <c r="N55" i="22"/>
  <c r="P50" i="22"/>
  <c r="R43" i="22"/>
  <c r="U34" i="22"/>
  <c r="P27" i="22"/>
  <c r="V24" i="22"/>
  <c r="Q21" i="22"/>
  <c r="O20" i="22"/>
  <c r="M19" i="22"/>
  <c r="U17" i="22"/>
  <c r="S16" i="22"/>
  <c r="O13" i="22"/>
  <c r="M12" i="22"/>
  <c r="U10" i="22"/>
  <c r="S9" i="22"/>
  <c r="Q8" i="22"/>
  <c r="J12" i="22"/>
  <c r="H11" i="22"/>
  <c r="F10" i="22"/>
  <c r="D9" i="22"/>
  <c r="B8" i="22"/>
  <c r="J55" i="22"/>
  <c r="H54" i="22"/>
  <c r="F53" i="22"/>
  <c r="D52" i="22"/>
  <c r="B51" i="22"/>
  <c r="J49" i="22"/>
  <c r="H48" i="22"/>
  <c r="F47" i="22"/>
  <c r="D44" i="22"/>
  <c r="B43" i="22"/>
  <c r="J41" i="22"/>
  <c r="F38" i="22"/>
  <c r="D36" i="22"/>
  <c r="B35" i="22"/>
  <c r="J33" i="22"/>
  <c r="H32" i="22"/>
  <c r="F31" i="22"/>
  <c r="B28" i="22"/>
  <c r="J26" i="22"/>
  <c r="H25" i="22"/>
  <c r="F24" i="22"/>
  <c r="B21" i="22"/>
  <c r="J19" i="22"/>
  <c r="H18" i="22"/>
  <c r="F17" i="22"/>
  <c r="D16" i="22"/>
  <c r="I33" i="22"/>
  <c r="E31" i="22"/>
  <c r="K27" i="22"/>
  <c r="G25" i="22"/>
  <c r="K20" i="22"/>
  <c r="G18" i="22"/>
  <c r="C16" i="22"/>
  <c r="V19" i="22"/>
  <c r="R10" i="22"/>
  <c r="I13" i="22"/>
  <c r="K8" i="22"/>
  <c r="E54" i="22"/>
  <c r="E48" i="22"/>
  <c r="G41" i="22"/>
  <c r="I34" i="22"/>
  <c r="K28" i="22"/>
  <c r="C24" i="22"/>
  <c r="R54" i="28"/>
  <c r="R32" i="28"/>
  <c r="V27" i="28"/>
  <c r="E49" i="28"/>
  <c r="G20" i="28"/>
  <c r="Q54" i="22"/>
  <c r="S49" i="22"/>
  <c r="U42" i="22"/>
  <c r="R34" i="22"/>
  <c r="S26" i="22"/>
  <c r="U24" i="22"/>
  <c r="P21" i="22"/>
  <c r="N20" i="22"/>
  <c r="V18" i="22"/>
  <c r="T17" i="22"/>
  <c r="R16" i="22"/>
  <c r="N13" i="22"/>
  <c r="V11" i="22"/>
  <c r="T10" i="22"/>
  <c r="R9" i="22"/>
  <c r="P8" i="22"/>
  <c r="K13" i="22"/>
  <c r="I12" i="22"/>
  <c r="G11" i="22"/>
  <c r="E10" i="22"/>
  <c r="C9" i="22"/>
  <c r="K56" i="22"/>
  <c r="I55" i="22"/>
  <c r="G54" i="22"/>
  <c r="E53" i="22"/>
  <c r="C52" i="22"/>
  <c r="K50" i="22"/>
  <c r="I49" i="22"/>
  <c r="G48" i="22"/>
  <c r="E47" i="22"/>
  <c r="C44" i="22"/>
  <c r="K42" i="22"/>
  <c r="I41" i="22"/>
  <c r="E38" i="22"/>
  <c r="C36" i="22"/>
  <c r="K34" i="22"/>
  <c r="G32" i="22"/>
  <c r="I26" i="22"/>
  <c r="E24" i="22"/>
  <c r="I19" i="22"/>
  <c r="E17" i="22"/>
  <c r="S24" i="22"/>
  <c r="N8" i="22"/>
  <c r="C10" i="22"/>
  <c r="I50" i="22"/>
  <c r="K43" i="22"/>
  <c r="C38" i="22"/>
  <c r="E32" i="22"/>
  <c r="G26" i="22"/>
  <c r="P53" i="28"/>
  <c r="P31" i="28"/>
  <c r="T26" i="28"/>
  <c r="G13" i="28"/>
  <c r="C48" i="28"/>
  <c r="E20" i="28"/>
  <c r="N54" i="22"/>
  <c r="P49" i="22"/>
  <c r="R42" i="22"/>
  <c r="P34" i="22"/>
  <c r="P26" i="22"/>
  <c r="T24" i="22"/>
  <c r="O21" i="22"/>
  <c r="M20" i="22"/>
  <c r="U18" i="22"/>
  <c r="S17" i="22"/>
  <c r="Q16" i="22"/>
  <c r="M13" i="22"/>
  <c r="U11" i="22"/>
  <c r="S10" i="22"/>
  <c r="Q9" i="22"/>
  <c r="O8" i="22"/>
  <c r="J13" i="22"/>
  <c r="H12" i="22"/>
  <c r="F11" i="22"/>
  <c r="D10" i="22"/>
  <c r="B9" i="22"/>
  <c r="J56" i="22"/>
  <c r="H55" i="22"/>
  <c r="F54" i="22"/>
  <c r="D53" i="22"/>
  <c r="B52" i="22"/>
  <c r="J50" i="22"/>
  <c r="H49" i="22"/>
  <c r="F48" i="22"/>
  <c r="D47" i="22"/>
  <c r="B44" i="22"/>
  <c r="J42" i="22"/>
  <c r="H41" i="22"/>
  <c r="D38" i="22"/>
  <c r="B36" i="22"/>
  <c r="J34" i="22"/>
  <c r="H33" i="22"/>
  <c r="F32" i="22"/>
  <c r="D31" i="22"/>
  <c r="J27" i="22"/>
  <c r="H26" i="22"/>
  <c r="F25" i="22"/>
  <c r="D24" i="22"/>
  <c r="J20" i="22"/>
  <c r="H19" i="22"/>
  <c r="F18" i="22"/>
  <c r="D17" i="22"/>
  <c r="B16" i="22"/>
  <c r="N21" i="22"/>
  <c r="R17" i="22"/>
  <c r="T11" i="22"/>
  <c r="E11" i="22"/>
  <c r="G55" i="22"/>
  <c r="C53" i="22"/>
  <c r="G49" i="22"/>
  <c r="I42" i="22"/>
  <c r="K35" i="22"/>
  <c r="C31" i="22"/>
  <c r="E25" i="22"/>
</calcChain>
</file>

<file path=xl/sharedStrings.xml><?xml version="1.0" encoding="utf-8"?>
<sst xmlns="http://schemas.openxmlformats.org/spreadsheetml/2006/main" count="855" uniqueCount="141">
  <si>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</si>
  <si>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</si>
  <si>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</si>
  <si>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</si>
  <si>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</si>
  <si>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</si>
  <si>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</si>
  <si>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</si>
  <si>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</si>
  <si>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</si>
  <si>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</si>
  <si>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</si>
  <si>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</si>
  <si>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</si>
  <si>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</si>
  <si>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</si>
  <si>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</si>
  <si>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</si>
  <si>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</si>
  <si>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</si>
  <si>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</si>
  <si>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</si>
  <si>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</si>
  <si>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</si>
  <si>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</si>
  <si>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</si>
  <si>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</si>
  <si>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</si>
  <si>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</si>
  <si>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</si>
  <si>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</si>
  <si>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</si>
  <si>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</si>
  <si>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</si>
  <si>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</si>
  <si>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</si>
  <si>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</si>
  <si>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</si>
  <si>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</si>
  <si>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</si>
  <si>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</si>
  <si>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</si>
  <si>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</si>
  <si>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</si>
  <si>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</si>
  <si>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</si>
  <si>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</si>
  <si>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</si>
  <si>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</si>
  <si>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</si>
  <si>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</si>
  <si>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</si>
  <si>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</si>
  <si>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</si>
  <si>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</si>
  <si>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</si>
  <si>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</si>
  <si>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</si>
  <si>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</si>
  <si>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</si>
  <si>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</si>
  <si>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</si>
  <si>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</si>
  <si>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</si>
  <si>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</si>
  <si>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</si>
  <si>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</si>
  <si>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</si>
  <si>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</si>
  <si>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</si>
  <si>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</si>
  <si>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</si>
  <si>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</si>
  <si>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</si>
  <si>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</si>
  <si>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</si>
  <si>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</si>
  <si>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</si>
  <si>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</si>
  <si>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</si>
  <si>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</si>
  <si>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</si>
  <si>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</si>
  <si>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</si>
  <si>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</si>
  <si>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</si>
  <si>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</si>
  <si>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</si>
  <si>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</si>
  <si>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</si>
  <si>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</si>
  <si>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</si>
  <si>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</si>
  <si>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</si>
  <si>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</si>
  <si>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</si>
  <si>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</si>
  <si>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</si>
  <si>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</si>
  <si>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</si>
  <si>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</si>
  <si>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</si>
  <si>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</si>
  <si>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</si>
  <si>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</si>
  <si>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</si>
  <si>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</si>
  <si>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</si>
  <si>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</si>
  <si>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</si>
  <si>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</si>
  <si>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</si>
  <si>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</si>
  <si>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</si>
  <si>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</si>
  <si>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</si>
  <si>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</si>
  <si>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</si>
  <si>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</si>
  <si>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</si>
  <si>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</si>
  <si>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</si>
  <si>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</si>
  <si>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</si>
  <si>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</si>
  <si>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Jan / Feb</t>
  </si>
  <si>
    <t>Feb</t>
  </si>
  <si>
    <t>Friday, Feb 14th</t>
  </si>
  <si>
    <t xml:space="preserve"> - Valentine's Day</t>
  </si>
  <si>
    <t>Wednesday, Feb 14th</t>
  </si>
  <si>
    <t>Monday, Feb 17th</t>
  </si>
  <si>
    <t xml:space="preserve"> - Presidents' Day</t>
  </si>
  <si>
    <t>Monday, Feb 19th</t>
  </si>
  <si>
    <t>Feb / Mar</t>
  </si>
  <si>
    <t>Saturday, Mar 1st</t>
  </si>
  <si>
    <t xml:space="preserve"> - First Day of Ramadan</t>
  </si>
  <si>
    <t>Week of February 16 to February 22, 2025</t>
  </si>
  <si>
    <t>January 26 - February 22, 2025
Rolling-28 Day Period</t>
  </si>
  <si>
    <t>For the Week of February 16, 2025 to February 22, 2025</t>
  </si>
  <si>
    <t>Mar</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</si>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</sst>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3"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0" fillId="0" borderId="0" applyFont="0" applyFill="0" applyBorder="0" applyAlignment="0" applyProtection="0"/>
  </cellStyleXfs>
  <cellXfs count="234">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168" fontId="19" fillId="0" borderId="0" xfId="1" applyNumberFormat="1" applyFont="1" applyBorder="1" applyAlignment="1">
      <alignment horizontal="center" vertical="center"/>
    </xf>
    <xf numFmtId="168" fontId="18" fillId="0" borderId="0" xfId="1" applyNumberFormat="1" applyFont="1" applyBorder="1" applyAlignment="1">
      <alignment horizontal="center" vertical="center"/>
    </xf>
    <xf numFmtId="168" fontId="18" fillId="0" borderId="19" xfId="1" applyNumberFormat="1" applyFont="1" applyBorder="1" applyAlignment="1">
      <alignment horizontal="center" vertical="center"/>
    </xf>
    <xf numFmtId="168" fontId="19" fillId="0" borderId="18" xfId="1" applyNumberFormat="1" applyFont="1" applyBorder="1" applyAlignment="1">
      <alignment horizontal="center" vertical="center"/>
    </xf>
    <xf numFmtId="168" fontId="19" fillId="0" borderId="0" xfId="0" applyNumberFormat="1" applyFont="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8" fontId="19" fillId="0" borderId="20" xfId="1" applyNumberFormat="1" applyFont="1" applyBorder="1" applyAlignment="1">
      <alignment horizontal="center" vertical="center"/>
    </xf>
    <xf numFmtId="168" fontId="19" fillId="0" borderId="21" xfId="1" applyNumberFormat="1" applyFont="1" applyBorder="1" applyAlignment="1">
      <alignment horizontal="center" vertical="center"/>
    </xf>
    <xf numFmtId="168" fontId="18" fillId="0" borderId="21" xfId="1" applyNumberFormat="1" applyFont="1" applyBorder="1" applyAlignment="1">
      <alignment horizontal="center" vertical="center"/>
    </xf>
    <xf numFmtId="168" fontId="19" fillId="0" borderId="21" xfId="0" applyNumberFormat="1" applyFont="1" applyBorder="1" applyAlignment="1">
      <alignment horizontal="center" vertical="center"/>
    </xf>
    <xf numFmtId="168" fontId="18" fillId="0" borderId="22" xfId="1" applyNumberFormat="1" applyFont="1" applyBorder="1" applyAlignment="1">
      <alignment horizontal="center" vertical="center"/>
    </xf>
    <xf numFmtId="168" fontId="19" fillId="0" borderId="18" xfId="0" applyNumberFormat="1" applyFont="1" applyBorder="1" applyAlignment="1">
      <alignment horizontal="center" vertical="center"/>
    </xf>
    <xf numFmtId="168" fontId="18" fillId="0" borderId="0" xfId="0" applyNumberFormat="1" applyFont="1" applyAlignment="1">
      <alignment horizontal="center" vertical="center"/>
    </xf>
    <xf numFmtId="168" fontId="18" fillId="0" borderId="19" xfId="0" applyNumberFormat="1" applyFont="1" applyBorder="1" applyAlignment="1">
      <alignment horizontal="center" vertical="center"/>
    </xf>
    <xf numFmtId="10" fontId="19" fillId="6" borderId="18" xfId="0" applyNumberFormat="1" applyFont="1" applyFill="1" applyBorder="1" applyAlignment="1">
      <alignment horizontal="center" vertical="center"/>
    </xf>
    <xf numFmtId="10" fontId="18" fillId="6" borderId="19" xfId="0" applyNumberFormat="1" applyFont="1" applyFill="1" applyBorder="1" applyAlignment="1">
      <alignment horizontal="center" vertical="center"/>
    </xf>
    <xf numFmtId="168" fontId="19" fillId="6" borderId="18" xfId="0" applyNumberFormat="1" applyFont="1" applyFill="1" applyBorder="1" applyAlignment="1">
      <alignment horizontal="center" vertical="center"/>
    </xf>
    <xf numFmtId="168" fontId="18" fillId="6" borderId="19" xfId="0" applyNumberFormat="1" applyFont="1" applyFill="1" applyBorder="1" applyAlignment="1">
      <alignment horizontal="center" vertical="center"/>
    </xf>
    <xf numFmtId="10" fontId="19" fillId="6" borderId="0" xfId="0" applyNumberFormat="1" applyFont="1" applyFill="1" applyAlignment="1">
      <alignment horizontal="center" vertical="center"/>
    </xf>
    <xf numFmtId="10" fontId="18" fillId="6" borderId="0" xfId="0" applyNumberFormat="1" applyFont="1" applyFill="1" applyAlignment="1">
      <alignment horizontal="center" vertical="center"/>
    </xf>
    <xf numFmtId="168" fontId="19" fillId="6" borderId="0" xfId="0" applyNumberFormat="1" applyFont="1" applyFill="1" applyAlignment="1">
      <alignment horizontal="center" vertical="center"/>
    </xf>
    <xf numFmtId="168" fontId="18" fillId="6" borderId="0" xfId="0" applyNumberFormat="1" applyFont="1" applyFill="1" applyAlignment="1">
      <alignment horizontal="center" vertical="center"/>
    </xf>
    <xf numFmtId="168" fontId="19" fillId="0" borderId="20" xfId="0" applyNumberFormat="1" applyFont="1" applyBorder="1" applyAlignment="1">
      <alignment horizontal="center" vertical="center"/>
    </xf>
    <xf numFmtId="168" fontId="18" fillId="0" borderId="21" xfId="0" applyNumberFormat="1" applyFont="1" applyBorder="1" applyAlignment="1">
      <alignment horizontal="center" vertical="center"/>
    </xf>
    <xf numFmtId="168" fontId="18" fillId="0" borderId="22" xfId="0" applyNumberFormat="1" applyFont="1" applyBorder="1" applyAlignment="1">
      <alignment horizontal="center" vertical="center"/>
    </xf>
    <xf numFmtId="168" fontId="19" fillId="6" borderId="18" xfId="1" applyNumberFormat="1" applyFont="1" applyFill="1" applyBorder="1" applyAlignment="1">
      <alignment horizontal="center" vertical="center"/>
    </xf>
    <xf numFmtId="168" fontId="18" fillId="6" borderId="19" xfId="1" applyNumberFormat="1" applyFont="1" applyFill="1" applyBorder="1" applyAlignment="1">
      <alignment horizontal="center" vertical="center"/>
    </xf>
    <xf numFmtId="168" fontId="19" fillId="6" borderId="0" xfId="1" applyNumberFormat="1" applyFont="1" applyFill="1" applyBorder="1" applyAlignment="1">
      <alignment horizontal="center" vertical="center"/>
    </xf>
    <xf numFmtId="168" fontId="18" fillId="6" borderId="0" xfId="1" applyNumberFormat="1" applyFont="1" applyFill="1" applyBorder="1" applyAlignment="1">
      <alignment horizontal="center" vertical="center"/>
    </xf>
    <xf numFmtId="0" fontId="31" fillId="3" borderId="0" xfId="0" applyFont="1" applyFill="1"/>
    <xf numFmtId="0" fontId="31" fillId="7" borderId="0" xfId="0" applyFont="1" applyFill="1"/>
    <xf numFmtId="0" fontId="31" fillId="3" borderId="0" xfId="0" applyFont="1" applyFill="1" applyAlignment="1">
      <alignment horizontal="center"/>
    </xf>
    <xf numFmtId="0" fontId="31" fillId="3" borderId="0" xfId="0" applyFont="1" applyFill="1" applyAlignment="1">
      <alignment horizontal="left"/>
    </xf>
    <xf numFmtId="0" fontId="27" fillId="8" borderId="29" xfId="0" applyFont="1" applyFill="1" applyBorder="1" applyAlignment="1">
      <alignment vertical="center" wrapText="1"/>
    </xf>
    <xf numFmtId="165" fontId="31" fillId="0" borderId="1" xfId="0" applyNumberFormat="1" applyFont="1" applyBorder="1" applyAlignment="1">
      <alignment horizontal="center"/>
    </xf>
    <xf numFmtId="165" fontId="31" fillId="0" borderId="2" xfId="0" applyNumberFormat="1" applyFont="1" applyBorder="1" applyAlignment="1">
      <alignment horizontal="center"/>
    </xf>
    <xf numFmtId="165" fontId="31" fillId="0" borderId="3" xfId="0" applyNumberFormat="1" applyFont="1" applyBorder="1" applyAlignment="1">
      <alignment horizontal="center"/>
    </xf>
    <xf numFmtId="165" fontId="31" fillId="0" borderId="0" xfId="0" applyNumberFormat="1" applyFont="1" applyAlignment="1">
      <alignment horizontal="center"/>
    </xf>
    <xf numFmtId="165" fontId="31" fillId="4" borderId="1" xfId="0" applyNumberFormat="1" applyFont="1" applyFill="1" applyBorder="1" applyAlignment="1">
      <alignment horizontal="center"/>
    </xf>
    <xf numFmtId="165" fontId="31" fillId="4" borderId="2" xfId="0" applyNumberFormat="1" applyFont="1" applyFill="1" applyBorder="1" applyAlignment="1">
      <alignment horizontal="center"/>
    </xf>
    <xf numFmtId="165" fontId="31" fillId="4" borderId="3" xfId="0" applyNumberFormat="1" applyFont="1" applyFill="1" applyBorder="1" applyAlignment="1">
      <alignment horizontal="center"/>
    </xf>
    <xf numFmtId="165" fontId="31" fillId="0" borderId="10" xfId="0" applyNumberFormat="1" applyFont="1" applyBorder="1" applyAlignment="1">
      <alignment horizontal="center"/>
    </xf>
    <xf numFmtId="0" fontId="31" fillId="0" borderId="0" xfId="0" applyFont="1" applyAlignment="1">
      <alignment horizontal="center"/>
    </xf>
    <xf numFmtId="165" fontId="31" fillId="0" borderId="4" xfId="0" applyNumberFormat="1" applyFont="1" applyBorder="1" applyAlignment="1">
      <alignment horizontal="center"/>
    </xf>
    <xf numFmtId="165" fontId="31" fillId="0" borderId="5" xfId="0" applyNumberFormat="1" applyFont="1" applyBorder="1" applyAlignment="1">
      <alignment horizontal="center"/>
    </xf>
    <xf numFmtId="165" fontId="31" fillId="4" borderId="4" xfId="0" applyNumberFormat="1" applyFont="1" applyFill="1" applyBorder="1" applyAlignment="1">
      <alignment horizontal="center"/>
    </xf>
    <xf numFmtId="165" fontId="31" fillId="4" borderId="0" xfId="0" applyNumberFormat="1" applyFont="1" applyFill="1" applyAlignment="1">
      <alignment horizontal="center"/>
    </xf>
    <xf numFmtId="165" fontId="31" fillId="4" borderId="5" xfId="0" applyNumberFormat="1" applyFont="1" applyFill="1" applyBorder="1" applyAlignment="1">
      <alignment horizontal="center"/>
    </xf>
    <xf numFmtId="165" fontId="31" fillId="0" borderId="14" xfId="0" applyNumberFormat="1" applyFont="1" applyBorder="1" applyAlignment="1">
      <alignment horizontal="center"/>
    </xf>
    <xf numFmtId="165" fontId="31" fillId="0" borderId="15" xfId="0" applyNumberFormat="1" applyFont="1" applyBorder="1" applyAlignment="1">
      <alignment horizontal="center"/>
    </xf>
    <xf numFmtId="165" fontId="31" fillId="0" borderId="16" xfId="0" applyNumberFormat="1" applyFont="1" applyBorder="1" applyAlignment="1">
      <alignment horizontal="center"/>
    </xf>
    <xf numFmtId="165" fontId="31" fillId="0" borderId="17" xfId="0" applyNumberFormat="1" applyFont="1" applyBorder="1" applyAlignment="1">
      <alignment horizontal="center"/>
    </xf>
    <xf numFmtId="165" fontId="31" fillId="4" borderId="15" xfId="0" applyNumberFormat="1" applyFont="1" applyFill="1" applyBorder="1" applyAlignment="1">
      <alignment horizontal="center"/>
    </xf>
    <xf numFmtId="165" fontId="31" fillId="4" borderId="16" xfId="0" applyNumberFormat="1" applyFont="1" applyFill="1" applyBorder="1" applyAlignment="1">
      <alignment horizontal="center"/>
    </xf>
    <xf numFmtId="165" fontId="31" fillId="4" borderId="17" xfId="0" applyNumberFormat="1" applyFont="1" applyFill="1" applyBorder="1" applyAlignment="1">
      <alignment horizontal="center"/>
    </xf>
    <xf numFmtId="165" fontId="31" fillId="0" borderId="11" xfId="0" applyNumberFormat="1" applyFont="1" applyBorder="1" applyAlignment="1">
      <alignment horizontal="center"/>
    </xf>
    <xf numFmtId="2" fontId="31" fillId="0" borderId="1" xfId="0" applyNumberFormat="1" applyFont="1" applyBorder="1" applyAlignment="1">
      <alignment horizontal="center"/>
    </xf>
    <xf numFmtId="2" fontId="31" fillId="0" borderId="2" xfId="0" applyNumberFormat="1" applyFont="1" applyBorder="1" applyAlignment="1">
      <alignment horizontal="center"/>
    </xf>
    <xf numFmtId="2" fontId="31" fillId="0" borderId="3" xfId="0" applyNumberFormat="1" applyFont="1" applyBorder="1" applyAlignment="1">
      <alignment horizontal="center"/>
    </xf>
    <xf numFmtId="2" fontId="31" fillId="0" borderId="0" xfId="0" applyNumberFormat="1" applyFont="1" applyAlignment="1">
      <alignment horizontal="center"/>
    </xf>
    <xf numFmtId="2" fontId="31" fillId="4" borderId="1" xfId="0" applyNumberFormat="1" applyFont="1" applyFill="1" applyBorder="1" applyAlignment="1">
      <alignment horizontal="center"/>
    </xf>
    <xf numFmtId="2" fontId="31" fillId="4" borderId="2" xfId="0" applyNumberFormat="1" applyFont="1" applyFill="1" applyBorder="1" applyAlignment="1">
      <alignment horizontal="center"/>
    </xf>
    <xf numFmtId="2" fontId="31" fillId="4" borderId="3" xfId="0" applyNumberFormat="1" applyFont="1" applyFill="1" applyBorder="1" applyAlignment="1">
      <alignment horizontal="center"/>
    </xf>
    <xf numFmtId="2" fontId="31" fillId="0" borderId="10" xfId="0" applyNumberFormat="1" applyFont="1" applyBorder="1" applyAlignment="1">
      <alignment horizontal="center"/>
    </xf>
    <xf numFmtId="2" fontId="31" fillId="0" borderId="4" xfId="0" applyNumberFormat="1" applyFont="1" applyBorder="1" applyAlignment="1">
      <alignment horizontal="center"/>
    </xf>
    <xf numFmtId="2" fontId="31" fillId="0" borderId="5" xfId="0" applyNumberFormat="1" applyFont="1" applyBorder="1" applyAlignment="1">
      <alignment horizontal="center"/>
    </xf>
    <xf numFmtId="2" fontId="31" fillId="4" borderId="4" xfId="0" applyNumberFormat="1" applyFont="1" applyFill="1" applyBorder="1" applyAlignment="1">
      <alignment horizontal="center"/>
    </xf>
    <xf numFmtId="2" fontId="31" fillId="4" borderId="0" xfId="0" applyNumberFormat="1" applyFont="1" applyFill="1" applyAlignment="1">
      <alignment horizontal="center"/>
    </xf>
    <xf numFmtId="2" fontId="31" fillId="4" borderId="5" xfId="0" applyNumberFormat="1" applyFont="1" applyFill="1" applyBorder="1" applyAlignment="1">
      <alignment horizontal="center"/>
    </xf>
    <xf numFmtId="2" fontId="31" fillId="0" borderId="14" xfId="0" applyNumberFormat="1" applyFont="1" applyBorder="1" applyAlignment="1">
      <alignment horizontal="center"/>
    </xf>
    <xf numFmtId="2" fontId="31" fillId="0" borderId="15" xfId="0" applyNumberFormat="1" applyFont="1" applyBorder="1" applyAlignment="1">
      <alignment horizontal="center"/>
    </xf>
    <xf numFmtId="2" fontId="31" fillId="0" borderId="16" xfId="0" applyNumberFormat="1" applyFont="1" applyBorder="1" applyAlignment="1">
      <alignment horizontal="center"/>
    </xf>
    <xf numFmtId="2" fontId="31" fillId="0" borderId="17" xfId="0" applyNumberFormat="1" applyFont="1" applyBorder="1" applyAlignment="1">
      <alignment horizontal="center"/>
    </xf>
    <xf numFmtId="2" fontId="31" fillId="4" borderId="15" xfId="0" applyNumberFormat="1" applyFont="1" applyFill="1" applyBorder="1" applyAlignment="1">
      <alignment horizontal="center"/>
    </xf>
    <xf numFmtId="2" fontId="31" fillId="4" borderId="16" xfId="0" applyNumberFormat="1" applyFont="1" applyFill="1" applyBorder="1" applyAlignment="1">
      <alignment horizontal="center"/>
    </xf>
    <xf numFmtId="2" fontId="31" fillId="4" borderId="17" xfId="0" applyNumberFormat="1" applyFont="1" applyFill="1" applyBorder="1" applyAlignment="1">
      <alignment horizontal="center"/>
    </xf>
    <xf numFmtId="2" fontId="31"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49" fontId="23" fillId="2" borderId="0" xfId="0" applyNumberFormat="1" applyFont="1" applyFill="1" applyAlignment="1">
      <alignment horizontal="center"/>
    </xf>
    <xf numFmtId="0" fontId="1" fillId="3" borderId="0" xfId="0" applyFont="1" applyFill="1" applyAlignment="1">
      <alignment horizontal="right"/>
    </xf>
    <xf numFmtId="0" fontId="32" fillId="3" borderId="0" xfId="0" applyFont="1" applyFill="1" applyAlignment="1">
      <alignment horizontal="center" vertical="center"/>
    </xf>
    <xf numFmtId="0" fontId="31" fillId="3" borderId="0" xfId="0" applyFont="1" applyFill="1" applyAlignment="1">
      <alignment horizontal="center" vertical="center"/>
    </xf>
    <xf numFmtId="0" fontId="6" fillId="3" borderId="0" xfId="0" applyFont="1" applyFill="1" applyAlignment="1">
      <alignment horizontal="center"/>
    </xf>
    <xf numFmtId="0" fontId="31"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X4" activePane="bottomRight" state="frozen"/>
      <selection pane="topRight" activeCell="B1" sqref="B1"/>
      <selection pane="bottomLeft" activeCell="A4" sqref="A4"/>
      <selection pane="bottomRight" activeCell="AV46" sqref="AV46"/>
    </sheetView>
  </sheetViews>
  <sheetFormatPr defaultColWidth="9.1796875" defaultRowHeight="16" outlineLevelCol="1" x14ac:dyDescent="0.45"/>
  <cols>
    <col min="1" max="1" width="47.1796875" style="41" customWidth="1"/>
    <col min="2" max="2" width="8.5429687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7.5429687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6" t="str">
        <f>'Occupancy Raw Data'!B1</f>
        <v>Week of February 16 to February 22, 2025</v>
      </c>
      <c r="B1" s="199" t="s">
        <v>66</v>
      </c>
      <c r="C1" s="200"/>
      <c r="D1" s="200"/>
      <c r="E1" s="200"/>
      <c r="F1" s="200"/>
      <c r="G1" s="200"/>
      <c r="H1" s="200"/>
      <c r="I1" s="200"/>
      <c r="J1" s="200"/>
      <c r="K1" s="201"/>
      <c r="L1" s="40"/>
      <c r="M1" s="199" t="s">
        <v>73</v>
      </c>
      <c r="N1" s="200"/>
      <c r="O1" s="200"/>
      <c r="P1" s="200"/>
      <c r="Q1" s="200"/>
      <c r="R1" s="200"/>
      <c r="S1" s="200"/>
      <c r="T1" s="200"/>
      <c r="U1" s="200"/>
      <c r="V1" s="201"/>
      <c r="W1" s="40"/>
      <c r="X1" s="199" t="s">
        <v>67</v>
      </c>
      <c r="Y1" s="200"/>
      <c r="Z1" s="200"/>
      <c r="AA1" s="200"/>
      <c r="AB1" s="200"/>
      <c r="AC1" s="200"/>
      <c r="AD1" s="200"/>
      <c r="AE1" s="200"/>
      <c r="AF1" s="200"/>
      <c r="AG1" s="201"/>
      <c r="AH1" s="40"/>
      <c r="AI1" s="199" t="s">
        <v>74</v>
      </c>
      <c r="AJ1" s="200"/>
      <c r="AK1" s="200"/>
      <c r="AL1" s="200"/>
      <c r="AM1" s="200"/>
      <c r="AN1" s="200"/>
      <c r="AO1" s="200"/>
      <c r="AP1" s="200"/>
      <c r="AQ1" s="200"/>
      <c r="AR1" s="201"/>
      <c r="AS1" s="40"/>
      <c r="AT1" s="199" t="s">
        <v>68</v>
      </c>
      <c r="AU1" s="200"/>
      <c r="AV1" s="200"/>
      <c r="AW1" s="200"/>
      <c r="AX1" s="200"/>
      <c r="AY1" s="200"/>
      <c r="AZ1" s="200"/>
      <c r="BA1" s="200"/>
      <c r="BB1" s="200"/>
      <c r="BC1" s="201"/>
      <c r="BD1" s="40"/>
      <c r="BE1" s="199" t="s">
        <v>75</v>
      </c>
      <c r="BF1" s="200"/>
      <c r="BG1" s="200"/>
      <c r="BH1" s="200"/>
      <c r="BI1" s="200"/>
      <c r="BJ1" s="200"/>
      <c r="BK1" s="200"/>
      <c r="BL1" s="200"/>
      <c r="BM1" s="200"/>
      <c r="BN1" s="201"/>
    </row>
    <row r="2" spans="1:66" x14ac:dyDescent="0.45">
      <c r="A2" s="196"/>
      <c r="B2" s="42"/>
      <c r="C2" s="43"/>
      <c r="D2" s="43"/>
      <c r="E2" s="43"/>
      <c r="F2" s="43"/>
      <c r="G2" s="197" t="s">
        <v>64</v>
      </c>
      <c r="H2" s="43"/>
      <c r="I2" s="43"/>
      <c r="J2" s="197" t="s">
        <v>65</v>
      </c>
      <c r="K2" s="198" t="s">
        <v>56</v>
      </c>
      <c r="L2" s="44"/>
      <c r="M2" s="42"/>
      <c r="N2" s="43"/>
      <c r="O2" s="43"/>
      <c r="P2" s="43"/>
      <c r="Q2" s="43"/>
      <c r="R2" s="197" t="s">
        <v>64</v>
      </c>
      <c r="S2" s="43"/>
      <c r="T2" s="43"/>
      <c r="U2" s="197" t="s">
        <v>65</v>
      </c>
      <c r="V2" s="198" t="s">
        <v>56</v>
      </c>
      <c r="W2" s="44"/>
      <c r="X2" s="42"/>
      <c r="Y2" s="43"/>
      <c r="Z2" s="43"/>
      <c r="AA2" s="43"/>
      <c r="AB2" s="43"/>
      <c r="AC2" s="197" t="s">
        <v>64</v>
      </c>
      <c r="AD2" s="43"/>
      <c r="AE2" s="43"/>
      <c r="AF2" s="197" t="s">
        <v>65</v>
      </c>
      <c r="AG2" s="198" t="s">
        <v>56</v>
      </c>
      <c r="AH2" s="44"/>
      <c r="AI2" s="42"/>
      <c r="AJ2" s="43"/>
      <c r="AK2" s="43"/>
      <c r="AL2" s="43"/>
      <c r="AM2" s="43"/>
      <c r="AN2" s="197" t="s">
        <v>64</v>
      </c>
      <c r="AO2" s="43"/>
      <c r="AP2" s="43"/>
      <c r="AQ2" s="197" t="s">
        <v>65</v>
      </c>
      <c r="AR2" s="198" t="s">
        <v>56</v>
      </c>
      <c r="AS2" s="40"/>
      <c r="AT2" s="42"/>
      <c r="AU2" s="43"/>
      <c r="AV2" s="43"/>
      <c r="AW2" s="43"/>
      <c r="AX2" s="43"/>
      <c r="AY2" s="197" t="s">
        <v>64</v>
      </c>
      <c r="AZ2" s="43"/>
      <c r="BA2" s="43"/>
      <c r="BB2" s="197" t="s">
        <v>65</v>
      </c>
      <c r="BC2" s="198" t="s">
        <v>56</v>
      </c>
      <c r="BD2" s="44"/>
      <c r="BE2" s="42"/>
      <c r="BF2" s="43"/>
      <c r="BG2" s="43"/>
      <c r="BH2" s="43"/>
      <c r="BI2" s="43"/>
      <c r="BJ2" s="197" t="s">
        <v>64</v>
      </c>
      <c r="BK2" s="43"/>
      <c r="BL2" s="43"/>
      <c r="BM2" s="197" t="s">
        <v>65</v>
      </c>
      <c r="BN2" s="198" t="s">
        <v>56</v>
      </c>
    </row>
    <row r="3" spans="1:66" x14ac:dyDescent="0.45">
      <c r="A3" s="196"/>
      <c r="B3" s="45" t="s">
        <v>57</v>
      </c>
      <c r="C3" s="44" t="s">
        <v>58</v>
      </c>
      <c r="D3" s="44" t="s">
        <v>59</v>
      </c>
      <c r="E3" s="44" t="s">
        <v>60</v>
      </c>
      <c r="F3" s="44" t="s">
        <v>61</v>
      </c>
      <c r="G3" s="197"/>
      <c r="H3" s="44" t="s">
        <v>62</v>
      </c>
      <c r="I3" s="44" t="s">
        <v>63</v>
      </c>
      <c r="J3" s="197"/>
      <c r="K3" s="198"/>
      <c r="L3" s="44"/>
      <c r="M3" s="45" t="s">
        <v>57</v>
      </c>
      <c r="N3" s="44" t="s">
        <v>58</v>
      </c>
      <c r="O3" s="44" t="s">
        <v>59</v>
      </c>
      <c r="P3" s="44" t="s">
        <v>60</v>
      </c>
      <c r="Q3" s="44" t="s">
        <v>61</v>
      </c>
      <c r="R3" s="197"/>
      <c r="S3" s="44" t="s">
        <v>62</v>
      </c>
      <c r="T3" s="44" t="s">
        <v>63</v>
      </c>
      <c r="U3" s="197"/>
      <c r="V3" s="198"/>
      <c r="W3" s="44"/>
      <c r="X3" s="45" t="s">
        <v>57</v>
      </c>
      <c r="Y3" s="44" t="s">
        <v>58</v>
      </c>
      <c r="Z3" s="44" t="s">
        <v>59</v>
      </c>
      <c r="AA3" s="44" t="s">
        <v>60</v>
      </c>
      <c r="AB3" s="44" t="s">
        <v>61</v>
      </c>
      <c r="AC3" s="197"/>
      <c r="AD3" s="44" t="s">
        <v>62</v>
      </c>
      <c r="AE3" s="44" t="s">
        <v>63</v>
      </c>
      <c r="AF3" s="197"/>
      <c r="AG3" s="198"/>
      <c r="AH3" s="44"/>
      <c r="AI3" s="45" t="s">
        <v>57</v>
      </c>
      <c r="AJ3" s="44" t="s">
        <v>58</v>
      </c>
      <c r="AK3" s="44" t="s">
        <v>59</v>
      </c>
      <c r="AL3" s="44" t="s">
        <v>60</v>
      </c>
      <c r="AM3" s="44" t="s">
        <v>61</v>
      </c>
      <c r="AN3" s="197"/>
      <c r="AO3" s="44" t="s">
        <v>62</v>
      </c>
      <c r="AP3" s="44" t="s">
        <v>63</v>
      </c>
      <c r="AQ3" s="197"/>
      <c r="AR3" s="198"/>
      <c r="AS3" s="40"/>
      <c r="AT3" s="45" t="s">
        <v>57</v>
      </c>
      <c r="AU3" s="44" t="s">
        <v>58</v>
      </c>
      <c r="AV3" s="44" t="s">
        <v>59</v>
      </c>
      <c r="AW3" s="44" t="s">
        <v>60</v>
      </c>
      <c r="AX3" s="44" t="s">
        <v>61</v>
      </c>
      <c r="AY3" s="197"/>
      <c r="AZ3" s="44" t="s">
        <v>62</v>
      </c>
      <c r="BA3" s="44" t="s">
        <v>63</v>
      </c>
      <c r="BB3" s="197"/>
      <c r="BC3" s="198"/>
      <c r="BD3" s="44"/>
      <c r="BE3" s="45" t="s">
        <v>57</v>
      </c>
      <c r="BF3" s="44" t="s">
        <v>58</v>
      </c>
      <c r="BG3" s="44" t="s">
        <v>59</v>
      </c>
      <c r="BH3" s="44" t="s">
        <v>60</v>
      </c>
      <c r="BI3" s="44" t="s">
        <v>61</v>
      </c>
      <c r="BJ3" s="197"/>
      <c r="BK3" s="44" t="s">
        <v>62</v>
      </c>
      <c r="BL3" s="44" t="s">
        <v>63</v>
      </c>
      <c r="BM3" s="197"/>
      <c r="BN3" s="198"/>
    </row>
    <row r="4" spans="1:66" x14ac:dyDescent="0.45">
      <c r="A4" s="46" t="s">
        <v>15</v>
      </c>
      <c r="B4" s="118">
        <f>(VLOOKUP($A4,'Occupancy Raw Data'!$B$8:$BE$45,'Occupancy Raw Data'!G$3,FALSE))/100</f>
        <v>0.55453532538080597</v>
      </c>
      <c r="C4" s="115">
        <f>(VLOOKUP($A4,'Occupancy Raw Data'!$B$8:$BE$45,'Occupancy Raw Data'!H$3,FALSE))/100</f>
        <v>0.54175137268249596</v>
      </c>
      <c r="D4" s="115">
        <f>(VLOOKUP($A4,'Occupancy Raw Data'!$B$8:$BE$45,'Occupancy Raw Data'!I$3,FALSE))/100</f>
        <v>0.59783063215611099</v>
      </c>
      <c r="E4" s="115">
        <f>(VLOOKUP($A4,'Occupancy Raw Data'!$B$8:$BE$45,'Occupancy Raw Data'!J$3,FALSE))/100</f>
        <v>0.61176701588388804</v>
      </c>
      <c r="F4" s="115">
        <f>(VLOOKUP($A4,'Occupancy Raw Data'!$B$8:$BE$45,'Occupancy Raw Data'!K$3,FALSE))/100</f>
        <v>0.59971479466622202</v>
      </c>
      <c r="G4" s="116">
        <f>(VLOOKUP($A4,'Occupancy Raw Data'!$B$8:$BE$45,'Occupancy Raw Data'!L$3,FALSE))/100</f>
        <v>0.58111954961687795</v>
      </c>
      <c r="H4" s="119">
        <f>(VLOOKUP($A4,'Occupancy Raw Data'!$B$8:$BE$45,'Occupancy Raw Data'!N$3,FALSE))/100</f>
        <v>0.65218084739016702</v>
      </c>
      <c r="I4" s="119">
        <f>(VLOOKUP($A4,'Occupancy Raw Data'!$B$8:$BE$45,'Occupancy Raw Data'!O$3,FALSE))/100</f>
        <v>0.66618861599792301</v>
      </c>
      <c r="J4" s="116">
        <f>(VLOOKUP($A4,'Occupancy Raw Data'!$B$8:$BE$45,'Occupancy Raw Data'!P$3,FALSE))/100</f>
        <v>0.65918476036818507</v>
      </c>
      <c r="K4" s="117">
        <f>(VLOOKUP($A4,'Occupancy Raw Data'!$B$8:$BE$45,'Occupancy Raw Data'!R$3,FALSE))/100</f>
        <v>0.60342473329085</v>
      </c>
      <c r="M4" s="129">
        <f>(VLOOKUP($A4,'Occupancy Raw Data'!$B$8:$BE$45,'Occupancy Raw Data'!T$3,FALSE))/100</f>
        <v>6.1759408319526801E-4</v>
      </c>
      <c r="N4" s="119">
        <f>(VLOOKUP($A4,'Occupancy Raw Data'!$B$8:$BE$45,'Occupancy Raw Data'!U$3,FALSE))/100</f>
        <v>-5.9931453696351403E-3</v>
      </c>
      <c r="O4" s="119">
        <f>(VLOOKUP($A4,'Occupancy Raw Data'!$B$8:$BE$45,'Occupancy Raw Data'!V$3,FALSE))/100</f>
        <v>-2.34567029717349E-2</v>
      </c>
      <c r="P4" s="119">
        <f>(VLOOKUP($A4,'Occupancy Raw Data'!$B$8:$BE$45,'Occupancy Raw Data'!W$3,FALSE))/100</f>
        <v>-3.88628619030034E-2</v>
      </c>
      <c r="Q4" s="119">
        <f>(VLOOKUP($A4,'Occupancy Raw Data'!$B$8:$BE$45,'Occupancy Raw Data'!X$3,FALSE))/100</f>
        <v>-3.7896449594808097E-2</v>
      </c>
      <c r="R4" s="130">
        <f>(VLOOKUP($A4,'Occupancy Raw Data'!$B$8:$BE$45,'Occupancy Raw Data'!Y$3,FALSE))/100</f>
        <v>-2.20941819984228E-2</v>
      </c>
      <c r="S4" s="119">
        <f>(VLOOKUP($A4,'Occupancy Raw Data'!$B$8:$BE$45,'Occupancy Raw Data'!AA$3,FALSE))/100</f>
        <v>-3.9137939579638299E-2</v>
      </c>
      <c r="T4" s="119">
        <f>(VLOOKUP($A4,'Occupancy Raw Data'!$B$8:$BE$45,'Occupancy Raw Data'!AB$3,FALSE))/100</f>
        <v>-3.8008266999747499E-2</v>
      </c>
      <c r="U4" s="130">
        <f>(VLOOKUP($A4,'Occupancy Raw Data'!$B$8:$BE$45,'Occupancy Raw Data'!AC$3,FALSE))/100</f>
        <v>-3.8567647753751697E-2</v>
      </c>
      <c r="V4" s="131">
        <f>(VLOOKUP($A4,'Occupancy Raw Data'!$B$8:$BE$45,'Occupancy Raw Data'!AE$3,FALSE))/100</f>
        <v>-2.7297744589530701E-2</v>
      </c>
      <c r="X4" s="49">
        <f>VLOOKUP($A4,'ADR Raw Data'!$B$6:$BE$43,'ADR Raw Data'!G$1,FALSE)</f>
        <v>165.023130656284</v>
      </c>
      <c r="Y4" s="50">
        <f>VLOOKUP($A4,'ADR Raw Data'!$B$6:$BE$43,'ADR Raw Data'!H$1,FALSE)</f>
        <v>153.08544636847</v>
      </c>
      <c r="Z4" s="50">
        <f>VLOOKUP($A4,'ADR Raw Data'!$B$6:$BE$43,'ADR Raw Data'!I$1,FALSE)</f>
        <v>157.47055673215399</v>
      </c>
      <c r="AA4" s="50">
        <f>VLOOKUP($A4,'ADR Raw Data'!$B$6:$BE$43,'ADR Raw Data'!J$1,FALSE)</f>
        <v>159.43666223082701</v>
      </c>
      <c r="AB4" s="50">
        <f>VLOOKUP($A4,'ADR Raw Data'!$B$6:$BE$43,'ADR Raw Data'!K$1,FALSE)</f>
        <v>158.106087616704</v>
      </c>
      <c r="AC4" s="51">
        <f>VLOOKUP($A4,'ADR Raw Data'!$B$6:$BE$43,'ADR Raw Data'!L$1,FALSE)</f>
        <v>158.63960552631099</v>
      </c>
      <c r="AD4" s="50">
        <f>VLOOKUP($A4,'ADR Raw Data'!$B$6:$BE$43,'ADR Raw Data'!N$1,FALSE)</f>
        <v>162.63730067831</v>
      </c>
      <c r="AE4" s="50">
        <f>VLOOKUP($A4,'ADR Raw Data'!$B$6:$BE$43,'ADR Raw Data'!O$1,FALSE)</f>
        <v>162.71577670871201</v>
      </c>
      <c r="AF4" s="51">
        <f>VLOOKUP($A4,'ADR Raw Data'!$B$6:$BE$43,'ADR Raw Data'!P$1,FALSE)</f>
        <v>162.67695576081601</v>
      </c>
      <c r="AG4" s="52">
        <f>VLOOKUP($A4,'ADR Raw Data'!$B$6:$BE$43,'ADR Raw Data'!R$1,FALSE)</f>
        <v>159.89977438769401</v>
      </c>
      <c r="AI4" s="129">
        <f>(VLOOKUP($A4,'ADR Raw Data'!$B$6:$BE$43,'ADR Raw Data'!T$1,FALSE))/100</f>
        <v>3.3927771156583603E-2</v>
      </c>
      <c r="AJ4" s="119">
        <f>(VLOOKUP($A4,'ADR Raw Data'!$B$6:$BE$43,'ADR Raw Data'!U$1,FALSE))/100</f>
        <v>3.1029524234832299E-2</v>
      </c>
      <c r="AK4" s="119">
        <f>(VLOOKUP($A4,'ADR Raw Data'!$B$6:$BE$43,'ADR Raw Data'!V$1,FALSE))/100</f>
        <v>2.9774447448205697E-2</v>
      </c>
      <c r="AL4" s="119">
        <f>(VLOOKUP($A4,'ADR Raw Data'!$B$6:$BE$43,'ADR Raw Data'!W$1,FALSE))/100</f>
        <v>2.97763678493854E-2</v>
      </c>
      <c r="AM4" s="119">
        <f>(VLOOKUP($A4,'ADR Raw Data'!$B$6:$BE$43,'ADR Raw Data'!X$1,FALSE))/100</f>
        <v>3.3247174847692802E-2</v>
      </c>
      <c r="AN4" s="130">
        <f>(VLOOKUP($A4,'ADR Raw Data'!$B$6:$BE$43,'ADR Raw Data'!Y$1,FALSE))/100</f>
        <v>3.1592241341011296E-2</v>
      </c>
      <c r="AO4" s="119">
        <f>(VLOOKUP($A4,'ADR Raw Data'!$B$6:$BE$43,'ADR Raw Data'!AA$1,FALSE))/100</f>
        <v>1.19212945269796E-2</v>
      </c>
      <c r="AP4" s="119">
        <f>(VLOOKUP($A4,'ADR Raw Data'!$B$6:$BE$43,'ADR Raw Data'!AB$1,FALSE))/100</f>
        <v>9.3576021916015294E-3</v>
      </c>
      <c r="AQ4" s="130">
        <f>(VLOOKUP($A4,'ADR Raw Data'!$B$6:$BE$43,'ADR Raw Data'!AC$1,FALSE))/100</f>
        <v>1.06247506072306E-2</v>
      </c>
      <c r="AR4" s="131">
        <f>(VLOOKUP($A4,'ADR Raw Data'!$B$6:$BE$43,'ADR Raw Data'!AE$1,FALSE))/100</f>
        <v>2.4667199346416199E-2</v>
      </c>
      <c r="AS4" s="40"/>
      <c r="AT4" s="49">
        <f>VLOOKUP($A4,'RevPAR Raw Data'!$B$6:$BE$43,'RevPAR Raw Data'!G$1,FALSE)</f>
        <v>91.511155453841795</v>
      </c>
      <c r="AU4" s="50">
        <f>VLOOKUP($A4,'RevPAR Raw Data'!$B$6:$BE$43,'RevPAR Raw Data'!H$1,FALSE)</f>
        <v>82.934250707831495</v>
      </c>
      <c r="AV4" s="50">
        <f>VLOOKUP($A4,'RevPAR Raw Data'!$B$6:$BE$43,'RevPAR Raw Data'!I$1,FALSE)</f>
        <v>94.140722477158505</v>
      </c>
      <c r="AW4" s="50">
        <f>VLOOKUP($A4,'RevPAR Raw Data'!$B$6:$BE$43,'RevPAR Raw Data'!J$1,FALSE)</f>
        <v>97.538091075440605</v>
      </c>
      <c r="AX4" s="50">
        <f>VLOOKUP($A4,'RevPAR Raw Data'!$B$6:$BE$43,'RevPAR Raw Data'!K$1,FALSE)</f>
        <v>94.8185598705318</v>
      </c>
      <c r="AY4" s="51">
        <f>VLOOKUP($A4,'RevPAR Raw Data'!$B$6:$BE$43,'RevPAR Raw Data'!L$1,FALSE)</f>
        <v>92.188576114849297</v>
      </c>
      <c r="AZ4" s="50">
        <f>VLOOKUP($A4,'RevPAR Raw Data'!$B$6:$BE$43,'RevPAR Raw Data'!N$1,FALSE)</f>
        <v>106.068932573629</v>
      </c>
      <c r="BA4" s="50">
        <f>VLOOKUP($A4,'RevPAR Raw Data'!$B$6:$BE$43,'RevPAR Raw Data'!O$1,FALSE)</f>
        <v>108.39939808660399</v>
      </c>
      <c r="BB4" s="51">
        <f>VLOOKUP($A4,'RevPAR Raw Data'!$B$6:$BE$43,'RevPAR Raw Data'!P$1,FALSE)</f>
        <v>107.234170100619</v>
      </c>
      <c r="BC4" s="52">
        <f>VLOOKUP($A4,'RevPAR Raw Data'!$B$6:$BE$43,'RevPAR Raw Data'!R$1,FALSE)</f>
        <v>96.487478713161707</v>
      </c>
      <c r="BE4" s="129">
        <f>(VLOOKUP($A4,'RevPAR Raw Data'!$B$6:$BE$43,'RevPAR Raw Data'!T$1,FALSE))/100</f>
        <v>3.4566318830501201E-2</v>
      </c>
      <c r="BF4" s="119">
        <f>(VLOOKUP($A4,'RevPAR Raw Data'!$B$6:$BE$43,'RevPAR Raw Data'!U$1,FALSE))/100</f>
        <v>2.4850414415707199E-2</v>
      </c>
      <c r="BG4" s="119">
        <f>(VLOOKUP($A4,'RevPAR Raw Data'!$B$6:$BE$43,'RevPAR Raw Data'!V$1,FALSE))/100</f>
        <v>5.6193341065307297E-3</v>
      </c>
      <c r="BH4" s="119">
        <f>(VLOOKUP($A4,'RevPAR Raw Data'!$B$6:$BE$43,'RevPAR Raw Data'!W$1,FALSE))/100</f>
        <v>-1.0243688925321699E-2</v>
      </c>
      <c r="BI4" s="119">
        <f>(VLOOKUP($A4,'RevPAR Raw Data'!$B$6:$BE$43,'RevPAR Raw Data'!X$1,FALSE))/100</f>
        <v>-5.9092246329006705E-3</v>
      </c>
      <c r="BJ4" s="130">
        <f>(VLOOKUP($A4,'RevPAR Raw Data'!$B$6:$BE$43,'RevPAR Raw Data'!Y$1,FALSE))/100</f>
        <v>8.8000546126621709E-3</v>
      </c>
      <c r="BK4" s="119">
        <f>(VLOOKUP($A4,'RevPAR Raw Data'!$B$6:$BE$43,'RevPAR Raw Data'!AA$1,FALSE))/100</f>
        <v>-2.7683219957566698E-2</v>
      </c>
      <c r="BL4" s="119">
        <f>(VLOOKUP($A4,'RevPAR Raw Data'!$B$6:$BE$43,'RevPAR Raw Data'!AB$1,FALSE))/100</f>
        <v>-2.9006331050721701E-2</v>
      </c>
      <c r="BM4" s="130">
        <f>(VLOOKUP($A4,'RevPAR Raw Data'!$B$6:$BE$43,'RevPAR Raw Data'!AC$1,FALSE))/100</f>
        <v>-2.8352668785412202E-2</v>
      </c>
      <c r="BN4" s="131">
        <f>(VLOOKUP($A4,'RevPAR Raw Data'!$B$6:$BE$43,'RevPAR Raw Data'!AE$1,FALSE))/100</f>
        <v>-3.3039041506120297E-3</v>
      </c>
    </row>
    <row r="5" spans="1:66" x14ac:dyDescent="0.45">
      <c r="A5" s="46" t="s">
        <v>69</v>
      </c>
      <c r="B5" s="118">
        <f>(VLOOKUP($A5,'Occupancy Raw Data'!$B$8:$BE$45,'Occupancy Raw Data'!G$3,FALSE))/100</f>
        <v>0.53645488672979003</v>
      </c>
      <c r="C5" s="115">
        <f>(VLOOKUP($A5,'Occupancy Raw Data'!$B$8:$BE$45,'Occupancy Raw Data'!H$3,FALSE))/100</f>
        <v>0.53688780590378005</v>
      </c>
      <c r="D5" s="115">
        <f>(VLOOKUP($A5,'Occupancy Raw Data'!$B$8:$BE$45,'Occupancy Raw Data'!I$3,FALSE))/100</f>
        <v>0.54922238106731502</v>
      </c>
      <c r="E5" s="115">
        <f>(VLOOKUP($A5,'Occupancy Raw Data'!$B$8:$BE$45,'Occupancy Raw Data'!J$3,FALSE))/100</f>
        <v>0.55455091191523798</v>
      </c>
      <c r="F5" s="115">
        <f>(VLOOKUP($A5,'Occupancy Raw Data'!$B$8:$BE$45,'Occupancy Raw Data'!K$3,FALSE))/100</f>
        <v>0.52067977448122593</v>
      </c>
      <c r="G5" s="116">
        <f>(VLOOKUP($A5,'Occupancy Raw Data'!$B$8:$BE$45,'Occupancy Raw Data'!L$3,FALSE))/100</f>
        <v>0.53955836586708894</v>
      </c>
      <c r="H5" s="119">
        <f>(VLOOKUP($A5,'Occupancy Raw Data'!$B$8:$BE$45,'Occupancy Raw Data'!N$3,FALSE))/100</f>
        <v>0.54629509292437906</v>
      </c>
      <c r="I5" s="119">
        <f>(VLOOKUP($A5,'Occupancy Raw Data'!$B$8:$BE$45,'Occupancy Raw Data'!O$3,FALSE))/100</f>
        <v>0.58371858425700696</v>
      </c>
      <c r="J5" s="116">
        <f>(VLOOKUP($A5,'Occupancy Raw Data'!$B$8:$BE$45,'Occupancy Raw Data'!P$3,FALSE))/100</f>
        <v>0.56500683859069301</v>
      </c>
      <c r="K5" s="117">
        <f>(VLOOKUP($A5,'Occupancy Raw Data'!$B$8:$BE$45,'Occupancy Raw Data'!R$3,FALSE))/100</f>
        <v>0.54682794411036395</v>
      </c>
      <c r="M5" s="129">
        <f>(VLOOKUP($A5,'Occupancy Raw Data'!$B$8:$BE$45,'Occupancy Raw Data'!T$3,FALSE))/100</f>
        <v>6.1649640653215904E-2</v>
      </c>
      <c r="N5" s="119">
        <f>(VLOOKUP($A5,'Occupancy Raw Data'!$B$8:$BE$45,'Occupancy Raw Data'!U$3,FALSE))/100</f>
        <v>7.2757194910276199E-2</v>
      </c>
      <c r="O5" s="119">
        <f>(VLOOKUP($A5,'Occupancy Raw Data'!$B$8:$BE$45,'Occupancy Raw Data'!V$3,FALSE))/100</f>
        <v>-4.9737144942630603E-2</v>
      </c>
      <c r="P5" s="119">
        <f>(VLOOKUP($A5,'Occupancy Raw Data'!$B$8:$BE$45,'Occupancy Raw Data'!W$3,FALSE))/100</f>
        <v>-7.2939151857668694E-2</v>
      </c>
      <c r="Q5" s="119">
        <f>(VLOOKUP($A5,'Occupancy Raw Data'!$B$8:$BE$45,'Occupancy Raw Data'!X$3,FALSE))/100</f>
        <v>-8.2778508731001302E-2</v>
      </c>
      <c r="R5" s="130">
        <f>(VLOOKUP($A5,'Occupancy Raw Data'!$B$8:$BE$45,'Occupancy Raw Data'!Y$3,FALSE))/100</f>
        <v>-1.8841790085566901E-2</v>
      </c>
      <c r="S5" s="119">
        <f>(VLOOKUP($A5,'Occupancy Raw Data'!$B$8:$BE$45,'Occupancy Raw Data'!AA$3,FALSE))/100</f>
        <v>-0.13348831652732301</v>
      </c>
      <c r="T5" s="119">
        <f>(VLOOKUP($A5,'Occupancy Raw Data'!$B$8:$BE$45,'Occupancy Raw Data'!AB$3,FALSE))/100</f>
        <v>-0.10610381884015901</v>
      </c>
      <c r="U5" s="130">
        <f>(VLOOKUP($A5,'Occupancy Raw Data'!$B$8:$BE$45,'Occupancy Raw Data'!AC$3,FALSE))/100</f>
        <v>-0.11955548095482101</v>
      </c>
      <c r="V5" s="131">
        <f>(VLOOKUP($A5,'Occupancy Raw Data'!$B$8:$BE$45,'Occupancy Raw Data'!AE$3,FALSE))/100</f>
        <v>-5.08948189913166E-2</v>
      </c>
      <c r="X5" s="49">
        <f>VLOOKUP($A5,'ADR Raw Data'!$B$6:$BE$43,'ADR Raw Data'!G$1,FALSE)</f>
        <v>115.065221203352</v>
      </c>
      <c r="Y5" s="50">
        <f>VLOOKUP($A5,'ADR Raw Data'!$B$6:$BE$43,'ADR Raw Data'!H$1,FALSE)</f>
        <v>112.310636199329</v>
      </c>
      <c r="Z5" s="50">
        <f>VLOOKUP($A5,'ADR Raw Data'!$B$6:$BE$43,'ADR Raw Data'!I$1,FALSE)</f>
        <v>120.080786303453</v>
      </c>
      <c r="AA5" s="50">
        <f>VLOOKUP($A5,'ADR Raw Data'!$B$6:$BE$43,'ADR Raw Data'!J$1,FALSE)</f>
        <v>120.293247812646</v>
      </c>
      <c r="AB5" s="50">
        <f>VLOOKUP($A5,'ADR Raw Data'!$B$6:$BE$43,'ADR Raw Data'!K$1,FALSE)</f>
        <v>116.553036268764</v>
      </c>
      <c r="AC5" s="51">
        <f>VLOOKUP($A5,'ADR Raw Data'!$B$6:$BE$43,'ADR Raw Data'!L$1,FALSE)</f>
        <v>116.89904901407201</v>
      </c>
      <c r="AD5" s="50">
        <f>VLOOKUP($A5,'ADR Raw Data'!$B$6:$BE$43,'ADR Raw Data'!N$1,FALSE)</f>
        <v>117.919027956769</v>
      </c>
      <c r="AE5" s="50">
        <f>VLOOKUP($A5,'ADR Raw Data'!$B$6:$BE$43,'ADR Raw Data'!O$1,FALSE)</f>
        <v>119.571967670352</v>
      </c>
      <c r="AF5" s="51">
        <f>VLOOKUP($A5,'ADR Raw Data'!$B$6:$BE$43,'ADR Raw Data'!P$1,FALSE)</f>
        <v>118.772868621673</v>
      </c>
      <c r="AG5" s="52">
        <f>VLOOKUP($A5,'ADR Raw Data'!$B$6:$BE$43,'ADR Raw Data'!R$1,FALSE)</f>
        <v>117.452116688085</v>
      </c>
      <c r="AI5" s="129">
        <f>(VLOOKUP($A5,'ADR Raw Data'!$B$6:$BE$43,'ADR Raw Data'!T$1,FALSE))/100</f>
        <v>1.4198294993990598E-2</v>
      </c>
      <c r="AJ5" s="119">
        <f>(VLOOKUP($A5,'ADR Raw Data'!$B$6:$BE$43,'ADR Raw Data'!U$1,FALSE))/100</f>
        <v>2.2625409862978597E-2</v>
      </c>
      <c r="AK5" s="119">
        <f>(VLOOKUP($A5,'ADR Raw Data'!$B$6:$BE$43,'ADR Raw Data'!V$1,FALSE))/100</f>
        <v>1.5810206879961798E-2</v>
      </c>
      <c r="AL5" s="119">
        <f>(VLOOKUP($A5,'ADR Raw Data'!$B$6:$BE$43,'ADR Raw Data'!W$1,FALSE))/100</f>
        <v>1.3356778025515199E-2</v>
      </c>
      <c r="AM5" s="119">
        <f>(VLOOKUP($A5,'ADR Raw Data'!$B$6:$BE$43,'ADR Raw Data'!X$1,FALSE))/100</f>
        <v>1.4299297045205099E-2</v>
      </c>
      <c r="AN5" s="130">
        <f>(VLOOKUP($A5,'ADR Raw Data'!$B$6:$BE$43,'ADR Raw Data'!Y$1,FALSE))/100</f>
        <v>1.4420199087812099E-2</v>
      </c>
      <c r="AO5" s="119">
        <f>(VLOOKUP($A5,'ADR Raw Data'!$B$6:$BE$43,'ADR Raw Data'!AA$1,FALSE))/100</f>
        <v>-1.8229729176806601E-2</v>
      </c>
      <c r="AP5" s="119">
        <f>(VLOOKUP($A5,'ADR Raw Data'!$B$6:$BE$43,'ADR Raw Data'!AB$1,FALSE))/100</f>
        <v>-1.4945910665615E-2</v>
      </c>
      <c r="AQ5" s="130">
        <f>(VLOOKUP($A5,'ADR Raw Data'!$B$6:$BE$43,'ADR Raw Data'!AC$1,FALSE))/100</f>
        <v>-1.6443885465764901E-2</v>
      </c>
      <c r="AR5" s="131">
        <f>(VLOOKUP($A5,'ADR Raw Data'!$B$6:$BE$43,'ADR Raw Data'!AE$1,FALSE))/100</f>
        <v>3.9125174846290703E-3</v>
      </c>
      <c r="AS5" s="40"/>
      <c r="AT5" s="49">
        <f>VLOOKUP($A5,'RevPAR Raw Data'!$B$6:$BE$43,'RevPAR Raw Data'!G$1,FALSE)</f>
        <v>61.727300207182701</v>
      </c>
      <c r="AU5" s="50">
        <f>VLOOKUP($A5,'RevPAR Raw Data'!$B$6:$BE$43,'RevPAR Raw Data'!H$1,FALSE)</f>
        <v>60.2982110487157</v>
      </c>
      <c r="AV5" s="50">
        <f>VLOOKUP($A5,'RevPAR Raw Data'!$B$6:$BE$43,'RevPAR Raw Data'!I$1,FALSE)</f>
        <v>65.951055374018296</v>
      </c>
      <c r="AW5" s="50">
        <f>VLOOKUP($A5,'RevPAR Raw Data'!$B$6:$BE$43,'RevPAR Raw Data'!J$1,FALSE)</f>
        <v>66.708730271748806</v>
      </c>
      <c r="AX5" s="50">
        <f>VLOOKUP($A5,'RevPAR Raw Data'!$B$6:$BE$43,'RevPAR Raw Data'!K$1,FALSE)</f>
        <v>60.686808639522702</v>
      </c>
      <c r="AY5" s="51">
        <f>VLOOKUP($A5,'RevPAR Raw Data'!$B$6:$BE$43,'RevPAR Raw Data'!L$1,FALSE)</f>
        <v>63.073859857449499</v>
      </c>
      <c r="AZ5" s="50">
        <f>VLOOKUP($A5,'RevPAR Raw Data'!$B$6:$BE$43,'RevPAR Raw Data'!N$1,FALSE)</f>
        <v>64.418586335196096</v>
      </c>
      <c r="BA5" s="50">
        <f>VLOOKUP($A5,'RevPAR Raw Data'!$B$6:$BE$43,'RevPAR Raw Data'!O$1,FALSE)</f>
        <v>69.796379685362893</v>
      </c>
      <c r="BB5" s="51">
        <f>VLOOKUP($A5,'RevPAR Raw Data'!$B$6:$BE$43,'RevPAR Raw Data'!P$1,FALSE)</f>
        <v>67.107483010279495</v>
      </c>
      <c r="BC5" s="52">
        <f>VLOOKUP($A5,'RevPAR Raw Data'!$B$6:$BE$43,'RevPAR Raw Data'!R$1,FALSE)</f>
        <v>64.226099499956206</v>
      </c>
      <c r="BE5" s="129">
        <f>(VLOOKUP($A5,'RevPAR Raw Data'!$B$6:$BE$43,'RevPAR Raw Data'!T$1,FALSE))/100</f>
        <v>7.6723255431474402E-2</v>
      </c>
      <c r="BF5" s="119">
        <f>(VLOOKUP($A5,'RevPAR Raw Data'!$B$6:$BE$43,'RevPAR Raw Data'!U$1,FALSE))/100</f>
        <v>9.702876612858051E-2</v>
      </c>
      <c r="BG5" s="119">
        <f>(VLOOKUP($A5,'RevPAR Raw Data'!$B$6:$BE$43,'RevPAR Raw Data'!V$1,FALSE))/100</f>
        <v>-3.47132926138305E-2</v>
      </c>
      <c r="BH5" s="119">
        <f>(VLOOKUP($A5,'RevPAR Raw Data'!$B$6:$BE$43,'RevPAR Raw Data'!W$1,FALSE))/100</f>
        <v>-6.0556605892885702E-2</v>
      </c>
      <c r="BI5" s="119">
        <f>(VLOOKUP($A5,'RevPAR Raw Data'!$B$6:$BE$43,'RevPAR Raw Data'!X$1,FALSE))/100</f>
        <v>-6.9662886171099905E-2</v>
      </c>
      <c r="BJ5" s="130">
        <f>(VLOOKUP($A5,'RevPAR Raw Data'!$B$6:$BE$43,'RevPAR Raw Data'!Y$1,FALSE))/100</f>
        <v>-4.6932933619593994E-3</v>
      </c>
      <c r="BK5" s="119">
        <f>(VLOOKUP($A5,'RevPAR Raw Data'!$B$6:$BE$43,'RevPAR Raw Data'!AA$1,FALSE))/100</f>
        <v>-0.149284589845569</v>
      </c>
      <c r="BL5" s="119">
        <f>(VLOOKUP($A5,'RevPAR Raw Data'!$B$6:$BE$43,'RevPAR Raw Data'!AB$1,FALSE))/100</f>
        <v>-0.119463911308109</v>
      </c>
      <c r="BM5" s="130">
        <f>(VLOOKUP($A5,'RevPAR Raw Data'!$B$6:$BE$43,'RevPAR Raw Data'!AC$1,FALSE))/100</f>
        <v>-0.13403340978496101</v>
      </c>
      <c r="BN5" s="131">
        <f>(VLOOKUP($A5,'RevPAR Raw Data'!$B$6:$BE$43,'RevPAR Raw Data'!AE$1,FALSE))/100</f>
        <v>-4.7181428375868098E-2</v>
      </c>
    </row>
    <row r="6" spans="1:66" x14ac:dyDescent="0.45">
      <c r="B6" s="53"/>
      <c r="C6" s="120"/>
      <c r="D6" s="120"/>
      <c r="E6" s="120"/>
      <c r="F6" s="120"/>
      <c r="G6" s="121"/>
      <c r="H6" s="120"/>
      <c r="I6" s="120"/>
      <c r="J6" s="121"/>
      <c r="K6" s="54"/>
      <c r="M6" s="132"/>
      <c r="N6" s="136"/>
      <c r="O6" s="136"/>
      <c r="P6" s="136"/>
      <c r="Q6" s="136"/>
      <c r="R6" s="137"/>
      <c r="S6" s="136"/>
      <c r="T6" s="136"/>
      <c r="U6" s="137"/>
      <c r="V6" s="133"/>
      <c r="X6" s="55"/>
      <c r="Y6" s="56"/>
      <c r="Z6" s="56"/>
      <c r="AA6" s="56"/>
      <c r="AB6" s="56"/>
      <c r="AC6" s="57"/>
      <c r="AD6" s="56"/>
      <c r="AE6" s="56"/>
      <c r="AF6" s="57"/>
      <c r="AG6" s="58"/>
      <c r="AI6" s="134"/>
      <c r="AJ6" s="138"/>
      <c r="AK6" s="138"/>
      <c r="AL6" s="138"/>
      <c r="AM6" s="138"/>
      <c r="AN6" s="139"/>
      <c r="AO6" s="138"/>
      <c r="AP6" s="138"/>
      <c r="AQ6" s="139"/>
      <c r="AR6" s="135"/>
      <c r="AS6" s="40"/>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47"/>
      <c r="C7" s="122"/>
      <c r="D7" s="122"/>
      <c r="E7" s="122"/>
      <c r="F7" s="122"/>
      <c r="G7" s="123"/>
      <c r="H7" s="122"/>
      <c r="I7" s="122"/>
      <c r="J7" s="123"/>
      <c r="K7" s="48"/>
      <c r="M7" s="134"/>
      <c r="N7" s="138"/>
      <c r="O7" s="138"/>
      <c r="P7" s="138"/>
      <c r="Q7" s="138"/>
      <c r="R7" s="139"/>
      <c r="S7" s="138"/>
      <c r="T7" s="138"/>
      <c r="U7" s="139"/>
      <c r="V7" s="135"/>
      <c r="X7" s="49"/>
      <c r="Y7" s="50"/>
      <c r="Z7" s="50"/>
      <c r="AA7" s="50"/>
      <c r="AB7" s="50"/>
      <c r="AC7" s="51"/>
      <c r="AD7" s="50"/>
      <c r="AE7" s="50"/>
      <c r="AF7" s="51"/>
      <c r="AG7" s="52"/>
      <c r="AI7" s="134"/>
      <c r="AJ7" s="138"/>
      <c r="AK7" s="138"/>
      <c r="AL7" s="138"/>
      <c r="AM7" s="138"/>
      <c r="AN7" s="139"/>
      <c r="AO7" s="138"/>
      <c r="AP7" s="138"/>
      <c r="AQ7" s="139"/>
      <c r="AR7" s="135"/>
      <c r="AS7" s="40"/>
      <c r="AT7" s="49"/>
      <c r="AU7" s="50"/>
      <c r="AV7" s="50"/>
      <c r="AW7" s="50"/>
      <c r="AX7" s="50"/>
      <c r="AY7" s="51"/>
      <c r="AZ7" s="50"/>
      <c r="BA7" s="50"/>
      <c r="BB7" s="51"/>
      <c r="BC7" s="52"/>
      <c r="BE7" s="134"/>
      <c r="BF7" s="138"/>
      <c r="BG7" s="138"/>
      <c r="BH7" s="138"/>
      <c r="BI7" s="138"/>
      <c r="BJ7" s="139"/>
      <c r="BK7" s="138"/>
      <c r="BL7" s="138"/>
      <c r="BM7" s="139"/>
      <c r="BN7" s="135"/>
    </row>
    <row r="8" spans="1:66" x14ac:dyDescent="0.45">
      <c r="A8" s="59" t="s">
        <v>116</v>
      </c>
      <c r="B8" s="129">
        <f>(VLOOKUP($A8,'Occupancy Raw Data'!$B$8:$BE$51,'Occupancy Raw Data'!G$3,FALSE))/100</f>
        <v>0.54233171408743897</v>
      </c>
      <c r="C8" s="119">
        <f>(VLOOKUP($A8,'Occupancy Raw Data'!$B$8:$BE$51,'Occupancy Raw Data'!H$3,FALSE))/100</f>
        <v>0.45419847328244201</v>
      </c>
      <c r="D8" s="119">
        <f>(VLOOKUP($A8,'Occupancy Raw Data'!$B$8:$BE$51,'Occupancy Raw Data'!I$3,FALSE))/100</f>
        <v>0.52463566967383701</v>
      </c>
      <c r="E8" s="119">
        <f>(VLOOKUP($A8,'Occupancy Raw Data'!$B$8:$BE$51,'Occupancy Raw Data'!J$3,FALSE))/100</f>
        <v>0.56835530881332408</v>
      </c>
      <c r="F8" s="119">
        <f>(VLOOKUP($A8,'Occupancy Raw Data'!$B$8:$BE$51,'Occupancy Raw Data'!K$3,FALSE))/100</f>
        <v>0.548924358084663</v>
      </c>
      <c r="G8" s="130">
        <f>(VLOOKUP($A8,'Occupancy Raw Data'!$B$8:$BE$51,'Occupancy Raw Data'!L$3,FALSE))/100</f>
        <v>0.52768910478834097</v>
      </c>
      <c r="H8" s="119">
        <f>(VLOOKUP($A8,'Occupancy Raw Data'!$B$8:$BE$51,'Occupancy Raw Data'!N$3,FALSE))/100</f>
        <v>0.545801526717557</v>
      </c>
      <c r="I8" s="119">
        <f>(VLOOKUP($A8,'Occupancy Raw Data'!$B$8:$BE$51,'Occupancy Raw Data'!O$3,FALSE))/100</f>
        <v>0.64018043025676608</v>
      </c>
      <c r="J8" s="130">
        <f>(VLOOKUP($A8,'Occupancy Raw Data'!$B$8:$BE$51,'Occupancy Raw Data'!P$3,FALSE))/100</f>
        <v>0.59299097848716098</v>
      </c>
      <c r="K8" s="131">
        <f>(VLOOKUP($A8,'Occupancy Raw Data'!$B$8:$BE$51,'Occupancy Raw Data'!R$3,FALSE))/100</f>
        <v>0.54634678298800399</v>
      </c>
      <c r="M8" s="129">
        <f>(VLOOKUP($A8,'Occupancy Raw Data'!$B$8:$BE$51,'Occupancy Raw Data'!T$3,FALSE))/100</f>
        <v>-6.5249403361486699E-2</v>
      </c>
      <c r="N8" s="119">
        <f>(VLOOKUP($A8,'Occupancy Raw Data'!$B$8:$BE$51,'Occupancy Raw Data'!U$3,FALSE))/100</f>
        <v>7.6329314158565906E-2</v>
      </c>
      <c r="O8" s="119">
        <f>(VLOOKUP($A8,'Occupancy Raw Data'!$B$8:$BE$51,'Occupancy Raw Data'!V$3,FALSE))/100</f>
        <v>-0.13159405067801999</v>
      </c>
      <c r="P8" s="119">
        <f>(VLOOKUP($A8,'Occupancy Raw Data'!$B$8:$BE$51,'Occupancy Raw Data'!W$3,FALSE))/100</f>
        <v>-9.5619381588036206E-2</v>
      </c>
      <c r="Q8" s="119">
        <f>(VLOOKUP($A8,'Occupancy Raw Data'!$B$8:$BE$51,'Occupancy Raw Data'!X$3,FALSE))/100</f>
        <v>-4.43237328608133E-2</v>
      </c>
      <c r="R8" s="130">
        <f>(VLOOKUP($A8,'Occupancy Raw Data'!$B$8:$BE$51,'Occupancy Raw Data'!Y$3,FALSE))/100</f>
        <v>-6.0765194525530204E-2</v>
      </c>
      <c r="S8" s="119">
        <f>(VLOOKUP($A8,'Occupancy Raw Data'!$B$8:$BE$51,'Occupancy Raw Data'!AA$3,FALSE))/100</f>
        <v>-6.2785665025802004E-2</v>
      </c>
      <c r="T8" s="119">
        <f>(VLOOKUP($A8,'Occupancy Raw Data'!$B$8:$BE$51,'Occupancy Raw Data'!AB$3,FALSE))/100</f>
        <v>-5.3974656414129997E-2</v>
      </c>
      <c r="U8" s="130">
        <f>(VLOOKUP($A8,'Occupancy Raw Data'!$B$8:$BE$51,'Occupancy Raw Data'!AC$3,FALSE))/100</f>
        <v>-5.8050065296473899E-2</v>
      </c>
      <c r="V8" s="131">
        <f>(VLOOKUP($A8,'Occupancy Raw Data'!$B$8:$BE$51,'Occupancy Raw Data'!AE$3,FALSE))/100</f>
        <v>-5.9924889635695602E-2</v>
      </c>
      <c r="X8" s="49">
        <f>VLOOKUP($A8,'ADR Raw Data'!$B$6:$BE$49,'ADR Raw Data'!G$1,FALSE)</f>
        <v>295.37934740882901</v>
      </c>
      <c r="Y8" s="50">
        <f>VLOOKUP($A8,'ADR Raw Data'!$B$6:$BE$49,'ADR Raw Data'!H$1,FALSE)</f>
        <v>247.32563789151999</v>
      </c>
      <c r="Z8" s="50">
        <f>VLOOKUP($A8,'ADR Raw Data'!$B$6:$BE$49,'ADR Raw Data'!I$1,FALSE)</f>
        <v>256.49328042328</v>
      </c>
      <c r="AA8" s="50">
        <f>VLOOKUP($A8,'ADR Raw Data'!$B$6:$BE$49,'ADR Raw Data'!J$1,FALSE)</f>
        <v>254.191593406593</v>
      </c>
      <c r="AB8" s="50">
        <f>VLOOKUP($A8,'ADR Raw Data'!$B$6:$BE$49,'ADR Raw Data'!K$1,FALSE)</f>
        <v>260.04440581542298</v>
      </c>
      <c r="AC8" s="51">
        <f>VLOOKUP($A8,'ADR Raw Data'!$B$6:$BE$49,'ADR Raw Data'!L$1,FALSE)</f>
        <v>263.15111783271902</v>
      </c>
      <c r="AD8" s="50">
        <f>VLOOKUP($A8,'ADR Raw Data'!$B$6:$BE$49,'ADR Raw Data'!N$1,FALSE)</f>
        <v>286.50653528289803</v>
      </c>
      <c r="AE8" s="50">
        <f>VLOOKUP($A8,'ADR Raw Data'!$B$6:$BE$49,'ADR Raw Data'!O$1,FALSE)</f>
        <v>288.23214634146302</v>
      </c>
      <c r="AF8" s="51">
        <f>VLOOKUP($A8,'ADR Raw Data'!$B$6:$BE$49,'ADR Raw Data'!P$1,FALSE)</f>
        <v>287.43800175541202</v>
      </c>
      <c r="AG8" s="52">
        <f>VLOOKUP($A8,'ADR Raw Data'!$B$6:$BE$49,'ADR Raw Data'!R$1,FALSE)</f>
        <v>270.682651968789</v>
      </c>
      <c r="AI8" s="129">
        <f>(VLOOKUP($A8,'ADR Raw Data'!$B$6:$BE$49,'ADR Raw Data'!T$1,FALSE))/100</f>
        <v>2.16489449061089E-2</v>
      </c>
      <c r="AJ8" s="119">
        <f>(VLOOKUP($A8,'ADR Raw Data'!$B$6:$BE$49,'ADR Raw Data'!U$1,FALSE))/100</f>
        <v>-1.6564207237166999E-4</v>
      </c>
      <c r="AK8" s="119">
        <f>(VLOOKUP($A8,'ADR Raw Data'!$B$6:$BE$49,'ADR Raw Data'!V$1,FALSE))/100</f>
        <v>3.7524426377552399E-2</v>
      </c>
      <c r="AL8" s="119">
        <f>(VLOOKUP($A8,'ADR Raw Data'!$B$6:$BE$49,'ADR Raw Data'!W$1,FALSE))/100</f>
        <v>3.61787396036874E-2</v>
      </c>
      <c r="AM8" s="119">
        <f>(VLOOKUP($A8,'ADR Raw Data'!$B$6:$BE$49,'ADR Raw Data'!X$1,FALSE))/100</f>
        <v>-4.2014988521040502E-3</v>
      </c>
      <c r="AN8" s="130">
        <f>(VLOOKUP($A8,'ADR Raw Data'!$B$6:$BE$49,'ADR Raw Data'!Y$1,FALSE))/100</f>
        <v>1.8718432975862599E-2</v>
      </c>
      <c r="AO8" s="119">
        <f>(VLOOKUP($A8,'ADR Raw Data'!$B$6:$BE$49,'ADR Raw Data'!AA$1,FALSE))/100</f>
        <v>-8.0184677311217895E-2</v>
      </c>
      <c r="AP8" s="119">
        <f>(VLOOKUP($A8,'ADR Raw Data'!$B$6:$BE$49,'ADR Raw Data'!AB$1,FALSE))/100</f>
        <v>-8.8541229863485699E-2</v>
      </c>
      <c r="AQ8" s="130">
        <f>(VLOOKUP($A8,'ADR Raw Data'!$B$6:$BE$49,'ADR Raw Data'!AC$1,FALSE))/100</f>
        <v>-8.4694661195994295E-2</v>
      </c>
      <c r="AR8" s="131">
        <f>(VLOOKUP($A8,'ADR Raw Data'!$B$6:$BE$49,'ADR Raw Data'!AE$1,FALSE))/100</f>
        <v>-1.7701160433564601E-2</v>
      </c>
      <c r="AS8" s="40"/>
      <c r="AT8" s="49">
        <f>VLOOKUP($A8,'RevPAR Raw Data'!$B$6:$BE$49,'RevPAR Raw Data'!G$1,FALSE)</f>
        <v>160.193587786259</v>
      </c>
      <c r="AU8" s="50">
        <f>VLOOKUP($A8,'RevPAR Raw Data'!$B$6:$BE$49,'RevPAR Raw Data'!H$1,FALSE)</f>
        <v>112.334927133934</v>
      </c>
      <c r="AV8" s="50">
        <f>VLOOKUP($A8,'RevPAR Raw Data'!$B$6:$BE$49,'RevPAR Raw Data'!I$1,FALSE)</f>
        <v>134.565523941707</v>
      </c>
      <c r="AW8" s="50">
        <f>VLOOKUP($A8,'RevPAR Raw Data'!$B$6:$BE$49,'RevPAR Raw Data'!J$1,FALSE)</f>
        <v>144.47114156835499</v>
      </c>
      <c r="AX8" s="50">
        <f>VLOOKUP($A8,'RevPAR Raw Data'!$B$6:$BE$49,'RevPAR Raw Data'!K$1,FALSE)</f>
        <v>142.74470853573899</v>
      </c>
      <c r="AY8" s="51">
        <f>VLOOKUP($A8,'RevPAR Raw Data'!$B$6:$BE$49,'RevPAR Raw Data'!L$1,FALSE)</f>
        <v>138.861977793199</v>
      </c>
      <c r="AZ8" s="50">
        <f>VLOOKUP($A8,'RevPAR Raw Data'!$B$6:$BE$49,'RevPAR Raw Data'!N$1,FALSE)</f>
        <v>156.375704371963</v>
      </c>
      <c r="BA8" s="50">
        <f>VLOOKUP($A8,'RevPAR Raw Data'!$B$6:$BE$49,'RevPAR Raw Data'!O$1,FALSE)</f>
        <v>184.52057945870899</v>
      </c>
      <c r="BB8" s="51">
        <f>VLOOKUP($A8,'RevPAR Raw Data'!$B$6:$BE$49,'RevPAR Raw Data'!P$1,FALSE)</f>
        <v>170.44814191533601</v>
      </c>
      <c r="BC8" s="52">
        <f>VLOOKUP($A8,'RevPAR Raw Data'!$B$6:$BE$49,'RevPAR Raw Data'!R$1,FALSE)</f>
        <v>147.88659611380899</v>
      </c>
      <c r="BE8" s="129">
        <f>(VLOOKUP($A8,'RevPAR Raw Data'!$B$6:$BE$49,'RevPAR Raw Data'!T$1,FALSE))/100</f>
        <v>-4.5013039193907103E-2</v>
      </c>
      <c r="BF8" s="119">
        <f>(VLOOKUP($A8,'RevPAR Raw Data'!$B$6:$BE$49,'RevPAR Raw Data'!U$1,FALSE))/100</f>
        <v>7.6151028740414295E-2</v>
      </c>
      <c r="BG8" s="119">
        <f>(VLOOKUP($A8,'RevPAR Raw Data'!$B$6:$BE$49,'RevPAR Raw Data'!V$1,FALSE))/100</f>
        <v>-9.9007615566858997E-2</v>
      </c>
      <c r="BH8" s="119">
        <f>(VLOOKUP($A8,'RevPAR Raw Data'!$B$6:$BE$49,'RevPAR Raw Data'!W$1,FALSE))/100</f>
        <v>-6.2900030691888001E-2</v>
      </c>
      <c r="BI8" s="119">
        <f>(VLOOKUP($A8,'RevPAR Raw Data'!$B$6:$BE$49,'RevPAR Raw Data'!X$1,FALSE))/100</f>
        <v>-4.83390056001817E-2</v>
      </c>
      <c r="BJ8" s="130">
        <f>(VLOOKUP($A8,'RevPAR Raw Data'!$B$6:$BE$49,'RevPAR Raw Data'!Y$1,FALSE))/100</f>
        <v>-4.3184190770658999E-2</v>
      </c>
      <c r="BK8" s="119">
        <f>(VLOOKUP($A8,'RevPAR Raw Data'!$B$6:$BE$49,'RevPAR Raw Data'!AA$1,FALSE))/100</f>
        <v>-0.13793589404715501</v>
      </c>
      <c r="BL8" s="119">
        <f>(VLOOKUP($A8,'RevPAR Raw Data'!$B$6:$BE$49,'RevPAR Raw Data'!AB$1,FALSE))/100</f>
        <v>-0.13773690381724901</v>
      </c>
      <c r="BM8" s="130">
        <f>(VLOOKUP($A8,'RevPAR Raw Data'!$B$6:$BE$49,'RevPAR Raw Data'!AC$1,FALSE))/100</f>
        <v>-0.13782819587977799</v>
      </c>
      <c r="BN8" s="131">
        <f>(VLOOKUP($A8,'RevPAR Raw Data'!$B$6:$BE$49,'RevPAR Raw Data'!AE$1,FALSE))/100</f>
        <v>-7.6565309983855107E-2</v>
      </c>
    </row>
    <row r="9" spans="1:66" x14ac:dyDescent="0.45">
      <c r="A9" s="59" t="s">
        <v>117</v>
      </c>
      <c r="B9" s="129">
        <f>(VLOOKUP($A9,'Occupancy Raw Data'!$B$8:$BE$51,'Occupancy Raw Data'!G$3,FALSE))/100</f>
        <v>0.574070013885843</v>
      </c>
      <c r="C9" s="119">
        <f>(VLOOKUP($A9,'Occupancy Raw Data'!$B$8:$BE$51,'Occupancy Raw Data'!H$3,FALSE))/100</f>
        <v>0.51746692976686293</v>
      </c>
      <c r="D9" s="119">
        <f>(VLOOKUP($A9,'Occupancy Raw Data'!$B$8:$BE$51,'Occupancy Raw Data'!I$3,FALSE))/100</f>
        <v>0.61210991741577092</v>
      </c>
      <c r="E9" s="119">
        <f>(VLOOKUP($A9,'Occupancy Raw Data'!$B$8:$BE$51,'Occupancy Raw Data'!J$3,FALSE))/100</f>
        <v>0.62351092596652702</v>
      </c>
      <c r="F9" s="119">
        <f>(VLOOKUP($A9,'Occupancy Raw Data'!$B$8:$BE$51,'Occupancy Raw Data'!K$3,FALSE))/100</f>
        <v>0.59577578016516808</v>
      </c>
      <c r="G9" s="130">
        <f>(VLOOKUP($A9,'Occupancy Raw Data'!$B$8:$BE$51,'Occupancy Raw Data'!L$3,FALSE))/100</f>
        <v>0.58458671344003499</v>
      </c>
      <c r="H9" s="119">
        <f>(VLOOKUP($A9,'Occupancy Raw Data'!$B$8:$BE$51,'Occupancy Raw Data'!N$3,FALSE))/100</f>
        <v>0.58963677556091498</v>
      </c>
      <c r="I9" s="119">
        <f>(VLOOKUP($A9,'Occupancy Raw Data'!$B$8:$BE$51,'Occupancy Raw Data'!O$3,FALSE))/100</f>
        <v>0.65179419717898102</v>
      </c>
      <c r="J9" s="130">
        <f>(VLOOKUP($A9,'Occupancy Raw Data'!$B$8:$BE$51,'Occupancy Raw Data'!P$3,FALSE))/100</f>
        <v>0.620715486369948</v>
      </c>
      <c r="K9" s="131">
        <f>(VLOOKUP($A9,'Occupancy Raw Data'!$B$8:$BE$51,'Occupancy Raw Data'!R$3,FALSE))/100</f>
        <v>0.59490921999143798</v>
      </c>
      <c r="M9" s="129">
        <f>(VLOOKUP($A9,'Occupancy Raw Data'!$B$8:$BE$51,'Occupancy Raw Data'!T$3,FALSE))/100</f>
        <v>2.1096415701019403E-2</v>
      </c>
      <c r="N9" s="119">
        <f>(VLOOKUP($A9,'Occupancy Raw Data'!$B$8:$BE$51,'Occupancy Raw Data'!U$3,FALSE))/100</f>
        <v>3.32812245084773E-2</v>
      </c>
      <c r="O9" s="119">
        <f>(VLOOKUP($A9,'Occupancy Raw Data'!$B$8:$BE$51,'Occupancy Raw Data'!V$3,FALSE))/100</f>
        <v>-9.8319263069255702E-2</v>
      </c>
      <c r="P9" s="119">
        <f>(VLOOKUP($A9,'Occupancy Raw Data'!$B$8:$BE$51,'Occupancy Raw Data'!W$3,FALSE))/100</f>
        <v>-0.113579861212516</v>
      </c>
      <c r="Q9" s="119">
        <f>(VLOOKUP($A9,'Occupancy Raw Data'!$B$8:$BE$51,'Occupancy Raw Data'!X$3,FALSE))/100</f>
        <v>-6.6365595142191994E-2</v>
      </c>
      <c r="R9" s="130">
        <f>(VLOOKUP($A9,'Occupancy Raw Data'!$B$8:$BE$51,'Occupancy Raw Data'!Y$3,FALSE))/100</f>
        <v>-5.2039652168634293E-2</v>
      </c>
      <c r="S9" s="119">
        <f>(VLOOKUP($A9,'Occupancy Raw Data'!$B$8:$BE$51,'Occupancy Raw Data'!AA$3,FALSE))/100</f>
        <v>-0.11071554409541101</v>
      </c>
      <c r="T9" s="119">
        <f>(VLOOKUP($A9,'Occupancy Raw Data'!$B$8:$BE$51,'Occupancy Raw Data'!AB$3,FALSE))/100</f>
        <v>-4.2746258540537999E-2</v>
      </c>
      <c r="U9" s="130">
        <f>(VLOOKUP($A9,'Occupancy Raw Data'!$B$8:$BE$51,'Occupancy Raw Data'!AC$3,FALSE))/100</f>
        <v>-7.6279428149227502E-2</v>
      </c>
      <c r="V9" s="131">
        <f>(VLOOKUP($A9,'Occupancy Raw Data'!$B$8:$BE$51,'Occupancy Raw Data'!AE$3,FALSE))/100</f>
        <v>-5.9397788301264097E-2</v>
      </c>
      <c r="X9" s="49">
        <f>VLOOKUP($A9,'ADR Raw Data'!$B$6:$BE$49,'ADR Raw Data'!G$1,FALSE)</f>
        <v>172.70287332908899</v>
      </c>
      <c r="Y9" s="50">
        <f>VLOOKUP($A9,'ADR Raw Data'!$B$6:$BE$49,'ADR Raw Data'!H$1,FALSE)</f>
        <v>166.84057834898601</v>
      </c>
      <c r="Z9" s="50">
        <f>VLOOKUP($A9,'ADR Raw Data'!$B$6:$BE$49,'ADR Raw Data'!I$1,FALSE)</f>
        <v>180.39055578771399</v>
      </c>
      <c r="AA9" s="50">
        <f>VLOOKUP($A9,'ADR Raw Data'!$B$6:$BE$49,'ADR Raw Data'!J$1,FALSE)</f>
        <v>181.89283537478701</v>
      </c>
      <c r="AB9" s="50">
        <f>VLOOKUP($A9,'ADR Raw Data'!$B$6:$BE$49,'ADR Raw Data'!K$1,FALSE)</f>
        <v>170.01778581943</v>
      </c>
      <c r="AC9" s="51">
        <f>VLOOKUP($A9,'ADR Raw Data'!$B$6:$BE$49,'ADR Raw Data'!L$1,FALSE)</f>
        <v>174.688034604758</v>
      </c>
      <c r="AD9" s="50">
        <f>VLOOKUP($A9,'ADR Raw Data'!$B$6:$BE$49,'ADR Raw Data'!N$1,FALSE)</f>
        <v>169.87633986117899</v>
      </c>
      <c r="AE9" s="50">
        <f>VLOOKUP($A9,'ADR Raw Data'!$B$6:$BE$49,'ADR Raw Data'!O$1,FALSE)</f>
        <v>173.75420362168501</v>
      </c>
      <c r="AF9" s="51">
        <f>VLOOKUP($A9,'ADR Raw Data'!$B$6:$BE$49,'ADR Raw Data'!P$1,FALSE)</f>
        <v>171.91235245636199</v>
      </c>
      <c r="AG9" s="52">
        <f>VLOOKUP($A9,'ADR Raw Data'!$B$6:$BE$49,'ADR Raw Data'!R$1,FALSE)</f>
        <v>173.86058115863099</v>
      </c>
      <c r="AI9" s="129">
        <f>(VLOOKUP($A9,'ADR Raw Data'!$B$6:$BE$49,'ADR Raw Data'!T$1,FALSE))/100</f>
        <v>4.0974840903703399E-3</v>
      </c>
      <c r="AJ9" s="119">
        <f>(VLOOKUP($A9,'ADR Raw Data'!$B$6:$BE$49,'ADR Raw Data'!U$1,FALSE))/100</f>
        <v>1.82316375933162E-2</v>
      </c>
      <c r="AK9" s="119">
        <f>(VLOOKUP($A9,'ADR Raw Data'!$B$6:$BE$49,'ADR Raw Data'!V$1,FALSE))/100</f>
        <v>3.3293221961557699E-2</v>
      </c>
      <c r="AL9" s="119">
        <f>(VLOOKUP($A9,'ADR Raw Data'!$B$6:$BE$49,'ADR Raw Data'!W$1,FALSE))/100</f>
        <v>3.8115307583079197E-2</v>
      </c>
      <c r="AM9" s="119">
        <f>(VLOOKUP($A9,'ADR Raw Data'!$B$6:$BE$49,'ADR Raw Data'!X$1,FALSE))/100</f>
        <v>3.3698248984602504E-2</v>
      </c>
      <c r="AN9" s="130">
        <f>(VLOOKUP($A9,'ADR Raw Data'!$B$6:$BE$49,'ADR Raw Data'!Y$1,FALSE))/100</f>
        <v>2.50433470883877E-2</v>
      </c>
      <c r="AO9" s="119">
        <f>(VLOOKUP($A9,'ADR Raw Data'!$B$6:$BE$49,'ADR Raw Data'!AA$1,FALSE))/100</f>
        <v>6.5234208286446107E-3</v>
      </c>
      <c r="AP9" s="119">
        <f>(VLOOKUP($A9,'ADR Raw Data'!$B$6:$BE$49,'ADR Raw Data'!AB$1,FALSE))/100</f>
        <v>3.4237801842735599E-3</v>
      </c>
      <c r="AQ9" s="130">
        <f>(VLOOKUP($A9,'ADR Raw Data'!$B$6:$BE$49,'ADR Raw Data'!AC$1,FALSE))/100</f>
        <v>5.3502374014484499E-3</v>
      </c>
      <c r="AR9" s="131">
        <f>(VLOOKUP($A9,'ADR Raw Data'!$B$6:$BE$49,'ADR Raw Data'!AE$1,FALSE))/100</f>
        <v>1.9139934671332799E-2</v>
      </c>
      <c r="AS9" s="40"/>
      <c r="AT9" s="49">
        <f>VLOOKUP($A9,'RevPAR Raw Data'!$B$6:$BE$49,'RevPAR Raw Data'!G$1,FALSE)</f>
        <v>99.143540890155606</v>
      </c>
      <c r="AU9" s="50">
        <f>VLOOKUP($A9,'RevPAR Raw Data'!$B$6:$BE$49,'RevPAR Raw Data'!H$1,FALSE)</f>
        <v>86.334481838778004</v>
      </c>
      <c r="AV9" s="50">
        <f>VLOOKUP($A9,'RevPAR Raw Data'!$B$6:$BE$49,'RevPAR Raw Data'!I$1,FALSE)</f>
        <v>110.41884820580201</v>
      </c>
      <c r="AW9" s="50">
        <f>VLOOKUP($A9,'RevPAR Raw Data'!$B$6:$BE$49,'RevPAR Raw Data'!J$1,FALSE)</f>
        <v>113.41217021121</v>
      </c>
      <c r="AX9" s="50">
        <f>VLOOKUP($A9,'RevPAR Raw Data'!$B$6:$BE$49,'RevPAR Raw Data'!K$1,FALSE)</f>
        <v>101.292478988525</v>
      </c>
      <c r="AY9" s="51">
        <f>VLOOKUP($A9,'RevPAR Raw Data'!$B$6:$BE$49,'RevPAR Raw Data'!L$1,FALSE)</f>
        <v>102.120304026894</v>
      </c>
      <c r="AZ9" s="50">
        <f>VLOOKUP($A9,'RevPAR Raw Data'!$B$6:$BE$49,'RevPAR Raw Data'!N$1,FALSE)</f>
        <v>100.165337279836</v>
      </c>
      <c r="BA9" s="50">
        <f>VLOOKUP($A9,'RevPAR Raw Data'!$B$6:$BE$49,'RevPAR Raw Data'!O$1,FALSE)</f>
        <v>113.25198165606901</v>
      </c>
      <c r="BB9" s="51">
        <f>VLOOKUP($A9,'RevPAR Raw Data'!$B$6:$BE$49,'RevPAR Raw Data'!P$1,FALSE)</f>
        <v>106.708659467952</v>
      </c>
      <c r="BC9" s="52">
        <f>VLOOKUP($A9,'RevPAR Raw Data'!$B$6:$BE$49,'RevPAR Raw Data'!R$1,FALSE)</f>
        <v>103.43126272433901</v>
      </c>
      <c r="BE9" s="129">
        <f>(VLOOKUP($A9,'RevPAR Raw Data'!$B$6:$BE$49,'RevPAR Raw Data'!T$1,FALSE))/100</f>
        <v>2.5280342019088499E-2</v>
      </c>
      <c r="BF9" s="119">
        <f>(VLOOKUP($A9,'RevPAR Raw Data'!$B$6:$BE$49,'RevPAR Raw Data'!U$1,FALSE))/100</f>
        <v>5.2119633325693797E-2</v>
      </c>
      <c r="BG9" s="119">
        <f>(VLOOKUP($A9,'RevPAR Raw Data'!$B$6:$BE$49,'RevPAR Raw Data'!V$1,FALSE))/100</f>
        <v>-6.8299406156159398E-2</v>
      </c>
      <c r="BH9" s="119">
        <f>(VLOOKUP($A9,'RevPAR Raw Data'!$B$6:$BE$49,'RevPAR Raw Data'!W$1,FALSE))/100</f>
        <v>-7.9793684974795803E-2</v>
      </c>
      <c r="BI9" s="119">
        <f>(VLOOKUP($A9,'RevPAR Raw Data'!$B$6:$BE$49,'RevPAR Raw Data'!X$1,FALSE))/100</f>
        <v>-3.4903750506702302E-2</v>
      </c>
      <c r="BJ9" s="130">
        <f>(VLOOKUP($A9,'RevPAR Raw Data'!$B$6:$BE$49,'RevPAR Raw Data'!Y$1,FALSE))/100</f>
        <v>-2.82995521518647E-2</v>
      </c>
      <c r="BK9" s="119">
        <f>(VLOOKUP($A9,'RevPAR Raw Data'!$B$6:$BE$49,'RevPAR Raw Data'!AA$1,FALSE))/100</f>
        <v>-0.104914367353173</v>
      </c>
      <c r="BL9" s="119">
        <f>(VLOOKUP($A9,'RevPAR Raw Data'!$B$6:$BE$49,'RevPAR Raw Data'!AB$1,FALSE))/100</f>
        <v>-3.9468832149207399E-2</v>
      </c>
      <c r="BM9" s="130">
        <f>(VLOOKUP($A9,'RevPAR Raw Data'!$B$6:$BE$49,'RevPAR Raw Data'!AC$1,FALSE))/100</f>
        <v>-7.1337303797224097E-2</v>
      </c>
      <c r="BN9" s="131">
        <f>(VLOOKUP($A9,'RevPAR Raw Data'!$B$6:$BE$49,'RevPAR Raw Data'!AE$1,FALSE))/100</f>
        <v>-4.1394723417639098E-2</v>
      </c>
    </row>
    <row r="10" spans="1:66" x14ac:dyDescent="0.45">
      <c r="A10" s="59" t="s">
        <v>118</v>
      </c>
      <c r="B10" s="129">
        <f>(VLOOKUP($A10,'Occupancy Raw Data'!$B$8:$BE$51,'Occupancy Raw Data'!G$3,FALSE))/100</f>
        <v>0.591735438344695</v>
      </c>
      <c r="C10" s="119">
        <f>(VLOOKUP($A10,'Occupancy Raw Data'!$B$8:$BE$51,'Occupancy Raw Data'!H$3,FALSE))/100</f>
        <v>0.57469202248534801</v>
      </c>
      <c r="D10" s="119">
        <f>(VLOOKUP($A10,'Occupancy Raw Data'!$B$8:$BE$51,'Occupancy Raw Data'!I$3,FALSE))/100</f>
        <v>0.60133797324053506</v>
      </c>
      <c r="E10" s="119">
        <f>(VLOOKUP($A10,'Occupancy Raw Data'!$B$8:$BE$51,'Occupancy Raw Data'!J$3,FALSE))/100</f>
        <v>0.61396772064558691</v>
      </c>
      <c r="F10" s="119">
        <f>(VLOOKUP($A10,'Occupancy Raw Data'!$B$8:$BE$51,'Occupancy Raw Data'!K$3,FALSE))/100</f>
        <v>0.56005879882402299</v>
      </c>
      <c r="G10" s="130">
        <f>(VLOOKUP($A10,'Occupancy Raw Data'!$B$8:$BE$51,'Occupancy Raw Data'!L$3,FALSE))/100</f>
        <v>0.58835160884414794</v>
      </c>
      <c r="H10" s="119">
        <f>(VLOOKUP($A10,'Occupancy Raw Data'!$B$8:$BE$51,'Occupancy Raw Data'!N$3,FALSE))/100</f>
        <v>0.57103857922841494</v>
      </c>
      <c r="I10" s="119">
        <f>(VLOOKUP($A10,'Occupancy Raw Data'!$B$8:$BE$51,'Occupancy Raw Data'!O$3,FALSE))/100</f>
        <v>0.63082738345232992</v>
      </c>
      <c r="J10" s="130">
        <f>(VLOOKUP($A10,'Occupancy Raw Data'!$B$8:$BE$51,'Occupancy Raw Data'!P$3,FALSE))/100</f>
        <v>0.60093298134037298</v>
      </c>
      <c r="K10" s="131">
        <f>(VLOOKUP($A10,'Occupancy Raw Data'!$B$8:$BE$51,'Occupancy Raw Data'!R$3,FALSE))/100</f>
        <v>0.59194290069276101</v>
      </c>
      <c r="M10" s="129">
        <f>(VLOOKUP($A10,'Occupancy Raw Data'!$B$8:$BE$51,'Occupancy Raw Data'!T$3,FALSE))/100</f>
        <v>5.6817488586582296E-2</v>
      </c>
      <c r="N10" s="119">
        <f>(VLOOKUP($A10,'Occupancy Raw Data'!$B$8:$BE$51,'Occupancy Raw Data'!U$3,FALSE))/100</f>
        <v>4.0578053831570697E-2</v>
      </c>
      <c r="O10" s="119">
        <f>(VLOOKUP($A10,'Occupancy Raw Data'!$B$8:$BE$51,'Occupancy Raw Data'!V$3,FALSE))/100</f>
        <v>-9.7141053065593091E-2</v>
      </c>
      <c r="P10" s="119">
        <f>(VLOOKUP($A10,'Occupancy Raw Data'!$B$8:$BE$51,'Occupancy Raw Data'!W$3,FALSE))/100</f>
        <v>-0.11700141883687101</v>
      </c>
      <c r="Q10" s="119">
        <f>(VLOOKUP($A10,'Occupancy Raw Data'!$B$8:$BE$51,'Occupancy Raw Data'!X$3,FALSE))/100</f>
        <v>-0.11285541249973401</v>
      </c>
      <c r="R10" s="130">
        <f>(VLOOKUP($A10,'Occupancy Raw Data'!$B$8:$BE$51,'Occupancy Raw Data'!Y$3,FALSE))/100</f>
        <v>-5.2533446629388102E-2</v>
      </c>
      <c r="S10" s="119">
        <f>(VLOOKUP($A10,'Occupancy Raw Data'!$B$8:$BE$51,'Occupancy Raw Data'!AA$3,FALSE))/100</f>
        <v>-0.17928037947969203</v>
      </c>
      <c r="T10" s="119">
        <f>(VLOOKUP($A10,'Occupancy Raw Data'!$B$8:$BE$51,'Occupancy Raw Data'!AB$3,FALSE))/100</f>
        <v>-0.122971332947119</v>
      </c>
      <c r="U10" s="130">
        <f>(VLOOKUP($A10,'Occupancy Raw Data'!$B$8:$BE$51,'Occupancy Raw Data'!AC$3,FALSE))/100</f>
        <v>-0.15065828980714099</v>
      </c>
      <c r="V10" s="131">
        <f>(VLOOKUP($A10,'Occupancy Raw Data'!$B$8:$BE$51,'Occupancy Raw Data'!AE$3,FALSE))/100</f>
        <v>-8.3258710604473402E-2</v>
      </c>
      <c r="X10" s="49">
        <f>VLOOKUP($A10,'ADR Raw Data'!$B$6:$BE$49,'ADR Raw Data'!G$1,FALSE)</f>
        <v>126.758808994441</v>
      </c>
      <c r="Y10" s="50">
        <f>VLOOKUP($A10,'ADR Raw Data'!$B$6:$BE$49,'ADR Raw Data'!H$1,FALSE)</f>
        <v>131.15336316337101</v>
      </c>
      <c r="Z10" s="50">
        <f>VLOOKUP($A10,'ADR Raw Data'!$B$6:$BE$49,'ADR Raw Data'!I$1,FALSE)</f>
        <v>140.60467797455701</v>
      </c>
      <c r="AA10" s="50">
        <f>VLOOKUP($A10,'ADR Raw Data'!$B$6:$BE$49,'ADR Raw Data'!J$1,FALSE)</f>
        <v>140.455330792533</v>
      </c>
      <c r="AB10" s="50">
        <f>VLOOKUP($A10,'ADR Raw Data'!$B$6:$BE$49,'ADR Raw Data'!K$1,FALSE)</f>
        <v>135.408246826289</v>
      </c>
      <c r="AC10" s="51">
        <f>VLOOKUP($A10,'ADR Raw Data'!$B$6:$BE$49,'ADR Raw Data'!L$1,FALSE)</f>
        <v>134.944908850188</v>
      </c>
      <c r="AD10" s="50">
        <f>VLOOKUP($A10,'ADR Raw Data'!$B$6:$BE$49,'ADR Raw Data'!N$1,FALSE)</f>
        <v>133.49071447333799</v>
      </c>
      <c r="AE10" s="50">
        <f>VLOOKUP($A10,'ADR Raw Data'!$B$6:$BE$49,'ADR Raw Data'!O$1,FALSE)</f>
        <v>131.144074091687</v>
      </c>
      <c r="AF10" s="51">
        <f>VLOOKUP($A10,'ADR Raw Data'!$B$6:$BE$49,'ADR Raw Data'!P$1,FALSE)</f>
        <v>132.25902553478201</v>
      </c>
      <c r="AG10" s="52">
        <f>VLOOKUP($A10,'ADR Raw Data'!$B$6:$BE$49,'ADR Raw Data'!R$1,FALSE)</f>
        <v>134.16659269599899</v>
      </c>
      <c r="AI10" s="129">
        <f>(VLOOKUP($A10,'ADR Raw Data'!$B$6:$BE$49,'ADR Raw Data'!T$1,FALSE))/100</f>
        <v>1.4559410827235199E-2</v>
      </c>
      <c r="AJ10" s="119">
        <f>(VLOOKUP($A10,'ADR Raw Data'!$B$6:$BE$49,'ADR Raw Data'!U$1,FALSE))/100</f>
        <v>1.7653780299641899E-2</v>
      </c>
      <c r="AK10" s="119">
        <f>(VLOOKUP($A10,'ADR Raw Data'!$B$6:$BE$49,'ADR Raw Data'!V$1,FALSE))/100</f>
        <v>3.7576304379993E-2</v>
      </c>
      <c r="AL10" s="119">
        <f>(VLOOKUP($A10,'ADR Raw Data'!$B$6:$BE$49,'ADR Raw Data'!W$1,FALSE))/100</f>
        <v>3.7947870698583699E-2</v>
      </c>
      <c r="AM10" s="119">
        <f>(VLOOKUP($A10,'ADR Raw Data'!$B$6:$BE$49,'ADR Raw Data'!X$1,FALSE))/100</f>
        <v>2.8113969426119399E-2</v>
      </c>
      <c r="AN10" s="130">
        <f>(VLOOKUP($A10,'ADR Raw Data'!$B$6:$BE$49,'ADR Raw Data'!Y$1,FALSE))/100</f>
        <v>2.53498434660459E-2</v>
      </c>
      <c r="AO10" s="119">
        <f>(VLOOKUP($A10,'ADR Raw Data'!$B$6:$BE$49,'ADR Raw Data'!AA$1,FALSE))/100</f>
        <v>5.2921174431659803E-3</v>
      </c>
      <c r="AP10" s="119">
        <f>(VLOOKUP($A10,'ADR Raw Data'!$B$6:$BE$49,'ADR Raw Data'!AB$1,FALSE))/100</f>
        <v>-3.4832138852320198E-3</v>
      </c>
      <c r="AQ10" s="130">
        <f>(VLOOKUP($A10,'ADR Raw Data'!$B$6:$BE$49,'ADR Raw Data'!AC$1,FALSE))/100</f>
        <v>5.5709833080604999E-4</v>
      </c>
      <c r="AR10" s="131">
        <f>(VLOOKUP($A10,'ADR Raw Data'!$B$6:$BE$49,'ADR Raw Data'!AE$1,FALSE))/100</f>
        <v>1.80392889500572E-2</v>
      </c>
      <c r="AS10" s="40"/>
      <c r="AT10" s="49">
        <f>VLOOKUP($A10,'RevPAR Raw Data'!$B$6:$BE$49,'RevPAR Raw Data'!G$1,FALSE)</f>
        <v>75.007679404377399</v>
      </c>
      <c r="AU10" s="50">
        <f>VLOOKUP($A10,'RevPAR Raw Data'!$B$6:$BE$49,'RevPAR Raw Data'!H$1,FALSE)</f>
        <v>75.372791532113297</v>
      </c>
      <c r="AV10" s="50">
        <f>VLOOKUP($A10,'RevPAR Raw Data'!$B$6:$BE$49,'RevPAR Raw Data'!I$1,FALSE)</f>
        <v>84.550932081358297</v>
      </c>
      <c r="AW10" s="50">
        <f>VLOOKUP($A10,'RevPAR Raw Data'!$B$6:$BE$49,'RevPAR Raw Data'!J$1,FALSE)</f>
        <v>86.235039299213994</v>
      </c>
      <c r="AX10" s="50">
        <f>VLOOKUP($A10,'RevPAR Raw Data'!$B$6:$BE$49,'RevPAR Raw Data'!K$1,FALSE)</f>
        <v>75.836580068398604</v>
      </c>
      <c r="AY10" s="51">
        <f>VLOOKUP($A10,'RevPAR Raw Data'!$B$6:$BE$49,'RevPAR Raw Data'!L$1,FALSE)</f>
        <v>79.395054227335294</v>
      </c>
      <c r="AZ10" s="50">
        <f>VLOOKUP($A10,'RevPAR Raw Data'!$B$6:$BE$49,'RevPAR Raw Data'!N$1,FALSE)</f>
        <v>76.228347933041306</v>
      </c>
      <c r="BA10" s="50">
        <f>VLOOKUP($A10,'RevPAR Raw Data'!$B$6:$BE$49,'RevPAR Raw Data'!O$1,FALSE)</f>
        <v>82.729273114537705</v>
      </c>
      <c r="BB10" s="51">
        <f>VLOOKUP($A10,'RevPAR Raw Data'!$B$6:$BE$49,'RevPAR Raw Data'!P$1,FALSE)</f>
        <v>79.478810523789505</v>
      </c>
      <c r="BC10" s="52">
        <f>VLOOKUP($A10,'RevPAR Raw Data'!$B$6:$BE$49,'RevPAR Raw Data'!R$1,FALSE)</f>
        <v>79.418962056534099</v>
      </c>
      <c r="BE10" s="129">
        <f>(VLOOKUP($A10,'RevPAR Raw Data'!$B$6:$BE$49,'RevPAR Raw Data'!T$1,FALSE))/100</f>
        <v>7.2204128572321405E-2</v>
      </c>
      <c r="BF10" s="119">
        <f>(VLOOKUP($A10,'RevPAR Raw Data'!$B$6:$BE$49,'RevPAR Raw Data'!U$1,FALSE))/100</f>
        <v>5.8948190178542303E-2</v>
      </c>
      <c r="BG10" s="119">
        <f>(VLOOKUP($A10,'RevPAR Raw Data'!$B$6:$BE$49,'RevPAR Raw Data'!V$1,FALSE))/100</f>
        <v>-6.3214950463385794E-2</v>
      </c>
      <c r="BH10" s="119">
        <f>(VLOOKUP($A10,'RevPAR Raw Data'!$B$6:$BE$49,'RevPAR Raw Data'!W$1,FALSE))/100</f>
        <v>-8.3493502851860205E-2</v>
      </c>
      <c r="BI10" s="119">
        <f>(VLOOKUP($A10,'RevPAR Raw Data'!$B$6:$BE$49,'RevPAR Raw Data'!X$1,FALSE))/100</f>
        <v>-8.7914256690205098E-2</v>
      </c>
      <c r="BJ10" s="130">
        <f>(VLOOKUP($A10,'RevPAR Raw Data'!$B$6:$BE$49,'RevPAR Raw Data'!Y$1,FALSE))/100</f>
        <v>-2.8515317812129001E-2</v>
      </c>
      <c r="BK10" s="119">
        <f>(VLOOKUP($A10,'RevPAR Raw Data'!$B$6:$BE$49,'RevPAR Raw Data'!AA$1,FALSE))/100</f>
        <v>-0.17493703485998802</v>
      </c>
      <c r="BL10" s="119">
        <f>(VLOOKUP($A10,'RevPAR Raw Data'!$B$6:$BE$49,'RevPAR Raw Data'!AB$1,FALSE))/100</f>
        <v>-0.12602621137794401</v>
      </c>
      <c r="BM10" s="130">
        <f>(VLOOKUP($A10,'RevPAR Raw Data'!$B$6:$BE$49,'RevPAR Raw Data'!AC$1,FALSE))/100</f>
        <v>-0.15018512295810901</v>
      </c>
      <c r="BN10" s="131">
        <f>(VLOOKUP($A10,'RevPAR Raw Data'!$B$6:$BE$49,'RevPAR Raw Data'!AE$1,FALSE))/100</f>
        <v>-6.6721349592619397E-2</v>
      </c>
    </row>
    <row r="11" spans="1:66" x14ac:dyDescent="0.45">
      <c r="A11" s="59" t="s">
        <v>119</v>
      </c>
      <c r="B11" s="129">
        <f>(VLOOKUP($A11,'Occupancy Raw Data'!$B$8:$BE$51,'Occupancy Raw Data'!G$3,FALSE))/100</f>
        <v>0.52639662123248199</v>
      </c>
      <c r="C11" s="119">
        <f>(VLOOKUP($A11,'Occupancy Raw Data'!$B$8:$BE$51,'Occupancy Raw Data'!H$3,FALSE))/100</f>
        <v>0.56642349779228196</v>
      </c>
      <c r="D11" s="119">
        <f>(VLOOKUP($A11,'Occupancy Raw Data'!$B$8:$BE$51,'Occupancy Raw Data'!I$3,FALSE))/100</f>
        <v>0.54873776156651899</v>
      </c>
      <c r="E11" s="119">
        <f>(VLOOKUP($A11,'Occupancy Raw Data'!$B$8:$BE$51,'Occupancy Raw Data'!J$3,FALSE))/100</f>
        <v>0.54926569399116898</v>
      </c>
      <c r="F11" s="119">
        <f>(VLOOKUP($A11,'Occupancy Raw Data'!$B$8:$BE$51,'Occupancy Raw Data'!K$3,FALSE))/100</f>
        <v>0.49731234401996505</v>
      </c>
      <c r="G11" s="130">
        <f>(VLOOKUP($A11,'Occupancy Raw Data'!$B$8:$BE$51,'Occupancy Raw Data'!L$3,FALSE))/100</f>
        <v>0.53762718372048302</v>
      </c>
      <c r="H11" s="119">
        <f>(VLOOKUP($A11,'Occupancy Raw Data'!$B$8:$BE$51,'Occupancy Raw Data'!N$3,FALSE))/100</f>
        <v>0.54525820694950999</v>
      </c>
      <c r="I11" s="119">
        <f>(VLOOKUP($A11,'Occupancy Raw Data'!$B$8:$BE$51,'Occupancy Raw Data'!O$3,FALSE))/100</f>
        <v>0.58835669034363602</v>
      </c>
      <c r="J11" s="130">
        <f>(VLOOKUP($A11,'Occupancy Raw Data'!$B$8:$BE$51,'Occupancy Raw Data'!P$3,FALSE))/100</f>
        <v>0.56680744864657295</v>
      </c>
      <c r="K11" s="131">
        <f>(VLOOKUP($A11,'Occupancy Raw Data'!$B$8:$BE$51,'Occupancy Raw Data'!R$3,FALSE))/100</f>
        <v>0.54596440227079501</v>
      </c>
      <c r="M11" s="129">
        <f>(VLOOKUP($A11,'Occupancy Raw Data'!$B$8:$BE$51,'Occupancy Raw Data'!T$3,FALSE))/100</f>
        <v>6.5517809206132996E-2</v>
      </c>
      <c r="N11" s="119">
        <f>(VLOOKUP($A11,'Occupancy Raw Data'!$B$8:$BE$51,'Occupancy Raw Data'!U$3,FALSE))/100</f>
        <v>0.10799953415597101</v>
      </c>
      <c r="O11" s="119">
        <f>(VLOOKUP($A11,'Occupancy Raw Data'!$B$8:$BE$51,'Occupancy Raw Data'!V$3,FALSE))/100</f>
        <v>-6.0345536789962198E-2</v>
      </c>
      <c r="P11" s="119">
        <f>(VLOOKUP($A11,'Occupancy Raw Data'!$B$8:$BE$51,'Occupancy Raw Data'!W$3,FALSE))/100</f>
        <v>-9.0702345648035795E-2</v>
      </c>
      <c r="Q11" s="119">
        <f>(VLOOKUP($A11,'Occupancy Raw Data'!$B$8:$BE$51,'Occupancy Raw Data'!X$3,FALSE))/100</f>
        <v>-0.14361997045652899</v>
      </c>
      <c r="R11" s="130">
        <f>(VLOOKUP($A11,'Occupancy Raw Data'!$B$8:$BE$51,'Occupancy Raw Data'!Y$3,FALSE))/100</f>
        <v>-3.09494515938924E-2</v>
      </c>
      <c r="S11" s="119">
        <f>(VLOOKUP($A11,'Occupancy Raw Data'!$B$8:$BE$51,'Occupancy Raw Data'!AA$3,FALSE))/100</f>
        <v>-0.191666000290559</v>
      </c>
      <c r="T11" s="119">
        <f>(VLOOKUP($A11,'Occupancy Raw Data'!$B$8:$BE$51,'Occupancy Raw Data'!AB$3,FALSE))/100</f>
        <v>-0.165020304538813</v>
      </c>
      <c r="U11" s="130">
        <f>(VLOOKUP($A11,'Occupancy Raw Data'!$B$8:$BE$51,'Occupancy Raw Data'!AC$3,FALSE))/100</f>
        <v>-0.17805248165107598</v>
      </c>
      <c r="V11" s="131">
        <f>(VLOOKUP($A11,'Occupancy Raw Data'!$B$8:$BE$51,'Occupancy Raw Data'!AE$3,FALSE))/100</f>
        <v>-7.9799304962666198E-2</v>
      </c>
      <c r="X11" s="49">
        <f>VLOOKUP($A11,'ADR Raw Data'!$B$6:$BE$49,'ADR Raw Data'!G$1,FALSE)</f>
        <v>107.24995532458</v>
      </c>
      <c r="Y11" s="50">
        <f>VLOOKUP($A11,'ADR Raw Data'!$B$6:$BE$49,'ADR Raw Data'!H$1,FALSE)</f>
        <v>107.907585578715</v>
      </c>
      <c r="Z11" s="50">
        <f>VLOOKUP($A11,'ADR Raw Data'!$B$6:$BE$49,'ADR Raw Data'!I$1,FALSE)</f>
        <v>109.45123409279699</v>
      </c>
      <c r="AA11" s="50">
        <f>VLOOKUP($A11,'ADR Raw Data'!$B$6:$BE$49,'ADR Raw Data'!J$1,FALSE)</f>
        <v>108.444628424133</v>
      </c>
      <c r="AB11" s="50">
        <f>VLOOKUP($A11,'ADR Raw Data'!$B$6:$BE$49,'ADR Raw Data'!K$1,FALSE)</f>
        <v>108.88735041497701</v>
      </c>
      <c r="AC11" s="51">
        <f>VLOOKUP($A11,'ADR Raw Data'!$B$6:$BE$49,'ADR Raw Data'!L$1,FALSE)</f>
        <v>108.38490974825901</v>
      </c>
      <c r="AD11" s="50">
        <f>VLOOKUP($A11,'ADR Raw Data'!$B$6:$BE$49,'ADR Raw Data'!N$1,FALSE)</f>
        <v>114.472661737523</v>
      </c>
      <c r="AE11" s="50">
        <f>VLOOKUP($A11,'ADR Raw Data'!$B$6:$BE$49,'ADR Raw Data'!O$1,FALSE)</f>
        <v>113.730346276205</v>
      </c>
      <c r="AF11" s="51">
        <f>VLOOKUP($A11,'ADR Raw Data'!$B$6:$BE$49,'ADR Raw Data'!P$1,FALSE)</f>
        <v>114.087393099068</v>
      </c>
      <c r="AG11" s="52">
        <f>VLOOKUP($A11,'ADR Raw Data'!$B$6:$BE$49,'ADR Raw Data'!R$1,FALSE)</f>
        <v>110.076391058646</v>
      </c>
      <c r="AI11" s="129">
        <f>(VLOOKUP($A11,'ADR Raw Data'!$B$6:$BE$49,'ADR Raw Data'!T$1,FALSE))/100</f>
        <v>3.7008855470309097E-2</v>
      </c>
      <c r="AJ11" s="119">
        <f>(VLOOKUP($A11,'ADR Raw Data'!$B$6:$BE$49,'ADR Raw Data'!U$1,FALSE))/100</f>
        <v>3.5007949486725497E-2</v>
      </c>
      <c r="AK11" s="119">
        <f>(VLOOKUP($A11,'ADR Raw Data'!$B$6:$BE$49,'ADR Raw Data'!V$1,FALSE))/100</f>
        <v>3.1704150059714199E-2</v>
      </c>
      <c r="AL11" s="119">
        <f>(VLOOKUP($A11,'ADR Raw Data'!$B$6:$BE$49,'ADR Raw Data'!W$1,FALSE))/100</f>
        <v>1.8189531148566199E-2</v>
      </c>
      <c r="AM11" s="119">
        <f>(VLOOKUP($A11,'ADR Raw Data'!$B$6:$BE$49,'ADR Raw Data'!X$1,FALSE))/100</f>
        <v>1.28870393136851E-2</v>
      </c>
      <c r="AN11" s="130">
        <f>(VLOOKUP($A11,'ADR Raw Data'!$B$6:$BE$49,'ADR Raw Data'!Y$1,FALSE))/100</f>
        <v>2.57578409983623E-2</v>
      </c>
      <c r="AO11" s="119">
        <f>(VLOOKUP($A11,'ADR Raw Data'!$B$6:$BE$49,'ADR Raw Data'!AA$1,FALSE))/100</f>
        <v>-3.4321198214796705E-2</v>
      </c>
      <c r="AP11" s="119">
        <f>(VLOOKUP($A11,'ADR Raw Data'!$B$6:$BE$49,'ADR Raw Data'!AB$1,FALSE))/100</f>
        <v>-4.3707455046418604E-2</v>
      </c>
      <c r="AQ11" s="130">
        <f>(VLOOKUP($A11,'ADR Raw Data'!$B$6:$BE$49,'ADR Raw Data'!AC$1,FALSE))/100</f>
        <v>-3.9175010556106803E-2</v>
      </c>
      <c r="AR11" s="131">
        <f>(VLOOKUP($A11,'ADR Raw Data'!$B$6:$BE$49,'ADR Raw Data'!AE$1,FALSE))/100</f>
        <v>6.4503101337011492E-4</v>
      </c>
      <c r="AS11" s="40"/>
      <c r="AT11" s="49">
        <f>VLOOKUP($A11,'RevPAR Raw Data'!$B$6:$BE$49,'RevPAR Raw Data'!G$1,FALSE)</f>
        <v>56.456014110193799</v>
      </c>
      <c r="AU11" s="50">
        <f>VLOOKUP($A11,'RevPAR Raw Data'!$B$6:$BE$49,'RevPAR Raw Data'!H$1,FALSE)</f>
        <v>61.121392061816003</v>
      </c>
      <c r="AV11" s="50">
        <f>VLOOKUP($A11,'RevPAR Raw Data'!$B$6:$BE$49,'RevPAR Raw Data'!I$1,FALSE)</f>
        <v>60.060025196774802</v>
      </c>
      <c r="AW11" s="50">
        <f>VLOOKUP($A11,'RevPAR Raw Data'!$B$6:$BE$49,'RevPAR Raw Data'!J$1,FALSE)</f>
        <v>59.564914090996297</v>
      </c>
      <c r="AX11" s="50">
        <f>VLOOKUP($A11,'RevPAR Raw Data'!$B$6:$BE$49,'RevPAR Raw Data'!K$1,FALSE)</f>
        <v>54.151023468995902</v>
      </c>
      <c r="AY11" s="51">
        <f>VLOOKUP($A11,'RevPAR Raw Data'!$B$6:$BE$49,'RevPAR Raw Data'!L$1,FALSE)</f>
        <v>58.270673785755399</v>
      </c>
      <c r="AZ11" s="50">
        <f>VLOOKUP($A11,'RevPAR Raw Data'!$B$6:$BE$49,'RevPAR Raw Data'!N$1,FALSE)</f>
        <v>62.417158283739603</v>
      </c>
      <c r="BA11" s="50">
        <f>VLOOKUP($A11,'RevPAR Raw Data'!$B$6:$BE$49,'RevPAR Raw Data'!O$1,FALSE)</f>
        <v>66.914010126703701</v>
      </c>
      <c r="BB11" s="51">
        <f>VLOOKUP($A11,'RevPAR Raw Data'!$B$6:$BE$49,'RevPAR Raw Data'!P$1,FALSE)</f>
        <v>64.665584205221705</v>
      </c>
      <c r="BC11" s="52">
        <f>VLOOKUP($A11,'RevPAR Raw Data'!$B$6:$BE$49,'RevPAR Raw Data'!R$1,FALSE)</f>
        <v>60.097791048460003</v>
      </c>
      <c r="BE11" s="129">
        <f>(VLOOKUP($A11,'RevPAR Raw Data'!$B$6:$BE$49,'RevPAR Raw Data'!T$1,FALSE))/100</f>
        <v>0.104951403808083</v>
      </c>
      <c r="BF11" s="119">
        <f>(VLOOKUP($A11,'RevPAR Raw Data'!$B$6:$BE$49,'RevPAR Raw Data'!U$1,FALSE))/100</f>
        <v>0.14678832587901899</v>
      </c>
      <c r="BG11" s="119">
        <f>(VLOOKUP($A11,'RevPAR Raw Data'!$B$6:$BE$49,'RevPAR Raw Data'!V$1,FALSE))/100</f>
        <v>-3.0554590684071001E-2</v>
      </c>
      <c r="BH11" s="119">
        <f>(VLOOKUP($A11,'RevPAR Raw Data'!$B$6:$BE$49,'RevPAR Raw Data'!W$1,FALSE))/100</f>
        <v>-7.4162647640882498E-2</v>
      </c>
      <c r="BI11" s="119">
        <f>(VLOOKUP($A11,'RevPAR Raw Data'!$B$6:$BE$49,'RevPAR Raw Data'!X$1,FALSE))/100</f>
        <v>-0.13258376734834701</v>
      </c>
      <c r="BJ11" s="130">
        <f>(VLOOKUP($A11,'RevPAR Raw Data'!$B$6:$BE$49,'RevPAR Raw Data'!Y$1,FALSE))/100</f>
        <v>-5.9888016486720598E-3</v>
      </c>
      <c r="BK11" s="119">
        <f>(VLOOKUP($A11,'RevPAR Raw Data'!$B$6:$BE$49,'RevPAR Raw Data'!AA$1,FALSE))/100</f>
        <v>-0.21940899171834602</v>
      </c>
      <c r="BL11" s="119">
        <f>(VLOOKUP($A11,'RevPAR Raw Data'!$B$6:$BE$49,'RevPAR Raw Data'!AB$1,FALSE))/100</f>
        <v>-0.20151514204285501</v>
      </c>
      <c r="BM11" s="130">
        <f>(VLOOKUP($A11,'RevPAR Raw Data'!$B$6:$BE$49,'RevPAR Raw Data'!AC$1,FALSE))/100</f>
        <v>-0.21025228435896101</v>
      </c>
      <c r="BN11" s="131">
        <f>(VLOOKUP($A11,'RevPAR Raw Data'!$B$6:$BE$49,'RevPAR Raw Data'!AE$1,FALSE))/100</f>
        <v>-7.92057469758424E-2</v>
      </c>
    </row>
    <row r="12" spans="1:66" x14ac:dyDescent="0.45">
      <c r="A12" s="59" t="s">
        <v>120</v>
      </c>
      <c r="B12" s="129">
        <f>(VLOOKUP($A12,'Occupancy Raw Data'!$B$8:$BE$51,'Occupancy Raw Data'!G$3,FALSE))/100</f>
        <v>0.53055059728134002</v>
      </c>
      <c r="C12" s="119">
        <f>(VLOOKUP($A12,'Occupancy Raw Data'!$B$8:$BE$51,'Occupancy Raw Data'!H$3,FALSE))/100</f>
        <v>0.56144445970067203</v>
      </c>
      <c r="D12" s="119">
        <f>(VLOOKUP($A12,'Occupancy Raw Data'!$B$8:$BE$51,'Occupancy Raw Data'!I$3,FALSE))/100</f>
        <v>0.53466977893725098</v>
      </c>
      <c r="E12" s="119">
        <f>(VLOOKUP($A12,'Occupancy Raw Data'!$B$8:$BE$51,'Occupancy Raw Data'!J$3,FALSE))/100</f>
        <v>0.52450913085266992</v>
      </c>
      <c r="F12" s="119">
        <f>(VLOOKUP($A12,'Occupancy Raw Data'!$B$8:$BE$51,'Occupancy Raw Data'!K$3,FALSE))/100</f>
        <v>0.50080095198864905</v>
      </c>
      <c r="G12" s="130">
        <f>(VLOOKUP($A12,'Occupancy Raw Data'!$B$8:$BE$51,'Occupancy Raw Data'!L$3,FALSE))/100</f>
        <v>0.53039498375211602</v>
      </c>
      <c r="H12" s="119">
        <f>(VLOOKUP($A12,'Occupancy Raw Data'!$B$8:$BE$51,'Occupancy Raw Data'!N$3,FALSE))/100</f>
        <v>0.53192365783330997</v>
      </c>
      <c r="I12" s="119">
        <f>(VLOOKUP($A12,'Occupancy Raw Data'!$B$8:$BE$51,'Occupancy Raw Data'!O$3,FALSE))/100</f>
        <v>0.53727859398599398</v>
      </c>
      <c r="J12" s="130">
        <f>(VLOOKUP($A12,'Occupancy Raw Data'!$B$8:$BE$51,'Occupancy Raw Data'!P$3,FALSE))/100</f>
        <v>0.53460112590965203</v>
      </c>
      <c r="K12" s="131">
        <f>(VLOOKUP($A12,'Occupancy Raw Data'!$B$8:$BE$51,'Occupancy Raw Data'!R$3,FALSE))/100</f>
        <v>0.53159673865426904</v>
      </c>
      <c r="M12" s="129">
        <f>(VLOOKUP($A12,'Occupancy Raw Data'!$B$8:$BE$51,'Occupancy Raw Data'!T$3,FALSE))/100</f>
        <v>0.10837188239242901</v>
      </c>
      <c r="N12" s="119">
        <f>(VLOOKUP($A12,'Occupancy Raw Data'!$B$8:$BE$51,'Occupancy Raw Data'!U$3,FALSE))/100</f>
        <v>9.0323121154319105E-2</v>
      </c>
      <c r="O12" s="119">
        <f>(VLOOKUP($A12,'Occupancy Raw Data'!$B$8:$BE$51,'Occupancy Raw Data'!V$3,FALSE))/100</f>
        <v>1.5943147923443698E-2</v>
      </c>
      <c r="P12" s="119">
        <f>(VLOOKUP($A12,'Occupancy Raw Data'!$B$8:$BE$51,'Occupancy Raw Data'!W$3,FALSE))/100</f>
        <v>-2.6742165254904401E-2</v>
      </c>
      <c r="Q12" s="119">
        <f>(VLOOKUP($A12,'Occupancy Raw Data'!$B$8:$BE$51,'Occupancy Raw Data'!X$3,FALSE))/100</f>
        <v>-5.5311271995555203E-2</v>
      </c>
      <c r="R12" s="130">
        <f>(VLOOKUP($A12,'Occupancy Raw Data'!$B$8:$BE$51,'Occupancy Raw Data'!Y$3,FALSE))/100</f>
        <v>2.4350689894734399E-2</v>
      </c>
      <c r="S12" s="119">
        <f>(VLOOKUP($A12,'Occupancy Raw Data'!$B$8:$BE$51,'Occupancy Raw Data'!AA$3,FALSE))/100</f>
        <v>-0.10174449554970699</v>
      </c>
      <c r="T12" s="119">
        <f>(VLOOKUP($A12,'Occupancy Raw Data'!$B$8:$BE$51,'Occupancy Raw Data'!AB$3,FALSE))/100</f>
        <v>-0.11935246777020399</v>
      </c>
      <c r="U12" s="130">
        <f>(VLOOKUP($A12,'Occupancy Raw Data'!$B$8:$BE$51,'Occupancy Raw Data'!AC$3,FALSE))/100</f>
        <v>-0.110679712358437</v>
      </c>
      <c r="V12" s="131">
        <f>(VLOOKUP($A12,'Occupancy Raw Data'!$B$8:$BE$51,'Occupancy Raw Data'!AE$3,FALSE))/100</f>
        <v>-1.84702642123253E-2</v>
      </c>
      <c r="X12" s="49">
        <f>VLOOKUP($A12,'ADR Raw Data'!$B$6:$BE$49,'ADR Raw Data'!G$1,FALSE)</f>
        <v>81.463116804692802</v>
      </c>
      <c r="Y12" s="50">
        <f>VLOOKUP($A12,'ADR Raw Data'!$B$6:$BE$49,'ADR Raw Data'!H$1,FALSE)</f>
        <v>81.333284421618899</v>
      </c>
      <c r="Z12" s="50">
        <f>VLOOKUP($A12,'ADR Raw Data'!$B$6:$BE$49,'ADR Raw Data'!I$1,FALSE)</f>
        <v>81.025725047080897</v>
      </c>
      <c r="AA12" s="50">
        <f>VLOOKUP($A12,'ADR Raw Data'!$B$6:$BE$49,'ADR Raw Data'!J$1,FALSE)</f>
        <v>80.852460732984198</v>
      </c>
      <c r="AB12" s="50">
        <f>VLOOKUP($A12,'ADR Raw Data'!$B$6:$BE$49,'ADR Raw Data'!K$1,FALSE)</f>
        <v>80.199386766587395</v>
      </c>
      <c r="AC12" s="51">
        <f>VLOOKUP($A12,'ADR Raw Data'!$B$6:$BE$49,'ADR Raw Data'!L$1,FALSE)</f>
        <v>80.9880271991439</v>
      </c>
      <c r="AD12" s="50">
        <f>VLOOKUP($A12,'ADR Raw Data'!$B$6:$BE$49,'ADR Raw Data'!N$1,FALSE)</f>
        <v>84.671100499053495</v>
      </c>
      <c r="AE12" s="50">
        <f>VLOOKUP($A12,'ADR Raw Data'!$B$6:$BE$49,'ADR Raw Data'!O$1,FALSE)</f>
        <v>85.383722633955102</v>
      </c>
      <c r="AF12" s="51">
        <f>VLOOKUP($A12,'ADR Raw Data'!$B$6:$BE$49,'ADR Raw Data'!P$1,FALSE)</f>
        <v>85.029196096057504</v>
      </c>
      <c r="AG12" s="52">
        <f>VLOOKUP($A12,'ADR Raw Data'!$B$6:$BE$49,'ADR Raw Data'!R$1,FALSE)</f>
        <v>82.149172365443206</v>
      </c>
      <c r="AI12" s="129">
        <f>(VLOOKUP($A12,'ADR Raw Data'!$B$6:$BE$49,'ADR Raw Data'!T$1,FALSE))/100</f>
        <v>7.0156017218422698E-2</v>
      </c>
      <c r="AJ12" s="119">
        <f>(VLOOKUP($A12,'ADR Raw Data'!$B$6:$BE$49,'ADR Raw Data'!U$1,FALSE))/100</f>
        <v>6.21713829187093E-2</v>
      </c>
      <c r="AK12" s="119">
        <f>(VLOOKUP($A12,'ADR Raw Data'!$B$6:$BE$49,'ADR Raw Data'!V$1,FALSE))/100</f>
        <v>4.3648922823836596E-2</v>
      </c>
      <c r="AL12" s="119">
        <f>(VLOOKUP($A12,'ADR Raw Data'!$B$6:$BE$49,'ADR Raw Data'!W$1,FALSE))/100</f>
        <v>2.4651489975863902E-2</v>
      </c>
      <c r="AM12" s="119">
        <f>(VLOOKUP($A12,'ADR Raw Data'!$B$6:$BE$49,'ADR Raw Data'!X$1,FALSE))/100</f>
        <v>1.1576330678685499E-2</v>
      </c>
      <c r="AN12" s="130">
        <f>(VLOOKUP($A12,'ADR Raw Data'!$B$6:$BE$49,'ADR Raw Data'!Y$1,FALSE))/100</f>
        <v>4.1693754014598003E-2</v>
      </c>
      <c r="AO12" s="119">
        <f>(VLOOKUP($A12,'ADR Raw Data'!$B$6:$BE$49,'ADR Raw Data'!AA$1,FALSE))/100</f>
        <v>-1.9640603304266601E-2</v>
      </c>
      <c r="AP12" s="119">
        <f>(VLOOKUP($A12,'ADR Raw Data'!$B$6:$BE$49,'ADR Raw Data'!AB$1,FALSE))/100</f>
        <v>-1.3979940552239601E-2</v>
      </c>
      <c r="AQ12" s="130">
        <f>(VLOOKUP($A12,'ADR Raw Data'!$B$6:$BE$49,'ADR Raw Data'!AC$1,FALSE))/100</f>
        <v>-1.6805149422849899E-2</v>
      </c>
      <c r="AR12" s="131">
        <f>(VLOOKUP($A12,'ADR Raw Data'!$B$6:$BE$49,'ADR Raw Data'!AE$1,FALSE))/100</f>
        <v>2.0272770720636202E-2</v>
      </c>
      <c r="AS12" s="40"/>
      <c r="AT12" s="49">
        <f>VLOOKUP($A12,'RevPAR Raw Data'!$B$6:$BE$49,'RevPAR Raw Data'!G$1,FALSE)</f>
        <v>43.220305277129299</v>
      </c>
      <c r="AU12" s="50">
        <f>VLOOKUP($A12,'RevPAR Raw Data'!$B$6:$BE$49,'RevPAR Raw Data'!H$1,FALSE)</f>
        <v>45.664121927777003</v>
      </c>
      <c r="AV12" s="50">
        <f>VLOOKUP($A12,'RevPAR Raw Data'!$B$6:$BE$49,'RevPAR Raw Data'!I$1,FALSE)</f>
        <v>43.322006499153197</v>
      </c>
      <c r="AW12" s="50">
        <f>VLOOKUP($A12,'RevPAR Raw Data'!$B$6:$BE$49,'RevPAR Raw Data'!J$1,FALSE)</f>
        <v>42.407853906357197</v>
      </c>
      <c r="AX12" s="50">
        <f>VLOOKUP($A12,'RevPAR Raw Data'!$B$6:$BE$49,'RevPAR Raw Data'!K$1,FALSE)</f>
        <v>40.163929241612799</v>
      </c>
      <c r="AY12" s="51">
        <f>VLOOKUP($A12,'RevPAR Raw Data'!$B$6:$BE$49,'RevPAR Raw Data'!L$1,FALSE)</f>
        <v>42.955643370405902</v>
      </c>
      <c r="AZ12" s="50">
        <f>VLOOKUP($A12,'RevPAR Raw Data'!$B$6:$BE$49,'RevPAR Raw Data'!N$1,FALSE)</f>
        <v>45.038561490228297</v>
      </c>
      <c r="BA12" s="50">
        <f>VLOOKUP($A12,'RevPAR Raw Data'!$B$6:$BE$49,'RevPAR Raw Data'!O$1,FALSE)</f>
        <v>45.874846446061603</v>
      </c>
      <c r="BB12" s="51">
        <f>VLOOKUP($A12,'RevPAR Raw Data'!$B$6:$BE$49,'RevPAR Raw Data'!P$1,FALSE)</f>
        <v>45.4567039681449</v>
      </c>
      <c r="BC12" s="52">
        <f>VLOOKUP($A12,'RevPAR Raw Data'!$B$6:$BE$49,'RevPAR Raw Data'!R$1,FALSE)</f>
        <v>43.6702321126171</v>
      </c>
      <c r="BE12" s="129">
        <f>(VLOOKUP($A12,'RevPAR Raw Data'!$B$6:$BE$49,'RevPAR Raw Data'!T$1,FALSE))/100</f>
        <v>0.186130839257967</v>
      </c>
      <c r="BF12" s="119">
        <f>(VLOOKUP($A12,'RevPAR Raw Data'!$B$6:$BE$49,'RevPAR Raw Data'!U$1,FALSE))/100</f>
        <v>0.158110017424726</v>
      </c>
      <c r="BG12" s="119">
        <f>(VLOOKUP($A12,'RevPAR Raw Data'!$B$6:$BE$49,'RevPAR Raw Data'!V$1,FALSE))/100</f>
        <v>6.0287971980559796E-2</v>
      </c>
      <c r="BH12" s="119">
        <f>(VLOOKUP($A12,'RevPAR Raw Data'!$B$6:$BE$49,'RevPAR Raw Data'!W$1,FALSE))/100</f>
        <v>-2.7499094977547099E-3</v>
      </c>
      <c r="BI12" s="119">
        <f>(VLOOKUP($A12,'RevPAR Raw Data'!$B$6:$BE$49,'RevPAR Raw Data'!X$1,FALSE))/100</f>
        <v>-4.4375242891748996E-2</v>
      </c>
      <c r="BJ12" s="130">
        <f>(VLOOKUP($A12,'RevPAR Raw Data'!$B$6:$BE$49,'RevPAR Raw Data'!Y$1,FALSE))/100</f>
        <v>6.7059715583889193E-2</v>
      </c>
      <c r="BK12" s="119">
        <f>(VLOOKUP($A12,'RevPAR Raw Data'!$B$6:$BE$49,'RevPAR Raw Data'!AA$1,FALSE))/100</f>
        <v>-0.11938677557848899</v>
      </c>
      <c r="BL12" s="119">
        <f>(VLOOKUP($A12,'RevPAR Raw Data'!$B$6:$BE$49,'RevPAR Raw Data'!AB$1,FALSE))/100</f>
        <v>-0.13166386791825299</v>
      </c>
      <c r="BM12" s="130">
        <f>(VLOOKUP($A12,'RevPAR Raw Data'!$B$6:$BE$49,'RevPAR Raw Data'!AC$1,FALSE))/100</f>
        <v>-0.12562487267702499</v>
      </c>
      <c r="BN12" s="131">
        <f>(VLOOKUP($A12,'RevPAR Raw Data'!$B$6:$BE$49,'RevPAR Raw Data'!AE$1,FALSE))/100</f>
        <v>1.4280630767847999E-3</v>
      </c>
    </row>
    <row r="13" spans="1:66" x14ac:dyDescent="0.45">
      <c r="A13" s="59" t="s">
        <v>121</v>
      </c>
      <c r="B13" s="129">
        <f>(VLOOKUP($A13,'Occupancy Raw Data'!$B$8:$BE$51,'Occupancy Raw Data'!G$3,FALSE))/100</f>
        <v>0.46838747099767902</v>
      </c>
      <c r="C13" s="119">
        <f>(VLOOKUP($A13,'Occupancy Raw Data'!$B$8:$BE$51,'Occupancy Raw Data'!H$3,FALSE))/100</f>
        <v>0.47128770301624101</v>
      </c>
      <c r="D13" s="119">
        <f>(VLOOKUP($A13,'Occupancy Raw Data'!$B$8:$BE$51,'Occupancy Raw Data'!I$3,FALSE))/100</f>
        <v>0.46078886310904799</v>
      </c>
      <c r="E13" s="119">
        <f>(VLOOKUP($A13,'Occupancy Raw Data'!$B$8:$BE$51,'Occupancy Raw Data'!J$3,FALSE))/100</f>
        <v>0.46664733178654205</v>
      </c>
      <c r="F13" s="119">
        <f>(VLOOKUP($A13,'Occupancy Raw Data'!$B$8:$BE$51,'Occupancy Raw Data'!K$3,FALSE))/100</f>
        <v>0.46148491879350301</v>
      </c>
      <c r="G13" s="130">
        <f>(VLOOKUP($A13,'Occupancy Raw Data'!$B$8:$BE$51,'Occupancy Raw Data'!L$3,FALSE))/100</f>
        <v>0.465719257540603</v>
      </c>
      <c r="H13" s="119">
        <f>(VLOOKUP($A13,'Occupancy Raw Data'!$B$8:$BE$51,'Occupancy Raw Data'!N$3,FALSE))/100</f>
        <v>0.49837587006960499</v>
      </c>
      <c r="I13" s="119">
        <f>(VLOOKUP($A13,'Occupancy Raw Data'!$B$8:$BE$51,'Occupancy Raw Data'!O$3,FALSE))/100</f>
        <v>0.50324825986078803</v>
      </c>
      <c r="J13" s="130">
        <f>(VLOOKUP($A13,'Occupancy Raw Data'!$B$8:$BE$51,'Occupancy Raw Data'!P$3,FALSE))/100</f>
        <v>0.50081206496519703</v>
      </c>
      <c r="K13" s="131">
        <f>(VLOOKUP($A13,'Occupancy Raw Data'!$B$8:$BE$51,'Occupancy Raw Data'!R$3,FALSE))/100</f>
        <v>0.47574577394762996</v>
      </c>
      <c r="M13" s="129">
        <f>(VLOOKUP($A13,'Occupancy Raw Data'!$B$8:$BE$51,'Occupancy Raw Data'!T$3,FALSE))/100</f>
        <v>8.1966909955499503E-2</v>
      </c>
      <c r="N13" s="119">
        <f>(VLOOKUP($A13,'Occupancy Raw Data'!$B$8:$BE$51,'Occupancy Raw Data'!U$3,FALSE))/100</f>
        <v>8.2006114286190299E-2</v>
      </c>
      <c r="O13" s="119">
        <f>(VLOOKUP($A13,'Occupancy Raw Data'!$B$8:$BE$51,'Occupancy Raw Data'!V$3,FALSE))/100</f>
        <v>5.0081551078541703E-2</v>
      </c>
      <c r="P13" s="119">
        <f>(VLOOKUP($A13,'Occupancy Raw Data'!$B$8:$BE$51,'Occupancy Raw Data'!W$3,FALSE))/100</f>
        <v>3.3352519397754701E-2</v>
      </c>
      <c r="Q13" s="119">
        <f>(VLOOKUP($A13,'Occupancy Raw Data'!$B$8:$BE$51,'Occupancy Raw Data'!X$3,FALSE))/100</f>
        <v>3.3860332102593101E-3</v>
      </c>
      <c r="R13" s="130">
        <f>(VLOOKUP($A13,'Occupancy Raw Data'!$B$8:$BE$51,'Occupancy Raw Data'!Y$3,FALSE))/100</f>
        <v>4.9485494660156497E-2</v>
      </c>
      <c r="S13" s="119">
        <f>(VLOOKUP($A13,'Occupancy Raw Data'!$B$8:$BE$51,'Occupancy Raw Data'!AA$3,FALSE))/100</f>
        <v>-3.9819926665561799E-2</v>
      </c>
      <c r="T13" s="119">
        <f>(VLOOKUP($A13,'Occupancy Raw Data'!$B$8:$BE$51,'Occupancy Raw Data'!AB$3,FALSE))/100</f>
        <v>-5.5263652237848106E-2</v>
      </c>
      <c r="U13" s="130">
        <f>(VLOOKUP($A13,'Occupancy Raw Data'!$B$8:$BE$51,'Occupancy Raw Data'!AC$3,FALSE))/100</f>
        <v>-4.7641951864534994E-2</v>
      </c>
      <c r="V13" s="131">
        <f>(VLOOKUP($A13,'Occupancy Raw Data'!$B$8:$BE$51,'Occupancy Raw Data'!AE$3,FALSE))/100</f>
        <v>1.82514273461763E-2</v>
      </c>
      <c r="X13" s="49">
        <f>VLOOKUP($A13,'ADR Raw Data'!$B$6:$BE$49,'ADR Raw Data'!G$1,FALSE)</f>
        <v>61.951702315789397</v>
      </c>
      <c r="Y13" s="50">
        <f>VLOOKUP($A13,'ADR Raw Data'!$B$6:$BE$49,'ADR Raw Data'!H$1,FALSE)</f>
        <v>61.408385175384602</v>
      </c>
      <c r="Z13" s="50">
        <f>VLOOKUP($A13,'ADR Raw Data'!$B$6:$BE$49,'ADR Raw Data'!I$1,FALSE)</f>
        <v>61.634232156344403</v>
      </c>
      <c r="AA13" s="50">
        <f>VLOOKUP($A13,'ADR Raw Data'!$B$6:$BE$49,'ADR Raw Data'!J$1,FALSE)</f>
        <v>60.638681385954001</v>
      </c>
      <c r="AB13" s="50">
        <f>VLOOKUP($A13,'ADR Raw Data'!$B$6:$BE$49,'ADR Raw Data'!K$1,FALSE)</f>
        <v>60.3655524384112</v>
      </c>
      <c r="AC13" s="51">
        <f>VLOOKUP($A13,'ADR Raw Data'!$B$6:$BE$49,'ADR Raw Data'!L$1,FALSE)</f>
        <v>61.2014445871216</v>
      </c>
      <c r="AD13" s="50">
        <f>VLOOKUP($A13,'ADR Raw Data'!$B$6:$BE$49,'ADR Raw Data'!N$1,FALSE)</f>
        <v>63.492663861731799</v>
      </c>
      <c r="AE13" s="50">
        <f>VLOOKUP($A13,'ADR Raw Data'!$B$6:$BE$49,'ADR Raw Data'!O$1,FALSE)</f>
        <v>63.3015582468879</v>
      </c>
      <c r="AF13" s="51">
        <f>VLOOKUP($A13,'ADR Raw Data'!$B$6:$BE$49,'ADR Raw Data'!P$1,FALSE)</f>
        <v>63.396646238707397</v>
      </c>
      <c r="AG13" s="52">
        <f>VLOOKUP($A13,'ADR Raw Data'!$B$6:$BE$49,'ADR Raw Data'!R$1,FALSE)</f>
        <v>61.8616912580774</v>
      </c>
      <c r="AI13" s="129">
        <f>(VLOOKUP($A13,'ADR Raw Data'!$B$6:$BE$49,'ADR Raw Data'!T$1,FALSE))/100</f>
        <v>2.3133618954420201E-2</v>
      </c>
      <c r="AJ13" s="119">
        <f>(VLOOKUP($A13,'ADR Raw Data'!$B$6:$BE$49,'ADR Raw Data'!U$1,FALSE))/100</f>
        <v>2.2197154839307197E-2</v>
      </c>
      <c r="AK13" s="119">
        <f>(VLOOKUP($A13,'ADR Raw Data'!$B$6:$BE$49,'ADR Raw Data'!V$1,FALSE))/100</f>
        <v>1.9029045056878E-2</v>
      </c>
      <c r="AL13" s="119">
        <f>(VLOOKUP($A13,'ADR Raw Data'!$B$6:$BE$49,'ADR Raw Data'!W$1,FALSE))/100</f>
        <v>7.7315064104160902E-4</v>
      </c>
      <c r="AM13" s="119">
        <f>(VLOOKUP($A13,'ADR Raw Data'!$B$6:$BE$49,'ADR Raw Data'!X$1,FALSE))/100</f>
        <v>-1.8252837530344498E-2</v>
      </c>
      <c r="AN13" s="130">
        <f>(VLOOKUP($A13,'ADR Raw Data'!$B$6:$BE$49,'ADR Raw Data'!Y$1,FALSE))/100</f>
        <v>9.1480143558537903E-3</v>
      </c>
      <c r="AO13" s="119">
        <f>(VLOOKUP($A13,'ADR Raw Data'!$B$6:$BE$49,'ADR Raw Data'!AA$1,FALSE))/100</f>
        <v>-2.0910156932542702E-2</v>
      </c>
      <c r="AP13" s="119">
        <f>(VLOOKUP($A13,'ADR Raw Data'!$B$6:$BE$49,'ADR Raw Data'!AB$1,FALSE))/100</f>
        <v>-3.6481619635425101E-2</v>
      </c>
      <c r="AQ13" s="130">
        <f>(VLOOKUP($A13,'ADR Raw Data'!$B$6:$BE$49,'ADR Raw Data'!AC$1,FALSE))/100</f>
        <v>-2.88356743135138E-2</v>
      </c>
      <c r="AR13" s="131">
        <f>(VLOOKUP($A13,'ADR Raw Data'!$B$6:$BE$49,'ADR Raw Data'!AE$1,FALSE))/100</f>
        <v>-4.4196950888106502E-3</v>
      </c>
      <c r="AS13" s="40"/>
      <c r="AT13" s="49">
        <f>VLOOKUP($A13,'RevPAR Raw Data'!$B$6:$BE$49,'RevPAR Raw Data'!G$1,FALSE)</f>
        <v>29.017401171693699</v>
      </c>
      <c r="AU13" s="50">
        <f>VLOOKUP($A13,'RevPAR Raw Data'!$B$6:$BE$49,'RevPAR Raw Data'!H$1,FALSE)</f>
        <v>28.941016795243598</v>
      </c>
      <c r="AV13" s="50">
        <f>VLOOKUP($A13,'RevPAR Raw Data'!$B$6:$BE$49,'RevPAR Raw Data'!I$1,FALSE)</f>
        <v>28.4003677639211</v>
      </c>
      <c r="AW13" s="50">
        <f>VLOOKUP($A13,'RevPAR Raw Data'!$B$6:$BE$49,'RevPAR Raw Data'!J$1,FALSE)</f>
        <v>28.2968788718097</v>
      </c>
      <c r="AX13" s="50">
        <f>VLOOKUP($A13,'RevPAR Raw Data'!$B$6:$BE$49,'RevPAR Raw Data'!K$1,FALSE)</f>
        <v>27.8577920649651</v>
      </c>
      <c r="AY13" s="51">
        <f>VLOOKUP($A13,'RevPAR Raw Data'!$B$6:$BE$49,'RevPAR Raw Data'!L$1,FALSE)</f>
        <v>28.502691333526599</v>
      </c>
      <c r="AZ13" s="50">
        <f>VLOOKUP($A13,'RevPAR Raw Data'!$B$6:$BE$49,'RevPAR Raw Data'!N$1,FALSE)</f>
        <v>31.6432115951276</v>
      </c>
      <c r="BA13" s="50">
        <f>VLOOKUP($A13,'RevPAR Raw Data'!$B$6:$BE$49,'RevPAR Raw Data'!O$1,FALSE)</f>
        <v>31.856399034222701</v>
      </c>
      <c r="BB13" s="51">
        <f>VLOOKUP($A13,'RevPAR Raw Data'!$B$6:$BE$49,'RevPAR Raw Data'!P$1,FALSE)</f>
        <v>31.7498053146751</v>
      </c>
      <c r="BC13" s="52">
        <f>VLOOKUP($A13,'RevPAR Raw Data'!$B$6:$BE$49,'RevPAR Raw Data'!R$1,FALSE)</f>
        <v>29.4304381852833</v>
      </c>
      <c r="BE13" s="129">
        <f>(VLOOKUP($A13,'RevPAR Raw Data'!$B$6:$BE$49,'RevPAR Raw Data'!T$1,FALSE))/100</f>
        <v>0.10699672017170099</v>
      </c>
      <c r="BF13" s="119">
        <f>(VLOOKUP($A13,'RevPAR Raw Data'!$B$6:$BE$49,'RevPAR Raw Data'!U$1,FALSE))/100</f>
        <v>0.106023571542078</v>
      </c>
      <c r="BG13" s="119">
        <f>(VLOOKUP($A13,'RevPAR Raw Data'!$B$6:$BE$49,'RevPAR Raw Data'!V$1,FALSE))/100</f>
        <v>7.0063600227411704E-2</v>
      </c>
      <c r="BH13" s="119">
        <f>(VLOOKUP($A13,'RevPAR Raw Data'!$B$6:$BE$49,'RevPAR Raw Data'!W$1,FALSE))/100</f>
        <v>3.4151456560549E-2</v>
      </c>
      <c r="BI13" s="119">
        <f>(VLOOKUP($A13,'RevPAR Raw Data'!$B$6:$BE$49,'RevPAR Raw Data'!X$1,FALSE))/100</f>
        <v>-1.49286090341444E-2</v>
      </c>
      <c r="BJ13" s="130">
        <f>(VLOOKUP($A13,'RevPAR Raw Data'!$B$6:$BE$49,'RevPAR Raw Data'!Y$1,FALSE))/100</f>
        <v>5.9086203031568002E-2</v>
      </c>
      <c r="BK13" s="119">
        <f>(VLOOKUP($A13,'RevPAR Raw Data'!$B$6:$BE$49,'RevPAR Raw Data'!AA$1,FALSE))/100</f>
        <v>-5.98974426824853E-2</v>
      </c>
      <c r="BL13" s="119">
        <f>(VLOOKUP($A13,'RevPAR Raw Data'!$B$6:$BE$49,'RevPAR Raw Data'!AB$1,FALSE))/100</f>
        <v>-8.9729164332667602E-2</v>
      </c>
      <c r="BM13" s="130">
        <f>(VLOOKUP($A13,'RevPAR Raw Data'!$B$6:$BE$49,'RevPAR Raw Data'!AC$1,FALSE))/100</f>
        <v>-7.5103838370423004E-2</v>
      </c>
      <c r="BN13" s="131">
        <f>(VLOOKUP($A13,'RevPAR Raw Data'!$B$6:$BE$49,'RevPAR Raw Data'!AE$1,FALSE))/100</f>
        <v>1.3751066513559999E-2</v>
      </c>
    </row>
    <row r="14" spans="1:66" x14ac:dyDescent="0.45">
      <c r="A14" s="40"/>
      <c r="B14" s="53"/>
      <c r="C14" s="120"/>
      <c r="D14" s="120"/>
      <c r="E14" s="120"/>
      <c r="F14" s="120"/>
      <c r="G14" s="121"/>
      <c r="H14" s="120"/>
      <c r="I14" s="120"/>
      <c r="J14" s="121"/>
      <c r="K14" s="54"/>
      <c r="M14" s="132"/>
      <c r="N14" s="136"/>
      <c r="O14" s="136"/>
      <c r="P14" s="136"/>
      <c r="Q14" s="136"/>
      <c r="R14" s="137"/>
      <c r="S14" s="136"/>
      <c r="T14" s="136"/>
      <c r="U14" s="137"/>
      <c r="V14" s="133"/>
      <c r="X14" s="55"/>
      <c r="Y14" s="56"/>
      <c r="Z14" s="56"/>
      <c r="AA14" s="56"/>
      <c r="AB14" s="56"/>
      <c r="AC14" s="57"/>
      <c r="AD14" s="56"/>
      <c r="AE14" s="56"/>
      <c r="AF14" s="57"/>
      <c r="AG14" s="58"/>
      <c r="AI14" s="134"/>
      <c r="AJ14" s="138"/>
      <c r="AK14" s="138"/>
      <c r="AL14" s="138"/>
      <c r="AM14" s="138"/>
      <c r="AN14" s="139"/>
      <c r="AO14" s="138"/>
      <c r="AP14" s="138"/>
      <c r="AQ14" s="139"/>
      <c r="AR14" s="135"/>
      <c r="AS14" s="40"/>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18">
        <f>(VLOOKUP($A15,'Occupancy Raw Data'!$B$8:$BE$45,'Occupancy Raw Data'!G$3,FALSE))/100</f>
        <v>0.58792773159457901</v>
      </c>
      <c r="C15" s="115">
        <f>(VLOOKUP($A15,'Occupancy Raw Data'!$B$8:$BE$45,'Occupancy Raw Data'!H$3,FALSE))/100</f>
        <v>0.48265347369901002</v>
      </c>
      <c r="D15" s="115">
        <f>(VLOOKUP($A15,'Occupancy Raw Data'!$B$8:$BE$45,'Occupancy Raw Data'!I$3,FALSE))/100</f>
        <v>0.57332290549921705</v>
      </c>
      <c r="E15" s="115">
        <f>(VLOOKUP($A15,'Occupancy Raw Data'!$B$8:$BE$45,'Occupancy Raw Data'!J$3,FALSE))/100</f>
        <v>0.60062567004692502</v>
      </c>
      <c r="F15" s="115">
        <f>(VLOOKUP($A15,'Occupancy Raw Data'!$B$8:$BE$45,'Occupancy Raw Data'!K$3,FALSE))/100</f>
        <v>0.55416615406246106</v>
      </c>
      <c r="G15" s="116">
        <f>(VLOOKUP($A15,'Occupancy Raw Data'!$B$8:$BE$45,'Occupancy Raw Data'!L$3,FALSE))/100</f>
        <v>0.55973918698043901</v>
      </c>
      <c r="H15" s="119">
        <f>(VLOOKUP($A15,'Occupancy Raw Data'!$B$8:$BE$45,'Occupancy Raw Data'!N$3,FALSE))/100</f>
        <v>0.54507109088033101</v>
      </c>
      <c r="I15" s="119">
        <f>(VLOOKUP($A15,'Occupancy Raw Data'!$B$8:$BE$45,'Occupancy Raw Data'!O$3,FALSE))/100</f>
        <v>0.59813001985975101</v>
      </c>
      <c r="J15" s="116">
        <f>(VLOOKUP($A15,'Occupancy Raw Data'!$B$8:$BE$45,'Occupancy Raw Data'!P$3,FALSE))/100</f>
        <v>0.57160055537004095</v>
      </c>
      <c r="K15" s="117">
        <f>(VLOOKUP($A15,'Occupancy Raw Data'!$B$8:$BE$45,'Occupancy Raw Data'!R$3,FALSE))/100</f>
        <v>0.56312814937746802</v>
      </c>
      <c r="M15" s="129">
        <f>(VLOOKUP($A15,'Occupancy Raw Data'!$B$8:$BE$45,'Occupancy Raw Data'!T$3,FALSE))/100</f>
        <v>-3.9147814339328003E-3</v>
      </c>
      <c r="N15" s="119">
        <f>(VLOOKUP($A15,'Occupancy Raw Data'!$B$8:$BE$45,'Occupancy Raw Data'!U$3,FALSE))/100</f>
        <v>-1.7569113658970001E-2</v>
      </c>
      <c r="O15" s="119">
        <f>(VLOOKUP($A15,'Occupancy Raw Data'!$B$8:$BE$45,'Occupancy Raw Data'!V$3,FALSE))/100</f>
        <v>-7.7916350211463495E-2</v>
      </c>
      <c r="P15" s="119">
        <f>(VLOOKUP($A15,'Occupancy Raw Data'!$B$8:$BE$45,'Occupancy Raw Data'!W$3,FALSE))/100</f>
        <v>-0.10270572608980701</v>
      </c>
      <c r="Q15" s="119">
        <f>(VLOOKUP($A15,'Occupancy Raw Data'!$B$8:$BE$45,'Occupancy Raw Data'!X$3,FALSE))/100</f>
        <v>-0.101776630136847</v>
      </c>
      <c r="R15" s="130">
        <f>(VLOOKUP($A15,'Occupancy Raw Data'!$B$8:$BE$45,'Occupancy Raw Data'!Y$3,FALSE))/100</f>
        <v>-6.3863718482992701E-2</v>
      </c>
      <c r="S15" s="119">
        <f>(VLOOKUP($A15,'Occupancy Raw Data'!$B$8:$BE$45,'Occupancy Raw Data'!AA$3,FALSE))/100</f>
        <v>-0.10774369831592701</v>
      </c>
      <c r="T15" s="119">
        <f>(VLOOKUP($A15,'Occupancy Raw Data'!$B$8:$BE$45,'Occupancy Raw Data'!AB$3,FALSE))/100</f>
        <v>-7.5903011957372604E-2</v>
      </c>
      <c r="U15" s="130">
        <f>(VLOOKUP($A15,'Occupancy Raw Data'!$B$8:$BE$45,'Occupancy Raw Data'!AC$3,FALSE))/100</f>
        <v>-9.1363160023561998E-2</v>
      </c>
      <c r="V15" s="131">
        <f>(VLOOKUP($A15,'Occupancy Raw Data'!$B$8:$BE$45,'Occupancy Raw Data'!AE$3,FALSE))/100</f>
        <v>-7.2008787294186999E-2</v>
      </c>
      <c r="X15" s="49">
        <f>VLOOKUP($A15,'ADR Raw Data'!$B$6:$BE$43,'ADR Raw Data'!G$1,FALSE)</f>
        <v>154.19138734025799</v>
      </c>
      <c r="Y15" s="50">
        <f>VLOOKUP($A15,'ADR Raw Data'!$B$6:$BE$43,'ADR Raw Data'!H$1,FALSE)</f>
        <v>144.47315757851601</v>
      </c>
      <c r="Z15" s="50">
        <f>VLOOKUP($A15,'ADR Raw Data'!$B$6:$BE$43,'ADR Raw Data'!I$1,FALSE)</f>
        <v>160.99552028570099</v>
      </c>
      <c r="AA15" s="50">
        <f>VLOOKUP($A15,'ADR Raw Data'!$B$6:$BE$43,'ADR Raw Data'!J$1,FALSE)</f>
        <v>169.98265281638601</v>
      </c>
      <c r="AB15" s="50">
        <f>VLOOKUP($A15,'ADR Raw Data'!$B$6:$BE$43,'ADR Raw Data'!K$1,FALSE)</f>
        <v>162.72348429348401</v>
      </c>
      <c r="AC15" s="51">
        <f>VLOOKUP($A15,'ADR Raw Data'!$B$6:$BE$43,'ADR Raw Data'!L$1,FALSE)</f>
        <v>158.98764495142601</v>
      </c>
      <c r="AD15" s="50">
        <f>VLOOKUP($A15,'ADR Raw Data'!$B$6:$BE$43,'ADR Raw Data'!N$1,FALSE)</f>
        <v>143.67938156961301</v>
      </c>
      <c r="AE15" s="50">
        <f>VLOOKUP($A15,'ADR Raw Data'!$B$6:$BE$43,'ADR Raw Data'!O$1,FALSE)</f>
        <v>150.615227720153</v>
      </c>
      <c r="AF15" s="51">
        <f>VLOOKUP($A15,'ADR Raw Data'!$B$6:$BE$43,'ADR Raw Data'!P$1,FALSE)</f>
        <v>147.30825995049699</v>
      </c>
      <c r="AG15" s="52">
        <f>VLOOKUP($A15,'ADR Raw Data'!$B$6:$BE$43,'ADR Raw Data'!R$1,FALSE)</f>
        <v>155.60047229033799</v>
      </c>
      <c r="AI15" s="129">
        <f>(VLOOKUP($A15,'ADR Raw Data'!$B$6:$BE$43,'ADR Raw Data'!T$1,FALSE))/100</f>
        <v>1.25949278366667E-2</v>
      </c>
      <c r="AJ15" s="119">
        <f>(VLOOKUP($A15,'ADR Raw Data'!$B$6:$BE$43,'ADR Raw Data'!U$1,FALSE))/100</f>
        <v>-9.6523118173000091E-3</v>
      </c>
      <c r="AK15" s="119">
        <f>(VLOOKUP($A15,'ADR Raw Data'!$B$6:$BE$43,'ADR Raw Data'!V$1,FALSE))/100</f>
        <v>-1.23956849894474E-2</v>
      </c>
      <c r="AL15" s="119">
        <f>(VLOOKUP($A15,'ADR Raw Data'!$B$6:$BE$43,'ADR Raw Data'!W$1,FALSE))/100</f>
        <v>-1.1922860688933599E-3</v>
      </c>
      <c r="AM15" s="119">
        <f>(VLOOKUP($A15,'ADR Raw Data'!$B$6:$BE$43,'ADR Raw Data'!X$1,FALSE))/100</f>
        <v>-2.6308901520501402E-2</v>
      </c>
      <c r="AN15" s="130">
        <f>(VLOOKUP($A15,'ADR Raw Data'!$B$6:$BE$43,'ADR Raw Data'!Y$1,FALSE))/100</f>
        <v>-9.6180669122387097E-3</v>
      </c>
      <c r="AO15" s="119">
        <f>(VLOOKUP($A15,'ADR Raw Data'!$B$6:$BE$43,'ADR Raw Data'!AA$1,FALSE))/100</f>
        <v>-3.9074258981999205E-2</v>
      </c>
      <c r="AP15" s="119">
        <f>(VLOOKUP($A15,'ADR Raw Data'!$B$6:$BE$43,'ADR Raw Data'!AB$1,FALSE))/100</f>
        <v>-1.10697403106248E-2</v>
      </c>
      <c r="AQ15" s="130">
        <f>(VLOOKUP($A15,'ADR Raw Data'!$B$6:$BE$43,'ADR Raw Data'!AC$1,FALSE))/100</f>
        <v>-2.4136262248392999E-2</v>
      </c>
      <c r="AR15" s="131">
        <f>(VLOOKUP($A15,'ADR Raw Data'!$B$6:$BE$43,'ADR Raw Data'!AE$1,FALSE))/100</f>
        <v>-1.3276835394960201E-2</v>
      </c>
      <c r="AS15" s="40"/>
      <c r="AT15" s="49">
        <f>VLOOKUP($A15,'RevPAR Raw Data'!$B$6:$BE$43,'RevPAR Raw Data'!G$1,FALSE)</f>
        <v>90.653392590379397</v>
      </c>
      <c r="AU15" s="50">
        <f>VLOOKUP($A15,'RevPAR Raw Data'!$B$6:$BE$43,'RevPAR Raw Data'!H$1,FALSE)</f>
        <v>69.730471361535294</v>
      </c>
      <c r="AV15" s="50">
        <f>VLOOKUP($A15,'RevPAR Raw Data'!$B$6:$BE$43,'RevPAR Raw Data'!I$1,FALSE)</f>
        <v>92.302419462556401</v>
      </c>
      <c r="AW15" s="50">
        <f>VLOOKUP($A15,'RevPAR Raw Data'!$B$6:$BE$43,'RevPAR Raw Data'!J$1,FALSE)</f>
        <v>102.09594474419499</v>
      </c>
      <c r="AX15" s="50">
        <f>VLOOKUP($A15,'RevPAR Raw Data'!$B$6:$BE$43,'RevPAR Raw Data'!K$1,FALSE)</f>
        <v>90.175847466563496</v>
      </c>
      <c r="AY15" s="51">
        <f>VLOOKUP($A15,'RevPAR Raw Data'!$B$6:$BE$43,'RevPAR Raw Data'!L$1,FALSE)</f>
        <v>88.991615125046096</v>
      </c>
      <c r="AZ15" s="50">
        <f>VLOOKUP($A15,'RevPAR Raw Data'!$B$6:$BE$43,'RevPAR Raw Data'!N$1,FALSE)</f>
        <v>78.315477249160693</v>
      </c>
      <c r="BA15" s="50">
        <f>VLOOKUP($A15,'RevPAR Raw Data'!$B$6:$BE$43,'RevPAR Raw Data'!O$1,FALSE)</f>
        <v>90.0874891474366</v>
      </c>
      <c r="BB15" s="51">
        <f>VLOOKUP($A15,'RevPAR Raw Data'!$B$6:$BE$43,'RevPAR Raw Data'!P$1,FALSE)</f>
        <v>84.201483198298703</v>
      </c>
      <c r="BC15" s="52">
        <f>VLOOKUP($A15,'RevPAR Raw Data'!$B$6:$BE$43,'RevPAR Raw Data'!R$1,FALSE)</f>
        <v>87.623006003118306</v>
      </c>
      <c r="BE15" s="129">
        <f>(VLOOKUP($A15,'RevPAR Raw Data'!$B$6:$BE$43,'RevPAR Raw Data'!T$1,FALSE))/100</f>
        <v>8.6308400130771894E-3</v>
      </c>
      <c r="BF15" s="119">
        <f>(VLOOKUP($A15,'RevPAR Raw Data'!$B$6:$BE$43,'RevPAR Raw Data'!U$1,FALSE))/100</f>
        <v>-2.705184291288E-2</v>
      </c>
      <c r="BG15" s="119">
        <f>(VLOOKUP($A15,'RevPAR Raw Data'!$B$6:$BE$43,'RevPAR Raw Data'!V$1,FALSE))/100</f>
        <v>-8.9346208668162189E-2</v>
      </c>
      <c r="BH15" s="119">
        <f>(VLOOKUP($A15,'RevPAR Raw Data'!$B$6:$BE$43,'RevPAR Raw Data'!W$1,FALSE))/100</f>
        <v>-0.103775557552288</v>
      </c>
      <c r="BI15" s="119">
        <f>(VLOOKUP($A15,'RevPAR Raw Data'!$B$6:$BE$43,'RevPAR Raw Data'!X$1,FALSE))/100</f>
        <v>-0.12540790031799001</v>
      </c>
      <c r="BJ15" s="130">
        <f>(VLOOKUP($A15,'RevPAR Raw Data'!$B$6:$BE$43,'RevPAR Raw Data'!Y$1,FALSE))/100</f>
        <v>-7.2867539877597601E-2</v>
      </c>
      <c r="BK15" s="119">
        <f>(VLOOKUP($A15,'RevPAR Raw Data'!$B$6:$BE$43,'RevPAR Raw Data'!AA$1,FALSE))/100</f>
        <v>-0.14260795212625099</v>
      </c>
      <c r="BL15" s="119">
        <f>(VLOOKUP($A15,'RevPAR Raw Data'!$B$6:$BE$43,'RevPAR Raw Data'!AB$1,FALSE))/100</f>
        <v>-8.61325256368351E-2</v>
      </c>
      <c r="BM15" s="130">
        <f>(VLOOKUP($A15,'RevPAR Raw Data'!$B$6:$BE$43,'RevPAR Raw Data'!AC$1,FALSE))/100</f>
        <v>-0.11329425708178401</v>
      </c>
      <c r="BN15" s="131">
        <f>(VLOOKUP($A15,'RevPAR Raw Data'!$B$6:$BE$43,'RevPAR Raw Data'!AE$1,FALSE))/100</f>
        <v>-8.4329573873251601E-2</v>
      </c>
    </row>
    <row r="16" spans="1:66" x14ac:dyDescent="0.45">
      <c r="A16" s="59" t="s">
        <v>88</v>
      </c>
      <c r="B16" s="118">
        <f>(VLOOKUP($A16,'Occupancy Raw Data'!$B$8:$BE$45,'Occupancy Raw Data'!G$3,FALSE))/100</f>
        <v>0.69181991122384201</v>
      </c>
      <c r="C16" s="115">
        <f>(VLOOKUP($A16,'Occupancy Raw Data'!$B$8:$BE$45,'Occupancy Raw Data'!H$3,FALSE))/100</f>
        <v>0.58454872120059098</v>
      </c>
      <c r="D16" s="115">
        <f>(VLOOKUP($A16,'Occupancy Raw Data'!$B$8:$BE$45,'Occupancy Raw Data'!I$3,FALSE))/100</f>
        <v>0.72733037412809098</v>
      </c>
      <c r="E16" s="115">
        <f>(VLOOKUP($A16,'Occupancy Raw Data'!$B$8:$BE$45,'Occupancy Raw Data'!J$3,FALSE))/100</f>
        <v>0.77510040160642502</v>
      </c>
      <c r="F16" s="115">
        <f>(VLOOKUP($A16,'Occupancy Raw Data'!$B$8:$BE$45,'Occupancy Raw Data'!K$3,FALSE))/100</f>
        <v>0.73980131050517794</v>
      </c>
      <c r="G16" s="116">
        <f>(VLOOKUP($A16,'Occupancy Raw Data'!$B$8:$BE$45,'Occupancy Raw Data'!L$3,FALSE))/100</f>
        <v>0.70372014373282599</v>
      </c>
      <c r="H16" s="119">
        <f>(VLOOKUP($A16,'Occupancy Raw Data'!$B$8:$BE$45,'Occupancy Raw Data'!N$3,FALSE))/100</f>
        <v>0.55527372648488604</v>
      </c>
      <c r="I16" s="119">
        <f>(VLOOKUP($A16,'Occupancy Raw Data'!$B$8:$BE$45,'Occupancy Raw Data'!O$3,FALSE))/100</f>
        <v>0.60885647854576097</v>
      </c>
      <c r="J16" s="116">
        <f>(VLOOKUP($A16,'Occupancy Raw Data'!$B$8:$BE$45,'Occupancy Raw Data'!P$3,FALSE))/100</f>
        <v>0.58206510251532395</v>
      </c>
      <c r="K16" s="117">
        <f>(VLOOKUP($A16,'Occupancy Raw Data'!$B$8:$BE$45,'Occupancy Raw Data'!R$3,FALSE))/100</f>
        <v>0.66896156052782496</v>
      </c>
      <c r="M16" s="129">
        <f>(VLOOKUP($A16,'Occupancy Raw Data'!$B$8:$BE$45,'Occupancy Raw Data'!T$3,FALSE))/100</f>
        <v>0.111591276455816</v>
      </c>
      <c r="N16" s="119">
        <f>(VLOOKUP($A16,'Occupancy Raw Data'!$B$8:$BE$45,'Occupancy Raw Data'!U$3,FALSE))/100</f>
        <v>0.144534587045684</v>
      </c>
      <c r="O16" s="119">
        <f>(VLOOKUP($A16,'Occupancy Raw Data'!$B$8:$BE$45,'Occupancy Raw Data'!V$3,FALSE))/100</f>
        <v>3.6964693446522603E-2</v>
      </c>
      <c r="P16" s="119">
        <f>(VLOOKUP($A16,'Occupancy Raw Data'!$B$8:$BE$45,'Occupancy Raw Data'!W$3,FALSE))/100</f>
        <v>1.2162906543987799E-2</v>
      </c>
      <c r="Q16" s="119">
        <f>(VLOOKUP($A16,'Occupancy Raw Data'!$B$8:$BE$45,'Occupancy Raw Data'!X$3,FALSE))/100</f>
        <v>9.4847198261748492E-2</v>
      </c>
      <c r="R16" s="130">
        <f>(VLOOKUP($A16,'Occupancy Raw Data'!$B$8:$BE$45,'Occupancy Raw Data'!Y$3,FALSE))/100</f>
        <v>7.4053672806927304E-2</v>
      </c>
      <c r="S16" s="119">
        <f>(VLOOKUP($A16,'Occupancy Raw Data'!$B$8:$BE$45,'Occupancy Raw Data'!AA$3,FALSE))/100</f>
        <v>-2.2573019053482701E-2</v>
      </c>
      <c r="T16" s="119">
        <f>(VLOOKUP($A16,'Occupancy Raw Data'!$B$8:$BE$45,'Occupancy Raw Data'!AB$3,FALSE))/100</f>
        <v>2.1294044663469198E-2</v>
      </c>
      <c r="U16" s="130">
        <f>(VLOOKUP($A16,'Occupancy Raw Data'!$B$8:$BE$45,'Occupancy Raw Data'!AC$3,FALSE))/100</f>
        <v>-1.10781003451856E-4</v>
      </c>
      <c r="V16" s="131">
        <f>(VLOOKUP($A16,'Occupancy Raw Data'!$B$8:$BE$45,'Occupancy Raw Data'!AE$3,FALSE))/100</f>
        <v>5.4607368710347305E-2</v>
      </c>
      <c r="X16" s="49">
        <f>VLOOKUP($A16,'ADR Raw Data'!$B$6:$BE$43,'ADR Raw Data'!G$1,FALSE)</f>
        <v>152.19051634586</v>
      </c>
      <c r="Y16" s="50">
        <f>VLOOKUP($A16,'ADR Raw Data'!$B$6:$BE$43,'ADR Raw Data'!H$1,FALSE)</f>
        <v>159.87544928584299</v>
      </c>
      <c r="Z16" s="50">
        <f>VLOOKUP($A16,'ADR Raw Data'!$B$6:$BE$43,'ADR Raw Data'!I$1,FALSE)</f>
        <v>182.16808921825</v>
      </c>
      <c r="AA16" s="50">
        <f>VLOOKUP($A16,'ADR Raw Data'!$B$6:$BE$43,'ADR Raw Data'!J$1,FALSE)</f>
        <v>186.62764248704599</v>
      </c>
      <c r="AB16" s="50">
        <f>VLOOKUP($A16,'ADR Raw Data'!$B$6:$BE$43,'ADR Raw Data'!K$1,FALSE)</f>
        <v>169.794598571428</v>
      </c>
      <c r="AC16" s="51">
        <f>VLOOKUP($A16,'ADR Raw Data'!$B$6:$BE$43,'ADR Raw Data'!L$1,FALSE)</f>
        <v>170.95126122608301</v>
      </c>
      <c r="AD16" s="50">
        <f>VLOOKUP($A16,'ADR Raw Data'!$B$6:$BE$43,'ADR Raw Data'!N$1,FALSE)</f>
        <v>131.72669775409199</v>
      </c>
      <c r="AE16" s="50">
        <f>VLOOKUP($A16,'ADR Raw Data'!$B$6:$BE$43,'ADR Raw Data'!O$1,FALSE)</f>
        <v>137.39515188335301</v>
      </c>
      <c r="AF16" s="51">
        <f>VLOOKUP($A16,'ADR Raw Data'!$B$6:$BE$43,'ADR Raw Data'!P$1,FALSE)</f>
        <v>134.691379028597</v>
      </c>
      <c r="AG16" s="52">
        <f>VLOOKUP($A16,'ADR Raw Data'!$B$6:$BE$43,'ADR Raw Data'!R$1,FALSE)</f>
        <v>161.937028978965</v>
      </c>
      <c r="AI16" s="129">
        <f>(VLOOKUP($A16,'ADR Raw Data'!$B$6:$BE$43,'ADR Raw Data'!T$1,FALSE))/100</f>
        <v>5.0812840810424503E-2</v>
      </c>
      <c r="AJ16" s="119">
        <f>(VLOOKUP($A16,'ADR Raw Data'!$B$6:$BE$43,'ADR Raw Data'!U$1,FALSE))/100</f>
        <v>8.324525979054271E-3</v>
      </c>
      <c r="AK16" s="119">
        <f>(VLOOKUP($A16,'ADR Raw Data'!$B$6:$BE$43,'ADR Raw Data'!V$1,FALSE))/100</f>
        <v>3.0488086395321599E-2</v>
      </c>
      <c r="AL16" s="119">
        <f>(VLOOKUP($A16,'ADR Raw Data'!$B$6:$BE$43,'ADR Raw Data'!W$1,FALSE))/100</f>
        <v>6.6586014211466593E-2</v>
      </c>
      <c r="AM16" s="119">
        <f>(VLOOKUP($A16,'ADR Raw Data'!$B$6:$BE$43,'ADR Raw Data'!X$1,FALSE))/100</f>
        <v>3.96248081651355E-2</v>
      </c>
      <c r="AN16" s="130">
        <f>(VLOOKUP($A16,'ADR Raw Data'!$B$6:$BE$43,'ADR Raw Data'!Y$1,FALSE))/100</f>
        <v>3.8133934094106897E-2</v>
      </c>
      <c r="AO16" s="119">
        <f>(VLOOKUP($A16,'ADR Raw Data'!$B$6:$BE$43,'ADR Raw Data'!AA$1,FALSE))/100</f>
        <v>1.9177080336250901E-2</v>
      </c>
      <c r="AP16" s="119">
        <f>(VLOOKUP($A16,'ADR Raw Data'!$B$6:$BE$43,'ADR Raw Data'!AB$1,FALSE))/100</f>
        <v>5.6838663970978198E-2</v>
      </c>
      <c r="AQ16" s="130">
        <f>(VLOOKUP($A16,'ADR Raw Data'!$B$6:$BE$43,'ADR Raw Data'!AC$1,FALSE))/100</f>
        <v>3.8996092508533503E-2</v>
      </c>
      <c r="AR16" s="131">
        <f>(VLOOKUP($A16,'ADR Raw Data'!$B$6:$BE$43,'ADR Raw Data'!AE$1,FALSE))/100</f>
        <v>4.1495043174726902E-2</v>
      </c>
      <c r="AS16" s="40"/>
      <c r="AT16" s="49">
        <f>VLOOKUP($A16,'RevPAR Raw Data'!$B$6:$BE$43,'RevPAR Raw Data'!G$1,FALSE)</f>
        <v>105.288429507503</v>
      </c>
      <c r="AU16" s="50">
        <f>VLOOKUP($A16,'RevPAR Raw Data'!$B$6:$BE$43,'RevPAR Raw Data'!H$1,FALSE)</f>
        <v>93.4549894314098</v>
      </c>
      <c r="AV16" s="50">
        <f>VLOOKUP($A16,'RevPAR Raw Data'!$B$6:$BE$43,'RevPAR Raw Data'!I$1,FALSE)</f>
        <v>132.49638448530899</v>
      </c>
      <c r="AW16" s="50">
        <f>VLOOKUP($A16,'RevPAR Raw Data'!$B$6:$BE$43,'RevPAR Raw Data'!J$1,FALSE)</f>
        <v>144.65516064257</v>
      </c>
      <c r="AX16" s="50">
        <f>VLOOKUP($A16,'RevPAR Raw Data'!$B$6:$BE$43,'RevPAR Raw Data'!K$1,FALSE)</f>
        <v>125.614266539843</v>
      </c>
      <c r="AY16" s="51">
        <f>VLOOKUP($A16,'RevPAR Raw Data'!$B$6:$BE$43,'RevPAR Raw Data'!L$1,FALSE)</f>
        <v>120.301846121327</v>
      </c>
      <c r="AZ16" s="50">
        <f>VLOOKUP($A16,'RevPAR Raw Data'!$B$6:$BE$43,'RevPAR Raw Data'!N$1,FALSE)</f>
        <v>73.144374339463099</v>
      </c>
      <c r="BA16" s="50">
        <f>VLOOKUP($A16,'RevPAR Raw Data'!$B$6:$BE$43,'RevPAR Raw Data'!O$1,FALSE)</f>
        <v>83.6539283449587</v>
      </c>
      <c r="BB16" s="51">
        <f>VLOOKUP($A16,'RevPAR Raw Data'!$B$6:$BE$43,'RevPAR Raw Data'!P$1,FALSE)</f>
        <v>78.399151342210899</v>
      </c>
      <c r="BC16" s="52">
        <f>VLOOKUP($A16,'RevPAR Raw Data'!$B$6:$BE$43,'RevPAR Raw Data'!R$1,FALSE)</f>
        <v>108.32964761300801</v>
      </c>
      <c r="BE16" s="129">
        <f>(VLOOKUP($A16,'RevPAR Raw Data'!$B$6:$BE$43,'RevPAR Raw Data'!T$1,FALSE))/100</f>
        <v>0.16807438703262201</v>
      </c>
      <c r="BF16" s="119">
        <f>(VLOOKUP($A16,'RevPAR Raw Data'!$B$6:$BE$43,'RevPAR Raw Data'!U$1,FALSE))/100</f>
        <v>0.15406229494947199</v>
      </c>
      <c r="BG16" s="119">
        <f>(VLOOKUP($A16,'RevPAR Raw Data'!$B$6:$BE$43,'RevPAR Raw Data'!V$1,FALSE))/100</f>
        <v>6.85797626092184E-2</v>
      </c>
      <c r="BH16" s="119">
        <f>(VLOOKUP($A16,'RevPAR Raw Data'!$B$6:$BE$43,'RevPAR Raw Data'!W$1,FALSE))/100</f>
        <v>7.9558800223445192E-2</v>
      </c>
      <c r="BI16" s="119">
        <f>(VLOOKUP($A16,'RevPAR Raw Data'!$B$6:$BE$43,'RevPAR Raw Data'!X$1,FALSE))/100</f>
        <v>0.13823030846300599</v>
      </c>
      <c r="BJ16" s="130">
        <f>(VLOOKUP($A16,'RevPAR Raw Data'!$B$6:$BE$43,'RevPAR Raw Data'!Y$1,FALSE))/100</f>
        <v>0.11501156477928</v>
      </c>
      <c r="BK16" s="119">
        <f>(VLOOKUP($A16,'RevPAR Raw Data'!$B$6:$BE$43,'RevPAR Raw Data'!AA$1,FALSE))/100</f>
        <v>-3.8288233170521799E-3</v>
      </c>
      <c r="BL16" s="119">
        <f>(VLOOKUP($A16,'RevPAR Raw Data'!$B$6:$BE$43,'RevPAR Raw Data'!AB$1,FALSE))/100</f>
        <v>7.9343033683657402E-2</v>
      </c>
      <c r="BM16" s="130">
        <f>(VLOOKUP($A16,'RevPAR Raw Data'!$B$6:$BE$43,'RevPAR Raw Data'!AC$1,FALSE))/100</f>
        <v>3.8880991478822902E-2</v>
      </c>
      <c r="BN16" s="131">
        <f>(VLOOKUP($A16,'RevPAR Raw Data'!$B$6:$BE$43,'RevPAR Raw Data'!AE$1,FALSE))/100</f>
        <v>9.8368347007368406E-2</v>
      </c>
    </row>
    <row r="17" spans="1:66" x14ac:dyDescent="0.45">
      <c r="A17" s="59" t="s">
        <v>89</v>
      </c>
      <c r="B17" s="118">
        <f>(VLOOKUP($A17,'Occupancy Raw Data'!$B$8:$BE$45,'Occupancy Raw Data'!G$3,FALSE))/100</f>
        <v>0.53522107461993695</v>
      </c>
      <c r="C17" s="115">
        <f>(VLOOKUP($A17,'Occupancy Raw Data'!$B$8:$BE$45,'Occupancy Raw Data'!H$3,FALSE))/100</f>
        <v>0.45340605779273502</v>
      </c>
      <c r="D17" s="115">
        <f>(VLOOKUP($A17,'Occupancy Raw Data'!$B$8:$BE$45,'Occupancy Raw Data'!I$3,FALSE))/100</f>
        <v>0.55065568063130998</v>
      </c>
      <c r="E17" s="115">
        <f>(VLOOKUP($A17,'Occupancy Raw Data'!$B$8:$BE$45,'Occupancy Raw Data'!J$3,FALSE))/100</f>
        <v>0.57363351514448102</v>
      </c>
      <c r="F17" s="115">
        <f>(VLOOKUP($A17,'Occupancy Raw Data'!$B$8:$BE$45,'Occupancy Raw Data'!K$3,FALSE))/100</f>
        <v>0.51560868051525999</v>
      </c>
      <c r="G17" s="116">
        <f>(VLOOKUP($A17,'Occupancy Raw Data'!$B$8:$BE$45,'Occupancy Raw Data'!L$3,FALSE))/100</f>
        <v>0.52570500174074508</v>
      </c>
      <c r="H17" s="119">
        <f>(VLOOKUP($A17,'Occupancy Raw Data'!$B$8:$BE$45,'Occupancy Raw Data'!N$3,FALSE))/100</f>
        <v>0.56423349193454697</v>
      </c>
      <c r="I17" s="119">
        <f>(VLOOKUP($A17,'Occupancy Raw Data'!$B$8:$BE$45,'Occupancy Raw Data'!O$3,FALSE))/100</f>
        <v>0.62016943251711698</v>
      </c>
      <c r="J17" s="116">
        <f>(VLOOKUP($A17,'Occupancy Raw Data'!$B$8:$BE$45,'Occupancy Raw Data'!P$3,FALSE))/100</f>
        <v>0.59220146222583203</v>
      </c>
      <c r="K17" s="117">
        <f>(VLOOKUP($A17,'Occupancy Raw Data'!$B$8:$BE$45,'Occupancy Raw Data'!R$3,FALSE))/100</f>
        <v>0.54470399045077</v>
      </c>
      <c r="M17" s="129">
        <f>(VLOOKUP($A17,'Occupancy Raw Data'!$B$8:$BE$45,'Occupancy Raw Data'!T$3,FALSE))/100</f>
        <v>-6.1156931968201399E-2</v>
      </c>
      <c r="N17" s="119">
        <f>(VLOOKUP($A17,'Occupancy Raw Data'!$B$8:$BE$45,'Occupancy Raw Data'!U$3,FALSE))/100</f>
        <v>-1.5074283339976999E-2</v>
      </c>
      <c r="O17" s="119">
        <f>(VLOOKUP($A17,'Occupancy Raw Data'!$B$8:$BE$45,'Occupancy Raw Data'!V$3,FALSE))/100</f>
        <v>-1.0424303662778401E-2</v>
      </c>
      <c r="P17" s="119">
        <f>(VLOOKUP($A17,'Occupancy Raw Data'!$B$8:$BE$45,'Occupancy Raw Data'!W$3,FALSE))/100</f>
        <v>-5.4204795157945497E-2</v>
      </c>
      <c r="Q17" s="119">
        <f>(VLOOKUP($A17,'Occupancy Raw Data'!$B$8:$BE$45,'Occupancy Raw Data'!X$3,FALSE))/100</f>
        <v>-9.181591890203171E-2</v>
      </c>
      <c r="R17" s="130">
        <f>(VLOOKUP($A17,'Occupancy Raw Data'!$B$8:$BE$45,'Occupancy Raw Data'!Y$3,FALSE))/100</f>
        <v>-4.8026538337131601E-2</v>
      </c>
      <c r="S17" s="119">
        <f>(VLOOKUP($A17,'Occupancy Raw Data'!$B$8:$BE$45,'Occupancy Raw Data'!AA$3,FALSE))/100</f>
        <v>-5.8947432911044803E-2</v>
      </c>
      <c r="T17" s="119">
        <f>(VLOOKUP($A17,'Occupancy Raw Data'!$B$8:$BE$45,'Occupancy Raw Data'!AB$3,FALSE))/100</f>
        <v>4.96476228089358E-5</v>
      </c>
      <c r="U17" s="130">
        <f>(VLOOKUP($A17,'Occupancy Raw Data'!$B$8:$BE$45,'Occupancy Raw Data'!AC$3,FALSE))/100</f>
        <v>-2.89516144872244E-2</v>
      </c>
      <c r="V17" s="131">
        <f>(VLOOKUP($A17,'Occupancy Raw Data'!$B$8:$BE$45,'Occupancy Raw Data'!AE$3,FALSE))/100</f>
        <v>-4.21820595883967E-2</v>
      </c>
      <c r="X17" s="49">
        <f>VLOOKUP($A17,'ADR Raw Data'!$B$6:$BE$43,'ADR Raw Data'!G$1,FALSE)</f>
        <v>123.605600607111</v>
      </c>
      <c r="Y17" s="50">
        <f>VLOOKUP($A17,'ADR Raw Data'!$B$6:$BE$43,'ADR Raw Data'!H$1,FALSE)</f>
        <v>123.079111850524</v>
      </c>
      <c r="Z17" s="50">
        <f>VLOOKUP($A17,'ADR Raw Data'!$B$6:$BE$43,'ADR Raw Data'!I$1,FALSE)</f>
        <v>132.960432033719</v>
      </c>
      <c r="AA17" s="50">
        <f>VLOOKUP($A17,'ADR Raw Data'!$B$6:$BE$43,'ADR Raw Data'!J$1,FALSE)</f>
        <v>133.02606311956299</v>
      </c>
      <c r="AB17" s="50">
        <f>VLOOKUP($A17,'ADR Raw Data'!$B$6:$BE$43,'ADR Raw Data'!K$1,FALSE)</f>
        <v>131.337472428539</v>
      </c>
      <c r="AC17" s="51">
        <f>VLOOKUP($A17,'ADR Raw Data'!$B$6:$BE$43,'ADR Raw Data'!L$1,FALSE)</f>
        <v>129.047090066225</v>
      </c>
      <c r="AD17" s="50">
        <f>VLOOKUP($A17,'ADR Raw Data'!$B$6:$BE$43,'ADR Raw Data'!N$1,FALSE)</f>
        <v>127.360485396955</v>
      </c>
      <c r="AE17" s="50">
        <f>VLOOKUP($A17,'ADR Raw Data'!$B$6:$BE$43,'ADR Raw Data'!O$1,FALSE)</f>
        <v>128.25470621257401</v>
      </c>
      <c r="AF17" s="51">
        <f>VLOOKUP($A17,'ADR Raw Data'!$B$6:$BE$43,'ADR Raw Data'!P$1,FALSE)</f>
        <v>127.82871154223</v>
      </c>
      <c r="AG17" s="52">
        <f>VLOOKUP($A17,'ADR Raw Data'!$B$6:$BE$43,'ADR Raw Data'!R$1,FALSE)</f>
        <v>128.668627343559</v>
      </c>
      <c r="AI17" s="129">
        <f>(VLOOKUP($A17,'ADR Raw Data'!$B$6:$BE$43,'ADR Raw Data'!T$1,FALSE))/100</f>
        <v>-3.82091275286187E-2</v>
      </c>
      <c r="AJ17" s="119">
        <f>(VLOOKUP($A17,'ADR Raw Data'!$B$6:$BE$43,'ADR Raw Data'!U$1,FALSE))/100</f>
        <v>-3.1453675768301999E-2</v>
      </c>
      <c r="AK17" s="119">
        <f>(VLOOKUP($A17,'ADR Raw Data'!$B$6:$BE$43,'ADR Raw Data'!V$1,FALSE))/100</f>
        <v>-2.06537713600984E-2</v>
      </c>
      <c r="AL17" s="119">
        <f>(VLOOKUP($A17,'ADR Raw Data'!$B$6:$BE$43,'ADR Raw Data'!W$1,FALSE))/100</f>
        <v>-3.0972944252955902E-2</v>
      </c>
      <c r="AM17" s="119">
        <f>(VLOOKUP($A17,'ADR Raw Data'!$B$6:$BE$43,'ADR Raw Data'!X$1,FALSE))/100</f>
        <v>-1.6226815247124601E-2</v>
      </c>
      <c r="AN17" s="130">
        <f>(VLOOKUP($A17,'ADR Raw Data'!$B$6:$BE$43,'ADR Raw Data'!Y$1,FALSE))/100</f>
        <v>-2.7432202780215399E-2</v>
      </c>
      <c r="AO17" s="119">
        <f>(VLOOKUP($A17,'ADR Raw Data'!$B$6:$BE$43,'ADR Raw Data'!AA$1,FALSE))/100</f>
        <v>9.0304345393675696E-4</v>
      </c>
      <c r="AP17" s="119">
        <f>(VLOOKUP($A17,'ADR Raw Data'!$B$6:$BE$43,'ADR Raw Data'!AB$1,FALSE))/100</f>
        <v>2.6520826324178501E-2</v>
      </c>
      <c r="AQ17" s="130">
        <f>(VLOOKUP($A17,'ADR Raw Data'!$B$6:$BE$43,'ADR Raw Data'!AC$1,FALSE))/100</f>
        <v>1.3918537142824901E-2</v>
      </c>
      <c r="AR17" s="131">
        <f>(VLOOKUP($A17,'ADR Raw Data'!$B$6:$BE$43,'ADR Raw Data'!AE$1,FALSE))/100</f>
        <v>-1.5246738186084302E-2</v>
      </c>
      <c r="AS17" s="40"/>
      <c r="AT17" s="49">
        <f>VLOOKUP($A17,'RevPAR Raw Data'!$B$6:$BE$43,'RevPAR Raw Data'!G$1,FALSE)</f>
        <v>66.156322385981099</v>
      </c>
      <c r="AU17" s="50">
        <f>VLOOKUP($A17,'RevPAR Raw Data'!$B$6:$BE$43,'RevPAR Raw Data'!H$1,FALSE)</f>
        <v>55.804814900777501</v>
      </c>
      <c r="AV17" s="50">
        <f>VLOOKUP($A17,'RevPAR Raw Data'!$B$6:$BE$43,'RevPAR Raw Data'!I$1,FALSE)</f>
        <v>73.2154171985609</v>
      </c>
      <c r="AW17" s="50">
        <f>VLOOKUP($A17,'RevPAR Raw Data'!$B$6:$BE$43,'RevPAR Raw Data'!J$1,FALSE)</f>
        <v>76.308208193106594</v>
      </c>
      <c r="AX17" s="50">
        <f>VLOOKUP($A17,'RevPAR Raw Data'!$B$6:$BE$43,'RevPAR Raw Data'!K$1,FALSE)</f>
        <v>67.718740861088506</v>
      </c>
      <c r="AY17" s="51">
        <f>VLOOKUP($A17,'RevPAR Raw Data'!$B$6:$BE$43,'RevPAR Raw Data'!L$1,FALSE)</f>
        <v>67.840700707902897</v>
      </c>
      <c r="AZ17" s="50">
        <f>VLOOKUP($A17,'RevPAR Raw Data'!$B$6:$BE$43,'RevPAR Raw Data'!N$1,FALSE)</f>
        <v>71.861051410003398</v>
      </c>
      <c r="BA17" s="50">
        <f>VLOOKUP($A17,'RevPAR Raw Data'!$B$6:$BE$43,'RevPAR Raw Data'!O$1,FALSE)</f>
        <v>79.539648369502103</v>
      </c>
      <c r="BB17" s="51">
        <f>VLOOKUP($A17,'RevPAR Raw Data'!$B$6:$BE$43,'RevPAR Raw Data'!P$1,FALSE)</f>
        <v>75.7003498897528</v>
      </c>
      <c r="BC17" s="52">
        <f>VLOOKUP($A17,'RevPAR Raw Data'!$B$6:$BE$43,'RevPAR Raw Data'!R$1,FALSE)</f>
        <v>70.086314759860002</v>
      </c>
      <c r="BE17" s="129">
        <f>(VLOOKUP($A17,'RevPAR Raw Data'!$B$6:$BE$43,'RevPAR Raw Data'!T$1,FALSE))/100</f>
        <v>-9.7029306483987998E-2</v>
      </c>
      <c r="BF17" s="119">
        <f>(VLOOKUP($A17,'RevPAR Raw Data'!$B$6:$BE$43,'RevPAR Raw Data'!U$1,FALSE))/100</f>
        <v>-4.6053817487663802E-2</v>
      </c>
      <c r="BG17" s="119">
        <f>(VLOOKUP($A17,'RevPAR Raw Data'!$B$6:$BE$43,'RevPAR Raw Data'!V$1,FALSE))/100</f>
        <v>-3.0862773838437597E-2</v>
      </c>
      <c r="BH17" s="119">
        <f>(VLOOKUP($A17,'RevPAR Raw Data'!$B$6:$BE$43,'RevPAR Raw Data'!W$1,FALSE))/100</f>
        <v>-8.34988573122315E-2</v>
      </c>
      <c r="BI17" s="119">
        <f>(VLOOKUP($A17,'RevPAR Raw Data'!$B$6:$BE$43,'RevPAR Raw Data'!X$1,FALSE))/100</f>
        <v>-0.10655285419638799</v>
      </c>
      <c r="BJ17" s="130">
        <f>(VLOOKUP($A17,'RevPAR Raw Data'!$B$6:$BE$43,'RevPAR Raw Data'!Y$1,FALSE))/100</f>
        <v>-7.41412673788511E-2</v>
      </c>
      <c r="BK17" s="119">
        <f>(VLOOKUP($A17,'RevPAR Raw Data'!$B$6:$BE$43,'RevPAR Raw Data'!AA$1,FALSE))/100</f>
        <v>-5.8097621550524801E-2</v>
      </c>
      <c r="BL17" s="119">
        <f>(VLOOKUP($A17,'RevPAR Raw Data'!$B$6:$BE$43,'RevPAR Raw Data'!AB$1,FALSE))/100</f>
        <v>2.6571790642969301E-2</v>
      </c>
      <c r="BM17" s="130">
        <f>(VLOOKUP($A17,'RevPAR Raw Data'!$B$6:$BE$43,'RevPAR Raw Data'!AC$1,FALSE))/100</f>
        <v>-1.54360414659845E-2</v>
      </c>
      <c r="BN17" s="131">
        <f>(VLOOKUP($A17,'RevPAR Raw Data'!$B$6:$BE$43,'RevPAR Raw Data'!AE$1,FALSE))/100</f>
        <v>-5.6785658955787001E-2</v>
      </c>
    </row>
    <row r="18" spans="1:66" x14ac:dyDescent="0.45">
      <c r="A18" s="59" t="s">
        <v>26</v>
      </c>
      <c r="B18" s="118">
        <f>(VLOOKUP($A18,'Occupancy Raw Data'!$B$8:$BE$45,'Occupancy Raw Data'!G$3,FALSE))/100</f>
        <v>0.57266635859519399</v>
      </c>
      <c r="C18" s="115">
        <f>(VLOOKUP($A18,'Occupancy Raw Data'!$B$8:$BE$45,'Occupancy Raw Data'!H$3,FALSE))/100</f>
        <v>0.56215341959334497</v>
      </c>
      <c r="D18" s="115">
        <f>(VLOOKUP($A18,'Occupancy Raw Data'!$B$8:$BE$45,'Occupancy Raw Data'!I$3,FALSE))/100</f>
        <v>0.70910351201478705</v>
      </c>
      <c r="E18" s="115">
        <f>(VLOOKUP($A18,'Occupancy Raw Data'!$B$8:$BE$45,'Occupancy Raw Data'!J$3,FALSE))/100</f>
        <v>0.70355822550831704</v>
      </c>
      <c r="F18" s="115">
        <f>(VLOOKUP($A18,'Occupancy Raw Data'!$B$8:$BE$45,'Occupancy Raw Data'!K$3,FALSE))/100</f>
        <v>0.55522181146025806</v>
      </c>
      <c r="G18" s="116">
        <f>(VLOOKUP($A18,'Occupancy Raw Data'!$B$8:$BE$45,'Occupancy Raw Data'!L$3,FALSE))/100</f>
        <v>0.62054066543438002</v>
      </c>
      <c r="H18" s="119">
        <f>(VLOOKUP($A18,'Occupancy Raw Data'!$B$8:$BE$45,'Occupancy Raw Data'!N$3,FALSE))/100</f>
        <v>0.55371996303142301</v>
      </c>
      <c r="I18" s="119">
        <f>(VLOOKUP($A18,'Occupancy Raw Data'!$B$8:$BE$45,'Occupancy Raw Data'!O$3,FALSE))/100</f>
        <v>0.62788817005545194</v>
      </c>
      <c r="J18" s="116">
        <f>(VLOOKUP($A18,'Occupancy Raw Data'!$B$8:$BE$45,'Occupancy Raw Data'!P$3,FALSE))/100</f>
        <v>0.59080406654343798</v>
      </c>
      <c r="K18" s="117">
        <f>(VLOOKUP($A18,'Occupancy Raw Data'!$B$8:$BE$45,'Occupancy Raw Data'!R$3,FALSE))/100</f>
        <v>0.61204449432268193</v>
      </c>
      <c r="M18" s="129">
        <f>(VLOOKUP($A18,'Occupancy Raw Data'!$B$8:$BE$45,'Occupancy Raw Data'!T$3,FALSE))/100</f>
        <v>3.0111979873081803E-3</v>
      </c>
      <c r="N18" s="119">
        <f>(VLOOKUP($A18,'Occupancy Raw Data'!$B$8:$BE$45,'Occupancy Raw Data'!U$3,FALSE))/100</f>
        <v>6.3383199736368204E-2</v>
      </c>
      <c r="O18" s="119">
        <f>(VLOOKUP($A18,'Occupancy Raw Data'!$B$8:$BE$45,'Occupancy Raw Data'!V$3,FALSE))/100</f>
        <v>2.9315780551028596E-3</v>
      </c>
      <c r="P18" s="119">
        <f>(VLOOKUP($A18,'Occupancy Raw Data'!$B$8:$BE$45,'Occupancy Raw Data'!W$3,FALSE))/100</f>
        <v>-4.8842336135259103E-2</v>
      </c>
      <c r="Q18" s="119">
        <f>(VLOOKUP($A18,'Occupancy Raw Data'!$B$8:$BE$45,'Occupancy Raw Data'!X$3,FALSE))/100</f>
        <v>-2.4564375742031998E-2</v>
      </c>
      <c r="R18" s="130">
        <f>(VLOOKUP($A18,'Occupancy Raw Data'!$B$8:$BE$45,'Occupancy Raw Data'!Y$3,FALSE))/100</f>
        <v>-4.1119724602098904E-3</v>
      </c>
      <c r="S18" s="119">
        <f>(VLOOKUP($A18,'Occupancy Raw Data'!$B$8:$BE$45,'Occupancy Raw Data'!AA$3,FALSE))/100</f>
        <v>-5.3296188776992298E-2</v>
      </c>
      <c r="T18" s="119">
        <f>(VLOOKUP($A18,'Occupancy Raw Data'!$B$8:$BE$45,'Occupancy Raw Data'!AB$3,FALSE))/100</f>
        <v>-1.66709103341243E-3</v>
      </c>
      <c r="U18" s="130">
        <f>(VLOOKUP($A18,'Occupancy Raw Data'!$B$8:$BE$45,'Occupancy Raw Data'!AC$3,FALSE))/100</f>
        <v>-2.6544951152458598E-2</v>
      </c>
      <c r="V18" s="131">
        <f>(VLOOKUP($A18,'Occupancy Raw Data'!$B$8:$BE$45,'Occupancy Raw Data'!AE$3,FALSE))/100</f>
        <v>-1.0401564515842501E-2</v>
      </c>
      <c r="X18" s="49">
        <f>VLOOKUP($A18,'ADR Raw Data'!$B$6:$BE$43,'ADR Raw Data'!G$1,FALSE)</f>
        <v>140.66697195884601</v>
      </c>
      <c r="Y18" s="50">
        <f>VLOOKUP($A18,'ADR Raw Data'!$B$6:$BE$43,'ADR Raw Data'!H$1,FALSE)</f>
        <v>159.795141800246</v>
      </c>
      <c r="Z18" s="50">
        <f>VLOOKUP($A18,'ADR Raw Data'!$B$6:$BE$43,'ADR Raw Data'!I$1,FALSE)</f>
        <v>188.00229553600499</v>
      </c>
      <c r="AA18" s="50">
        <f>VLOOKUP($A18,'ADR Raw Data'!$B$6:$BE$43,'ADR Raw Data'!J$1,FALSE)</f>
        <v>187.564036124794</v>
      </c>
      <c r="AB18" s="50">
        <f>VLOOKUP($A18,'ADR Raw Data'!$B$6:$BE$43,'ADR Raw Data'!K$1,FALSE)</f>
        <v>156.51302954639999</v>
      </c>
      <c r="AC18" s="51">
        <f>VLOOKUP($A18,'ADR Raw Data'!$B$6:$BE$43,'ADR Raw Data'!L$1,FALSE)</f>
        <v>168.420673567412</v>
      </c>
      <c r="AD18" s="50">
        <f>VLOOKUP($A18,'ADR Raw Data'!$B$6:$BE$43,'ADR Raw Data'!N$1,FALSE)</f>
        <v>128.84766534529501</v>
      </c>
      <c r="AE18" s="50">
        <f>VLOOKUP($A18,'ADR Raw Data'!$B$6:$BE$43,'ADR Raw Data'!O$1,FALSE)</f>
        <v>125.718338546458</v>
      </c>
      <c r="AF18" s="51">
        <f>VLOOKUP($A18,'ADR Raw Data'!$B$6:$BE$43,'ADR Raw Data'!P$1,FALSE)</f>
        <v>127.184789792725</v>
      </c>
      <c r="AG18" s="52">
        <f>VLOOKUP($A18,'ADR Raw Data'!$B$6:$BE$43,'ADR Raw Data'!R$1,FALSE)</f>
        <v>157.047864635297</v>
      </c>
      <c r="AI18" s="129">
        <f>(VLOOKUP($A18,'ADR Raw Data'!$B$6:$BE$43,'ADR Raw Data'!T$1,FALSE))/100</f>
        <v>5.1156198380306599E-2</v>
      </c>
      <c r="AJ18" s="119">
        <f>(VLOOKUP($A18,'ADR Raw Data'!$B$6:$BE$43,'ADR Raw Data'!U$1,FALSE))/100</f>
        <v>9.1122056574673801E-2</v>
      </c>
      <c r="AK18" s="119">
        <f>(VLOOKUP($A18,'ADR Raw Data'!$B$6:$BE$43,'ADR Raw Data'!V$1,FALSE))/100</f>
        <v>0.12989547261015499</v>
      </c>
      <c r="AL18" s="119">
        <f>(VLOOKUP($A18,'ADR Raw Data'!$B$6:$BE$43,'ADR Raw Data'!W$1,FALSE))/100</f>
        <v>0.100723527293739</v>
      </c>
      <c r="AM18" s="119">
        <f>(VLOOKUP($A18,'ADR Raw Data'!$B$6:$BE$43,'ADR Raw Data'!X$1,FALSE))/100</f>
        <v>0.108837440465529</v>
      </c>
      <c r="AN18" s="130">
        <f>(VLOOKUP($A18,'ADR Raw Data'!$B$6:$BE$43,'ADR Raw Data'!Y$1,FALSE))/100</f>
        <v>9.8069905708959806E-2</v>
      </c>
      <c r="AO18" s="119">
        <f>(VLOOKUP($A18,'ADR Raw Data'!$B$6:$BE$43,'ADR Raw Data'!AA$1,FALSE))/100</f>
        <v>4.3036472857679302E-2</v>
      </c>
      <c r="AP18" s="119">
        <f>(VLOOKUP($A18,'ADR Raw Data'!$B$6:$BE$43,'ADR Raw Data'!AB$1,FALSE))/100</f>
        <v>1.2431860822779001E-3</v>
      </c>
      <c r="AQ18" s="130">
        <f>(VLOOKUP($A18,'ADR Raw Data'!$B$6:$BE$43,'ADR Raw Data'!AC$1,FALSE))/100</f>
        <v>2.08788761407766E-2</v>
      </c>
      <c r="AR18" s="131">
        <f>(VLOOKUP($A18,'ADR Raw Data'!$B$6:$BE$43,'ADR Raw Data'!AE$1,FALSE))/100</f>
        <v>8.0812000127178707E-2</v>
      </c>
      <c r="AS18" s="40"/>
      <c r="AT18" s="49">
        <f>VLOOKUP($A18,'RevPAR Raw Data'!$B$6:$BE$43,'RevPAR Raw Data'!G$1,FALSE)</f>
        <v>80.555242606284594</v>
      </c>
      <c r="AU18" s="50">
        <f>VLOOKUP($A18,'RevPAR Raw Data'!$B$6:$BE$43,'RevPAR Raw Data'!H$1,FALSE)</f>
        <v>89.829385397412096</v>
      </c>
      <c r="AV18" s="50">
        <f>VLOOKUP($A18,'RevPAR Raw Data'!$B$6:$BE$43,'RevPAR Raw Data'!I$1,FALSE)</f>
        <v>133.31308803142301</v>
      </c>
      <c r="AW18" s="50">
        <f>VLOOKUP($A18,'RevPAR Raw Data'!$B$6:$BE$43,'RevPAR Raw Data'!J$1,FALSE)</f>
        <v>131.96222042513801</v>
      </c>
      <c r="AX18" s="50">
        <f>VLOOKUP($A18,'RevPAR Raw Data'!$B$6:$BE$43,'RevPAR Raw Data'!K$1,FALSE)</f>
        <v>86.8994477818853</v>
      </c>
      <c r="AY18" s="51">
        <f>VLOOKUP($A18,'RevPAR Raw Data'!$B$6:$BE$43,'RevPAR Raw Data'!L$1,FALSE)</f>
        <v>104.511876848428</v>
      </c>
      <c r="AZ18" s="50">
        <f>VLOOKUP($A18,'RevPAR Raw Data'!$B$6:$BE$43,'RevPAR Raw Data'!N$1,FALSE)</f>
        <v>71.345524491681999</v>
      </c>
      <c r="BA18" s="50">
        <f>VLOOKUP($A18,'RevPAR Raw Data'!$B$6:$BE$43,'RevPAR Raw Data'!O$1,FALSE)</f>
        <v>78.937057532347495</v>
      </c>
      <c r="BB18" s="51">
        <f>VLOOKUP($A18,'RevPAR Raw Data'!$B$6:$BE$43,'RevPAR Raw Data'!P$1,FALSE)</f>
        <v>75.141291012014705</v>
      </c>
      <c r="BC18" s="52">
        <f>VLOOKUP($A18,'RevPAR Raw Data'!$B$6:$BE$43,'RevPAR Raw Data'!R$1,FALSE)</f>
        <v>96.120280895167596</v>
      </c>
      <c r="BE18" s="129">
        <f>(VLOOKUP($A18,'RevPAR Raw Data'!$B$6:$BE$43,'RevPAR Raw Data'!T$1,FALSE))/100</f>
        <v>5.4321437809215896E-2</v>
      </c>
      <c r="BF18" s="119">
        <f>(VLOOKUP($A18,'RevPAR Raw Data'!$B$6:$BE$43,'RevPAR Raw Data'!U$1,FALSE))/100</f>
        <v>0.160280863823303</v>
      </c>
      <c r="BG18" s="119">
        <f>(VLOOKUP($A18,'RevPAR Raw Data'!$B$6:$BE$43,'RevPAR Raw Data'!V$1,FALSE))/100</f>
        <v>0.133207849382219</v>
      </c>
      <c r="BH18" s="119">
        <f>(VLOOKUP($A18,'RevPAR Raw Data'!$B$6:$BE$43,'RevPAR Raw Data'!W$1,FALSE))/100</f>
        <v>4.6961618781670503E-2</v>
      </c>
      <c r="BI18" s="119">
        <f>(VLOOKUP($A18,'RevPAR Raw Data'!$B$6:$BE$43,'RevPAR Raw Data'!X$1,FALSE))/100</f>
        <v>8.1599540941101112E-2</v>
      </c>
      <c r="BJ18" s="130">
        <f>(VLOOKUP($A18,'RevPAR Raw Data'!$B$6:$BE$43,'RevPAR Raw Data'!Y$1,FALSE))/100</f>
        <v>9.3554672497299304E-2</v>
      </c>
      <c r="BK18" s="119">
        <f>(VLOOKUP($A18,'RevPAR Raw Data'!$B$6:$BE$43,'RevPAR Raw Data'!AA$1,FALSE))/100</f>
        <v>-1.2553395901031701E-2</v>
      </c>
      <c r="BL18" s="119">
        <f>(VLOOKUP($A18,'RevPAR Raw Data'!$B$6:$BE$43,'RevPAR Raw Data'!AB$1,FALSE))/100</f>
        <v>-4.2597745550515699E-4</v>
      </c>
      <c r="BM18" s="130">
        <f>(VLOOKUP($A18,'RevPAR Raw Data'!$B$6:$BE$43,'RevPAR Raw Data'!AC$1,FALSE))/100</f>
        <v>-6.2203037589571193E-3</v>
      </c>
      <c r="BN18" s="131">
        <f>(VLOOKUP($A18,'RevPAR Raw Data'!$B$6:$BE$43,'RevPAR Raw Data'!AE$1,FALSE))/100</f>
        <v>6.9569864378359103E-2</v>
      </c>
    </row>
    <row r="19" spans="1:66" x14ac:dyDescent="0.45">
      <c r="A19" s="59" t="s">
        <v>24</v>
      </c>
      <c r="B19" s="118">
        <f>(VLOOKUP($A19,'Occupancy Raw Data'!$B$8:$BE$45,'Occupancy Raw Data'!G$3,FALSE))/100</f>
        <v>0.51000327976385695</v>
      </c>
      <c r="C19" s="115">
        <f>(VLOOKUP($A19,'Occupancy Raw Data'!$B$8:$BE$45,'Occupancy Raw Data'!H$3,FALSE))/100</f>
        <v>0.57527058051820201</v>
      </c>
      <c r="D19" s="115">
        <f>(VLOOKUP($A19,'Occupancy Raw Data'!$B$8:$BE$45,'Occupancy Raw Data'!I$3,FALSE))/100</f>
        <v>0.61643161692358095</v>
      </c>
      <c r="E19" s="115">
        <f>(VLOOKUP($A19,'Occupancy Raw Data'!$B$8:$BE$45,'Occupancy Raw Data'!J$3,FALSE))/100</f>
        <v>0.60118071498851999</v>
      </c>
      <c r="F19" s="115">
        <f>(VLOOKUP($A19,'Occupancy Raw Data'!$B$8:$BE$45,'Occupancy Raw Data'!K$3,FALSE))/100</f>
        <v>0.53066579206297104</v>
      </c>
      <c r="G19" s="116">
        <f>(VLOOKUP($A19,'Occupancy Raw Data'!$B$8:$BE$45,'Occupancy Raw Data'!L$3,FALSE))/100</f>
        <v>0.56671039685142599</v>
      </c>
      <c r="H19" s="119">
        <f>(VLOOKUP($A19,'Occupancy Raw Data'!$B$8:$BE$45,'Occupancy Raw Data'!N$3,FALSE))/100</f>
        <v>0.506231551328304</v>
      </c>
      <c r="I19" s="119">
        <f>(VLOOKUP($A19,'Occupancy Raw Data'!$B$8:$BE$45,'Occupancy Raw Data'!O$3,FALSE))/100</f>
        <v>0.56165956051164301</v>
      </c>
      <c r="J19" s="116">
        <f>(VLOOKUP($A19,'Occupancy Raw Data'!$B$8:$BE$45,'Occupancy Raw Data'!P$3,FALSE))/100</f>
        <v>0.53394555591997306</v>
      </c>
      <c r="K19" s="117">
        <f>(VLOOKUP($A19,'Occupancy Raw Data'!$B$8:$BE$45,'Occupancy Raw Data'!R$3,FALSE))/100</f>
        <v>0.55734901372815404</v>
      </c>
      <c r="M19" s="129">
        <f>(VLOOKUP($A19,'Occupancy Raw Data'!$B$8:$BE$45,'Occupancy Raw Data'!T$3,FALSE))/100</f>
        <v>-3.9533260987759198E-3</v>
      </c>
      <c r="N19" s="119">
        <f>(VLOOKUP($A19,'Occupancy Raw Data'!$B$8:$BE$45,'Occupancy Raw Data'!U$3,FALSE))/100</f>
        <v>4.2859245786632E-2</v>
      </c>
      <c r="O19" s="119">
        <f>(VLOOKUP($A19,'Occupancy Raw Data'!$B$8:$BE$45,'Occupancy Raw Data'!V$3,FALSE))/100</f>
        <v>-6.4328462240435508E-2</v>
      </c>
      <c r="P19" s="119">
        <f>(VLOOKUP($A19,'Occupancy Raw Data'!$B$8:$BE$45,'Occupancy Raw Data'!W$3,FALSE))/100</f>
        <v>-6.9920164735480808E-2</v>
      </c>
      <c r="Q19" s="119">
        <f>(VLOOKUP($A19,'Occupancy Raw Data'!$B$8:$BE$45,'Occupancy Raw Data'!X$3,FALSE))/100</f>
        <v>-3.0523570912759701E-2</v>
      </c>
      <c r="R19" s="130">
        <f>(VLOOKUP($A19,'Occupancy Raw Data'!$B$8:$BE$45,'Occupancy Raw Data'!Y$3,FALSE))/100</f>
        <v>-2.8346547567737898E-2</v>
      </c>
      <c r="S19" s="119">
        <f>(VLOOKUP($A19,'Occupancy Raw Data'!$B$8:$BE$45,'Occupancy Raw Data'!AA$3,FALSE))/100</f>
        <v>-3.5065187096921996E-2</v>
      </c>
      <c r="T19" s="119">
        <f>(VLOOKUP($A19,'Occupancy Raw Data'!$B$8:$BE$45,'Occupancy Raw Data'!AB$3,FALSE))/100</f>
        <v>-2.62974257342833E-2</v>
      </c>
      <c r="U19" s="130">
        <f>(VLOOKUP($A19,'Occupancy Raw Data'!$B$8:$BE$45,'Occupancy Raw Data'!AC$3,FALSE))/100</f>
        <v>-3.0473542645384103E-2</v>
      </c>
      <c r="V19" s="131">
        <f>(VLOOKUP($A19,'Occupancy Raw Data'!$B$8:$BE$45,'Occupancy Raw Data'!AE$3,FALSE))/100</f>
        <v>-2.8929669263226501E-2</v>
      </c>
      <c r="X19" s="49">
        <f>VLOOKUP($A19,'ADR Raw Data'!$B$6:$BE$43,'ADR Raw Data'!G$1,FALSE)</f>
        <v>137.50117363344</v>
      </c>
      <c r="Y19" s="50">
        <f>VLOOKUP($A19,'ADR Raw Data'!$B$6:$BE$43,'ADR Raw Data'!H$1,FALSE)</f>
        <v>119.839130558722</v>
      </c>
      <c r="Z19" s="50">
        <f>VLOOKUP($A19,'ADR Raw Data'!$B$6:$BE$43,'ADR Raw Data'!I$1,FALSE)</f>
        <v>127.934346900771</v>
      </c>
      <c r="AA19" s="50">
        <f>VLOOKUP($A19,'ADR Raw Data'!$B$6:$BE$43,'ADR Raw Data'!J$1,FALSE)</f>
        <v>129.42930169121601</v>
      </c>
      <c r="AB19" s="50">
        <f>VLOOKUP($A19,'ADR Raw Data'!$B$6:$BE$43,'ADR Raw Data'!K$1,FALSE)</f>
        <v>135.732141532756</v>
      </c>
      <c r="AC19" s="51">
        <f>VLOOKUP($A19,'ADR Raw Data'!$B$6:$BE$43,'ADR Raw Data'!L$1,FALSE)</f>
        <v>129.79029804965501</v>
      </c>
      <c r="AD19" s="50">
        <f>VLOOKUP($A19,'ADR Raw Data'!$B$6:$BE$43,'ADR Raw Data'!N$1,FALSE)</f>
        <v>132.74185617103899</v>
      </c>
      <c r="AE19" s="50">
        <f>VLOOKUP($A19,'ADR Raw Data'!$B$6:$BE$43,'ADR Raw Data'!O$1,FALSE)</f>
        <v>138.52114160583901</v>
      </c>
      <c r="AF19" s="51">
        <f>VLOOKUP($A19,'ADR Raw Data'!$B$6:$BE$43,'ADR Raw Data'!P$1,FALSE)</f>
        <v>135.781483415233</v>
      </c>
      <c r="AG19" s="52">
        <f>VLOOKUP($A19,'ADR Raw Data'!$B$6:$BE$43,'ADR Raw Data'!R$1,FALSE)</f>
        <v>131.430187045521</v>
      </c>
      <c r="AI19" s="129">
        <f>(VLOOKUP($A19,'ADR Raw Data'!$B$6:$BE$43,'ADR Raw Data'!T$1,FALSE))/100</f>
        <v>4.2407540791644001E-2</v>
      </c>
      <c r="AJ19" s="119">
        <f>(VLOOKUP($A19,'ADR Raw Data'!$B$6:$BE$43,'ADR Raw Data'!U$1,FALSE))/100</f>
        <v>2.8578227380972199E-2</v>
      </c>
      <c r="AK19" s="119">
        <f>(VLOOKUP($A19,'ADR Raw Data'!$B$6:$BE$43,'ADR Raw Data'!V$1,FALSE))/100</f>
        <v>-3.0471322379203299E-2</v>
      </c>
      <c r="AL19" s="119">
        <f>(VLOOKUP($A19,'ADR Raw Data'!$B$6:$BE$43,'ADR Raw Data'!W$1,FALSE))/100</f>
        <v>-2.8151983277829303E-2</v>
      </c>
      <c r="AM19" s="119">
        <f>(VLOOKUP($A19,'ADR Raw Data'!$B$6:$BE$43,'ADR Raw Data'!X$1,FALSE))/100</f>
        <v>1.0867460370292402E-2</v>
      </c>
      <c r="AN19" s="130">
        <f>(VLOOKUP($A19,'ADR Raw Data'!$B$6:$BE$43,'ADR Raw Data'!Y$1,FALSE))/100</f>
        <v>4.5485217914695302E-4</v>
      </c>
      <c r="AO19" s="119">
        <f>(VLOOKUP($A19,'ADR Raw Data'!$B$6:$BE$43,'ADR Raw Data'!AA$1,FALSE))/100</f>
        <v>1.9919998975104901E-2</v>
      </c>
      <c r="AP19" s="119">
        <f>(VLOOKUP($A19,'ADR Raw Data'!$B$6:$BE$43,'ADR Raw Data'!AB$1,FALSE))/100</f>
        <v>2.2601312965728999E-2</v>
      </c>
      <c r="AQ19" s="130">
        <f>(VLOOKUP($A19,'ADR Raw Data'!$B$6:$BE$43,'ADR Raw Data'!AC$1,FALSE))/100</f>
        <v>2.14489828858428E-2</v>
      </c>
      <c r="AR19" s="131">
        <f>(VLOOKUP($A19,'ADR Raw Data'!$B$6:$BE$43,'ADR Raw Data'!AE$1,FALSE))/100</f>
        <v>6.2927820840660998E-3</v>
      </c>
      <c r="AS19" s="40"/>
      <c r="AT19" s="49">
        <f>VLOOKUP($A19,'RevPAR Raw Data'!$B$6:$BE$43,'RevPAR Raw Data'!G$1,FALSE)</f>
        <v>70.126049524434194</v>
      </c>
      <c r="AU19" s="50">
        <f>VLOOKUP($A19,'RevPAR Raw Data'!$B$6:$BE$43,'RevPAR Raw Data'!H$1,FALSE)</f>
        <v>68.939926205313199</v>
      </c>
      <c r="AV19" s="50">
        <f>VLOOKUP($A19,'RevPAR Raw Data'!$B$6:$BE$43,'RevPAR Raw Data'!I$1,FALSE)</f>
        <v>78.862776320104899</v>
      </c>
      <c r="AW19" s="50">
        <f>VLOOKUP($A19,'RevPAR Raw Data'!$B$6:$BE$43,'RevPAR Raw Data'!J$1,FALSE)</f>
        <v>77.810400131190505</v>
      </c>
      <c r="AX19" s="50">
        <f>VLOOKUP($A19,'RevPAR Raw Data'!$B$6:$BE$43,'RevPAR Raw Data'!K$1,FALSE)</f>
        <v>72.028404394883495</v>
      </c>
      <c r="AY19" s="51">
        <f>VLOOKUP($A19,'RevPAR Raw Data'!$B$6:$BE$43,'RevPAR Raw Data'!L$1,FALSE)</f>
        <v>73.553511315185304</v>
      </c>
      <c r="AZ19" s="50">
        <f>VLOOKUP($A19,'RevPAR Raw Data'!$B$6:$BE$43,'RevPAR Raw Data'!N$1,FALSE)</f>
        <v>67.198115775664107</v>
      </c>
      <c r="BA19" s="50">
        <f>VLOOKUP($A19,'RevPAR Raw Data'!$B$6:$BE$43,'RevPAR Raw Data'!O$1,FALSE)</f>
        <v>77.801723515906801</v>
      </c>
      <c r="BB19" s="51">
        <f>VLOOKUP($A19,'RevPAR Raw Data'!$B$6:$BE$43,'RevPAR Raw Data'!P$1,FALSE)</f>
        <v>72.499919645785496</v>
      </c>
      <c r="BC19" s="52">
        <f>VLOOKUP($A19,'RevPAR Raw Data'!$B$6:$BE$43,'RevPAR Raw Data'!R$1,FALSE)</f>
        <v>73.252485123928196</v>
      </c>
      <c r="BE19" s="129">
        <f>(VLOOKUP($A19,'RevPAR Raw Data'!$B$6:$BE$43,'RevPAR Raw Data'!T$1,FALSE))/100</f>
        <v>3.8286563855071599E-2</v>
      </c>
      <c r="BF19" s="119">
        <f>(VLOOKUP($A19,'RevPAR Raw Data'!$B$6:$BE$43,'RevPAR Raw Data'!U$1,FALSE))/100</f>
        <v>7.2662314439071604E-2</v>
      </c>
      <c r="BG19" s="119">
        <f>(VLOOKUP($A19,'RevPAR Raw Data'!$B$6:$BE$43,'RevPAR Raw Data'!V$1,FALSE))/100</f>
        <v>-9.2839611308552103E-2</v>
      </c>
      <c r="BH19" s="119">
        <f>(VLOOKUP($A19,'RevPAR Raw Data'!$B$6:$BE$43,'RevPAR Raw Data'!W$1,FALSE))/100</f>
        <v>-9.6103756704893809E-2</v>
      </c>
      <c r="BI19" s="119">
        <f>(VLOOKUP($A19,'RevPAR Raw Data'!$B$6:$BE$43,'RevPAR Raw Data'!X$1,FALSE))/100</f>
        <v>-1.9987824239721497E-2</v>
      </c>
      <c r="BJ19" s="130">
        <f>(VLOOKUP($A19,'RevPAR Raw Data'!$B$6:$BE$43,'RevPAR Raw Data'!Y$1,FALSE))/100</f>
        <v>-2.7904588877523402E-2</v>
      </c>
      <c r="BK19" s="119">
        <f>(VLOOKUP($A19,'RevPAR Raw Data'!$B$6:$BE$43,'RevPAR Raw Data'!AA$1,FALSE))/100</f>
        <v>-1.58436866128495E-2</v>
      </c>
      <c r="BL19" s="119">
        <f>(VLOOKUP($A19,'RevPAR Raw Data'!$B$6:$BE$43,'RevPAR Raw Data'!AB$1,FALSE))/100</f>
        <v>-4.2904691177677598E-3</v>
      </c>
      <c r="BM19" s="130">
        <f>(VLOOKUP($A19,'RevPAR Raw Data'!$B$6:$BE$43,'RevPAR Raw Data'!AC$1,FALSE))/100</f>
        <v>-9.6781862542131298E-3</v>
      </c>
      <c r="BN19" s="131">
        <f>(VLOOKUP($A19,'RevPAR Raw Data'!$B$6:$BE$43,'RevPAR Raw Data'!AE$1,FALSE))/100</f>
        <v>-2.2818935283598001E-2</v>
      </c>
    </row>
    <row r="20" spans="1:66" x14ac:dyDescent="0.45">
      <c r="A20" s="59" t="s">
        <v>27</v>
      </c>
      <c r="B20" s="118">
        <f>(VLOOKUP($A20,'Occupancy Raw Data'!$B$8:$BE$45,'Occupancy Raw Data'!G$3,FALSE))/100</f>
        <v>0.47364932051706904</v>
      </c>
      <c r="C20" s="115">
        <f>(VLOOKUP($A20,'Occupancy Raw Data'!$B$8:$BE$45,'Occupancy Raw Data'!H$3,FALSE))/100</f>
        <v>0.486023643796265</v>
      </c>
      <c r="D20" s="115">
        <f>(VLOOKUP($A20,'Occupancy Raw Data'!$B$8:$BE$45,'Occupancy Raw Data'!I$3,FALSE))/100</f>
        <v>0.51607557176002605</v>
      </c>
      <c r="E20" s="115">
        <f>(VLOOKUP($A20,'Occupancy Raw Data'!$B$8:$BE$45,'Occupancy Raw Data'!J$3,FALSE))/100</f>
        <v>0.50336979339299504</v>
      </c>
      <c r="F20" s="115">
        <f>(VLOOKUP($A20,'Occupancy Raw Data'!$B$8:$BE$45,'Occupancy Raw Data'!K$3,FALSE))/100</f>
        <v>0.47961551209810999</v>
      </c>
      <c r="G20" s="116">
        <f>(VLOOKUP($A20,'Occupancy Raw Data'!$B$8:$BE$45,'Occupancy Raw Data'!L$3,FALSE))/100</f>
        <v>0.49174676831289299</v>
      </c>
      <c r="H20" s="119">
        <f>(VLOOKUP($A20,'Occupancy Raw Data'!$B$8:$BE$45,'Occupancy Raw Data'!N$3,FALSE))/100</f>
        <v>0.52900232018561399</v>
      </c>
      <c r="I20" s="119">
        <f>(VLOOKUP($A20,'Occupancy Raw Data'!$B$8:$BE$45,'Occupancy Raw Data'!O$3,FALSE))/100</f>
        <v>0.59352557728427702</v>
      </c>
      <c r="J20" s="116">
        <f>(VLOOKUP($A20,'Occupancy Raw Data'!$B$8:$BE$45,'Occupancy Raw Data'!P$3,FALSE))/100</f>
        <v>0.56126394873494601</v>
      </c>
      <c r="K20" s="117">
        <f>(VLOOKUP($A20,'Occupancy Raw Data'!$B$8:$BE$45,'Occupancy Raw Data'!R$3,FALSE))/100</f>
        <v>0.51160881986205098</v>
      </c>
      <c r="M20" s="129">
        <f>(VLOOKUP($A20,'Occupancy Raw Data'!$B$8:$BE$45,'Occupancy Raw Data'!T$3,FALSE))/100</f>
        <v>-2.06855312979176E-2</v>
      </c>
      <c r="N20" s="119">
        <f>(VLOOKUP($A20,'Occupancy Raw Data'!$B$8:$BE$45,'Occupancy Raw Data'!U$3,FALSE))/100</f>
        <v>3.8869408144742296E-2</v>
      </c>
      <c r="O20" s="119">
        <f>(VLOOKUP($A20,'Occupancy Raw Data'!$B$8:$BE$45,'Occupancy Raw Data'!V$3,FALSE))/100</f>
        <v>6.1975275119099992E-4</v>
      </c>
      <c r="P20" s="119">
        <f>(VLOOKUP($A20,'Occupancy Raw Data'!$B$8:$BE$45,'Occupancy Raw Data'!W$3,FALSE))/100</f>
        <v>-5.7030232275293198E-2</v>
      </c>
      <c r="Q20" s="119">
        <f>(VLOOKUP($A20,'Occupancy Raw Data'!$B$8:$BE$45,'Occupancy Raw Data'!X$3,FALSE))/100</f>
        <v>-9.4724385384875903E-2</v>
      </c>
      <c r="R20" s="130">
        <f>(VLOOKUP($A20,'Occupancy Raw Data'!$B$8:$BE$45,'Occupancy Raw Data'!Y$3,FALSE))/100</f>
        <v>-2.8499727682534101E-2</v>
      </c>
      <c r="S20" s="119">
        <f>(VLOOKUP($A20,'Occupancy Raw Data'!$B$8:$BE$45,'Occupancy Raw Data'!AA$3,FALSE))/100</f>
        <v>-0.20682416228407099</v>
      </c>
      <c r="T20" s="119">
        <f>(VLOOKUP($A20,'Occupancy Raw Data'!$B$8:$BE$45,'Occupancy Raw Data'!AB$3,FALSE))/100</f>
        <v>-0.147203287039225</v>
      </c>
      <c r="U20" s="130">
        <f>(VLOOKUP($A20,'Occupancy Raw Data'!$B$8:$BE$45,'Occupancy Raw Data'!AC$3,FALSE))/100</f>
        <v>-0.17637869109262097</v>
      </c>
      <c r="V20" s="131">
        <f>(VLOOKUP($A20,'Occupancy Raw Data'!$B$8:$BE$45,'Occupancy Raw Data'!AE$3,FALSE))/100</f>
        <v>-8.0260950689920604E-2</v>
      </c>
      <c r="X20" s="49">
        <f>VLOOKUP($A20,'ADR Raw Data'!$B$6:$BE$43,'ADR Raw Data'!G$1,FALSE)</f>
        <v>92.7998017261488</v>
      </c>
      <c r="Y20" s="50">
        <f>VLOOKUP($A20,'ADR Raw Data'!$B$6:$BE$43,'ADR Raw Data'!H$1,FALSE)</f>
        <v>92.475473971357104</v>
      </c>
      <c r="Z20" s="50">
        <f>VLOOKUP($A20,'ADR Raw Data'!$B$6:$BE$43,'ADR Raw Data'!I$1,FALSE)</f>
        <v>94.781299507599996</v>
      </c>
      <c r="AA20" s="50">
        <f>VLOOKUP($A20,'ADR Raw Data'!$B$6:$BE$43,'ADR Raw Data'!J$1,FALSE)</f>
        <v>93.053604038630297</v>
      </c>
      <c r="AB20" s="50">
        <f>VLOOKUP($A20,'ADR Raw Data'!$B$6:$BE$43,'ADR Raw Data'!K$1,FALSE)</f>
        <v>92.820004607233301</v>
      </c>
      <c r="AC20" s="51">
        <f>VLOOKUP($A20,'ADR Raw Data'!$B$6:$BE$43,'ADR Raw Data'!L$1,FALSE)</f>
        <v>93.207498427249007</v>
      </c>
      <c r="AD20" s="50">
        <f>VLOOKUP($A20,'ADR Raw Data'!$B$6:$BE$43,'ADR Raw Data'!N$1,FALSE)</f>
        <v>97.488636173767702</v>
      </c>
      <c r="AE20" s="50">
        <f>VLOOKUP($A20,'ADR Raw Data'!$B$6:$BE$43,'ADR Raw Data'!O$1,FALSE)</f>
        <v>100.263661578555</v>
      </c>
      <c r="AF20" s="51">
        <f>VLOOKUP($A20,'ADR Raw Data'!$B$6:$BE$43,'ADR Raw Data'!P$1,FALSE)</f>
        <v>98.955903543307002</v>
      </c>
      <c r="AG20" s="52">
        <f>VLOOKUP($A20,'ADR Raw Data'!$B$6:$BE$43,'ADR Raw Data'!R$1,FALSE)</f>
        <v>95.009306164003206</v>
      </c>
      <c r="AI20" s="129">
        <f>(VLOOKUP($A20,'ADR Raw Data'!$B$6:$BE$43,'ADR Raw Data'!T$1,FALSE))/100</f>
        <v>4.0254585400153697E-2</v>
      </c>
      <c r="AJ20" s="119">
        <f>(VLOOKUP($A20,'ADR Raw Data'!$B$6:$BE$43,'ADR Raw Data'!U$1,FALSE))/100</f>
        <v>2.19360642661512E-2</v>
      </c>
      <c r="AK20" s="119">
        <f>(VLOOKUP($A20,'ADR Raw Data'!$B$6:$BE$43,'ADR Raw Data'!V$1,FALSE))/100</f>
        <v>2.2843479568499202E-2</v>
      </c>
      <c r="AL20" s="119">
        <f>(VLOOKUP($A20,'ADR Raw Data'!$B$6:$BE$43,'ADR Raw Data'!W$1,FALSE))/100</f>
        <v>-1.09274164585754E-2</v>
      </c>
      <c r="AM20" s="119">
        <f>(VLOOKUP($A20,'ADR Raw Data'!$B$6:$BE$43,'ADR Raw Data'!X$1,FALSE))/100</f>
        <v>-3.7712212113519298E-3</v>
      </c>
      <c r="AN20" s="130">
        <f>(VLOOKUP($A20,'ADR Raw Data'!$B$6:$BE$43,'ADR Raw Data'!Y$1,FALSE))/100</f>
        <v>1.3045237316089699E-2</v>
      </c>
      <c r="AO20" s="119">
        <f>(VLOOKUP($A20,'ADR Raw Data'!$B$6:$BE$43,'ADR Raw Data'!AA$1,FALSE))/100</f>
        <v>-3.95537295395696E-2</v>
      </c>
      <c r="AP20" s="119">
        <f>(VLOOKUP($A20,'ADR Raw Data'!$B$6:$BE$43,'ADR Raw Data'!AB$1,FALSE))/100</f>
        <v>-2.4522919154814197E-2</v>
      </c>
      <c r="AQ20" s="130">
        <f>(VLOOKUP($A20,'ADR Raw Data'!$B$6:$BE$43,'ADR Raw Data'!AC$1,FALSE))/100</f>
        <v>-3.1339767150060698E-2</v>
      </c>
      <c r="AR20" s="131">
        <f>(VLOOKUP($A20,'ADR Raw Data'!$B$6:$BE$43,'ADR Raw Data'!AE$1,FALSE))/100</f>
        <v>-5.7636080015369797E-3</v>
      </c>
      <c r="AS20" s="40"/>
      <c r="AT20" s="49">
        <f>VLOOKUP($A20,'RevPAR Raw Data'!$B$6:$BE$43,'RevPAR Raw Data'!G$1,FALSE)</f>
        <v>43.954563031709199</v>
      </c>
      <c r="AU20" s="50">
        <f>VLOOKUP($A20,'RevPAR Raw Data'!$B$6:$BE$43,'RevPAR Raw Data'!H$1,FALSE)</f>
        <v>44.945266821345697</v>
      </c>
      <c r="AV20" s="50">
        <f>VLOOKUP($A20,'RevPAR Raw Data'!$B$6:$BE$43,'RevPAR Raw Data'!I$1,FALSE)</f>
        <v>48.914313335543</v>
      </c>
      <c r="AW20" s="50">
        <f>VLOOKUP($A20,'RevPAR Raw Data'!$B$6:$BE$43,'RevPAR Raw Data'!J$1,FALSE)</f>
        <v>46.840373439398903</v>
      </c>
      <c r="AX20" s="50">
        <f>VLOOKUP($A20,'RevPAR Raw Data'!$B$6:$BE$43,'RevPAR Raw Data'!K$1,FALSE)</f>
        <v>44.517914042647199</v>
      </c>
      <c r="AY20" s="51">
        <f>VLOOKUP($A20,'RevPAR Raw Data'!$B$6:$BE$43,'RevPAR Raw Data'!L$1,FALSE)</f>
        <v>45.834486134128802</v>
      </c>
      <c r="AZ20" s="50">
        <f>VLOOKUP($A20,'RevPAR Raw Data'!$B$6:$BE$43,'RevPAR Raw Data'!N$1,FALSE)</f>
        <v>51.571714727654403</v>
      </c>
      <c r="BA20" s="50">
        <f>VLOOKUP($A20,'RevPAR Raw Data'!$B$6:$BE$43,'RevPAR Raw Data'!O$1,FALSE)</f>
        <v>59.5090476190476</v>
      </c>
      <c r="BB20" s="51">
        <f>VLOOKUP($A20,'RevPAR Raw Data'!$B$6:$BE$43,'RevPAR Raw Data'!P$1,FALSE)</f>
        <v>55.540381173351001</v>
      </c>
      <c r="BC20" s="52">
        <f>VLOOKUP($A20,'RevPAR Raw Data'!$B$6:$BE$43,'RevPAR Raw Data'!R$1,FALSE)</f>
        <v>48.607599002477997</v>
      </c>
      <c r="BE20" s="129">
        <f>(VLOOKUP($A20,'RevPAR Raw Data'!$B$6:$BE$43,'RevPAR Raw Data'!T$1,FALSE))/100</f>
        <v>1.8736366616056498E-2</v>
      </c>
      <c r="BF20" s="119">
        <f>(VLOOKUP($A20,'RevPAR Raw Data'!$B$6:$BE$43,'RevPAR Raw Data'!U$1,FALSE))/100</f>
        <v>6.16581142459438E-2</v>
      </c>
      <c r="BG20" s="119">
        <f>(VLOOKUP($A20,'RevPAR Raw Data'!$B$6:$BE$43,'RevPAR Raw Data'!V$1,FALSE))/100</f>
        <v>2.34773896289995E-2</v>
      </c>
      <c r="BH20" s="119">
        <f>(VLOOKUP($A20,'RevPAR Raw Data'!$B$6:$BE$43,'RevPAR Raw Data'!W$1,FALSE))/100</f>
        <v>-6.7334455635067195E-2</v>
      </c>
      <c r="BI20" s="119">
        <f>(VLOOKUP($A20,'RevPAR Raw Data'!$B$6:$BE$43,'RevPAR Raw Data'!X$1,FALSE))/100</f>
        <v>-9.8138379984832103E-2</v>
      </c>
      <c r="BJ20" s="130">
        <f>(VLOOKUP($A20,'RevPAR Raw Data'!$B$6:$BE$43,'RevPAR Raw Data'!Y$1,FALSE))/100</f>
        <v>-1.58262760775069E-2</v>
      </c>
      <c r="BK20" s="119">
        <f>(VLOOKUP($A20,'RevPAR Raw Data'!$B$6:$BE$43,'RevPAR Raw Data'!AA$1,FALSE))/100</f>
        <v>-0.23819722484640798</v>
      </c>
      <c r="BL20" s="119">
        <f>(VLOOKUP($A20,'RevPAR Raw Data'!$B$6:$BE$43,'RevPAR Raw Data'!AB$1,FALSE))/100</f>
        <v>-0.168116351886653</v>
      </c>
      <c r="BM20" s="130">
        <f>(VLOOKUP($A20,'RevPAR Raw Data'!$B$6:$BE$43,'RevPAR Raw Data'!AC$1,FALSE))/100</f>
        <v>-0.202190791133607</v>
      </c>
      <c r="BN20" s="131">
        <f>(VLOOKUP($A20,'RevPAR Raw Data'!$B$6:$BE$43,'RevPAR Raw Data'!AE$1,FALSE))/100</f>
        <v>-8.5561966033850093E-2</v>
      </c>
    </row>
    <row r="21" spans="1:66" x14ac:dyDescent="0.45">
      <c r="A21" s="59" t="s">
        <v>90</v>
      </c>
      <c r="B21" s="118">
        <f>(VLOOKUP($A21,'Occupancy Raw Data'!$B$8:$BE$45,'Occupancy Raw Data'!G$3,FALSE))/100</f>
        <v>0.65081861067431301</v>
      </c>
      <c r="C21" s="115">
        <f>(VLOOKUP($A21,'Occupancy Raw Data'!$B$8:$BE$45,'Occupancy Raw Data'!H$3,FALSE))/100</f>
        <v>0.64776616409212806</v>
      </c>
      <c r="D21" s="115">
        <f>(VLOOKUP($A21,'Occupancy Raw Data'!$B$8:$BE$45,'Occupancy Raw Data'!I$3,FALSE))/100</f>
        <v>0.71371750994357497</v>
      </c>
      <c r="E21" s="115">
        <f>(VLOOKUP($A21,'Occupancy Raw Data'!$B$8:$BE$45,'Occupancy Raw Data'!J$3,FALSE))/100</f>
        <v>0.76126167792063593</v>
      </c>
      <c r="F21" s="115">
        <f>(VLOOKUP($A21,'Occupancy Raw Data'!$B$8:$BE$45,'Occupancy Raw Data'!K$3,FALSE))/100</f>
        <v>0.681528073258717</v>
      </c>
      <c r="G21" s="116">
        <f>(VLOOKUP($A21,'Occupancy Raw Data'!$B$8:$BE$45,'Occupancy Raw Data'!L$3,FALSE))/100</f>
        <v>0.69101840717787399</v>
      </c>
      <c r="H21" s="119">
        <f>(VLOOKUP($A21,'Occupancy Raw Data'!$B$8:$BE$45,'Occupancy Raw Data'!N$3,FALSE))/100</f>
        <v>0.54749791878642096</v>
      </c>
      <c r="I21" s="119">
        <f>(VLOOKUP($A21,'Occupancy Raw Data'!$B$8:$BE$45,'Occupancy Raw Data'!O$3,FALSE))/100</f>
        <v>0.57016002219961104</v>
      </c>
      <c r="J21" s="116">
        <f>(VLOOKUP($A21,'Occupancy Raw Data'!$B$8:$BE$45,'Occupancy Raw Data'!P$3,FALSE))/100</f>
        <v>0.55882897049301594</v>
      </c>
      <c r="K21" s="117">
        <f>(VLOOKUP($A21,'Occupancy Raw Data'!$B$8:$BE$45,'Occupancy Raw Data'!R$3,FALSE))/100</f>
        <v>0.65324999669648609</v>
      </c>
      <c r="M21" s="129">
        <f>(VLOOKUP($A21,'Occupancy Raw Data'!$B$8:$BE$45,'Occupancy Raw Data'!T$3,FALSE))/100</f>
        <v>8.1653759061738801E-2</v>
      </c>
      <c r="N21" s="119">
        <f>(VLOOKUP($A21,'Occupancy Raw Data'!$B$8:$BE$45,'Occupancy Raw Data'!U$3,FALSE))/100</f>
        <v>7.2017410024994802E-2</v>
      </c>
      <c r="O21" s="119">
        <f>(VLOOKUP($A21,'Occupancy Raw Data'!$B$8:$BE$45,'Occupancy Raw Data'!V$3,FALSE))/100</f>
        <v>-2.17123924294398E-2</v>
      </c>
      <c r="P21" s="119">
        <f>(VLOOKUP($A21,'Occupancy Raw Data'!$B$8:$BE$45,'Occupancy Raw Data'!W$3,FALSE))/100</f>
        <v>1.0605793809261901E-2</v>
      </c>
      <c r="Q21" s="119">
        <f>(VLOOKUP($A21,'Occupancy Raw Data'!$B$8:$BE$45,'Occupancy Raw Data'!X$3,FALSE))/100</f>
        <v>7.9427426125811995E-2</v>
      </c>
      <c r="R21" s="130">
        <f>(VLOOKUP($A21,'Occupancy Raw Data'!$B$8:$BE$45,'Occupancy Raw Data'!Y$3,FALSE))/100</f>
        <v>4.06439885244924E-2</v>
      </c>
      <c r="S21" s="119">
        <f>(VLOOKUP($A21,'Occupancy Raw Data'!$B$8:$BE$45,'Occupancy Raw Data'!AA$3,FALSE))/100</f>
        <v>-5.99799576797308E-2</v>
      </c>
      <c r="T21" s="119">
        <f>(VLOOKUP($A21,'Occupancy Raw Data'!$B$8:$BE$45,'Occupancy Raw Data'!AB$3,FALSE))/100</f>
        <v>-9.6825401348113488E-2</v>
      </c>
      <c r="U21" s="130">
        <f>(VLOOKUP($A21,'Occupancy Raw Data'!$B$8:$BE$45,'Occupancy Raw Data'!AC$3,FALSE))/100</f>
        <v>-7.91441958675453E-2</v>
      </c>
      <c r="V21" s="131">
        <f>(VLOOKUP($A21,'Occupancy Raw Data'!$B$8:$BE$45,'Occupancy Raw Data'!AE$3,FALSE))/100</f>
        <v>8.5766644953660497E-3</v>
      </c>
      <c r="X21" s="49">
        <f>VLOOKUP($A21,'ADR Raw Data'!$B$6:$BE$43,'ADR Raw Data'!G$1,FALSE)</f>
        <v>117.03601051733899</v>
      </c>
      <c r="Y21" s="50">
        <f>VLOOKUP($A21,'ADR Raw Data'!$B$6:$BE$43,'ADR Raw Data'!H$1,FALSE)</f>
        <v>124.534602313294</v>
      </c>
      <c r="Z21" s="50">
        <f>VLOOKUP($A21,'ADR Raw Data'!$B$6:$BE$43,'ADR Raw Data'!I$1,FALSE)</f>
        <v>140.586849403836</v>
      </c>
      <c r="AA21" s="50">
        <f>VLOOKUP($A21,'ADR Raw Data'!$B$6:$BE$43,'ADR Raw Data'!J$1,FALSE)</f>
        <v>146.35507776427701</v>
      </c>
      <c r="AB21" s="50">
        <f>VLOOKUP($A21,'ADR Raw Data'!$B$6:$BE$43,'ADR Raw Data'!K$1,FALSE)</f>
        <v>128.21394272529801</v>
      </c>
      <c r="AC21" s="51">
        <f>VLOOKUP($A21,'ADR Raw Data'!$B$6:$BE$43,'ADR Raw Data'!L$1,FALSE)</f>
        <v>131.971513399191</v>
      </c>
      <c r="AD21" s="50">
        <f>VLOOKUP($A21,'ADR Raw Data'!$B$6:$BE$43,'ADR Raw Data'!N$1,FALSE)</f>
        <v>106.861861800979</v>
      </c>
      <c r="AE21" s="50">
        <f>VLOOKUP($A21,'ADR Raw Data'!$B$6:$BE$43,'ADR Raw Data'!O$1,FALSE)</f>
        <v>107.011901362751</v>
      </c>
      <c r="AF21" s="51">
        <f>VLOOKUP($A21,'ADR Raw Data'!$B$6:$BE$43,'ADR Raw Data'!P$1,FALSE)</f>
        <v>106.938402714557</v>
      </c>
      <c r="AG21" s="52">
        <f>VLOOKUP($A21,'ADR Raw Data'!$B$6:$BE$43,'ADR Raw Data'!R$1,FALSE)</f>
        <v>125.852994983412</v>
      </c>
      <c r="AI21" s="129">
        <f>(VLOOKUP($A21,'ADR Raw Data'!$B$6:$BE$43,'ADR Raw Data'!T$1,FALSE))/100</f>
        <v>3.2459590343816201E-2</v>
      </c>
      <c r="AJ21" s="119">
        <f>(VLOOKUP($A21,'ADR Raw Data'!$B$6:$BE$43,'ADR Raw Data'!U$1,FALSE))/100</f>
        <v>2.1500931846278899E-2</v>
      </c>
      <c r="AK21" s="119">
        <f>(VLOOKUP($A21,'ADR Raw Data'!$B$6:$BE$43,'ADR Raw Data'!V$1,FALSE))/100</f>
        <v>5.9128476712084002E-2</v>
      </c>
      <c r="AL21" s="119">
        <f>(VLOOKUP($A21,'ADR Raw Data'!$B$6:$BE$43,'ADR Raw Data'!W$1,FALSE))/100</f>
        <v>0.120633444003259</v>
      </c>
      <c r="AM21" s="119">
        <f>(VLOOKUP($A21,'ADR Raw Data'!$B$6:$BE$43,'ADR Raw Data'!X$1,FALSE))/100</f>
        <v>0.105304191046829</v>
      </c>
      <c r="AN21" s="130">
        <f>(VLOOKUP($A21,'ADR Raw Data'!$B$6:$BE$43,'ADR Raw Data'!Y$1,FALSE))/100</f>
        <v>6.7839409478038501E-2</v>
      </c>
      <c r="AO21" s="119">
        <f>(VLOOKUP($A21,'ADR Raw Data'!$B$6:$BE$43,'ADR Raw Data'!AA$1,FALSE))/100</f>
        <v>2.5705809888979098E-2</v>
      </c>
      <c r="AP21" s="119">
        <f>(VLOOKUP($A21,'ADR Raw Data'!$B$6:$BE$43,'ADR Raw Data'!AB$1,FALSE))/100</f>
        <v>2.7368815551860801E-2</v>
      </c>
      <c r="AQ21" s="130">
        <f>(VLOOKUP($A21,'ADR Raw Data'!$B$6:$BE$43,'ADR Raw Data'!AC$1,FALSE))/100</f>
        <v>2.6556306633558801E-2</v>
      </c>
      <c r="AR21" s="131">
        <f>(VLOOKUP($A21,'ADR Raw Data'!$B$6:$BE$43,'ADR Raw Data'!AE$1,FALSE))/100</f>
        <v>6.3038279950772991E-2</v>
      </c>
      <c r="AS21" s="40"/>
      <c r="AT21" s="49">
        <f>VLOOKUP($A21,'RevPAR Raw Data'!$B$6:$BE$43,'RevPAR Raw Data'!G$1,FALSE)</f>
        <v>76.169213763759103</v>
      </c>
      <c r="AU21" s="50">
        <f>VLOOKUP($A21,'RevPAR Raw Data'!$B$6:$BE$43,'RevPAR Raw Data'!H$1,FALSE)</f>
        <v>80.669301637221295</v>
      </c>
      <c r="AV21" s="50">
        <f>VLOOKUP($A21,'RevPAR Raw Data'!$B$6:$BE$43,'RevPAR Raw Data'!I$1,FALSE)</f>
        <v>100.339296087318</v>
      </c>
      <c r="AW21" s="50">
        <f>VLOOKUP($A21,'RevPAR Raw Data'!$B$6:$BE$43,'RevPAR Raw Data'!J$1,FALSE)</f>
        <v>111.414512071038</v>
      </c>
      <c r="AX21" s="50">
        <f>VLOOKUP($A21,'RevPAR Raw Data'!$B$6:$BE$43,'RevPAR Raw Data'!K$1,FALSE)</f>
        <v>87.381401350476295</v>
      </c>
      <c r="AY21" s="51">
        <f>VLOOKUP($A21,'RevPAR Raw Data'!$B$6:$BE$43,'RevPAR Raw Data'!L$1,FALSE)</f>
        <v>91.194744981962799</v>
      </c>
      <c r="AZ21" s="50">
        <f>VLOOKUP($A21,'RevPAR Raw Data'!$B$6:$BE$43,'RevPAR Raw Data'!N$1,FALSE)</f>
        <v>58.506646933678603</v>
      </c>
      <c r="BA21" s="50">
        <f>VLOOKUP($A21,'RevPAR Raw Data'!$B$6:$BE$43,'RevPAR Raw Data'!O$1,FALSE)</f>
        <v>61.013908056608997</v>
      </c>
      <c r="BB21" s="51">
        <f>VLOOKUP($A21,'RevPAR Raw Data'!$B$6:$BE$43,'RevPAR Raw Data'!P$1,FALSE)</f>
        <v>59.760277495143797</v>
      </c>
      <c r="BC21" s="52">
        <f>VLOOKUP($A21,'RevPAR Raw Data'!$B$6:$BE$43,'RevPAR Raw Data'!R$1,FALSE)</f>
        <v>82.213468557157299</v>
      </c>
      <c r="BE21" s="129">
        <f>(VLOOKUP($A21,'RevPAR Raw Data'!$B$6:$BE$43,'RevPAR Raw Data'!T$1,FALSE))/100</f>
        <v>0.11676379697473101</v>
      </c>
      <c r="BF21" s="119">
        <f>(VLOOKUP($A21,'RevPAR Raw Data'!$B$6:$BE$43,'RevPAR Raw Data'!U$1,FALSE))/100</f>
        <v>9.5066783295966795E-2</v>
      </c>
      <c r="BG21" s="119">
        <f>(VLOOKUP($A21,'RevPAR Raw Data'!$B$6:$BE$43,'RevPAR Raw Data'!V$1,FALSE))/100</f>
        <v>3.6132263592516298E-2</v>
      </c>
      <c r="BH21" s="119">
        <f>(VLOOKUP($A21,'RevPAR Raw Data'!$B$6:$BE$43,'RevPAR Raw Data'!W$1,FALSE))/100</f>
        <v>0.132518651246121</v>
      </c>
      <c r="BI21" s="119">
        <f>(VLOOKUP($A21,'RevPAR Raw Data'!$B$6:$BE$43,'RevPAR Raw Data'!X$1,FALSE))/100</f>
        <v>0.193095658027752</v>
      </c>
      <c r="BJ21" s="130">
        <f>(VLOOKUP($A21,'RevPAR Raw Data'!$B$6:$BE$43,'RevPAR Raw Data'!Y$1,FALSE))/100</f>
        <v>0.11124066218286399</v>
      </c>
      <c r="BK21" s="119">
        <f>(VLOOKUP($A21,'RevPAR Raw Data'!$B$6:$BE$43,'RevPAR Raw Data'!AA$1,FALSE))/100</f>
        <v>-3.5815981180015805E-2</v>
      </c>
      <c r="BL21" s="119">
        <f>(VLOOKUP($A21,'RevPAR Raw Data'!$B$6:$BE$43,'RevPAR Raw Data'!AB$1,FALSE))/100</f>
        <v>-7.2106582346483997E-2</v>
      </c>
      <c r="BM21" s="130">
        <f>(VLOOKUP($A21,'RevPAR Raw Data'!$B$6:$BE$43,'RevPAR Raw Data'!AC$1,FALSE))/100</f>
        <v>-5.4689666767711503E-2</v>
      </c>
      <c r="BN21" s="131">
        <f>(VLOOKUP($A21,'RevPAR Raw Data'!$B$6:$BE$43,'RevPAR Raw Data'!AE$1,FALSE))/100</f>
        <v>7.2155602623641804E-2</v>
      </c>
    </row>
    <row r="22" spans="1:66" x14ac:dyDescent="0.45">
      <c r="B22" s="53"/>
      <c r="C22" s="120"/>
      <c r="D22" s="120"/>
      <c r="E22" s="120"/>
      <c r="F22" s="120"/>
      <c r="G22" s="121"/>
      <c r="H22" s="120"/>
      <c r="I22" s="120"/>
      <c r="J22" s="121"/>
      <c r="K22" s="54"/>
      <c r="M22" s="132"/>
      <c r="N22" s="136"/>
      <c r="O22" s="136"/>
      <c r="P22" s="136"/>
      <c r="Q22" s="136"/>
      <c r="R22" s="137"/>
      <c r="S22" s="136"/>
      <c r="T22" s="136"/>
      <c r="U22" s="137"/>
      <c r="V22" s="133"/>
      <c r="X22" s="55"/>
      <c r="Y22" s="56"/>
      <c r="Z22" s="56"/>
      <c r="AA22" s="56"/>
      <c r="AB22" s="56"/>
      <c r="AC22" s="57"/>
      <c r="AD22" s="56"/>
      <c r="AE22" s="56"/>
      <c r="AF22" s="57"/>
      <c r="AG22" s="58"/>
      <c r="AI22" s="134"/>
      <c r="AJ22" s="138"/>
      <c r="AK22" s="138"/>
      <c r="AL22" s="138"/>
      <c r="AM22" s="138"/>
      <c r="AN22" s="139"/>
      <c r="AO22" s="138"/>
      <c r="AP22" s="138"/>
      <c r="AQ22" s="139"/>
      <c r="AR22" s="135"/>
      <c r="AS22" s="40"/>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18">
        <f>(VLOOKUP($A23,'Occupancy Raw Data'!$B$8:$BE$45,'Occupancy Raw Data'!G$3,FALSE))/100</f>
        <v>0.49109955689880302</v>
      </c>
      <c r="C23" s="115">
        <f>(VLOOKUP($A23,'Occupancy Raw Data'!$B$8:$BE$45,'Occupancy Raw Data'!H$3,FALSE))/100</f>
        <v>0.45104115974694503</v>
      </c>
      <c r="D23" s="115">
        <f>(VLOOKUP($A23,'Occupancy Raw Data'!$B$8:$BE$45,'Occupancy Raw Data'!I$3,FALSE))/100</f>
        <v>0.44196440038014001</v>
      </c>
      <c r="E23" s="115">
        <f>(VLOOKUP($A23,'Occupancy Raw Data'!$B$8:$BE$45,'Occupancy Raw Data'!J$3,FALSE))/100</f>
        <v>0.46531220301543597</v>
      </c>
      <c r="F23" s="115">
        <f>(VLOOKUP($A23,'Occupancy Raw Data'!$B$8:$BE$45,'Occupancy Raw Data'!K$3,FALSE))/100</f>
        <v>0.46079161636657801</v>
      </c>
      <c r="G23" s="116">
        <f>(VLOOKUP($A23,'Occupancy Raw Data'!$B$8:$BE$45,'Occupancy Raw Data'!L$3,FALSE))/100</f>
        <v>0.46205197937245002</v>
      </c>
      <c r="H23" s="119">
        <f>(VLOOKUP($A23,'Occupancy Raw Data'!$B$8:$BE$45,'Occupancy Raw Data'!N$3,FALSE))/100</f>
        <v>0.51835204068527896</v>
      </c>
      <c r="I23" s="119">
        <f>(VLOOKUP($A23,'Occupancy Raw Data'!$B$8:$BE$45,'Occupancy Raw Data'!O$3,FALSE))/100</f>
        <v>0.55962807900752498</v>
      </c>
      <c r="J23" s="116">
        <f>(VLOOKUP($A23,'Occupancy Raw Data'!$B$8:$BE$45,'Occupancy Raw Data'!P$3,FALSE))/100</f>
        <v>0.53899005984640203</v>
      </c>
      <c r="K23" s="117">
        <f>(VLOOKUP($A23,'Occupancy Raw Data'!$B$8:$BE$45,'Occupancy Raw Data'!R$3,FALSE))/100</f>
        <v>0.48401655722618697</v>
      </c>
      <c r="M23" s="129">
        <f>(VLOOKUP($A23,'Occupancy Raw Data'!$B$8:$BE$45,'Occupancy Raw Data'!T$3,FALSE))/100</f>
        <v>-3.9652336183596502E-2</v>
      </c>
      <c r="N23" s="119">
        <f>(VLOOKUP($A23,'Occupancy Raw Data'!$B$8:$BE$45,'Occupancy Raw Data'!U$3,FALSE))/100</f>
        <v>-4.6420079488806901E-2</v>
      </c>
      <c r="O23" s="119">
        <f>(VLOOKUP($A23,'Occupancy Raw Data'!$B$8:$BE$45,'Occupancy Raw Data'!V$3,FALSE))/100</f>
        <v>-0.129891716158099</v>
      </c>
      <c r="P23" s="119">
        <f>(VLOOKUP($A23,'Occupancy Raw Data'!$B$8:$BE$45,'Occupancy Raw Data'!W$3,FALSE))/100</f>
        <v>-0.146424257897631</v>
      </c>
      <c r="Q23" s="119">
        <f>(VLOOKUP($A23,'Occupancy Raw Data'!$B$8:$BE$45,'Occupancy Raw Data'!X$3,FALSE))/100</f>
        <v>-0.17213166005765099</v>
      </c>
      <c r="R23" s="130">
        <f>(VLOOKUP($A23,'Occupancy Raw Data'!$B$8:$BE$45,'Occupancy Raw Data'!Y$3,FALSE))/100</f>
        <v>-0.109400203639925</v>
      </c>
      <c r="S23" s="119">
        <f>(VLOOKUP($A23,'Occupancy Raw Data'!$B$8:$BE$45,'Occupancy Raw Data'!AA$3,FALSE))/100</f>
        <v>-0.21420176722550599</v>
      </c>
      <c r="T23" s="119">
        <f>(VLOOKUP($A23,'Occupancy Raw Data'!$B$8:$BE$45,'Occupancy Raw Data'!AB$3,FALSE))/100</f>
        <v>-0.15447615440385498</v>
      </c>
      <c r="U23" s="130">
        <f>(VLOOKUP($A23,'Occupancy Raw Data'!$B$8:$BE$45,'Occupancy Raw Data'!AC$3,FALSE))/100</f>
        <v>-0.18428876926231699</v>
      </c>
      <c r="V23" s="131">
        <f>(VLOOKUP($A23,'Occupancy Raw Data'!$B$8:$BE$45,'Occupancy Raw Data'!AE$3,FALSE))/100</f>
        <v>-0.13470710749051501</v>
      </c>
      <c r="X23" s="49">
        <f>VLOOKUP($A23,'ADR Raw Data'!$B$6:$BE$43,'ADR Raw Data'!G$1,FALSE)</f>
        <v>105.20856057682199</v>
      </c>
      <c r="Y23" s="50">
        <f>VLOOKUP($A23,'ADR Raw Data'!$B$6:$BE$43,'ADR Raw Data'!H$1,FALSE)</f>
        <v>95.819983702441704</v>
      </c>
      <c r="Z23" s="50">
        <f>VLOOKUP($A23,'ADR Raw Data'!$B$6:$BE$43,'ADR Raw Data'!I$1,FALSE)</f>
        <v>95.60101148951</v>
      </c>
      <c r="AA23" s="50">
        <f>VLOOKUP($A23,'ADR Raw Data'!$B$6:$BE$43,'ADR Raw Data'!J$1,FALSE)</f>
        <v>93.9718653897107</v>
      </c>
      <c r="AB23" s="50">
        <f>VLOOKUP($A23,'ADR Raw Data'!$B$6:$BE$43,'ADR Raw Data'!K$1,FALSE)</f>
        <v>95.275025663322097</v>
      </c>
      <c r="AC23" s="51">
        <f>VLOOKUP($A23,'ADR Raw Data'!$B$6:$BE$43,'ADR Raw Data'!L$1,FALSE)</f>
        <v>97.296897531289204</v>
      </c>
      <c r="AD23" s="50">
        <f>VLOOKUP($A23,'ADR Raw Data'!$B$6:$BE$43,'ADR Raw Data'!N$1,FALSE)</f>
        <v>110.404728774589</v>
      </c>
      <c r="AE23" s="50">
        <f>VLOOKUP($A23,'ADR Raw Data'!$B$6:$BE$43,'ADR Raw Data'!O$1,FALSE)</f>
        <v>115.725213874609</v>
      </c>
      <c r="AF23" s="51">
        <f>VLOOKUP($A23,'ADR Raw Data'!$B$6:$BE$43,'ADR Raw Data'!P$1,FALSE)</f>
        <v>113.166832454907</v>
      </c>
      <c r="AG23" s="52">
        <f>VLOOKUP($A23,'ADR Raw Data'!$B$6:$BE$43,'ADR Raw Data'!R$1,FALSE)</f>
        <v>102.342083711822</v>
      </c>
      <c r="AI23" s="129">
        <f>(VLOOKUP($A23,'ADR Raw Data'!$B$6:$BE$43,'ADR Raw Data'!T$1,FALSE))/100</f>
        <v>-1.93575631257051E-2</v>
      </c>
      <c r="AJ23" s="119">
        <f>(VLOOKUP($A23,'ADR Raw Data'!$B$6:$BE$43,'ADR Raw Data'!U$1,FALSE))/100</f>
        <v>-1.30410388947352E-2</v>
      </c>
      <c r="AK23" s="119">
        <f>(VLOOKUP($A23,'ADR Raw Data'!$B$6:$BE$43,'ADR Raw Data'!V$1,FALSE))/100</f>
        <v>-3.2697321102639398E-2</v>
      </c>
      <c r="AL23" s="119">
        <f>(VLOOKUP($A23,'ADR Raw Data'!$B$6:$BE$43,'ADR Raw Data'!W$1,FALSE))/100</f>
        <v>-7.1425294154092003E-2</v>
      </c>
      <c r="AM23" s="119">
        <f>(VLOOKUP($A23,'ADR Raw Data'!$B$6:$BE$43,'ADR Raw Data'!X$1,FALSE))/100</f>
        <v>-6.6483456304609501E-2</v>
      </c>
      <c r="AN23" s="130">
        <f>(VLOOKUP($A23,'ADR Raw Data'!$B$6:$BE$43,'ADR Raw Data'!Y$1,FALSE))/100</f>
        <v>-4.0185883380921404E-2</v>
      </c>
      <c r="AO23" s="119">
        <f>(VLOOKUP($A23,'ADR Raw Data'!$B$6:$BE$43,'ADR Raw Data'!AA$1,FALSE))/100</f>
        <v>-5.2112615003400899E-2</v>
      </c>
      <c r="AP23" s="119">
        <f>(VLOOKUP($A23,'ADR Raw Data'!$B$6:$BE$43,'ADR Raw Data'!AB$1,FALSE))/100</f>
        <v>-1.16324036037493E-2</v>
      </c>
      <c r="AQ23" s="130">
        <f>(VLOOKUP($A23,'ADR Raw Data'!$B$6:$BE$43,'ADR Raw Data'!AC$1,FALSE))/100</f>
        <v>-3.0951444746459899E-2</v>
      </c>
      <c r="AR23" s="131">
        <f>(VLOOKUP($A23,'ADR Raw Data'!$B$6:$BE$43,'ADR Raw Data'!AE$1,FALSE))/100</f>
        <v>-3.9688711416945896E-2</v>
      </c>
      <c r="AS23" s="40"/>
      <c r="AT23" s="49">
        <f>VLOOKUP($A23,'RevPAR Raw Data'!$B$6:$BE$43,'RevPAR Raw Data'!G$1,FALSE)</f>
        <v>51.667877481238598</v>
      </c>
      <c r="AU23" s="50">
        <f>VLOOKUP($A23,'RevPAR Raw Data'!$B$6:$BE$43,'RevPAR Raw Data'!H$1,FALSE)</f>
        <v>43.218756576082697</v>
      </c>
      <c r="AV23" s="50">
        <f>VLOOKUP($A23,'RevPAR Raw Data'!$B$6:$BE$43,'RevPAR Raw Data'!I$1,FALSE)</f>
        <v>42.252243718696199</v>
      </c>
      <c r="AW23" s="50">
        <f>VLOOKUP($A23,'RevPAR Raw Data'!$B$6:$BE$43,'RevPAR Raw Data'!J$1,FALSE)</f>
        <v>43.726255705956298</v>
      </c>
      <c r="AX23" s="50">
        <f>VLOOKUP($A23,'RevPAR Raw Data'!$B$6:$BE$43,'RevPAR Raw Data'!K$1,FALSE)</f>
        <v>43.901933074769403</v>
      </c>
      <c r="AY23" s="51">
        <f>VLOOKUP($A23,'RevPAR Raw Data'!$B$6:$BE$43,'RevPAR Raw Data'!L$1,FALSE)</f>
        <v>44.956224091130601</v>
      </c>
      <c r="AZ23" s="50">
        <f>VLOOKUP($A23,'RevPAR Raw Data'!$B$6:$BE$43,'RevPAR Raw Data'!N$1,FALSE)</f>
        <v>57.228516461613502</v>
      </c>
      <c r="BA23" s="50">
        <f>VLOOKUP($A23,'RevPAR Raw Data'!$B$6:$BE$43,'RevPAR Raw Data'!O$1,FALSE)</f>
        <v>64.763079133382902</v>
      </c>
      <c r="BB23" s="51">
        <f>VLOOKUP($A23,'RevPAR Raw Data'!$B$6:$BE$43,'RevPAR Raw Data'!P$1,FALSE)</f>
        <v>60.995797797498199</v>
      </c>
      <c r="BC23" s="52">
        <f>VLOOKUP($A23,'RevPAR Raw Data'!$B$6:$BE$43,'RevPAR Raw Data'!R$1,FALSE)</f>
        <v>49.535263017550797</v>
      </c>
      <c r="BE23" s="129">
        <f>(VLOOKUP($A23,'RevPAR Raw Data'!$B$6:$BE$43,'RevPAR Raw Data'!T$1,FALSE))/100</f>
        <v>-5.8242326708545997E-2</v>
      </c>
      <c r="BF23" s="119">
        <f>(VLOOKUP($A23,'RevPAR Raw Data'!$B$6:$BE$43,'RevPAR Raw Data'!U$1,FALSE))/100</f>
        <v>-5.8855752321431899E-2</v>
      </c>
      <c r="BG23" s="119">
        <f>(VLOOKUP($A23,'RevPAR Raw Data'!$B$6:$BE$43,'RevPAR Raw Data'!V$1,FALSE))/100</f>
        <v>-0.15834192610894499</v>
      </c>
      <c r="BH23" s="119">
        <f>(VLOOKUP($A23,'RevPAR Raw Data'!$B$6:$BE$43,'RevPAR Raw Data'!W$1,FALSE))/100</f>
        <v>-0.20739115636009001</v>
      </c>
      <c r="BI23" s="119">
        <f>(VLOOKUP($A23,'RevPAR Raw Data'!$B$6:$BE$43,'RevPAR Raw Data'!X$1,FALSE))/100</f>
        <v>-0.22717120866217802</v>
      </c>
      <c r="BJ23" s="130">
        <f>(VLOOKUP($A23,'RevPAR Raw Data'!$B$6:$BE$43,'RevPAR Raw Data'!Y$1,FALSE))/100</f>
        <v>-0.145189743195523</v>
      </c>
      <c r="BK23" s="119">
        <f>(VLOOKUP($A23,'RevPAR Raw Data'!$B$6:$BE$43,'RevPAR Raw Data'!AA$1,FALSE))/100</f>
        <v>-0.25515176800043604</v>
      </c>
      <c r="BL23" s="119">
        <f>(VLOOKUP($A23,'RevPAR Raw Data'!$B$6:$BE$43,'RevPAR Raw Data'!AB$1,FALSE))/100</f>
        <v>-0.16431162903242399</v>
      </c>
      <c r="BM23" s="130">
        <f>(VLOOKUP($A23,'RevPAR Raw Data'!$B$6:$BE$43,'RevPAR Raw Data'!AC$1,FALSE))/100</f>
        <v>-0.20953621034956099</v>
      </c>
      <c r="BN23" s="131">
        <f>(VLOOKUP($A23,'RevPAR Raw Data'!$B$6:$BE$43,'RevPAR Raw Data'!AE$1,FALSE))/100</f>
        <v>-0.16904946739245802</v>
      </c>
    </row>
    <row r="24" spans="1:66" x14ac:dyDescent="0.45">
      <c r="A24" s="59" t="s">
        <v>91</v>
      </c>
      <c r="B24" s="118">
        <f>(VLOOKUP($A24,'Occupancy Raw Data'!$B$8:$BE$45,'Occupancy Raw Data'!G$3,FALSE))/100</f>
        <v>0.564969859343603</v>
      </c>
      <c r="C24" s="115">
        <f>(VLOOKUP($A24,'Occupancy Raw Data'!$B$8:$BE$45,'Occupancy Raw Data'!H$3,FALSE))/100</f>
        <v>0.58991962491627492</v>
      </c>
      <c r="D24" s="115">
        <f>(VLOOKUP($A24,'Occupancy Raw Data'!$B$8:$BE$45,'Occupancy Raw Data'!I$3,FALSE))/100</f>
        <v>0.57133288680508998</v>
      </c>
      <c r="E24" s="115">
        <f>(VLOOKUP($A24,'Occupancy Raw Data'!$B$8:$BE$45,'Occupancy Raw Data'!J$3,FALSE))/100</f>
        <v>0.59879437374413902</v>
      </c>
      <c r="F24" s="115">
        <f>(VLOOKUP($A24,'Occupancy Raw Data'!$B$8:$BE$45,'Occupancy Raw Data'!K$3,FALSE))/100</f>
        <v>0.56898861352980501</v>
      </c>
      <c r="G24" s="116">
        <f>(VLOOKUP($A24,'Occupancy Raw Data'!$B$8:$BE$45,'Occupancy Raw Data'!L$3,FALSE))/100</f>
        <v>0.57880107166778205</v>
      </c>
      <c r="H24" s="119">
        <f>(VLOOKUP($A24,'Occupancy Raw Data'!$B$8:$BE$45,'Occupancy Raw Data'!N$3,FALSE))/100</f>
        <v>0.58590087073007302</v>
      </c>
      <c r="I24" s="119">
        <f>(VLOOKUP($A24,'Occupancy Raw Data'!$B$8:$BE$45,'Occupancy Raw Data'!O$3,FALSE))/100</f>
        <v>0.61654387139986599</v>
      </c>
      <c r="J24" s="116">
        <f>(VLOOKUP($A24,'Occupancy Raw Data'!$B$8:$BE$45,'Occupancy Raw Data'!P$3,FALSE))/100</f>
        <v>0.60122237106496901</v>
      </c>
      <c r="K24" s="117">
        <f>(VLOOKUP($A24,'Occupancy Raw Data'!$B$8:$BE$45,'Occupancy Raw Data'!R$3,FALSE))/100</f>
        <v>0.58520715720983607</v>
      </c>
      <c r="M24" s="129">
        <f>(VLOOKUP($A24,'Occupancy Raw Data'!$B$8:$BE$45,'Occupancy Raw Data'!T$3,FALSE))/100</f>
        <v>-4.7739208091868296E-2</v>
      </c>
      <c r="N24" s="119">
        <f>(VLOOKUP($A24,'Occupancy Raw Data'!$B$8:$BE$45,'Occupancy Raw Data'!U$3,FALSE))/100</f>
        <v>-1.2839534132907999E-2</v>
      </c>
      <c r="O24" s="119">
        <f>(VLOOKUP($A24,'Occupancy Raw Data'!$B$8:$BE$45,'Occupancy Raw Data'!V$3,FALSE))/100</f>
        <v>-0.11405313686090601</v>
      </c>
      <c r="P24" s="119">
        <f>(VLOOKUP($A24,'Occupancy Raw Data'!$B$8:$BE$45,'Occupancy Raw Data'!W$3,FALSE))/100</f>
        <v>-0.109009907031174</v>
      </c>
      <c r="Q24" s="119">
        <f>(VLOOKUP($A24,'Occupancy Raw Data'!$B$8:$BE$45,'Occupancy Raw Data'!X$3,FALSE))/100</f>
        <v>-8.4232275760913189E-2</v>
      </c>
      <c r="R24" s="130">
        <f>(VLOOKUP($A24,'Occupancy Raw Data'!$B$8:$BE$45,'Occupancy Raw Data'!Y$3,FALSE))/100</f>
        <v>-7.5146122293867301E-2</v>
      </c>
      <c r="S24" s="119">
        <f>(VLOOKUP($A24,'Occupancy Raw Data'!$B$8:$BE$45,'Occupancy Raw Data'!AA$3,FALSE))/100</f>
        <v>-0.11758260468910101</v>
      </c>
      <c r="T24" s="119">
        <f>(VLOOKUP($A24,'Occupancy Raw Data'!$B$8:$BE$45,'Occupancy Raw Data'!AB$3,FALSE))/100</f>
        <v>-9.1893968543510299E-2</v>
      </c>
      <c r="U24" s="130">
        <f>(VLOOKUP($A24,'Occupancy Raw Data'!$B$8:$BE$45,'Occupancy Raw Data'!AC$3,FALSE))/100</f>
        <v>-0.104595188182148</v>
      </c>
      <c r="V24" s="131">
        <f>(VLOOKUP($A24,'Occupancy Raw Data'!$B$8:$BE$45,'Occupancy Raw Data'!AE$3,FALSE))/100</f>
        <v>-8.3989335349879207E-2</v>
      </c>
      <c r="X24" s="49">
        <f>VLOOKUP($A24,'ADR Raw Data'!$B$6:$BE$43,'ADR Raw Data'!G$1,FALSE)</f>
        <v>86.7335266745702</v>
      </c>
      <c r="Y24" s="50">
        <f>VLOOKUP($A24,'ADR Raw Data'!$B$6:$BE$43,'ADR Raw Data'!H$1,FALSE)</f>
        <v>85.054965512347394</v>
      </c>
      <c r="Z24" s="50">
        <f>VLOOKUP($A24,'ADR Raw Data'!$B$6:$BE$43,'ADR Raw Data'!I$1,FALSE)</f>
        <v>86.839470926142994</v>
      </c>
      <c r="AA24" s="50">
        <f>VLOOKUP($A24,'ADR Raw Data'!$B$6:$BE$43,'ADR Raw Data'!J$1,FALSE)</f>
        <v>86.991769211409306</v>
      </c>
      <c r="AB24" s="50">
        <f>VLOOKUP($A24,'ADR Raw Data'!$B$6:$BE$43,'ADR Raw Data'!K$1,FALSE)</f>
        <v>85.155404679222997</v>
      </c>
      <c r="AC24" s="51">
        <f>VLOOKUP($A24,'ADR Raw Data'!$B$6:$BE$43,'ADR Raw Data'!L$1,FALSE)</f>
        <v>86.155439975698599</v>
      </c>
      <c r="AD24" s="50">
        <f>VLOOKUP($A24,'ADR Raw Data'!$B$6:$BE$43,'ADR Raw Data'!N$1,FALSE)</f>
        <v>85.795885567304893</v>
      </c>
      <c r="AE24" s="50">
        <f>VLOOKUP($A24,'ADR Raw Data'!$B$6:$BE$43,'ADR Raw Data'!O$1,FALSE)</f>
        <v>88.6980963335143</v>
      </c>
      <c r="AF24" s="51">
        <f>VLOOKUP($A24,'ADR Raw Data'!$B$6:$BE$43,'ADR Raw Data'!P$1,FALSE)</f>
        <v>87.283970797939006</v>
      </c>
      <c r="AG24" s="52">
        <f>VLOOKUP($A24,'ADR Raw Data'!$B$6:$BE$43,'ADR Raw Data'!R$1,FALSE)</f>
        <v>86.486701414322994</v>
      </c>
      <c r="AI24" s="129">
        <f>(VLOOKUP($A24,'ADR Raw Data'!$B$6:$BE$43,'ADR Raw Data'!T$1,FALSE))/100</f>
        <v>-2.0769831280329099E-2</v>
      </c>
      <c r="AJ24" s="119">
        <f>(VLOOKUP($A24,'ADR Raw Data'!$B$6:$BE$43,'ADR Raw Data'!U$1,FALSE))/100</f>
        <v>-1.3807820863574301E-2</v>
      </c>
      <c r="AK24" s="119">
        <f>(VLOOKUP($A24,'ADR Raw Data'!$B$6:$BE$43,'ADR Raw Data'!V$1,FALSE))/100</f>
        <v>-2.8865449300177502E-2</v>
      </c>
      <c r="AL24" s="119">
        <f>(VLOOKUP($A24,'ADR Raw Data'!$B$6:$BE$43,'ADR Raw Data'!W$1,FALSE))/100</f>
        <v>-3.6322288032282303E-2</v>
      </c>
      <c r="AM24" s="119">
        <f>(VLOOKUP($A24,'ADR Raw Data'!$B$6:$BE$43,'ADR Raw Data'!X$1,FALSE))/100</f>
        <v>-1.36784321749831E-2</v>
      </c>
      <c r="AN24" s="130">
        <f>(VLOOKUP($A24,'ADR Raw Data'!$B$6:$BE$43,'ADR Raw Data'!Y$1,FALSE))/100</f>
        <v>-2.34442302731502E-2</v>
      </c>
      <c r="AO24" s="119">
        <f>(VLOOKUP($A24,'ADR Raw Data'!$B$6:$BE$43,'ADR Raw Data'!AA$1,FALSE))/100</f>
        <v>-4.2621493399152499E-2</v>
      </c>
      <c r="AP24" s="119">
        <f>(VLOOKUP($A24,'ADR Raw Data'!$B$6:$BE$43,'ADR Raw Data'!AB$1,FALSE))/100</f>
        <v>-1.69867991267788E-2</v>
      </c>
      <c r="AQ24" s="130">
        <f>(VLOOKUP($A24,'ADR Raw Data'!$B$6:$BE$43,'ADR Raw Data'!AC$1,FALSE))/100</f>
        <v>-2.9386051377179402E-2</v>
      </c>
      <c r="AR24" s="131">
        <f>(VLOOKUP($A24,'ADR Raw Data'!$B$6:$BE$43,'ADR Raw Data'!AE$1,FALSE))/100</f>
        <v>-2.5338358245138602E-2</v>
      </c>
      <c r="AS24" s="40"/>
      <c r="AT24" s="49">
        <f>VLOOKUP($A24,'RevPAR Raw Data'!$B$6:$BE$43,'RevPAR Raw Data'!G$1,FALSE)</f>
        <v>49.001828365706601</v>
      </c>
      <c r="AU24" s="50">
        <f>VLOOKUP($A24,'RevPAR Raw Data'!$B$6:$BE$43,'RevPAR Raw Data'!H$1,FALSE)</f>
        <v>50.175593352310699</v>
      </c>
      <c r="AV24" s="50">
        <f>VLOOKUP($A24,'RevPAR Raw Data'!$B$6:$BE$43,'RevPAR Raw Data'!I$1,FALSE)</f>
        <v>49.614245612860003</v>
      </c>
      <c r="AW24" s="50">
        <f>VLOOKUP($A24,'RevPAR Raw Data'!$B$6:$BE$43,'RevPAR Raw Data'!J$1,FALSE)</f>
        <v>52.0901819658405</v>
      </c>
      <c r="AX24" s="50">
        <f>VLOOKUP($A24,'RevPAR Raw Data'!$B$6:$BE$43,'RevPAR Raw Data'!K$1,FALSE)</f>
        <v>48.452455643000597</v>
      </c>
      <c r="AY24" s="51">
        <f>VLOOKUP($A24,'RevPAR Raw Data'!$B$6:$BE$43,'RevPAR Raw Data'!L$1,FALSE)</f>
        <v>49.866860987943703</v>
      </c>
      <c r="AZ24" s="50">
        <f>VLOOKUP($A24,'RevPAR Raw Data'!$B$6:$BE$43,'RevPAR Raw Data'!N$1,FALSE)</f>
        <v>50.267884058941704</v>
      </c>
      <c r="BA24" s="50">
        <f>VLOOKUP($A24,'RevPAR Raw Data'!$B$6:$BE$43,'RevPAR Raw Data'!O$1,FALSE)</f>
        <v>54.686267699263198</v>
      </c>
      <c r="BB24" s="51">
        <f>VLOOKUP($A24,'RevPAR Raw Data'!$B$6:$BE$43,'RevPAR Raw Data'!P$1,FALSE)</f>
        <v>52.477075879102401</v>
      </c>
      <c r="BC24" s="52">
        <f>VLOOKUP($A24,'RevPAR Raw Data'!$B$6:$BE$43,'RevPAR Raw Data'!R$1,FALSE)</f>
        <v>50.612636671131902</v>
      </c>
      <c r="BE24" s="129">
        <f>(VLOOKUP($A24,'RevPAR Raw Data'!$B$6:$BE$43,'RevPAR Raw Data'!T$1,FALSE))/100</f>
        <v>-6.7517504074672802E-2</v>
      </c>
      <c r="BF24" s="119">
        <f>(VLOOKUP($A24,'RevPAR Raw Data'!$B$6:$BE$43,'RevPAR Raw Data'!U$1,FALSE))/100</f>
        <v>-2.6470069009203397E-2</v>
      </c>
      <c r="BG24" s="119">
        <f>(VLOOKUP($A24,'RevPAR Raw Data'!$B$6:$BE$43,'RevPAR Raw Data'!V$1,FALSE))/100</f>
        <v>-0.13962639112149899</v>
      </c>
      <c r="BH24" s="119">
        <f>(VLOOKUP($A24,'RevPAR Raw Data'!$B$6:$BE$43,'RevPAR Raw Data'!W$1,FALSE))/100</f>
        <v>-0.14137270582189798</v>
      </c>
      <c r="BI24" s="119">
        <f>(VLOOKUP($A24,'RevPAR Raw Data'!$B$6:$BE$43,'RevPAR Raw Data'!X$1,FALSE))/100</f>
        <v>-9.6758542464956201E-2</v>
      </c>
      <c r="BJ24" s="130">
        <f>(VLOOKUP($A24,'RevPAR Raw Data'!$B$6:$BE$43,'RevPAR Raw Data'!Y$1,FALSE))/100</f>
        <v>-9.6828609571825805E-2</v>
      </c>
      <c r="BK24" s="119">
        <f>(VLOOKUP($A24,'RevPAR Raw Data'!$B$6:$BE$43,'RevPAR Raw Data'!AA$1,FALSE))/100</f>
        <v>-0.155192551878642</v>
      </c>
      <c r="BL24" s="119">
        <f>(VLOOKUP($A24,'RevPAR Raw Data'!$B$6:$BE$43,'RevPAR Raw Data'!AB$1,FALSE))/100</f>
        <v>-0.107319783285678</v>
      </c>
      <c r="BM24" s="130">
        <f>(VLOOKUP($A24,'RevPAR Raw Data'!$B$6:$BE$43,'RevPAR Raw Data'!AC$1,FALSE))/100</f>
        <v>-0.130907599985601</v>
      </c>
      <c r="BN24" s="131">
        <f>(VLOOKUP($A24,'RevPAR Raw Data'!$B$6:$BE$43,'RevPAR Raw Data'!AE$1,FALSE))/100</f>
        <v>-0.107199541727151</v>
      </c>
    </row>
    <row r="25" spans="1:66" x14ac:dyDescent="0.45">
      <c r="A25" s="59" t="s">
        <v>32</v>
      </c>
      <c r="B25" s="118">
        <f>(VLOOKUP($A25,'Occupancy Raw Data'!$B$8:$BE$45,'Occupancy Raw Data'!G$3,FALSE))/100</f>
        <v>0.52199745367095707</v>
      </c>
      <c r="C25" s="115">
        <f>(VLOOKUP($A25,'Occupancy Raw Data'!$B$8:$BE$45,'Occupancy Raw Data'!H$3,FALSE))/100</f>
        <v>0.51902673645494402</v>
      </c>
      <c r="D25" s="115">
        <f>(VLOOKUP($A25,'Occupancy Raw Data'!$B$8:$BE$45,'Occupancy Raw Data'!I$3,FALSE))/100</f>
        <v>0.53501202433158801</v>
      </c>
      <c r="E25" s="115">
        <f>(VLOOKUP($A25,'Occupancy Raw Data'!$B$8:$BE$45,'Occupancy Raw Data'!J$3,FALSE))/100</f>
        <v>0.58579714245296299</v>
      </c>
      <c r="F25" s="115">
        <f>(VLOOKUP($A25,'Occupancy Raw Data'!$B$8:$BE$45,'Occupancy Raw Data'!K$3,FALSE))/100</f>
        <v>0.58155326071580093</v>
      </c>
      <c r="G25" s="116">
        <f>(VLOOKUP($A25,'Occupancy Raw Data'!$B$8:$BE$45,'Occupancy Raw Data'!L$3,FALSE))/100</f>
        <v>0.548677323525251</v>
      </c>
      <c r="H25" s="119">
        <f>(VLOOKUP($A25,'Occupancy Raw Data'!$B$8:$BE$45,'Occupancy Raw Data'!N$3,FALSE))/100</f>
        <v>0.63460178243032894</v>
      </c>
      <c r="I25" s="119">
        <f>(VLOOKUP($A25,'Occupancy Raw Data'!$B$8:$BE$45,'Occupancy Raw Data'!O$3,FALSE))/100</f>
        <v>0.61904088272740099</v>
      </c>
      <c r="J25" s="116">
        <f>(VLOOKUP($A25,'Occupancy Raw Data'!$B$8:$BE$45,'Occupancy Raw Data'!P$3,FALSE))/100</f>
        <v>0.62682133257886496</v>
      </c>
      <c r="K25" s="117">
        <f>(VLOOKUP($A25,'Occupancy Raw Data'!$B$8:$BE$45,'Occupancy Raw Data'!R$3,FALSE))/100</f>
        <v>0.57100418325485502</v>
      </c>
      <c r="M25" s="129">
        <f>(VLOOKUP($A25,'Occupancy Raw Data'!$B$8:$BE$45,'Occupancy Raw Data'!T$3,FALSE))/100</f>
        <v>6.28125177761263E-2</v>
      </c>
      <c r="N25" s="119">
        <f>(VLOOKUP($A25,'Occupancy Raw Data'!$B$8:$BE$45,'Occupancy Raw Data'!U$3,FALSE))/100</f>
        <v>-2.4437570846185901E-2</v>
      </c>
      <c r="O25" s="119">
        <f>(VLOOKUP($A25,'Occupancy Raw Data'!$B$8:$BE$45,'Occupancy Raw Data'!V$3,FALSE))/100</f>
        <v>-8.590050835426799E-2</v>
      </c>
      <c r="P25" s="119">
        <f>(VLOOKUP($A25,'Occupancy Raw Data'!$B$8:$BE$45,'Occupancy Raw Data'!W$3,FALSE))/100</f>
        <v>-6.9395666905845296E-2</v>
      </c>
      <c r="Q25" s="119">
        <f>(VLOOKUP($A25,'Occupancy Raw Data'!$B$8:$BE$45,'Occupancy Raw Data'!X$3,FALSE))/100</f>
        <v>-6.0671819997053601E-2</v>
      </c>
      <c r="R25" s="130">
        <f>(VLOOKUP($A25,'Occupancy Raw Data'!$B$8:$BE$45,'Occupancy Raw Data'!Y$3,FALSE))/100</f>
        <v>-3.9787039870536202E-2</v>
      </c>
      <c r="S25" s="119">
        <f>(VLOOKUP($A25,'Occupancy Raw Data'!$B$8:$BE$45,'Occupancy Raw Data'!AA$3,FALSE))/100</f>
        <v>-9.4561802722632995E-2</v>
      </c>
      <c r="T25" s="119">
        <f>(VLOOKUP($A25,'Occupancy Raw Data'!$B$8:$BE$45,'Occupancy Raw Data'!AB$3,FALSE))/100</f>
        <v>-0.12073665665359699</v>
      </c>
      <c r="U25" s="130">
        <f>(VLOOKUP($A25,'Occupancy Raw Data'!$B$8:$BE$45,'Occupancy Raw Data'!AC$3,FALSE))/100</f>
        <v>-0.107678730035783</v>
      </c>
      <c r="V25" s="131">
        <f>(VLOOKUP($A25,'Occupancy Raw Data'!$B$8:$BE$45,'Occupancy Raw Data'!AE$3,FALSE))/100</f>
        <v>-6.2166899908796404E-2</v>
      </c>
      <c r="X25" s="49">
        <f>VLOOKUP($A25,'ADR Raw Data'!$B$6:$BE$43,'ADR Raw Data'!G$1,FALSE)</f>
        <v>77.489884878048699</v>
      </c>
      <c r="Y25" s="50">
        <f>VLOOKUP($A25,'ADR Raw Data'!$B$6:$BE$43,'ADR Raw Data'!H$1,FALSE)</f>
        <v>81.829481057508801</v>
      </c>
      <c r="Z25" s="50">
        <f>VLOOKUP($A25,'ADR Raw Data'!$B$6:$BE$43,'ADR Raw Data'!I$1,FALSE)</f>
        <v>86.171880512956093</v>
      </c>
      <c r="AA25" s="50">
        <f>VLOOKUP($A25,'ADR Raw Data'!$B$6:$BE$43,'ADR Raw Data'!J$1,FALSE)</f>
        <v>90.206846365612094</v>
      </c>
      <c r="AB25" s="50">
        <f>VLOOKUP($A25,'ADR Raw Data'!$B$6:$BE$43,'ADR Raw Data'!K$1,FALSE)</f>
        <v>92.450441230844007</v>
      </c>
      <c r="AC25" s="51">
        <f>VLOOKUP($A25,'ADR Raw Data'!$B$6:$BE$43,'ADR Raw Data'!L$1,FALSE)</f>
        <v>85.890909503429</v>
      </c>
      <c r="AD25" s="50">
        <f>VLOOKUP($A25,'ADR Raw Data'!$B$6:$BE$43,'ADR Raw Data'!N$1,FALSE)</f>
        <v>99.109342799821604</v>
      </c>
      <c r="AE25" s="50">
        <f>VLOOKUP($A25,'ADR Raw Data'!$B$6:$BE$43,'ADR Raw Data'!O$1,FALSE)</f>
        <v>98.215443098720201</v>
      </c>
      <c r="AF25" s="51">
        <f>VLOOKUP($A25,'ADR Raw Data'!$B$6:$BE$43,'ADR Raw Data'!P$1,FALSE)</f>
        <v>98.667940735725495</v>
      </c>
      <c r="AG25" s="52">
        <f>VLOOKUP($A25,'ADR Raw Data'!$B$6:$BE$43,'ADR Raw Data'!R$1,FALSE)</f>
        <v>89.8983436135197</v>
      </c>
      <c r="AI25" s="129">
        <f>(VLOOKUP($A25,'ADR Raw Data'!$B$6:$BE$43,'ADR Raw Data'!T$1,FALSE))/100</f>
        <v>-2.0221879048986601E-2</v>
      </c>
      <c r="AJ25" s="119">
        <f>(VLOOKUP($A25,'ADR Raw Data'!$B$6:$BE$43,'ADR Raw Data'!U$1,FALSE))/100</f>
        <v>-3.2544711409724696E-2</v>
      </c>
      <c r="AK25" s="119">
        <f>(VLOOKUP($A25,'ADR Raw Data'!$B$6:$BE$43,'ADR Raw Data'!V$1,FALSE))/100</f>
        <v>-5.27128902679041E-2</v>
      </c>
      <c r="AL25" s="119">
        <f>(VLOOKUP($A25,'ADR Raw Data'!$B$6:$BE$43,'ADR Raw Data'!W$1,FALSE))/100</f>
        <v>-2.2531059545012E-2</v>
      </c>
      <c r="AM25" s="119">
        <f>(VLOOKUP($A25,'ADR Raw Data'!$B$6:$BE$43,'ADR Raw Data'!X$1,FALSE))/100</f>
        <v>-6.9216065833059707E-3</v>
      </c>
      <c r="AN25" s="130">
        <f>(VLOOKUP($A25,'ADR Raw Data'!$B$6:$BE$43,'ADR Raw Data'!Y$1,FALSE))/100</f>
        <v>-2.9348707954689201E-2</v>
      </c>
      <c r="AO25" s="119">
        <f>(VLOOKUP($A25,'ADR Raw Data'!$B$6:$BE$43,'ADR Raw Data'!AA$1,FALSE))/100</f>
        <v>-7.1752908042410496E-2</v>
      </c>
      <c r="AP25" s="119">
        <f>(VLOOKUP($A25,'ADR Raw Data'!$B$6:$BE$43,'ADR Raw Data'!AB$1,FALSE))/100</f>
        <v>-3.8146381860367902E-2</v>
      </c>
      <c r="AQ25" s="130">
        <f>(VLOOKUP($A25,'ADR Raw Data'!$B$6:$BE$43,'ADR Raw Data'!AC$1,FALSE))/100</f>
        <v>-5.5223874022984898E-2</v>
      </c>
      <c r="AR25" s="131">
        <f>(VLOOKUP($A25,'ADR Raw Data'!$B$6:$BE$43,'ADR Raw Data'!AE$1,FALSE))/100</f>
        <v>-4.1031230289172903E-2</v>
      </c>
      <c r="AS25" s="40"/>
      <c r="AT25" s="49">
        <f>VLOOKUP($A25,'RevPAR Raw Data'!$B$6:$BE$43,'RevPAR Raw Data'!G$1,FALSE)</f>
        <v>40.449522591597102</v>
      </c>
      <c r="AU25" s="50">
        <f>VLOOKUP($A25,'RevPAR Raw Data'!$B$6:$BE$43,'RevPAR Raw Data'!H$1,FALSE)</f>
        <v>42.4716884990804</v>
      </c>
      <c r="AV25" s="50">
        <f>VLOOKUP($A25,'RevPAR Raw Data'!$B$6:$BE$43,'RevPAR Raw Data'!I$1,FALSE)</f>
        <v>46.102992233696398</v>
      </c>
      <c r="AW25" s="50">
        <f>VLOOKUP($A25,'RevPAR Raw Data'!$B$6:$BE$43,'RevPAR Raw Data'!J$1,FALSE)</f>
        <v>52.8429128306691</v>
      </c>
      <c r="AX25" s="50">
        <f>VLOOKUP($A25,'RevPAR Raw Data'!$B$6:$BE$43,'RevPAR Raw Data'!K$1,FALSE)</f>
        <v>53.764855552411902</v>
      </c>
      <c r="AY25" s="51">
        <f>VLOOKUP($A25,'RevPAR Raw Data'!$B$6:$BE$43,'RevPAR Raw Data'!L$1,FALSE)</f>
        <v>47.126394341491</v>
      </c>
      <c r="AZ25" s="50">
        <f>VLOOKUP($A25,'RevPAR Raw Data'!$B$6:$BE$43,'RevPAR Raw Data'!N$1,FALSE)</f>
        <v>62.894965596265301</v>
      </c>
      <c r="BA25" s="50">
        <f>VLOOKUP($A25,'RevPAR Raw Data'!$B$6:$BE$43,'RevPAR Raw Data'!O$1,FALSE)</f>
        <v>60.799374593294601</v>
      </c>
      <c r="BB25" s="51">
        <f>VLOOKUP($A25,'RevPAR Raw Data'!$B$6:$BE$43,'RevPAR Raw Data'!P$1,FALSE)</f>
        <v>61.847170094779997</v>
      </c>
      <c r="BC25" s="52">
        <f>VLOOKUP($A25,'RevPAR Raw Data'!$B$6:$BE$43,'RevPAR Raw Data'!R$1,FALSE)</f>
        <v>51.3323302710021</v>
      </c>
      <c r="BE25" s="129">
        <f>(VLOOKUP($A25,'RevPAR Raw Data'!$B$6:$BE$43,'RevPAR Raw Data'!T$1,FALSE))/100</f>
        <v>4.1320451589908498E-2</v>
      </c>
      <c r="BF25" s="119">
        <f>(VLOOKUP($A25,'RevPAR Raw Data'!$B$6:$BE$43,'RevPAR Raw Data'!U$1,FALSE))/100</f>
        <v>-5.6186968565166799E-2</v>
      </c>
      <c r="BG25" s="119">
        <f>(VLOOKUP($A25,'RevPAR Raw Data'!$B$6:$BE$43,'RevPAR Raw Data'!V$1,FALSE))/100</f>
        <v>-0.13408533455133601</v>
      </c>
      <c r="BH25" s="119">
        <f>(VLOOKUP($A25,'RevPAR Raw Data'!$B$6:$BE$43,'RevPAR Raw Data'!W$1,FALSE))/100</f>
        <v>-9.0363168547635903E-2</v>
      </c>
      <c r="BI25" s="119">
        <f>(VLOOKUP($A25,'RevPAR Raw Data'!$B$6:$BE$43,'RevPAR Raw Data'!X$1,FALSE))/100</f>
        <v>-6.7173480111646797E-2</v>
      </c>
      <c r="BJ25" s="130">
        <f>(VLOOKUP($A25,'RevPAR Raw Data'!$B$6:$BE$43,'RevPAR Raw Data'!Y$1,FALSE))/100</f>
        <v>-6.7968049611683498E-2</v>
      </c>
      <c r="BK25" s="119">
        <f>(VLOOKUP($A25,'RevPAR Raw Data'!$B$6:$BE$43,'RevPAR Raw Data'!AA$1,FALSE))/100</f>
        <v>-0.15952962642996099</v>
      </c>
      <c r="BL25" s="119">
        <f>(VLOOKUP($A25,'RevPAR Raw Data'!$B$6:$BE$43,'RevPAR Raw Data'!AB$1,FALSE))/100</f>
        <v>-0.154277371904712</v>
      </c>
      <c r="BM25" s="130">
        <f>(VLOOKUP($A25,'RevPAR Raw Data'!$B$6:$BE$43,'RevPAR Raw Data'!AC$1,FALSE))/100</f>
        <v>-0.15695616743631599</v>
      </c>
      <c r="BN25" s="131">
        <f>(VLOOKUP($A25,'RevPAR Raw Data'!$B$6:$BE$43,'RevPAR Raw Data'!AE$1,FALSE))/100</f>
        <v>-0.10064734581144701</v>
      </c>
    </row>
    <row r="26" spans="1:66" x14ac:dyDescent="0.45">
      <c r="A26" s="59" t="s">
        <v>92</v>
      </c>
      <c r="B26" s="118">
        <f>(VLOOKUP($A26,'Occupancy Raw Data'!$B$8:$BE$45,'Occupancy Raw Data'!G$3,FALSE))/100</f>
        <v>0.53562653562653506</v>
      </c>
      <c r="C26" s="115">
        <f>(VLOOKUP($A26,'Occupancy Raw Data'!$B$8:$BE$45,'Occupancy Raw Data'!H$3,FALSE))/100</f>
        <v>0.52176202176202102</v>
      </c>
      <c r="D26" s="115">
        <f>(VLOOKUP($A26,'Occupancy Raw Data'!$B$8:$BE$45,'Occupancy Raw Data'!I$3,FALSE))/100</f>
        <v>0.52088452088451997</v>
      </c>
      <c r="E26" s="115">
        <f>(VLOOKUP($A26,'Occupancy Raw Data'!$B$8:$BE$45,'Occupancy Raw Data'!J$3,FALSE))/100</f>
        <v>0.58546858546858505</v>
      </c>
      <c r="F26" s="115">
        <f>(VLOOKUP($A26,'Occupancy Raw Data'!$B$8:$BE$45,'Occupancy Raw Data'!K$3,FALSE))/100</f>
        <v>0.57335907335907299</v>
      </c>
      <c r="G26" s="116">
        <f>(VLOOKUP($A26,'Occupancy Raw Data'!$B$8:$BE$45,'Occupancy Raw Data'!L$3,FALSE))/100</f>
        <v>0.547420147420147</v>
      </c>
      <c r="H26" s="119">
        <f>(VLOOKUP($A26,'Occupancy Raw Data'!$B$8:$BE$45,'Occupancy Raw Data'!N$3,FALSE))/100</f>
        <v>0.60372060372060299</v>
      </c>
      <c r="I26" s="119">
        <f>(VLOOKUP($A26,'Occupancy Raw Data'!$B$8:$BE$45,'Occupancy Raw Data'!O$3,FALSE))/100</f>
        <v>0.63829413829413806</v>
      </c>
      <c r="J26" s="116">
        <f>(VLOOKUP($A26,'Occupancy Raw Data'!$B$8:$BE$45,'Occupancy Raw Data'!P$3,FALSE))/100</f>
        <v>0.62100737100737102</v>
      </c>
      <c r="K26" s="117">
        <f>(VLOOKUP($A26,'Occupancy Raw Data'!$B$8:$BE$45,'Occupancy Raw Data'!R$3,FALSE))/100</f>
        <v>0.56844506844506804</v>
      </c>
      <c r="M26" s="129">
        <f>(VLOOKUP($A26,'Occupancy Raw Data'!$B$8:$BE$45,'Occupancy Raw Data'!T$3,FALSE))/100</f>
        <v>4.08862662961023E-2</v>
      </c>
      <c r="N26" s="119">
        <f>(VLOOKUP($A26,'Occupancy Raw Data'!$B$8:$BE$45,'Occupancy Raw Data'!U$3,FALSE))/100</f>
        <v>-1.4334029274268301E-2</v>
      </c>
      <c r="O26" s="119">
        <f>(VLOOKUP($A26,'Occupancy Raw Data'!$B$8:$BE$45,'Occupancy Raw Data'!V$3,FALSE))/100</f>
        <v>-4.3307642403833405E-2</v>
      </c>
      <c r="P26" s="119">
        <f>(VLOOKUP($A26,'Occupancy Raw Data'!$B$8:$BE$45,'Occupancy Raw Data'!W$3,FALSE))/100</f>
        <v>1.28659931031472E-2</v>
      </c>
      <c r="Q26" s="119">
        <f>(VLOOKUP($A26,'Occupancy Raw Data'!$B$8:$BE$45,'Occupancy Raw Data'!X$3,FALSE))/100</f>
        <v>6.9176319176319102E-3</v>
      </c>
      <c r="R26" s="130">
        <f>(VLOOKUP($A26,'Occupancy Raw Data'!$B$8:$BE$45,'Occupancy Raw Data'!Y$3,FALSE))/100</f>
        <v>4.5629820152849604E-4</v>
      </c>
      <c r="S26" s="119">
        <f>(VLOOKUP($A26,'Occupancy Raw Data'!$B$8:$BE$45,'Occupancy Raw Data'!AA$3,FALSE))/100</f>
        <v>-0.104258087308934</v>
      </c>
      <c r="T26" s="119">
        <f>(VLOOKUP($A26,'Occupancy Raw Data'!$B$8:$BE$45,'Occupancy Raw Data'!AB$3,FALSE))/100</f>
        <v>-8.0765971426563596E-2</v>
      </c>
      <c r="U26" s="130">
        <f>(VLOOKUP($A26,'Occupancy Raw Data'!$B$8:$BE$45,'Occupancy Raw Data'!AC$3,FALSE))/100</f>
        <v>-9.2337030302609494E-2</v>
      </c>
      <c r="V26" s="131">
        <f>(VLOOKUP($A26,'Occupancy Raw Data'!$B$8:$BE$45,'Occupancy Raw Data'!AE$3,FALSE))/100</f>
        <v>-3.0481433812911497E-2</v>
      </c>
      <c r="X26" s="49">
        <f>VLOOKUP($A26,'ADR Raw Data'!$B$6:$BE$43,'ADR Raw Data'!G$1,FALSE)</f>
        <v>99.0379764416775</v>
      </c>
      <c r="Y26" s="50">
        <f>VLOOKUP($A26,'ADR Raw Data'!$B$6:$BE$43,'ADR Raw Data'!H$1,FALSE)</f>
        <v>102.02604433232401</v>
      </c>
      <c r="Z26" s="50">
        <f>VLOOKUP($A26,'ADR Raw Data'!$B$6:$BE$43,'ADR Raw Data'!I$1,FALSE)</f>
        <v>104.189223551212</v>
      </c>
      <c r="AA26" s="50">
        <f>VLOOKUP($A26,'ADR Raw Data'!$B$6:$BE$43,'ADR Raw Data'!J$1,FALSE)</f>
        <v>105.55139208633</v>
      </c>
      <c r="AB26" s="50">
        <f>VLOOKUP($A26,'ADR Raw Data'!$B$6:$BE$43,'ADR Raw Data'!K$1,FALSE)</f>
        <v>106.083319222528</v>
      </c>
      <c r="AC26" s="51">
        <f>VLOOKUP($A26,'ADR Raw Data'!$B$6:$BE$43,'ADR Raw Data'!L$1,FALSE)</f>
        <v>103.456950327006</v>
      </c>
      <c r="AD26" s="50">
        <f>VLOOKUP($A26,'ADR Raw Data'!$B$6:$BE$43,'ADR Raw Data'!N$1,FALSE)</f>
        <v>115.82104354651101</v>
      </c>
      <c r="AE26" s="50">
        <f>VLOOKUP($A26,'ADR Raw Data'!$B$6:$BE$43,'ADR Raw Data'!O$1,FALSE)</f>
        <v>116.92298435523701</v>
      </c>
      <c r="AF26" s="51">
        <f>VLOOKUP($A26,'ADR Raw Data'!$B$6:$BE$43,'ADR Raw Data'!P$1,FALSE)</f>
        <v>116.38735112335701</v>
      </c>
      <c r="AG26" s="52">
        <f>VLOOKUP($A26,'ADR Raw Data'!$B$6:$BE$43,'ADR Raw Data'!R$1,FALSE)</f>
        <v>107.492959961187</v>
      </c>
      <c r="AI26" s="129">
        <f>(VLOOKUP($A26,'ADR Raw Data'!$B$6:$BE$43,'ADR Raw Data'!T$1,FALSE))/100</f>
        <v>1.1137902371477999E-2</v>
      </c>
      <c r="AJ26" s="119">
        <f>(VLOOKUP($A26,'ADR Raw Data'!$B$6:$BE$43,'ADR Raw Data'!U$1,FALSE))/100</f>
        <v>-5.4171679049341906E-3</v>
      </c>
      <c r="AK26" s="119">
        <f>(VLOOKUP($A26,'ADR Raw Data'!$B$6:$BE$43,'ADR Raw Data'!V$1,FALSE))/100</f>
        <v>-5.8408367062967002E-3</v>
      </c>
      <c r="AL26" s="119">
        <f>(VLOOKUP($A26,'ADR Raw Data'!$B$6:$BE$43,'ADR Raw Data'!W$1,FALSE))/100</f>
        <v>-1.3645049825615102E-2</v>
      </c>
      <c r="AM26" s="119">
        <f>(VLOOKUP($A26,'ADR Raw Data'!$B$6:$BE$43,'ADR Raw Data'!X$1,FALSE))/100</f>
        <v>3.6444950614355598E-2</v>
      </c>
      <c r="AN26" s="130">
        <f>(VLOOKUP($A26,'ADR Raw Data'!$B$6:$BE$43,'ADR Raw Data'!Y$1,FALSE))/100</f>
        <v>4.0458102508632802E-3</v>
      </c>
      <c r="AO26" s="119">
        <f>(VLOOKUP($A26,'ADR Raw Data'!$B$6:$BE$43,'ADR Raw Data'!AA$1,FALSE))/100</f>
        <v>3.1633513254697002E-2</v>
      </c>
      <c r="AP26" s="119">
        <f>(VLOOKUP($A26,'ADR Raw Data'!$B$6:$BE$43,'ADR Raw Data'!AB$1,FALSE))/100</f>
        <v>4.0009712573677698E-2</v>
      </c>
      <c r="AQ26" s="130">
        <f>(VLOOKUP($A26,'ADR Raw Data'!$B$6:$BE$43,'ADR Raw Data'!AC$1,FALSE))/100</f>
        <v>3.5950354207012702E-2</v>
      </c>
      <c r="AR26" s="131">
        <f>(VLOOKUP($A26,'ADR Raw Data'!$B$6:$BE$43,'ADR Raw Data'!AE$1,FALSE))/100</f>
        <v>1.2713481727057201E-2</v>
      </c>
      <c r="AS26" s="40"/>
      <c r="AT26" s="49">
        <f>VLOOKUP($A26,'RevPAR Raw Data'!$B$6:$BE$43,'RevPAR Raw Data'!G$1,FALSE)</f>
        <v>53.047368216918201</v>
      </c>
      <c r="AU26" s="50">
        <f>VLOOKUP($A26,'RevPAR Raw Data'!$B$6:$BE$43,'RevPAR Raw Data'!H$1,FALSE)</f>
        <v>53.233315163215103</v>
      </c>
      <c r="AV26" s="50">
        <f>VLOOKUP($A26,'RevPAR Raw Data'!$B$6:$BE$43,'RevPAR Raw Data'!I$1,FALSE)</f>
        <v>54.270553790803703</v>
      </c>
      <c r="AW26" s="50">
        <f>VLOOKUP($A26,'RevPAR Raw Data'!$B$6:$BE$43,'RevPAR Raw Data'!J$1,FALSE)</f>
        <v>61.797024219024202</v>
      </c>
      <c r="AX26" s="50">
        <f>VLOOKUP($A26,'RevPAR Raw Data'!$B$6:$BE$43,'RevPAR Raw Data'!K$1,FALSE)</f>
        <v>60.8238336082836</v>
      </c>
      <c r="AY26" s="51">
        <f>VLOOKUP($A26,'RevPAR Raw Data'!$B$6:$BE$43,'RevPAR Raw Data'!L$1,FALSE)</f>
        <v>56.634418999648901</v>
      </c>
      <c r="AZ26" s="50">
        <f>VLOOKUP($A26,'RevPAR Raw Data'!$B$6:$BE$43,'RevPAR Raw Data'!N$1,FALSE)</f>
        <v>69.923550333450294</v>
      </c>
      <c r="BA26" s="50">
        <f>VLOOKUP($A26,'RevPAR Raw Data'!$B$6:$BE$43,'RevPAR Raw Data'!O$1,FALSE)</f>
        <v>74.631255545805502</v>
      </c>
      <c r="BB26" s="51">
        <f>VLOOKUP($A26,'RevPAR Raw Data'!$B$6:$BE$43,'RevPAR Raw Data'!P$1,FALSE)</f>
        <v>72.277402939627905</v>
      </c>
      <c r="BC26" s="52">
        <f>VLOOKUP($A26,'RevPAR Raw Data'!$B$6:$BE$43,'RevPAR Raw Data'!R$1,FALSE)</f>
        <v>61.103842982500097</v>
      </c>
      <c r="BE26" s="129">
        <f>(VLOOKUP($A26,'RevPAR Raw Data'!$B$6:$BE$43,'RevPAR Raw Data'!T$1,FALSE))/100</f>
        <v>5.2479555909920601E-2</v>
      </c>
      <c r="BF26" s="119">
        <f>(VLOOKUP($A26,'RevPAR Raw Data'!$B$6:$BE$43,'RevPAR Raw Data'!U$1,FALSE))/100</f>
        <v>-1.9673547335869498E-2</v>
      </c>
      <c r="BG26" s="119">
        <f>(VLOOKUP($A26,'RevPAR Raw Data'!$B$6:$BE$43,'RevPAR Raw Data'!V$1,FALSE))/100</f>
        <v>-4.8895526242714704E-2</v>
      </c>
      <c r="BH26" s="119">
        <f>(VLOOKUP($A26,'RevPAR Raw Data'!$B$6:$BE$43,'RevPAR Raw Data'!W$1,FALSE))/100</f>
        <v>-9.5461383941634599E-4</v>
      </c>
      <c r="BI26" s="119">
        <f>(VLOOKUP($A26,'RevPAR Raw Data'!$B$6:$BE$43,'RevPAR Raw Data'!X$1,FALSE))/100</f>
        <v>4.3614695285593898E-2</v>
      </c>
      <c r="BJ26" s="130">
        <f>(VLOOKUP($A26,'RevPAR Raw Data'!$B$6:$BE$43,'RevPAR Raw Data'!Y$1,FALSE))/100</f>
        <v>4.5039545483329703E-3</v>
      </c>
      <c r="BK26" s="119">
        <f>(VLOOKUP($A26,'RevPAR Raw Data'!$B$6:$BE$43,'RevPAR Raw Data'!AA$1,FALSE))/100</f>
        <v>-7.5922623641034206E-2</v>
      </c>
      <c r="BL26" s="119">
        <f>(VLOOKUP($A26,'RevPAR Raw Data'!$B$6:$BE$43,'RevPAR Raw Data'!AB$1,FALSE))/100</f>
        <v>-4.3987682155396494E-2</v>
      </c>
      <c r="BM26" s="130">
        <f>(VLOOKUP($A26,'RevPAR Raw Data'!$B$6:$BE$43,'RevPAR Raw Data'!AC$1,FALSE))/100</f>
        <v>-5.9706225041399198E-2</v>
      </c>
      <c r="BN26" s="131">
        <f>(VLOOKUP($A26,'RevPAR Raw Data'!$B$6:$BE$43,'RevPAR Raw Data'!AE$1,FALSE))/100</f>
        <v>-1.8155477237649199E-2</v>
      </c>
    </row>
    <row r="27" spans="1:66" x14ac:dyDescent="0.45">
      <c r="A27" s="59" t="s">
        <v>93</v>
      </c>
      <c r="B27" s="118">
        <f>(VLOOKUP($A27,'Occupancy Raw Data'!$B$8:$BE$45,'Occupancy Raw Data'!G$3,FALSE))/100</f>
        <v>0.49237900691389003</v>
      </c>
      <c r="C27" s="115">
        <f>(VLOOKUP($A27,'Occupancy Raw Data'!$B$8:$BE$45,'Occupancy Raw Data'!H$3,FALSE))/100</f>
        <v>0.38984915147705801</v>
      </c>
      <c r="D27" s="115">
        <f>(VLOOKUP($A27,'Occupancy Raw Data'!$B$8:$BE$45,'Occupancy Raw Data'!I$3,FALSE))/100</f>
        <v>0.37628784276430399</v>
      </c>
      <c r="E27" s="115">
        <f>(VLOOKUP($A27,'Occupancy Raw Data'!$B$8:$BE$45,'Occupancy Raw Data'!J$3,FALSE))/100</f>
        <v>0.36622285623712103</v>
      </c>
      <c r="F27" s="115">
        <f>(VLOOKUP($A27,'Occupancy Raw Data'!$B$8:$BE$45,'Occupancy Raw Data'!K$3,FALSE))/100</f>
        <v>0.372642257093041</v>
      </c>
      <c r="G27" s="116">
        <f>(VLOOKUP($A27,'Occupancy Raw Data'!$B$8:$BE$45,'Occupancy Raw Data'!L$3,FALSE))/100</f>
        <v>0.399620912967935</v>
      </c>
      <c r="H27" s="119">
        <f>(VLOOKUP($A27,'Occupancy Raw Data'!$B$8:$BE$45,'Occupancy Raw Data'!N$3,FALSE))/100</f>
        <v>0.46029481692819701</v>
      </c>
      <c r="I27" s="119">
        <f>(VLOOKUP($A27,'Occupancy Raw Data'!$B$8:$BE$45,'Occupancy Raw Data'!O$3,FALSE))/100</f>
        <v>0.54129022032017704</v>
      </c>
      <c r="J27" s="116">
        <f>(VLOOKUP($A27,'Occupancy Raw Data'!$B$8:$BE$45,'Occupancy Raw Data'!P$3,FALSE))/100</f>
        <v>0.50079251862418706</v>
      </c>
      <c r="K27" s="117">
        <f>(VLOOKUP($A27,'Occupancy Raw Data'!$B$8:$BE$45,'Occupancy Raw Data'!R$3,FALSE))/100</f>
        <v>0.42845526618932506</v>
      </c>
      <c r="M27" s="129">
        <f>(VLOOKUP($A27,'Occupancy Raw Data'!$B$8:$BE$45,'Occupancy Raw Data'!T$3,FALSE))/100</f>
        <v>-8.9181875170579697E-2</v>
      </c>
      <c r="N27" s="119">
        <f>(VLOOKUP($A27,'Occupancy Raw Data'!$B$8:$BE$45,'Occupancy Raw Data'!U$3,FALSE))/100</f>
        <v>-0.10881529598919601</v>
      </c>
      <c r="O27" s="119">
        <f>(VLOOKUP($A27,'Occupancy Raw Data'!$B$8:$BE$45,'Occupancy Raw Data'!V$3,FALSE))/100</f>
        <v>-0.22290523106926202</v>
      </c>
      <c r="P27" s="119">
        <f>(VLOOKUP($A27,'Occupancy Raw Data'!$B$8:$BE$45,'Occupancy Raw Data'!W$3,FALSE))/100</f>
        <v>-0.32443183554035498</v>
      </c>
      <c r="Q27" s="119">
        <f>(VLOOKUP($A27,'Occupancy Raw Data'!$B$8:$BE$45,'Occupancy Raw Data'!X$3,FALSE))/100</f>
        <v>-0.35627096261686803</v>
      </c>
      <c r="R27" s="130">
        <f>(VLOOKUP($A27,'Occupancy Raw Data'!$B$8:$BE$45,'Occupancy Raw Data'!Y$3,FALSE))/100</f>
        <v>-0.22651247565175001</v>
      </c>
      <c r="S27" s="119">
        <f>(VLOOKUP($A27,'Occupancy Raw Data'!$B$8:$BE$45,'Occupancy Raw Data'!AA$3,FALSE))/100</f>
        <v>-0.29860366988012899</v>
      </c>
      <c r="T27" s="119">
        <f>(VLOOKUP($A27,'Occupancy Raw Data'!$B$8:$BE$45,'Occupancy Raw Data'!AB$3,FALSE))/100</f>
        <v>-0.138769571251422</v>
      </c>
      <c r="U27" s="130">
        <f>(VLOOKUP($A27,'Occupancy Raw Data'!$B$8:$BE$45,'Occupancy Raw Data'!AC$3,FALSE))/100</f>
        <v>-0.22041258423725701</v>
      </c>
      <c r="V27" s="131">
        <f>(VLOOKUP($A27,'Occupancy Raw Data'!$B$8:$BE$45,'Occupancy Raw Data'!AE$3,FALSE))/100</f>
        <v>-0.224616361747349</v>
      </c>
      <c r="X27" s="49">
        <f>VLOOKUP($A27,'ADR Raw Data'!$B$6:$BE$43,'ADR Raw Data'!G$1,FALSE)</f>
        <v>114.874832008935</v>
      </c>
      <c r="Y27" s="50">
        <f>VLOOKUP($A27,'ADR Raw Data'!$B$6:$BE$43,'ADR Raw Data'!H$1,FALSE)</f>
        <v>104.607425171301</v>
      </c>
      <c r="Z27" s="50">
        <f>VLOOKUP($A27,'ADR Raw Data'!$B$6:$BE$43,'ADR Raw Data'!I$1,FALSE)</f>
        <v>104.23436442712701</v>
      </c>
      <c r="AA27" s="50">
        <f>VLOOKUP($A27,'ADR Raw Data'!$B$6:$BE$43,'ADR Raw Data'!J$1,FALSE)</f>
        <v>97.161080264012099</v>
      </c>
      <c r="AB27" s="50">
        <f>VLOOKUP($A27,'ADR Raw Data'!$B$6:$BE$43,'ADR Raw Data'!K$1,FALSE)</f>
        <v>98.095671522756206</v>
      </c>
      <c r="AC27" s="51">
        <f>VLOOKUP($A27,'ADR Raw Data'!$B$6:$BE$43,'ADR Raw Data'!L$1,FALSE)</f>
        <v>104.510457612648</v>
      </c>
      <c r="AD27" s="50">
        <f>VLOOKUP($A27,'ADR Raw Data'!$B$6:$BE$43,'ADR Raw Data'!N$1,FALSE)</f>
        <v>113.231261398071</v>
      </c>
      <c r="AE27" s="50">
        <f>VLOOKUP($A27,'ADR Raw Data'!$B$6:$BE$43,'ADR Raw Data'!O$1,FALSE)</f>
        <v>116.69347966325</v>
      </c>
      <c r="AF27" s="51">
        <f>VLOOKUP($A27,'ADR Raw Data'!$B$6:$BE$43,'ADR Raw Data'!P$1,FALSE)</f>
        <v>115.102360523817</v>
      </c>
      <c r="AG27" s="52">
        <f>VLOOKUP($A27,'ADR Raw Data'!$B$6:$BE$43,'ADR Raw Data'!R$1,FALSE)</f>
        <v>108.03885839791199</v>
      </c>
      <c r="AI27" s="129">
        <f>(VLOOKUP($A27,'ADR Raw Data'!$B$6:$BE$43,'ADR Raw Data'!T$1,FALSE))/100</f>
        <v>5.9034997279878102E-3</v>
      </c>
      <c r="AJ27" s="119">
        <f>(VLOOKUP($A27,'ADR Raw Data'!$B$6:$BE$43,'ADR Raw Data'!U$1,FALSE))/100</f>
        <v>-9.0140755661085106E-3</v>
      </c>
      <c r="AK27" s="119">
        <f>(VLOOKUP($A27,'ADR Raw Data'!$B$6:$BE$43,'ADR Raw Data'!V$1,FALSE))/100</f>
        <v>-3.4641251037855002E-2</v>
      </c>
      <c r="AL27" s="119">
        <f>(VLOOKUP($A27,'ADR Raw Data'!$B$6:$BE$43,'ADR Raw Data'!W$1,FALSE))/100</f>
        <v>-0.124401511499071</v>
      </c>
      <c r="AM27" s="119">
        <f>(VLOOKUP($A27,'ADR Raw Data'!$B$6:$BE$43,'ADR Raw Data'!X$1,FALSE))/100</f>
        <v>-0.13737339648079699</v>
      </c>
      <c r="AN27" s="130">
        <f>(VLOOKUP($A27,'ADR Raw Data'!$B$6:$BE$43,'ADR Raw Data'!Y$1,FALSE))/100</f>
        <v>-5.6620005084755703E-2</v>
      </c>
      <c r="AO27" s="119">
        <f>(VLOOKUP($A27,'ADR Raw Data'!$B$6:$BE$43,'ADR Raw Data'!AA$1,FALSE))/100</f>
        <v>-6.8101792913428993E-2</v>
      </c>
      <c r="AP27" s="119">
        <f>(VLOOKUP($A27,'ADR Raw Data'!$B$6:$BE$43,'ADR Raw Data'!AB$1,FALSE))/100</f>
        <v>-6.1689899790227098E-3</v>
      </c>
      <c r="AQ27" s="130">
        <f>(VLOOKUP($A27,'ADR Raw Data'!$B$6:$BE$43,'ADR Raw Data'!AC$1,FALSE))/100</f>
        <v>-3.68493444154913E-2</v>
      </c>
      <c r="AR27" s="131">
        <f>(VLOOKUP($A27,'ADR Raw Data'!$B$6:$BE$43,'ADR Raw Data'!AE$1,FALSE))/100</f>
        <v>-4.9626150329201001E-2</v>
      </c>
      <c r="AS27" s="40"/>
      <c r="AT27" s="49">
        <f>VLOOKUP($A27,'RevPAR Raw Data'!$B$6:$BE$43,'RevPAR Raw Data'!G$1,FALSE)</f>
        <v>56.561955703959697</v>
      </c>
      <c r="AU27" s="50">
        <f>VLOOKUP($A27,'RevPAR Raw Data'!$B$6:$BE$43,'RevPAR Raw Data'!H$1,FALSE)</f>
        <v>40.781115941231903</v>
      </c>
      <c r="AV27" s="50">
        <f>VLOOKUP($A27,'RevPAR Raw Data'!$B$6:$BE$43,'RevPAR Raw Data'!I$1,FALSE)</f>
        <v>39.2221241321921</v>
      </c>
      <c r="AW27" s="50">
        <f>VLOOKUP($A27,'RevPAR Raw Data'!$B$6:$BE$43,'RevPAR Raw Data'!J$1,FALSE)</f>
        <v>35.5826083293707</v>
      </c>
      <c r="AX27" s="50">
        <f>VLOOKUP($A27,'RevPAR Raw Data'!$B$6:$BE$43,'RevPAR Raw Data'!K$1,FALSE)</f>
        <v>36.554592447297502</v>
      </c>
      <c r="AY27" s="51">
        <f>VLOOKUP($A27,'RevPAR Raw Data'!$B$6:$BE$43,'RevPAR Raw Data'!L$1,FALSE)</f>
        <v>41.764564485863197</v>
      </c>
      <c r="AZ27" s="50">
        <f>VLOOKUP($A27,'RevPAR Raw Data'!$B$6:$BE$43,'RevPAR Raw Data'!N$1,FALSE)</f>
        <v>52.119762735774202</v>
      </c>
      <c r="BA27" s="50">
        <f>VLOOKUP($A27,'RevPAR Raw Data'!$B$6:$BE$43,'RevPAR Raw Data'!O$1,FALSE)</f>
        <v>63.165039316848897</v>
      </c>
      <c r="BB27" s="51">
        <f>VLOOKUP($A27,'RevPAR Raw Data'!$B$6:$BE$43,'RevPAR Raw Data'!P$1,FALSE)</f>
        <v>57.642401026311603</v>
      </c>
      <c r="BC27" s="52">
        <f>VLOOKUP($A27,'RevPAR Raw Data'!$B$6:$BE$43,'RevPAR Raw Data'!R$1,FALSE)</f>
        <v>46.289817833668302</v>
      </c>
      <c r="BE27" s="129">
        <f>(VLOOKUP($A27,'RevPAR Raw Data'!$B$6:$BE$43,'RevPAR Raw Data'!T$1,FALSE))/100</f>
        <v>-8.3804860618402907E-2</v>
      </c>
      <c r="BF27" s="119">
        <f>(VLOOKUP($A27,'RevPAR Raw Data'!$B$6:$BE$43,'RevPAR Raw Data'!U$1,FALSE))/100</f>
        <v>-0.11684850225450899</v>
      </c>
      <c r="BG27" s="119">
        <f>(VLOOKUP($A27,'RevPAR Raw Data'!$B$6:$BE$43,'RevPAR Raw Data'!V$1,FALSE))/100</f>
        <v>-0.24982476603999601</v>
      </c>
      <c r="BH27" s="119">
        <f>(VLOOKUP($A27,'RevPAR Raw Data'!$B$6:$BE$43,'RevPAR Raw Data'!W$1,FALSE))/100</f>
        <v>-0.408473536319788</v>
      </c>
      <c r="BI27" s="119">
        <f>(VLOOKUP($A27,'RevPAR Raw Data'!$B$6:$BE$43,'RevPAR Raw Data'!X$1,FALSE))/100</f>
        <v>-0.44470220689550305</v>
      </c>
      <c r="BJ27" s="130">
        <f>(VLOOKUP($A27,'RevPAR Raw Data'!$B$6:$BE$43,'RevPAR Raw Data'!Y$1,FALSE))/100</f>
        <v>-0.27030734321334299</v>
      </c>
      <c r="BK27" s="119">
        <f>(VLOOKUP($A27,'RevPAR Raw Data'!$B$6:$BE$43,'RevPAR Raw Data'!AA$1,FALSE))/100</f>
        <v>-0.346370017504192</v>
      </c>
      <c r="BL27" s="119">
        <f>(VLOOKUP($A27,'RevPAR Raw Data'!$B$6:$BE$43,'RevPAR Raw Data'!AB$1,FALSE))/100</f>
        <v>-0.14408249313600199</v>
      </c>
      <c r="BM27" s="130">
        <f>(VLOOKUP($A27,'RevPAR Raw Data'!$B$6:$BE$43,'RevPAR Raw Data'!AC$1,FALSE))/100</f>
        <v>-0.24913986942268099</v>
      </c>
      <c r="BN27" s="131">
        <f>(VLOOKUP($A27,'RevPAR Raw Data'!$B$6:$BE$43,'RevPAR Raw Data'!AE$1,FALSE))/100</f>
        <v>-0.26309566674207802</v>
      </c>
    </row>
    <row r="28" spans="1:66" x14ac:dyDescent="0.45">
      <c r="A28" s="59" t="s">
        <v>29</v>
      </c>
      <c r="B28" s="118">
        <f>(VLOOKUP($A28,'Occupancy Raw Data'!$B$8:$BE$45,'Occupancy Raw Data'!G$3,FALSE))/100</f>
        <v>0.36840021119324101</v>
      </c>
      <c r="C28" s="115">
        <f>(VLOOKUP($A28,'Occupancy Raw Data'!$B$8:$BE$45,'Occupancy Raw Data'!H$3,FALSE))/100</f>
        <v>0.32774551214361097</v>
      </c>
      <c r="D28" s="115">
        <f>(VLOOKUP($A28,'Occupancy Raw Data'!$B$8:$BE$45,'Occupancy Raw Data'!I$3,FALSE))/100</f>
        <v>0.30319429778246998</v>
      </c>
      <c r="E28" s="115">
        <f>(VLOOKUP($A28,'Occupancy Raw Data'!$B$8:$BE$45,'Occupancy Raw Data'!J$3,FALSE))/100</f>
        <v>0.32233368532206902</v>
      </c>
      <c r="F28" s="115">
        <f>(VLOOKUP($A28,'Occupancy Raw Data'!$B$8:$BE$45,'Occupancy Raw Data'!K$3,FALSE))/100</f>
        <v>0.324973600844772</v>
      </c>
      <c r="G28" s="116">
        <f>(VLOOKUP($A28,'Occupancy Raw Data'!$B$8:$BE$45,'Occupancy Raw Data'!L$3,FALSE))/100</f>
        <v>0.32932946145723302</v>
      </c>
      <c r="H28" s="119">
        <f>(VLOOKUP($A28,'Occupancy Raw Data'!$B$8:$BE$45,'Occupancy Raw Data'!N$3,FALSE))/100</f>
        <v>0.38912354804646199</v>
      </c>
      <c r="I28" s="119">
        <f>(VLOOKUP($A28,'Occupancy Raw Data'!$B$8:$BE$45,'Occupancy Raw Data'!O$3,FALSE))/100</f>
        <v>0.43070221752903898</v>
      </c>
      <c r="J28" s="116">
        <f>(VLOOKUP($A28,'Occupancy Raw Data'!$B$8:$BE$45,'Occupancy Raw Data'!P$3,FALSE))/100</f>
        <v>0.40991288278775001</v>
      </c>
      <c r="K28" s="117">
        <f>(VLOOKUP($A28,'Occupancy Raw Data'!$B$8:$BE$45,'Occupancy Raw Data'!R$3,FALSE))/100</f>
        <v>0.35235329612309502</v>
      </c>
      <c r="M28" s="129">
        <f>(VLOOKUP($A28,'Occupancy Raw Data'!$B$8:$BE$45,'Occupancy Raw Data'!T$3,FALSE))/100</f>
        <v>-0.11646292188596601</v>
      </c>
      <c r="N28" s="119">
        <f>(VLOOKUP($A28,'Occupancy Raw Data'!$B$8:$BE$45,'Occupancy Raw Data'!U$3,FALSE))/100</f>
        <v>-4.0093224479503198E-2</v>
      </c>
      <c r="O28" s="119">
        <f>(VLOOKUP($A28,'Occupancy Raw Data'!$B$8:$BE$45,'Occupancy Raw Data'!V$3,FALSE))/100</f>
        <v>-0.12274254785283499</v>
      </c>
      <c r="P28" s="119">
        <f>(VLOOKUP($A28,'Occupancy Raw Data'!$B$8:$BE$45,'Occupancy Raw Data'!W$3,FALSE))/100</f>
        <v>-8.6024566961912005E-2</v>
      </c>
      <c r="Q28" s="119">
        <f>(VLOOKUP($A28,'Occupancy Raw Data'!$B$8:$BE$45,'Occupancy Raw Data'!X$3,FALSE))/100</f>
        <v>-0.19643845968819101</v>
      </c>
      <c r="R28" s="130">
        <f>(VLOOKUP($A28,'Occupancy Raw Data'!$B$8:$BE$45,'Occupancy Raw Data'!Y$3,FALSE))/100</f>
        <v>-0.11522910604078901</v>
      </c>
      <c r="S28" s="119">
        <f>(VLOOKUP($A28,'Occupancy Raw Data'!$B$8:$BE$45,'Occupancy Raw Data'!AA$3,FALSE))/100</f>
        <v>-0.36612121898689204</v>
      </c>
      <c r="T28" s="119">
        <f>(VLOOKUP($A28,'Occupancy Raw Data'!$B$8:$BE$45,'Occupancy Raw Data'!AB$3,FALSE))/100</f>
        <v>-0.32854673645350602</v>
      </c>
      <c r="U28" s="130">
        <f>(VLOOKUP($A28,'Occupancy Raw Data'!$B$8:$BE$45,'Occupancy Raw Data'!AC$3,FALSE))/100</f>
        <v>-0.34692135068707003</v>
      </c>
      <c r="V28" s="131">
        <f>(VLOOKUP($A28,'Occupancy Raw Data'!$B$8:$BE$45,'Occupancy Raw Data'!AE$3,FALSE))/100</f>
        <v>-0.20855687938740602</v>
      </c>
      <c r="X28" s="49">
        <f>VLOOKUP($A28,'ADR Raw Data'!$B$6:$BE$43,'ADR Raw Data'!G$1,FALSE)</f>
        <v>149.23248656395501</v>
      </c>
      <c r="Y28" s="50">
        <f>VLOOKUP($A28,'ADR Raw Data'!$B$6:$BE$43,'ADR Raw Data'!H$1,FALSE)</f>
        <v>106.77544502617801</v>
      </c>
      <c r="Z28" s="50">
        <f>VLOOKUP($A28,'ADR Raw Data'!$B$6:$BE$43,'ADR Raw Data'!I$1,FALSE)</f>
        <v>95.198040922942894</v>
      </c>
      <c r="AA28" s="50">
        <f>VLOOKUP($A28,'ADR Raw Data'!$B$6:$BE$43,'ADR Raw Data'!J$1,FALSE)</f>
        <v>88.724160524160496</v>
      </c>
      <c r="AB28" s="50">
        <f>VLOOKUP($A28,'ADR Raw Data'!$B$6:$BE$43,'ADR Raw Data'!K$1,FALSE)</f>
        <v>94.229114541023506</v>
      </c>
      <c r="AC28" s="51">
        <f>VLOOKUP($A28,'ADR Raw Data'!$B$6:$BE$43,'ADR Raw Data'!L$1,FALSE)</f>
        <v>108.13288016032</v>
      </c>
      <c r="AD28" s="50">
        <f>VLOOKUP($A28,'ADR Raw Data'!$B$6:$BE$43,'ADR Raw Data'!N$1,FALSE)</f>
        <v>144.91246947082701</v>
      </c>
      <c r="AE28" s="50">
        <f>VLOOKUP($A28,'ADR Raw Data'!$B$6:$BE$43,'ADR Raw Data'!O$1,FALSE)</f>
        <v>166.343374195525</v>
      </c>
      <c r="AF28" s="51">
        <f>VLOOKUP($A28,'ADR Raw Data'!$B$6:$BE$43,'ADR Raw Data'!P$1,FALSE)</f>
        <v>156.17137175978101</v>
      </c>
      <c r="AG28" s="52">
        <f>VLOOKUP($A28,'ADR Raw Data'!$B$6:$BE$43,'ADR Raw Data'!R$1,FALSE)</f>
        <v>124.100292732527</v>
      </c>
      <c r="AI28" s="129">
        <f>(VLOOKUP($A28,'ADR Raw Data'!$B$6:$BE$43,'ADR Raw Data'!T$1,FALSE))/100</f>
        <v>-1.46822330612405E-2</v>
      </c>
      <c r="AJ28" s="119">
        <f>(VLOOKUP($A28,'ADR Raw Data'!$B$6:$BE$43,'ADR Raw Data'!U$1,FALSE))/100</f>
        <v>1.728304035323E-2</v>
      </c>
      <c r="AK28" s="119">
        <f>(VLOOKUP($A28,'ADR Raw Data'!$B$6:$BE$43,'ADR Raw Data'!V$1,FALSE))/100</f>
        <v>-1.00558501700932E-2</v>
      </c>
      <c r="AL28" s="119">
        <f>(VLOOKUP($A28,'ADR Raw Data'!$B$6:$BE$43,'ADR Raw Data'!W$1,FALSE))/100</f>
        <v>-0.109604269326235</v>
      </c>
      <c r="AM28" s="119">
        <f>(VLOOKUP($A28,'ADR Raw Data'!$B$6:$BE$43,'ADR Raw Data'!X$1,FALSE))/100</f>
        <v>-0.103145833827004</v>
      </c>
      <c r="AN28" s="130">
        <f>(VLOOKUP($A28,'ADR Raw Data'!$B$6:$BE$43,'ADR Raw Data'!Y$1,FALSE))/100</f>
        <v>-4.1035571209515599E-2</v>
      </c>
      <c r="AO28" s="119">
        <f>(VLOOKUP($A28,'ADR Raw Data'!$B$6:$BE$43,'ADR Raw Data'!AA$1,FALSE))/100</f>
        <v>1.2152740446283701E-2</v>
      </c>
      <c r="AP28" s="119">
        <f>(VLOOKUP($A28,'ADR Raw Data'!$B$6:$BE$43,'ADR Raw Data'!AB$1,FALSE))/100</f>
        <v>6.0684988293251502E-2</v>
      </c>
      <c r="AQ28" s="130">
        <f>(VLOOKUP($A28,'ADR Raw Data'!$B$6:$BE$43,'ADR Raw Data'!AC$1,FALSE))/100</f>
        <v>4.0106601369138704E-2</v>
      </c>
      <c r="AR28" s="131">
        <f>(VLOOKUP($A28,'ADR Raw Data'!$B$6:$BE$43,'ADR Raw Data'!AE$1,FALSE))/100</f>
        <v>-2.9107388289152099E-2</v>
      </c>
      <c r="AS28" s="40"/>
      <c r="AT28" s="49">
        <f>VLOOKUP($A28,'RevPAR Raw Data'!$B$6:$BE$43,'RevPAR Raw Data'!G$1,FALSE)</f>
        <v>54.977279567053799</v>
      </c>
      <c r="AU28" s="50">
        <f>VLOOKUP($A28,'RevPAR Raw Data'!$B$6:$BE$43,'RevPAR Raw Data'!H$1,FALSE)</f>
        <v>34.9951729144667</v>
      </c>
      <c r="AV28" s="50">
        <f>VLOOKUP($A28,'RevPAR Raw Data'!$B$6:$BE$43,'RevPAR Raw Data'!I$1,FALSE)</f>
        <v>28.8635031678986</v>
      </c>
      <c r="AW28" s="50">
        <f>VLOOKUP($A28,'RevPAR Raw Data'!$B$6:$BE$43,'RevPAR Raw Data'!J$1,FALSE)</f>
        <v>28.5987856388595</v>
      </c>
      <c r="AX28" s="50">
        <f>VLOOKUP($A28,'RevPAR Raw Data'!$B$6:$BE$43,'RevPAR Raw Data'!K$1,FALSE)</f>
        <v>30.621974656810899</v>
      </c>
      <c r="AY28" s="51">
        <f>VLOOKUP($A28,'RevPAR Raw Data'!$B$6:$BE$43,'RevPAR Raw Data'!L$1,FALSE)</f>
        <v>35.611343189017902</v>
      </c>
      <c r="AZ28" s="50">
        <f>VLOOKUP($A28,'RevPAR Raw Data'!$B$6:$BE$43,'RevPAR Raw Data'!N$1,FALSE)</f>
        <v>56.388854276663103</v>
      </c>
      <c r="BA28" s="50">
        <f>VLOOKUP($A28,'RevPAR Raw Data'!$B$6:$BE$43,'RevPAR Raw Data'!O$1,FALSE)</f>
        <v>71.644460137275601</v>
      </c>
      <c r="BB28" s="51">
        <f>VLOOKUP($A28,'RevPAR Raw Data'!$B$6:$BE$43,'RevPAR Raw Data'!P$1,FALSE)</f>
        <v>64.016657206969299</v>
      </c>
      <c r="BC28" s="52">
        <f>VLOOKUP($A28,'RevPAR Raw Data'!$B$6:$BE$43,'RevPAR Raw Data'!R$1,FALSE)</f>
        <v>43.727147194146902</v>
      </c>
      <c r="BE28" s="129">
        <f>(VLOOKUP($A28,'RevPAR Raw Data'!$B$6:$BE$43,'RevPAR Raw Data'!T$1,FALSE))/100</f>
        <v>-0.12943521918508399</v>
      </c>
      <c r="BF28" s="119">
        <f>(VLOOKUP($A28,'RevPAR Raw Data'!$B$6:$BE$43,'RevPAR Raw Data'!U$1,FALSE))/100</f>
        <v>-2.3503116942843398E-2</v>
      </c>
      <c r="BG28" s="119">
        <f>(VLOOKUP($A28,'RevPAR Raw Data'!$B$6:$BE$43,'RevPAR Raw Data'!V$1,FALSE))/100</f>
        <v>-0.13156411735222501</v>
      </c>
      <c r="BH28" s="119">
        <f>(VLOOKUP($A28,'RevPAR Raw Data'!$B$6:$BE$43,'RevPAR Raw Data'!W$1,FALSE))/100</f>
        <v>-0.18620017648218098</v>
      </c>
      <c r="BI28" s="119">
        <f>(VLOOKUP($A28,'RevPAR Raw Data'!$B$6:$BE$43,'RevPAR Raw Data'!X$1,FALSE))/100</f>
        <v>-0.27932248479496502</v>
      </c>
      <c r="BJ28" s="130">
        <f>(VLOOKUP($A28,'RevPAR Raw Data'!$B$6:$BE$43,'RevPAR Raw Data'!Y$1,FALSE))/100</f>
        <v>-0.15153618506395899</v>
      </c>
      <c r="BK28" s="119">
        <f>(VLOOKUP($A28,'RevPAR Raw Data'!$B$6:$BE$43,'RevPAR Raw Data'!AA$1,FALSE))/100</f>
        <v>-0.35841785468683296</v>
      </c>
      <c r="BL28" s="119">
        <f>(VLOOKUP($A28,'RevPAR Raw Data'!$B$6:$BE$43,'RevPAR Raw Data'!AB$1,FALSE))/100</f>
        <v>-0.28779960301572199</v>
      </c>
      <c r="BM28" s="130">
        <f>(VLOOKUP($A28,'RevPAR Raw Data'!$B$6:$BE$43,'RevPAR Raw Data'!AC$1,FALSE))/100</f>
        <v>-0.32072858563638101</v>
      </c>
      <c r="BN28" s="131">
        <f>(VLOOKUP($A28,'RevPAR Raw Data'!$B$6:$BE$43,'RevPAR Raw Data'!AE$1,FALSE))/100</f>
        <v>-0.23159372160785502</v>
      </c>
    </row>
    <row r="29" spans="1:66" x14ac:dyDescent="0.45">
      <c r="B29" s="53"/>
      <c r="C29" s="120"/>
      <c r="D29" s="120"/>
      <c r="E29" s="120"/>
      <c r="F29" s="120"/>
      <c r="G29" s="121"/>
      <c r="H29" s="120"/>
      <c r="I29" s="120"/>
      <c r="J29" s="121"/>
      <c r="K29" s="54"/>
      <c r="M29" s="132"/>
      <c r="N29" s="136"/>
      <c r="O29" s="136"/>
      <c r="P29" s="136"/>
      <c r="Q29" s="136"/>
      <c r="R29" s="137"/>
      <c r="S29" s="136"/>
      <c r="T29" s="136"/>
      <c r="U29" s="137"/>
      <c r="V29" s="133"/>
      <c r="X29" s="55"/>
      <c r="Y29" s="56"/>
      <c r="Z29" s="56"/>
      <c r="AA29" s="56"/>
      <c r="AB29" s="56"/>
      <c r="AC29" s="57"/>
      <c r="AD29" s="56"/>
      <c r="AE29" s="56"/>
      <c r="AF29" s="57"/>
      <c r="AG29" s="58"/>
      <c r="AI29" s="134"/>
      <c r="AJ29" s="138"/>
      <c r="AK29" s="138"/>
      <c r="AL29" s="138"/>
      <c r="AM29" s="138"/>
      <c r="AN29" s="139"/>
      <c r="AO29" s="138"/>
      <c r="AP29" s="138"/>
      <c r="AQ29" s="139"/>
      <c r="AR29" s="135"/>
      <c r="AS29" s="40"/>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18">
        <f>(VLOOKUP($A30,'Occupancy Raw Data'!$B$8:$BE$45,'Occupancy Raw Data'!G$3,FALSE))/100</f>
        <v>0.53635169414748995</v>
      </c>
      <c r="C30" s="115">
        <f>(VLOOKUP($A30,'Occupancy Raw Data'!$B$8:$BE$45,'Occupancy Raw Data'!H$3,FALSE))/100</f>
        <v>0.57166153288639199</v>
      </c>
      <c r="D30" s="115">
        <f>(VLOOKUP($A30,'Occupancy Raw Data'!$B$8:$BE$45,'Occupancy Raw Data'!I$3,FALSE))/100</f>
        <v>0.53198043123754302</v>
      </c>
      <c r="E30" s="115">
        <f>(VLOOKUP($A30,'Occupancy Raw Data'!$B$8:$BE$45,'Occupancy Raw Data'!J$3,FALSE))/100</f>
        <v>0.51005616959594102</v>
      </c>
      <c r="F30" s="115">
        <f>(VLOOKUP($A30,'Occupancy Raw Data'!$B$8:$BE$45,'Occupancy Raw Data'!K$3,FALSE))/100</f>
        <v>0.48045388657365401</v>
      </c>
      <c r="G30" s="116">
        <f>(VLOOKUP($A30,'Occupancy Raw Data'!$B$8:$BE$45,'Occupancy Raw Data'!L$3,FALSE))/100</f>
        <v>0.52610074288820396</v>
      </c>
      <c r="H30" s="119">
        <f>(VLOOKUP($A30,'Occupancy Raw Data'!$B$8:$BE$45,'Occupancy Raw Data'!N$3,FALSE))/100</f>
        <v>0.548038593948179</v>
      </c>
      <c r="I30" s="119">
        <f>(VLOOKUP($A30,'Occupancy Raw Data'!$B$8:$BE$45,'Occupancy Raw Data'!O$3,FALSE))/100</f>
        <v>0.55487860119586796</v>
      </c>
      <c r="J30" s="116">
        <f>(VLOOKUP($A30,'Occupancy Raw Data'!$B$8:$BE$45,'Occupancy Raw Data'!P$3,FALSE))/100</f>
        <v>0.55145859757202298</v>
      </c>
      <c r="K30" s="117">
        <f>(VLOOKUP($A30,'Occupancy Raw Data'!$B$8:$BE$45,'Occupancy Raw Data'!R$3,FALSE))/100</f>
        <v>0.53334584422643805</v>
      </c>
      <c r="M30" s="129">
        <f>(VLOOKUP($A30,'Occupancy Raw Data'!$B$8:$BE$45,'Occupancy Raw Data'!T$3,FALSE))/100</f>
        <v>0.18176518521221802</v>
      </c>
      <c r="N30" s="119">
        <f>(VLOOKUP($A30,'Occupancy Raw Data'!$B$8:$BE$45,'Occupancy Raw Data'!U$3,FALSE))/100</f>
        <v>0.17517351238527501</v>
      </c>
      <c r="O30" s="119">
        <f>(VLOOKUP($A30,'Occupancy Raw Data'!$B$8:$BE$45,'Occupancy Raw Data'!V$3,FALSE))/100</f>
        <v>-9.8596094724628606E-3</v>
      </c>
      <c r="P30" s="119">
        <f>(VLOOKUP($A30,'Occupancy Raw Data'!$B$8:$BE$45,'Occupancy Raw Data'!W$3,FALSE))/100</f>
        <v>-6.09824723299889E-2</v>
      </c>
      <c r="Q30" s="119">
        <f>(VLOOKUP($A30,'Occupancy Raw Data'!$B$8:$BE$45,'Occupancy Raw Data'!X$3,FALSE))/100</f>
        <v>-0.10854458497149799</v>
      </c>
      <c r="R30" s="130">
        <f>(VLOOKUP($A30,'Occupancy Raw Data'!$B$8:$BE$45,'Occupancy Raw Data'!Y$3,FALSE))/100</f>
        <v>2.7653736994330901E-2</v>
      </c>
      <c r="S30" s="119">
        <f>(VLOOKUP($A30,'Occupancy Raw Data'!$B$8:$BE$45,'Occupancy Raw Data'!AA$3,FALSE))/100</f>
        <v>-0.127682363787671</v>
      </c>
      <c r="T30" s="119">
        <f>(VLOOKUP($A30,'Occupancy Raw Data'!$B$8:$BE$45,'Occupancy Raw Data'!AB$3,FALSE))/100</f>
        <v>-0.11420435819800699</v>
      </c>
      <c r="U30" s="130">
        <f>(VLOOKUP($A30,'Occupancy Raw Data'!$B$8:$BE$45,'Occupancy Raw Data'!AC$3,FALSE))/100</f>
        <v>-0.12095323028994301</v>
      </c>
      <c r="V30" s="131">
        <f>(VLOOKUP($A30,'Occupancy Raw Data'!$B$8:$BE$45,'Occupancy Raw Data'!AE$3,FALSE))/100</f>
        <v>-2.1227790755070003E-2</v>
      </c>
      <c r="X30" s="49">
        <f>VLOOKUP($A30,'ADR Raw Data'!$B$6:$BE$43,'ADR Raw Data'!G$1,FALSE)</f>
        <v>113.48517630167601</v>
      </c>
      <c r="Y30" s="50">
        <f>VLOOKUP($A30,'ADR Raw Data'!$B$6:$BE$43,'ADR Raw Data'!H$1,FALSE)</f>
        <v>105.260405309033</v>
      </c>
      <c r="Z30" s="50">
        <f>VLOOKUP($A30,'ADR Raw Data'!$B$6:$BE$43,'ADR Raw Data'!I$1,FALSE)</f>
        <v>104.60420257152499</v>
      </c>
      <c r="AA30" s="50">
        <f>VLOOKUP($A30,'ADR Raw Data'!$B$6:$BE$43,'ADR Raw Data'!J$1,FALSE)</f>
        <v>103.709021314387</v>
      </c>
      <c r="AB30" s="50">
        <f>VLOOKUP($A30,'ADR Raw Data'!$B$6:$BE$43,'ADR Raw Data'!K$1,FALSE)</f>
        <v>108.754885211898</v>
      </c>
      <c r="AC30" s="51">
        <f>VLOOKUP($A30,'ADR Raw Data'!$B$6:$BE$43,'ADR Raw Data'!L$1,FALSE)</f>
        <v>107.1421461659</v>
      </c>
      <c r="AD30" s="50">
        <f>VLOOKUP($A30,'ADR Raw Data'!$B$6:$BE$43,'ADR Raw Data'!N$1,FALSE)</f>
        <v>124.207863371492</v>
      </c>
      <c r="AE30" s="50">
        <f>VLOOKUP($A30,'ADR Raw Data'!$B$6:$BE$43,'ADR Raw Data'!O$1,FALSE)</f>
        <v>121.64642393567</v>
      </c>
      <c r="AF30" s="51">
        <f>VLOOKUP($A30,'ADR Raw Data'!$B$6:$BE$43,'ADR Raw Data'!P$1,FALSE)</f>
        <v>122.91920096106401</v>
      </c>
      <c r="AG30" s="52">
        <f>VLOOKUP($A30,'ADR Raw Data'!$B$6:$BE$43,'ADR Raw Data'!R$1,FALSE)</f>
        <v>111.80296139239699</v>
      </c>
      <c r="AI30" s="129">
        <f>(VLOOKUP($A30,'ADR Raw Data'!$B$6:$BE$43,'ADR Raw Data'!T$1,FALSE))/100</f>
        <v>2.3286245300543799E-2</v>
      </c>
      <c r="AJ30" s="119">
        <f>(VLOOKUP($A30,'ADR Raw Data'!$B$6:$BE$43,'ADR Raw Data'!U$1,FALSE))/100</f>
        <v>4.5199805161358103E-2</v>
      </c>
      <c r="AK30" s="119">
        <f>(VLOOKUP($A30,'ADR Raw Data'!$B$6:$BE$43,'ADR Raw Data'!V$1,FALSE))/100</f>
        <v>5.2938830191775095E-3</v>
      </c>
      <c r="AL30" s="119">
        <f>(VLOOKUP($A30,'ADR Raw Data'!$B$6:$BE$43,'ADR Raw Data'!W$1,FALSE))/100</f>
        <v>2.2499470023327498E-3</v>
      </c>
      <c r="AM30" s="119">
        <f>(VLOOKUP($A30,'ADR Raw Data'!$B$6:$BE$43,'ADR Raw Data'!X$1,FALSE))/100</f>
        <v>3.85242811677089E-3</v>
      </c>
      <c r="AN30" s="130">
        <f>(VLOOKUP($A30,'ADR Raw Data'!$B$6:$BE$43,'ADR Raw Data'!Y$1,FALSE))/100</f>
        <v>1.6416244908818899E-2</v>
      </c>
      <c r="AO30" s="119">
        <f>(VLOOKUP($A30,'ADR Raw Data'!$B$6:$BE$43,'ADR Raw Data'!AA$1,FALSE))/100</f>
        <v>-1.0195213348027098E-2</v>
      </c>
      <c r="AP30" s="119">
        <f>(VLOOKUP($A30,'ADR Raw Data'!$B$6:$BE$43,'ADR Raw Data'!AB$1,FALSE))/100</f>
        <v>-3.4156538958042701E-2</v>
      </c>
      <c r="AQ30" s="130">
        <f>(VLOOKUP($A30,'ADR Raw Data'!$B$6:$BE$43,'ADR Raw Data'!AC$1,FALSE))/100</f>
        <v>-2.2258402126089698E-2</v>
      </c>
      <c r="AR30" s="131">
        <f>(VLOOKUP($A30,'ADR Raw Data'!$B$6:$BE$43,'ADR Raw Data'!AE$1,FALSE))/100</f>
        <v>-2.5687760737039102E-3</v>
      </c>
      <c r="AS30" s="40"/>
      <c r="AT30" s="49">
        <f>VLOOKUP($A30,'RevPAR Raw Data'!$B$6:$BE$43,'RevPAR Raw Data'!G$1,FALSE)</f>
        <v>60.867966570030802</v>
      </c>
      <c r="AU30" s="50">
        <f>VLOOKUP($A30,'RevPAR Raw Data'!$B$6:$BE$43,'RevPAR Raw Data'!H$1,FALSE)</f>
        <v>60.173324651204901</v>
      </c>
      <c r="AV30" s="50">
        <f>VLOOKUP($A30,'RevPAR Raw Data'!$B$6:$BE$43,'RevPAR Raw Data'!I$1,FALSE)</f>
        <v>55.647388793259601</v>
      </c>
      <c r="AW30" s="50">
        <f>VLOOKUP($A30,'RevPAR Raw Data'!$B$6:$BE$43,'RevPAR Raw Data'!J$1,FALSE)</f>
        <v>52.897426164160102</v>
      </c>
      <c r="AX30" s="50">
        <f>VLOOKUP($A30,'RevPAR Raw Data'!$B$6:$BE$43,'RevPAR Raw Data'!K$1,FALSE)</f>
        <v>52.251707283928198</v>
      </c>
      <c r="AY30" s="51">
        <f>VLOOKUP($A30,'RevPAR Raw Data'!$B$6:$BE$43,'RevPAR Raw Data'!L$1,FALSE)</f>
        <v>56.367562692516699</v>
      </c>
      <c r="AZ30" s="50">
        <f>VLOOKUP($A30,'RevPAR Raw Data'!$B$6:$BE$43,'RevPAR Raw Data'!N$1,FALSE)</f>
        <v>68.070702799420104</v>
      </c>
      <c r="BA30" s="50">
        <f>VLOOKUP($A30,'RevPAR Raw Data'!$B$6:$BE$43,'RevPAR Raw Data'!O$1,FALSE)</f>
        <v>67.498997553904601</v>
      </c>
      <c r="BB30" s="51">
        <f>VLOOKUP($A30,'RevPAR Raw Data'!$B$6:$BE$43,'RevPAR Raw Data'!P$1,FALSE)</f>
        <v>67.784850176662403</v>
      </c>
      <c r="BC30" s="52">
        <f>VLOOKUP($A30,'RevPAR Raw Data'!$B$6:$BE$43,'RevPAR Raw Data'!R$1,FALSE)</f>
        <v>59.629644830844001</v>
      </c>
      <c r="BE30" s="129">
        <f>(VLOOKUP($A30,'RevPAR Raw Data'!$B$6:$BE$43,'RevPAR Raw Data'!T$1,FALSE))/100</f>
        <v>0.20928405920271298</v>
      </c>
      <c r="BF30" s="119">
        <f>(VLOOKUP($A30,'RevPAR Raw Data'!$B$6:$BE$43,'RevPAR Raw Data'!U$1,FALSE))/100</f>
        <v>0.22829112617587899</v>
      </c>
      <c r="BG30" s="119">
        <f>(VLOOKUP($A30,'RevPAR Raw Data'!$B$6:$BE$43,'RevPAR Raw Data'!V$1,FALSE))/100</f>
        <v>-4.6179220724473398E-3</v>
      </c>
      <c r="BH30" s="119">
        <f>(VLOOKUP($A30,'RevPAR Raw Data'!$B$6:$BE$43,'RevPAR Raw Data'!W$1,FALSE))/100</f>
        <v>-5.8869732658469801E-2</v>
      </c>
      <c r="BI30" s="119">
        <f>(VLOOKUP($A30,'RevPAR Raw Data'!$B$6:$BE$43,'RevPAR Raw Data'!X$1,FALSE))/100</f>
        <v>-0.105110317065795</v>
      </c>
      <c r="BJ30" s="130">
        <f>(VLOOKUP($A30,'RevPAR Raw Data'!$B$6:$BE$43,'RevPAR Raw Data'!Y$1,FALSE))/100</f>
        <v>4.4523952422292803E-2</v>
      </c>
      <c r="BK30" s="119">
        <f>(VLOOKUP($A30,'RevPAR Raw Data'!$B$6:$BE$43,'RevPAR Raw Data'!AA$1,FALSE))/100</f>
        <v>-0.13657582819610301</v>
      </c>
      <c r="BL30" s="119">
        <f>(VLOOKUP($A30,'RevPAR Raw Data'!$B$6:$BE$43,'RevPAR Raw Data'!AB$1,FALSE))/100</f>
        <v>-0.14446007154608101</v>
      </c>
      <c r="BM30" s="130">
        <f>(VLOOKUP($A30,'RevPAR Raw Data'!$B$6:$BE$43,'RevPAR Raw Data'!AC$1,FALSE))/100</f>
        <v>-0.14051940677778899</v>
      </c>
      <c r="BN30" s="131">
        <f>(VLOOKUP($A30,'RevPAR Raw Data'!$B$6:$BE$43,'RevPAR Raw Data'!AE$1,FALSE))/100</f>
        <v>-2.3742037387784701E-2</v>
      </c>
    </row>
    <row r="31" spans="1:66" x14ac:dyDescent="0.45">
      <c r="A31" s="59" t="s">
        <v>70</v>
      </c>
      <c r="B31" s="118">
        <f>(VLOOKUP($A31,'Occupancy Raw Data'!$B$8:$BE$45,'Occupancy Raw Data'!G$3,FALSE))/100</f>
        <v>0.49199251247920101</v>
      </c>
      <c r="C31" s="115">
        <f>(VLOOKUP($A31,'Occupancy Raw Data'!$B$8:$BE$45,'Occupancy Raw Data'!H$3,FALSE))/100</f>
        <v>0.51643094841930104</v>
      </c>
      <c r="D31" s="115">
        <f>(VLOOKUP($A31,'Occupancy Raw Data'!$B$8:$BE$45,'Occupancy Raw Data'!I$3,FALSE))/100</f>
        <v>0.47306572379367701</v>
      </c>
      <c r="E31" s="115">
        <f>(VLOOKUP($A31,'Occupancy Raw Data'!$B$8:$BE$45,'Occupancy Raw Data'!J$3,FALSE))/100</f>
        <v>0.47431364392678804</v>
      </c>
      <c r="F31" s="115">
        <f>(VLOOKUP($A31,'Occupancy Raw Data'!$B$8:$BE$45,'Occupancy Raw Data'!K$3,FALSE))/100</f>
        <v>0.42117304492512403</v>
      </c>
      <c r="G31" s="116">
        <f>(VLOOKUP($A31,'Occupancy Raw Data'!$B$8:$BE$45,'Occupancy Raw Data'!L$3,FALSE))/100</f>
        <v>0.47539517470881798</v>
      </c>
      <c r="H31" s="119">
        <f>(VLOOKUP($A31,'Occupancy Raw Data'!$B$8:$BE$45,'Occupancy Raw Data'!N$3,FALSE))/100</f>
        <v>0.48481697171381</v>
      </c>
      <c r="I31" s="119">
        <f>(VLOOKUP($A31,'Occupancy Raw Data'!$B$8:$BE$45,'Occupancy Raw Data'!O$3,FALSE))/100</f>
        <v>0.48242512479201305</v>
      </c>
      <c r="J31" s="116">
        <f>(VLOOKUP($A31,'Occupancy Raw Data'!$B$8:$BE$45,'Occupancy Raw Data'!P$3,FALSE))/100</f>
        <v>0.48362104825291097</v>
      </c>
      <c r="K31" s="117">
        <f>(VLOOKUP($A31,'Occupancy Raw Data'!$B$8:$BE$45,'Occupancy Raw Data'!R$3,FALSE))/100</f>
        <v>0.477745424292845</v>
      </c>
      <c r="M31" s="129">
        <f>(VLOOKUP($A31,'Occupancy Raw Data'!$B$8:$BE$45,'Occupancy Raw Data'!T$3,FALSE))/100</f>
        <v>0.189169688559779</v>
      </c>
      <c r="N31" s="119">
        <f>(VLOOKUP($A31,'Occupancy Raw Data'!$B$8:$BE$45,'Occupancy Raw Data'!U$3,FALSE))/100</f>
        <v>0.14030162227683399</v>
      </c>
      <c r="O31" s="119">
        <f>(VLOOKUP($A31,'Occupancy Raw Data'!$B$8:$BE$45,'Occupancy Raw Data'!V$3,FALSE))/100</f>
        <v>-3.3623374125561295E-2</v>
      </c>
      <c r="P31" s="119">
        <f>(VLOOKUP($A31,'Occupancy Raw Data'!$B$8:$BE$45,'Occupancy Raw Data'!W$3,FALSE))/100</f>
        <v>-5.48551911767221E-2</v>
      </c>
      <c r="Q31" s="119">
        <f>(VLOOKUP($A31,'Occupancy Raw Data'!$B$8:$BE$45,'Occupancy Raw Data'!X$3,FALSE))/100</f>
        <v>-0.122070934004002</v>
      </c>
      <c r="R31" s="130">
        <f>(VLOOKUP($A31,'Occupancy Raw Data'!$B$8:$BE$45,'Occupancy Raw Data'!Y$3,FALSE))/100</f>
        <v>1.6792480536582E-2</v>
      </c>
      <c r="S31" s="119">
        <f>(VLOOKUP($A31,'Occupancy Raw Data'!$B$8:$BE$45,'Occupancy Raw Data'!AA$3,FALSE))/100</f>
        <v>-0.102809971885937</v>
      </c>
      <c r="T31" s="119">
        <f>(VLOOKUP($A31,'Occupancy Raw Data'!$B$8:$BE$45,'Occupancy Raw Data'!AB$3,FALSE))/100</f>
        <v>-0.13796910075256999</v>
      </c>
      <c r="U31" s="130">
        <f>(VLOOKUP($A31,'Occupancy Raw Data'!$B$8:$BE$45,'Occupancy Raw Data'!AC$3,FALSE))/100</f>
        <v>-0.12069741844111199</v>
      </c>
      <c r="V31" s="131">
        <f>(VLOOKUP($A31,'Occupancy Raw Data'!$B$8:$BE$45,'Occupancy Raw Data'!AE$3,FALSE))/100</f>
        <v>-2.72017609093811E-2</v>
      </c>
      <c r="X31" s="49">
        <f>VLOOKUP($A31,'ADR Raw Data'!$B$6:$BE$43,'ADR Raw Data'!G$1,FALSE)</f>
        <v>129.861908687381</v>
      </c>
      <c r="Y31" s="50">
        <f>VLOOKUP($A31,'ADR Raw Data'!$B$6:$BE$43,'ADR Raw Data'!H$1,FALSE)</f>
        <v>97.743826016914994</v>
      </c>
      <c r="Z31" s="50">
        <f>VLOOKUP($A31,'ADR Raw Data'!$B$6:$BE$43,'ADR Raw Data'!I$1,FALSE)</f>
        <v>96.546298087491706</v>
      </c>
      <c r="AA31" s="50">
        <f>VLOOKUP($A31,'ADR Raw Data'!$B$6:$BE$43,'ADR Raw Data'!J$1,FALSE)</f>
        <v>96.2039530804648</v>
      </c>
      <c r="AB31" s="50">
        <f>VLOOKUP($A31,'ADR Raw Data'!$B$6:$BE$43,'ADR Raw Data'!K$1,FALSE)</f>
        <v>101.068496296296</v>
      </c>
      <c r="AC31" s="51">
        <f>VLOOKUP($A31,'ADR Raw Data'!$B$6:$BE$43,'ADR Raw Data'!L$1,FALSE)</f>
        <v>104.43519621997601</v>
      </c>
      <c r="AD31" s="50">
        <f>VLOOKUP($A31,'ADR Raw Data'!$B$6:$BE$43,'ADR Raw Data'!N$1,FALSE)</f>
        <v>129.25551694551601</v>
      </c>
      <c r="AE31" s="50">
        <f>VLOOKUP($A31,'ADR Raw Data'!$B$6:$BE$43,'ADR Raw Data'!O$1,FALSE)</f>
        <v>130.09906445354599</v>
      </c>
      <c r="AF31" s="51">
        <f>VLOOKUP($A31,'ADR Raw Data'!$B$6:$BE$43,'ADR Raw Data'!P$1,FALSE)</f>
        <v>129.67624771529901</v>
      </c>
      <c r="AG31" s="52">
        <f>VLOOKUP($A31,'ADR Raw Data'!$B$6:$BE$43,'ADR Raw Data'!R$1,FALSE)</f>
        <v>111.735619752472</v>
      </c>
      <c r="AI31" s="129">
        <f>(VLOOKUP($A31,'ADR Raw Data'!$B$6:$BE$43,'ADR Raw Data'!T$1,FALSE))/100</f>
        <v>7.1264195918640902E-2</v>
      </c>
      <c r="AJ31" s="119">
        <f>(VLOOKUP($A31,'ADR Raw Data'!$B$6:$BE$43,'ADR Raw Data'!U$1,FALSE))/100</f>
        <v>7.4395814259066592E-2</v>
      </c>
      <c r="AK31" s="119">
        <f>(VLOOKUP($A31,'ADR Raw Data'!$B$6:$BE$43,'ADR Raw Data'!V$1,FALSE))/100</f>
        <v>4.3045150199397204E-2</v>
      </c>
      <c r="AL31" s="119">
        <f>(VLOOKUP($A31,'ADR Raw Data'!$B$6:$BE$43,'ADR Raw Data'!W$1,FALSE))/100</f>
        <v>3.5483389551874495E-2</v>
      </c>
      <c r="AM31" s="119">
        <f>(VLOOKUP($A31,'ADR Raw Data'!$B$6:$BE$43,'ADR Raw Data'!X$1,FALSE))/100</f>
        <v>5.7192841021587996E-2</v>
      </c>
      <c r="AN31" s="130">
        <f>(VLOOKUP($A31,'ADR Raw Data'!$B$6:$BE$43,'ADR Raw Data'!Y$1,FALSE))/100</f>
        <v>6.5395646844945504E-2</v>
      </c>
      <c r="AO31" s="119">
        <f>(VLOOKUP($A31,'ADR Raw Data'!$B$6:$BE$43,'ADR Raw Data'!AA$1,FALSE))/100</f>
        <v>0.13181833392259201</v>
      </c>
      <c r="AP31" s="119">
        <f>(VLOOKUP($A31,'ADR Raw Data'!$B$6:$BE$43,'ADR Raw Data'!AB$1,FALSE))/100</f>
        <v>0.123085548654999</v>
      </c>
      <c r="AQ31" s="130">
        <f>(VLOOKUP($A31,'ADR Raw Data'!$B$6:$BE$43,'ADR Raw Data'!AC$1,FALSE))/100</f>
        <v>0.12727109213920898</v>
      </c>
      <c r="AR31" s="131">
        <f>(VLOOKUP($A31,'ADR Raw Data'!$B$6:$BE$43,'ADR Raw Data'!AE$1,FALSE))/100</f>
        <v>7.9905846529697996E-2</v>
      </c>
      <c r="AS31" s="40"/>
      <c r="AT31" s="49">
        <f>VLOOKUP($A31,'RevPAR Raw Data'!$B$6:$BE$43,'RevPAR Raw Data'!G$1,FALSE)</f>
        <v>63.891086730449203</v>
      </c>
      <c r="AU31" s="50">
        <f>VLOOKUP($A31,'RevPAR Raw Data'!$B$6:$BE$43,'RevPAR Raw Data'!H$1,FALSE)</f>
        <v>50.477936772046498</v>
      </c>
      <c r="AV31" s="50">
        <f>VLOOKUP($A31,'RevPAR Raw Data'!$B$6:$BE$43,'RevPAR Raw Data'!I$1,FALSE)</f>
        <v>45.672744384359397</v>
      </c>
      <c r="AW31" s="50">
        <f>VLOOKUP($A31,'RevPAR Raw Data'!$B$6:$BE$43,'RevPAR Raw Data'!J$1,FALSE)</f>
        <v>45.630847545757</v>
      </c>
      <c r="AX31" s="50">
        <f>VLOOKUP($A31,'RevPAR Raw Data'!$B$6:$BE$43,'RevPAR Raw Data'!K$1,FALSE)</f>
        <v>42.567326331114799</v>
      </c>
      <c r="AY31" s="51">
        <f>VLOOKUP($A31,'RevPAR Raw Data'!$B$6:$BE$43,'RevPAR Raw Data'!L$1,FALSE)</f>
        <v>49.647988352745401</v>
      </c>
      <c r="AZ31" s="50">
        <f>VLOOKUP($A31,'RevPAR Raw Data'!$B$6:$BE$43,'RevPAR Raw Data'!N$1,FALSE)</f>
        <v>62.665268302828601</v>
      </c>
      <c r="BA31" s="50">
        <f>VLOOKUP($A31,'RevPAR Raw Data'!$B$6:$BE$43,'RevPAR Raw Data'!O$1,FALSE)</f>
        <v>62.763057404326098</v>
      </c>
      <c r="BB31" s="51">
        <f>VLOOKUP($A31,'RevPAR Raw Data'!$B$6:$BE$43,'RevPAR Raw Data'!P$1,FALSE)</f>
        <v>62.714162853577299</v>
      </c>
      <c r="BC31" s="52">
        <f>VLOOKUP($A31,'RevPAR Raw Data'!$B$6:$BE$43,'RevPAR Raw Data'!R$1,FALSE)</f>
        <v>53.381181067268798</v>
      </c>
      <c r="BE31" s="129">
        <f>(VLOOKUP($A31,'RevPAR Raw Data'!$B$6:$BE$43,'RevPAR Raw Data'!T$1,FALSE))/100</f>
        <v>0.27391491022581199</v>
      </c>
      <c r="BF31" s="119">
        <f>(VLOOKUP($A31,'RevPAR Raw Data'!$B$6:$BE$43,'RevPAR Raw Data'!U$1,FALSE))/100</f>
        <v>0.22513528996705401</v>
      </c>
      <c r="BG31" s="119">
        <f>(VLOOKUP($A31,'RevPAR Raw Data'!$B$6:$BE$43,'RevPAR Raw Data'!V$1,FALSE))/100</f>
        <v>7.9744528843905503E-3</v>
      </c>
      <c r="BH31" s="119">
        <f>(VLOOKUP($A31,'RevPAR Raw Data'!$B$6:$BE$43,'RevPAR Raw Data'!W$1,FALSE))/100</f>
        <v>-2.1318249742313701E-2</v>
      </c>
      <c r="BI31" s="119">
        <f>(VLOOKUP($A31,'RevPAR Raw Data'!$B$6:$BE$43,'RevPAR Raw Data'!X$1,FALSE))/100</f>
        <v>-7.1859676504262102E-2</v>
      </c>
      <c r="BJ31" s="130">
        <f>(VLOOKUP($A31,'RevPAR Raw Data'!$B$6:$BE$43,'RevPAR Raw Data'!Y$1,FALSE))/100</f>
        <v>8.3286282508348505E-2</v>
      </c>
      <c r="BK31" s="119">
        <f>(VLOOKUP($A31,'RevPAR Raw Data'!$B$6:$BE$43,'RevPAR Raw Data'!AA$1,FALSE))/100</f>
        <v>1.54561228320221E-2</v>
      </c>
      <c r="BL31" s="119">
        <f>(VLOOKUP($A31,'RevPAR Raw Data'!$B$6:$BE$43,'RevPAR Raw Data'!AB$1,FALSE))/100</f>
        <v>-3.1865554561138001E-2</v>
      </c>
      <c r="BM31" s="130">
        <f>(VLOOKUP($A31,'RevPAR Raw Data'!$B$6:$BE$43,'RevPAR Raw Data'!AC$1,FALSE))/100</f>
        <v>-8.78761856528581E-3</v>
      </c>
      <c r="BN31" s="131">
        <f>(VLOOKUP($A31,'RevPAR Raw Data'!$B$6:$BE$43,'RevPAR Raw Data'!AE$1,FALSE))/100</f>
        <v>5.0530505887754401E-2</v>
      </c>
    </row>
    <row r="32" spans="1:66" x14ac:dyDescent="0.45">
      <c r="A32" s="59" t="s">
        <v>52</v>
      </c>
      <c r="B32" s="118">
        <f>(VLOOKUP($A32,'Occupancy Raw Data'!$B$8:$BE$45,'Occupancy Raw Data'!G$3,FALSE))/100</f>
        <v>0.49531066822977698</v>
      </c>
      <c r="C32" s="115">
        <f>(VLOOKUP($A32,'Occupancy Raw Data'!$B$8:$BE$45,'Occupancy Raw Data'!H$3,FALSE))/100</f>
        <v>0.57620164126611895</v>
      </c>
      <c r="D32" s="115">
        <f>(VLOOKUP($A32,'Occupancy Raw Data'!$B$8:$BE$45,'Occupancy Raw Data'!I$3,FALSE))/100</f>
        <v>0.53634232121922598</v>
      </c>
      <c r="E32" s="115">
        <f>(VLOOKUP($A32,'Occupancy Raw Data'!$B$8:$BE$45,'Occupancy Raw Data'!J$3,FALSE))/100</f>
        <v>0.55187573270808898</v>
      </c>
      <c r="F32" s="115">
        <f>(VLOOKUP($A32,'Occupancy Raw Data'!$B$8:$BE$45,'Occupancy Raw Data'!K$3,FALSE))/100</f>
        <v>0.62075029308323504</v>
      </c>
      <c r="G32" s="116">
        <f>(VLOOKUP($A32,'Occupancy Raw Data'!$B$8:$BE$45,'Occupancy Raw Data'!L$3,FALSE))/100</f>
        <v>0.55609613130128899</v>
      </c>
      <c r="H32" s="119">
        <f>(VLOOKUP($A32,'Occupancy Raw Data'!$B$8:$BE$45,'Occupancy Raw Data'!N$3,FALSE))/100</f>
        <v>0.64624853458382103</v>
      </c>
      <c r="I32" s="119">
        <f>(VLOOKUP($A32,'Occupancy Raw Data'!$B$8:$BE$45,'Occupancy Raw Data'!O$3,FALSE))/100</f>
        <v>0.53077373974208597</v>
      </c>
      <c r="J32" s="116">
        <f>(VLOOKUP($A32,'Occupancy Raw Data'!$B$8:$BE$45,'Occupancy Raw Data'!P$3,FALSE))/100</f>
        <v>0.588511137162954</v>
      </c>
      <c r="K32" s="117">
        <f>(VLOOKUP($A32,'Occupancy Raw Data'!$B$8:$BE$45,'Occupancy Raw Data'!R$3,FALSE))/100</f>
        <v>0.56535756154747896</v>
      </c>
      <c r="M32" s="129">
        <f>(VLOOKUP($A32,'Occupancy Raw Data'!$B$8:$BE$45,'Occupancy Raw Data'!T$3,FALSE))/100</f>
        <v>0.23278164020770098</v>
      </c>
      <c r="N32" s="119">
        <f>(VLOOKUP($A32,'Occupancy Raw Data'!$B$8:$BE$45,'Occupancy Raw Data'!U$3,FALSE))/100</f>
        <v>0.13392857776085099</v>
      </c>
      <c r="O32" s="119">
        <f>(VLOOKUP($A32,'Occupancy Raw Data'!$B$8:$BE$45,'Occupancy Raw Data'!V$3,FALSE))/100</f>
        <v>-6.7492479462243099E-2</v>
      </c>
      <c r="P32" s="119">
        <f>(VLOOKUP($A32,'Occupancy Raw Data'!$B$8:$BE$45,'Occupancy Raw Data'!W$3,FALSE))/100</f>
        <v>-0.15437976519104299</v>
      </c>
      <c r="Q32" s="119">
        <f>(VLOOKUP($A32,'Occupancy Raw Data'!$B$8:$BE$45,'Occupancy Raw Data'!X$3,FALSE))/100</f>
        <v>-0.16901205621408799</v>
      </c>
      <c r="R32" s="130">
        <f>(VLOOKUP($A32,'Occupancy Raw Data'!$B$8:$BE$45,'Occupancy Raw Data'!Y$3,FALSE))/100</f>
        <v>-3.6135595096390104E-2</v>
      </c>
      <c r="S32" s="119">
        <f>(VLOOKUP($A32,'Occupancy Raw Data'!$B$8:$BE$45,'Occupancy Raw Data'!AA$3,FALSE))/100</f>
        <v>-0.13202044467333901</v>
      </c>
      <c r="T32" s="119">
        <f>(VLOOKUP($A32,'Occupancy Raw Data'!$B$8:$BE$45,'Occupancy Raw Data'!AB$3,FALSE))/100</f>
        <v>-0.13669651230949501</v>
      </c>
      <c r="U32" s="130">
        <f>(VLOOKUP($A32,'Occupancy Raw Data'!$B$8:$BE$45,'Occupancy Raw Data'!AC$3,FALSE))/100</f>
        <v>-0.13413535540882301</v>
      </c>
      <c r="V32" s="131">
        <f>(VLOOKUP($A32,'Occupancy Raw Data'!$B$8:$BE$45,'Occupancy Raw Data'!AE$3,FALSE))/100</f>
        <v>-6.7524479646700303E-2</v>
      </c>
      <c r="X32" s="49">
        <f>VLOOKUP($A32,'ADR Raw Data'!$B$6:$BE$43,'ADR Raw Data'!G$1,FALSE)</f>
        <v>101.30840236686301</v>
      </c>
      <c r="Y32" s="50">
        <f>VLOOKUP($A32,'ADR Raw Data'!$B$6:$BE$43,'ADR Raw Data'!H$1,FALSE)</f>
        <v>109.89878942014199</v>
      </c>
      <c r="Z32" s="50">
        <f>VLOOKUP($A32,'ADR Raw Data'!$B$6:$BE$43,'ADR Raw Data'!I$1,FALSE)</f>
        <v>105.09891256830601</v>
      </c>
      <c r="AA32" s="50">
        <f>VLOOKUP($A32,'ADR Raw Data'!$B$6:$BE$43,'ADR Raw Data'!J$1,FALSE)</f>
        <v>108.226856080722</v>
      </c>
      <c r="AB32" s="50">
        <f>VLOOKUP($A32,'ADR Raw Data'!$B$6:$BE$43,'ADR Raw Data'!K$1,FALSE)</f>
        <v>129.929027384324</v>
      </c>
      <c r="AC32" s="51">
        <f>VLOOKUP($A32,'ADR Raw Data'!$B$6:$BE$43,'ADR Raw Data'!L$1,FALSE)</f>
        <v>111.58259513017801</v>
      </c>
      <c r="AD32" s="50">
        <f>VLOOKUP($A32,'ADR Raw Data'!$B$6:$BE$43,'ADR Raw Data'!N$1,FALSE)</f>
        <v>138.810494331065</v>
      </c>
      <c r="AE32" s="50">
        <f>VLOOKUP($A32,'ADR Raw Data'!$B$6:$BE$43,'ADR Raw Data'!O$1,FALSE)</f>
        <v>127.91493097736</v>
      </c>
      <c r="AF32" s="51">
        <f>VLOOKUP($A32,'ADR Raw Data'!$B$6:$BE$43,'ADR Raw Data'!P$1,FALSE)</f>
        <v>133.89718127489999</v>
      </c>
      <c r="AG32" s="52">
        <f>VLOOKUP($A32,'ADR Raw Data'!$B$6:$BE$43,'ADR Raw Data'!R$1,FALSE)</f>
        <v>118.21929645263999</v>
      </c>
      <c r="AI32" s="129">
        <f>(VLOOKUP($A32,'ADR Raw Data'!$B$6:$BE$43,'ADR Raw Data'!T$1,FALSE))/100</f>
        <v>-2.5640109800739198E-2</v>
      </c>
      <c r="AJ32" s="119">
        <f>(VLOOKUP($A32,'ADR Raw Data'!$B$6:$BE$43,'ADR Raw Data'!U$1,FALSE))/100</f>
        <v>8.5519636024061096E-2</v>
      </c>
      <c r="AK32" s="119">
        <f>(VLOOKUP($A32,'ADR Raw Data'!$B$6:$BE$43,'ADR Raw Data'!V$1,FALSE))/100</f>
        <v>-1.7230961116211401E-2</v>
      </c>
      <c r="AL32" s="119">
        <f>(VLOOKUP($A32,'ADR Raw Data'!$B$6:$BE$43,'ADR Raw Data'!W$1,FALSE))/100</f>
        <v>-4.7330877337339296E-2</v>
      </c>
      <c r="AM32" s="119">
        <f>(VLOOKUP($A32,'ADR Raw Data'!$B$6:$BE$43,'ADR Raw Data'!X$1,FALSE))/100</f>
        <v>-2.4763513287096601E-2</v>
      </c>
      <c r="AN32" s="130">
        <f>(VLOOKUP($A32,'ADR Raw Data'!$B$6:$BE$43,'ADR Raw Data'!Y$1,FALSE))/100</f>
        <v>-1.98150025678317E-2</v>
      </c>
      <c r="AO32" s="119">
        <f>(VLOOKUP($A32,'ADR Raw Data'!$B$6:$BE$43,'ADR Raw Data'!AA$1,FALSE))/100</f>
        <v>-6.1436719377744399E-2</v>
      </c>
      <c r="AP32" s="119">
        <f>(VLOOKUP($A32,'ADR Raw Data'!$B$6:$BE$43,'ADR Raw Data'!AB$1,FALSE))/100</f>
        <v>-9.6611133611786304E-2</v>
      </c>
      <c r="AQ32" s="130">
        <f>(VLOOKUP($A32,'ADR Raw Data'!$B$6:$BE$43,'ADR Raw Data'!AC$1,FALSE))/100</f>
        <v>-7.6866450028056699E-2</v>
      </c>
      <c r="AR32" s="131">
        <f>(VLOOKUP($A32,'ADR Raw Data'!$B$6:$BE$43,'ADR Raw Data'!AE$1,FALSE))/100</f>
        <v>-4.5341411695258398E-2</v>
      </c>
      <c r="AS32" s="40"/>
      <c r="AT32" s="49">
        <f>VLOOKUP($A32,'RevPAR Raw Data'!$B$6:$BE$43,'RevPAR Raw Data'!G$1,FALSE)</f>
        <v>50.179132473622502</v>
      </c>
      <c r="AU32" s="50">
        <f>VLOOKUP($A32,'RevPAR Raw Data'!$B$6:$BE$43,'RevPAR Raw Data'!H$1,FALSE)</f>
        <v>63.323862837045702</v>
      </c>
      <c r="AV32" s="50">
        <f>VLOOKUP($A32,'RevPAR Raw Data'!$B$6:$BE$43,'RevPAR Raw Data'!I$1,FALSE)</f>
        <v>56.368994724501697</v>
      </c>
      <c r="AW32" s="50">
        <f>VLOOKUP($A32,'RevPAR Raw Data'!$B$6:$BE$43,'RevPAR Raw Data'!J$1,FALSE)</f>
        <v>59.727775498241499</v>
      </c>
      <c r="AX32" s="50">
        <f>VLOOKUP($A32,'RevPAR Raw Data'!$B$6:$BE$43,'RevPAR Raw Data'!K$1,FALSE)</f>
        <v>80.653481828839304</v>
      </c>
      <c r="AY32" s="51">
        <f>VLOOKUP($A32,'RevPAR Raw Data'!$B$6:$BE$43,'RevPAR Raw Data'!L$1,FALSE)</f>
        <v>62.050649472450097</v>
      </c>
      <c r="AZ32" s="50">
        <f>VLOOKUP($A32,'RevPAR Raw Data'!$B$6:$BE$43,'RevPAR Raw Data'!N$1,FALSE)</f>
        <v>89.706078546307097</v>
      </c>
      <c r="BA32" s="50">
        <f>VLOOKUP($A32,'RevPAR Raw Data'!$B$6:$BE$43,'RevPAR Raw Data'!O$1,FALSE)</f>
        <v>67.893886283704504</v>
      </c>
      <c r="BB32" s="51">
        <f>VLOOKUP($A32,'RevPAR Raw Data'!$B$6:$BE$43,'RevPAR Raw Data'!P$1,FALSE)</f>
        <v>78.7999824150058</v>
      </c>
      <c r="BC32" s="52">
        <f>VLOOKUP($A32,'RevPAR Raw Data'!$B$6:$BE$43,'RevPAR Raw Data'!R$1,FALSE)</f>
        <v>66.836173170323207</v>
      </c>
      <c r="BE32" s="129">
        <f>(VLOOKUP($A32,'RevPAR Raw Data'!$B$6:$BE$43,'RevPAR Raw Data'!T$1,FALSE))/100</f>
        <v>0.20117298359243999</v>
      </c>
      <c r="BF32" s="119">
        <f>(VLOOKUP($A32,'RevPAR Raw Data'!$B$6:$BE$43,'RevPAR Raw Data'!U$1,FALSE))/100</f>
        <v>0.23090173700823999</v>
      </c>
      <c r="BG32" s="119">
        <f>(VLOOKUP($A32,'RevPAR Raw Data'!$B$6:$BE$43,'RevPAR Raw Data'!V$1,FALSE))/100</f>
        <v>-8.3560480289203889E-2</v>
      </c>
      <c r="BH32" s="119">
        <f>(VLOOKUP($A32,'RevPAR Raw Data'!$B$6:$BE$43,'RevPAR Raw Data'!W$1,FALSE))/100</f>
        <v>-0.19440371279875801</v>
      </c>
      <c r="BI32" s="119">
        <f>(VLOOKUP($A32,'RevPAR Raw Data'!$B$6:$BE$43,'RevPAR Raw Data'!X$1,FALSE))/100</f>
        <v>-0.18959023720144699</v>
      </c>
      <c r="BJ32" s="130">
        <f>(VLOOKUP($A32,'RevPAR Raw Data'!$B$6:$BE$43,'RevPAR Raw Data'!Y$1,FALSE))/100</f>
        <v>-5.5234570754596701E-2</v>
      </c>
      <c r="BK32" s="119">
        <f>(VLOOKUP($A32,'RevPAR Raw Data'!$B$6:$BE$43,'RevPAR Raw Data'!AA$1,FALSE))/100</f>
        <v>-0.185346261039562</v>
      </c>
      <c r="BL32" s="119">
        <f>(VLOOKUP($A32,'RevPAR Raw Data'!$B$6:$BE$43,'RevPAR Raw Data'!AB$1,FALSE))/100</f>
        <v>-0.220101240906284</v>
      </c>
      <c r="BM32" s="130">
        <f>(VLOOKUP($A32,'RevPAR Raw Data'!$B$6:$BE$43,'RevPAR Raw Data'!AC$1,FALSE))/100</f>
        <v>-0.20069129684335199</v>
      </c>
      <c r="BN32" s="131">
        <f>(VLOOKUP($A32,'RevPAR Raw Data'!$B$6:$BE$43,'RevPAR Raw Data'!AE$1,FALSE))/100</f>
        <v>-0.10980423611078899</v>
      </c>
    </row>
    <row r="33" spans="1:66" x14ac:dyDescent="0.45">
      <c r="A33" s="59" t="s">
        <v>51</v>
      </c>
      <c r="B33" s="118">
        <f>(VLOOKUP($A33,'Occupancy Raw Data'!$B$8:$BE$45,'Occupancy Raw Data'!G$3,FALSE))/100</f>
        <v>0.63356973995271804</v>
      </c>
      <c r="C33" s="115">
        <f>(VLOOKUP($A33,'Occupancy Raw Data'!$B$8:$BE$45,'Occupancy Raw Data'!H$3,FALSE))/100</f>
        <v>0.62903861308116604</v>
      </c>
      <c r="D33" s="115">
        <f>(VLOOKUP($A33,'Occupancy Raw Data'!$B$8:$BE$45,'Occupancy Raw Data'!I$3,FALSE))/100</f>
        <v>0.57624113475177308</v>
      </c>
      <c r="E33" s="115">
        <f>(VLOOKUP($A33,'Occupancy Raw Data'!$B$8:$BE$45,'Occupancy Raw Data'!J$3,FALSE))/100</f>
        <v>0.44050433412135498</v>
      </c>
      <c r="F33" s="115">
        <f>(VLOOKUP($A33,'Occupancy Raw Data'!$B$8:$BE$45,'Occupancy Raw Data'!K$3,FALSE))/100</f>
        <v>0.439716312056737</v>
      </c>
      <c r="G33" s="116">
        <f>(VLOOKUP($A33,'Occupancy Raw Data'!$B$8:$BE$45,'Occupancy Raw Data'!L$3,FALSE))/100</f>
        <v>0.54381402679275004</v>
      </c>
      <c r="H33" s="119">
        <f>(VLOOKUP($A33,'Occupancy Raw Data'!$B$8:$BE$45,'Occupancy Raw Data'!N$3,FALSE))/100</f>
        <v>0.52955082742316695</v>
      </c>
      <c r="I33" s="119">
        <f>(VLOOKUP($A33,'Occupancy Raw Data'!$B$8:$BE$45,'Occupancy Raw Data'!O$3,FALSE))/100</f>
        <v>0.53270291568163897</v>
      </c>
      <c r="J33" s="116">
        <f>(VLOOKUP($A33,'Occupancy Raw Data'!$B$8:$BE$45,'Occupancy Raw Data'!P$3,FALSE))/100</f>
        <v>0.53112687155240301</v>
      </c>
      <c r="K33" s="117">
        <f>(VLOOKUP($A33,'Occupancy Raw Data'!$B$8:$BE$45,'Occupancy Raw Data'!R$3,FALSE))/100</f>
        <v>0.540189125295508</v>
      </c>
      <c r="M33" s="129">
        <f>(VLOOKUP($A33,'Occupancy Raw Data'!$B$8:$BE$45,'Occupancy Raw Data'!T$3,FALSE))/100</f>
        <v>0.43310633095526002</v>
      </c>
      <c r="N33" s="119">
        <f>(VLOOKUP($A33,'Occupancy Raw Data'!$B$8:$BE$45,'Occupancy Raw Data'!U$3,FALSE))/100</f>
        <v>0.22798078411936898</v>
      </c>
      <c r="O33" s="119">
        <f>(VLOOKUP($A33,'Occupancy Raw Data'!$B$8:$BE$45,'Occupancy Raw Data'!V$3,FALSE))/100</f>
        <v>6.6115910435523298E-2</v>
      </c>
      <c r="P33" s="119">
        <f>(VLOOKUP($A33,'Occupancy Raw Data'!$B$8:$BE$45,'Occupancy Raw Data'!W$3,FALSE))/100</f>
        <v>-0.179618234885489</v>
      </c>
      <c r="Q33" s="119">
        <f>(VLOOKUP($A33,'Occupancy Raw Data'!$B$8:$BE$45,'Occupancy Raw Data'!X$3,FALSE))/100</f>
        <v>-0.189557348985081</v>
      </c>
      <c r="R33" s="130">
        <f>(VLOOKUP($A33,'Occupancy Raw Data'!$B$8:$BE$45,'Occupancy Raw Data'!Y$3,FALSE))/100</f>
        <v>5.6208565845657602E-2</v>
      </c>
      <c r="S33" s="119">
        <f>(VLOOKUP($A33,'Occupancy Raw Data'!$B$8:$BE$45,'Occupancy Raw Data'!AA$3,FALSE))/100</f>
        <v>-0.18053006005303002</v>
      </c>
      <c r="T33" s="119">
        <f>(VLOOKUP($A33,'Occupancy Raw Data'!$B$8:$BE$45,'Occupancy Raw Data'!AB$3,FALSE))/100</f>
        <v>-8.973878378569021E-2</v>
      </c>
      <c r="U33" s="130">
        <f>(VLOOKUP($A33,'Occupancy Raw Data'!$B$8:$BE$45,'Occupancy Raw Data'!AC$3,FALSE))/100</f>
        <v>-0.13738282332190901</v>
      </c>
      <c r="V33" s="131">
        <f>(VLOOKUP($A33,'Occupancy Raw Data'!$B$8:$BE$45,'Occupancy Raw Data'!AE$3,FALSE))/100</f>
        <v>-6.4312199915720104E-3</v>
      </c>
      <c r="X33" s="49">
        <f>VLOOKUP($A33,'ADR Raw Data'!$B$6:$BE$43,'ADR Raw Data'!G$1,FALSE)</f>
        <v>97.475379353233805</v>
      </c>
      <c r="Y33" s="50">
        <f>VLOOKUP($A33,'ADR Raw Data'!$B$6:$BE$43,'ADR Raw Data'!H$1,FALSE)</f>
        <v>100.348073911681</v>
      </c>
      <c r="Z33" s="50">
        <f>VLOOKUP($A33,'ADR Raw Data'!$B$6:$BE$43,'ADR Raw Data'!I$1,FALSE)</f>
        <v>104.605282051282</v>
      </c>
      <c r="AA33" s="50">
        <f>VLOOKUP($A33,'ADR Raw Data'!$B$6:$BE$43,'ADR Raw Data'!J$1,FALSE)</f>
        <v>98.470563506261101</v>
      </c>
      <c r="AB33" s="50">
        <f>VLOOKUP($A33,'ADR Raw Data'!$B$6:$BE$43,'ADR Raw Data'!K$1,FALSE)</f>
        <v>99.933212365591302</v>
      </c>
      <c r="AC33" s="51">
        <f>VLOOKUP($A33,'ADR Raw Data'!$B$6:$BE$43,'ADR Raw Data'!L$1,FALSE)</f>
        <v>100.209663816838</v>
      </c>
      <c r="AD33" s="50">
        <f>VLOOKUP($A33,'ADR Raw Data'!$B$6:$BE$43,'ADR Raw Data'!N$1,FALSE)</f>
        <v>118.01254464285699</v>
      </c>
      <c r="AE33" s="50">
        <f>VLOOKUP($A33,'ADR Raw Data'!$B$6:$BE$43,'ADR Raw Data'!O$1,FALSE)</f>
        <v>108.713875739644</v>
      </c>
      <c r="AF33" s="51">
        <f>VLOOKUP($A33,'ADR Raw Data'!$B$6:$BE$43,'ADR Raw Data'!P$1,FALSE)</f>
        <v>113.34941394658701</v>
      </c>
      <c r="AG33" s="52">
        <f>VLOOKUP($A33,'ADR Raw Data'!$B$6:$BE$43,'ADR Raw Data'!R$1,FALSE)</f>
        <v>103.90089715536099</v>
      </c>
      <c r="AI33" s="129">
        <f>(VLOOKUP($A33,'ADR Raw Data'!$B$6:$BE$43,'ADR Raw Data'!T$1,FALSE))/100</f>
        <v>-5.6088539703081693E-3</v>
      </c>
      <c r="AJ33" s="119">
        <f>(VLOOKUP($A33,'ADR Raw Data'!$B$6:$BE$43,'ADR Raw Data'!U$1,FALSE))/100</f>
        <v>6.7208138002692198E-3</v>
      </c>
      <c r="AK33" s="119">
        <f>(VLOOKUP($A33,'ADR Raw Data'!$B$6:$BE$43,'ADR Raw Data'!V$1,FALSE))/100</f>
        <v>3.5116699717117596E-2</v>
      </c>
      <c r="AL33" s="119">
        <f>(VLOOKUP($A33,'ADR Raw Data'!$B$6:$BE$43,'ADR Raw Data'!W$1,FALSE))/100</f>
        <v>-1.27753597935918E-2</v>
      </c>
      <c r="AM33" s="119">
        <f>(VLOOKUP($A33,'ADR Raw Data'!$B$6:$BE$43,'ADR Raw Data'!X$1,FALSE))/100</f>
        <v>-3.4482110688666204E-2</v>
      </c>
      <c r="AN33" s="130">
        <f>(VLOOKUP($A33,'ADR Raw Data'!$B$6:$BE$43,'ADR Raw Data'!Y$1,FALSE))/100</f>
        <v>-2.9239585328607698E-3</v>
      </c>
      <c r="AO33" s="119">
        <f>(VLOOKUP($A33,'ADR Raw Data'!$B$6:$BE$43,'ADR Raw Data'!AA$1,FALSE))/100</f>
        <v>2.5862091396084202E-3</v>
      </c>
      <c r="AP33" s="119">
        <f>(VLOOKUP($A33,'ADR Raw Data'!$B$6:$BE$43,'ADR Raw Data'!AB$1,FALSE))/100</f>
        <v>-6.9482711687955404E-2</v>
      </c>
      <c r="AQ33" s="130">
        <f>(VLOOKUP($A33,'ADR Raw Data'!$B$6:$BE$43,'ADR Raw Data'!AC$1,FALSE))/100</f>
        <v>-3.36101045664133E-2</v>
      </c>
      <c r="AR33" s="131">
        <f>(VLOOKUP($A33,'ADR Raw Data'!$B$6:$BE$43,'ADR Raw Data'!AE$1,FALSE))/100</f>
        <v>-1.92069402231748E-2</v>
      </c>
      <c r="AS33" s="40"/>
      <c r="AT33" s="49">
        <f>VLOOKUP($A33,'RevPAR Raw Data'!$B$6:$BE$43,'RevPAR Raw Data'!G$1,FALSE)</f>
        <v>61.757450748620897</v>
      </c>
      <c r="AU33" s="50">
        <f>VLOOKUP($A33,'RevPAR Raw Data'!$B$6:$BE$43,'RevPAR Raw Data'!H$1,FALSE)</f>
        <v>63.122813238770597</v>
      </c>
      <c r="AV33" s="50">
        <f>VLOOKUP($A33,'RevPAR Raw Data'!$B$6:$BE$43,'RevPAR Raw Data'!I$1,FALSE)</f>
        <v>60.277866430259998</v>
      </c>
      <c r="AW33" s="50">
        <f>VLOOKUP($A33,'RevPAR Raw Data'!$B$6:$BE$43,'RevPAR Raw Data'!J$1,FALSE)</f>
        <v>43.376710007880199</v>
      </c>
      <c r="AX33" s="50">
        <f>VLOOKUP($A33,'RevPAR Raw Data'!$B$6:$BE$43,'RevPAR Raw Data'!K$1,FALSE)</f>
        <v>43.942263593380602</v>
      </c>
      <c r="AY33" s="51">
        <f>VLOOKUP($A33,'RevPAR Raw Data'!$B$6:$BE$43,'RevPAR Raw Data'!L$1,FALSE)</f>
        <v>54.495420803782501</v>
      </c>
      <c r="AZ33" s="50">
        <f>VLOOKUP($A33,'RevPAR Raw Data'!$B$6:$BE$43,'RevPAR Raw Data'!N$1,FALSE)</f>
        <v>62.4936406619385</v>
      </c>
      <c r="BA33" s="50">
        <f>VLOOKUP($A33,'RevPAR Raw Data'!$B$6:$BE$43,'RevPAR Raw Data'!O$1,FALSE)</f>
        <v>57.912198581560197</v>
      </c>
      <c r="BB33" s="51">
        <f>VLOOKUP($A33,'RevPAR Raw Data'!$B$6:$BE$43,'RevPAR Raw Data'!P$1,FALSE)</f>
        <v>60.202919621749402</v>
      </c>
      <c r="BC33" s="52">
        <f>VLOOKUP($A33,'RevPAR Raw Data'!$B$6:$BE$43,'RevPAR Raw Data'!R$1,FALSE)</f>
        <v>56.126134751773002</v>
      </c>
      <c r="BE33" s="129">
        <f>(VLOOKUP($A33,'RevPAR Raw Data'!$B$6:$BE$43,'RevPAR Raw Data'!T$1,FALSE))/100</f>
        <v>0.42506824682100797</v>
      </c>
      <c r="BF33" s="119">
        <f>(VLOOKUP($A33,'RevPAR Raw Data'!$B$6:$BE$43,'RevPAR Raw Data'!U$1,FALSE))/100</f>
        <v>0.23623381431974402</v>
      </c>
      <c r="BG33" s="119">
        <f>(VLOOKUP($A33,'RevPAR Raw Data'!$B$6:$BE$43,'RevPAR Raw Data'!V$1,FALSE))/100</f>
        <v>0.10355438272592901</v>
      </c>
      <c r="BH33" s="119">
        <f>(VLOOKUP($A33,'RevPAR Raw Data'!$B$6:$BE$43,'RevPAR Raw Data'!W$1,FALSE))/100</f>
        <v>-0.19009890710292901</v>
      </c>
      <c r="BI33" s="119">
        <f>(VLOOKUP($A33,'RevPAR Raw Data'!$B$6:$BE$43,'RevPAR Raw Data'!X$1,FALSE))/100</f>
        <v>-0.21750312218419399</v>
      </c>
      <c r="BJ33" s="130">
        <f>(VLOOKUP($A33,'RevPAR Raw Data'!$B$6:$BE$43,'RevPAR Raw Data'!Y$1,FALSE))/100</f>
        <v>5.3120255797072503E-2</v>
      </c>
      <c r="BK33" s="119">
        <f>(VLOOKUP($A33,'RevPAR Raw Data'!$B$6:$BE$43,'RevPAR Raw Data'!AA$1,FALSE))/100</f>
        <v>-0.178410739404705</v>
      </c>
      <c r="BL33" s="119">
        <f>(VLOOKUP($A33,'RevPAR Raw Data'!$B$6:$BE$43,'RevPAR Raw Data'!AB$1,FALSE))/100</f>
        <v>-0.152986201432636</v>
      </c>
      <c r="BM33" s="130">
        <f>(VLOOKUP($A33,'RevPAR Raw Data'!$B$6:$BE$43,'RevPAR Raw Data'!AC$1,FALSE))/100</f>
        <v>-0.166375476830844</v>
      </c>
      <c r="BN33" s="131">
        <f>(VLOOKUP($A33,'RevPAR Raw Data'!$B$6:$BE$43,'RevPAR Raw Data'!AE$1,FALSE))/100</f>
        <v>-2.5514636156806599E-2</v>
      </c>
    </row>
    <row r="34" spans="1:66" x14ac:dyDescent="0.45">
      <c r="A34" s="59" t="s">
        <v>50</v>
      </c>
      <c r="B34" s="118">
        <f>(VLOOKUP($A34,'Occupancy Raw Data'!$B$8:$BE$45,'Occupancy Raw Data'!G$3,FALSE))/100</f>
        <v>0.535413304644073</v>
      </c>
      <c r="C34" s="115">
        <f>(VLOOKUP($A34,'Occupancy Raw Data'!$B$8:$BE$45,'Occupancy Raw Data'!H$3,FALSE))/100</f>
        <v>0.49632418863187999</v>
      </c>
      <c r="D34" s="115">
        <f>(VLOOKUP($A34,'Occupancy Raw Data'!$B$8:$BE$45,'Occupancy Raw Data'!I$3,FALSE))/100</f>
        <v>0.470145239376008</v>
      </c>
      <c r="E34" s="115">
        <f>(VLOOKUP($A34,'Occupancy Raw Data'!$B$8:$BE$45,'Occupancy Raw Data'!J$3,FALSE))/100</f>
        <v>0.48700017930787098</v>
      </c>
      <c r="F34" s="115">
        <f>(VLOOKUP($A34,'Occupancy Raw Data'!$B$8:$BE$45,'Occupancy Raw Data'!K$3,FALSE))/100</f>
        <v>0.48395194549040704</v>
      </c>
      <c r="G34" s="116">
        <f>(VLOOKUP($A34,'Occupancy Raw Data'!$B$8:$BE$45,'Occupancy Raw Data'!L$3,FALSE))/100</f>
        <v>0.49456697149004802</v>
      </c>
      <c r="H34" s="119">
        <f>(VLOOKUP($A34,'Occupancy Raw Data'!$B$8:$BE$45,'Occupancy Raw Data'!N$3,FALSE))/100</f>
        <v>0.65142549757934309</v>
      </c>
      <c r="I34" s="119">
        <f>(VLOOKUP($A34,'Occupancy Raw Data'!$B$8:$BE$45,'Occupancy Raw Data'!O$3,FALSE))/100</f>
        <v>0.72996234534696003</v>
      </c>
      <c r="J34" s="116">
        <f>(VLOOKUP($A34,'Occupancy Raw Data'!$B$8:$BE$45,'Occupancy Raw Data'!P$3,FALSE))/100</f>
        <v>0.69069392146315201</v>
      </c>
      <c r="K34" s="117">
        <f>(VLOOKUP($A34,'Occupancy Raw Data'!$B$8:$BE$45,'Occupancy Raw Data'!R$3,FALSE))/100</f>
        <v>0.55060324291093499</v>
      </c>
      <c r="M34" s="129">
        <f>(VLOOKUP($A34,'Occupancy Raw Data'!$B$8:$BE$45,'Occupancy Raw Data'!T$3,FALSE))/100</f>
        <v>4.2587905480513999E-2</v>
      </c>
      <c r="N34" s="119">
        <f>(VLOOKUP($A34,'Occupancy Raw Data'!$B$8:$BE$45,'Occupancy Raw Data'!U$3,FALSE))/100</f>
        <v>0.14670839271559699</v>
      </c>
      <c r="O34" s="119">
        <f>(VLOOKUP($A34,'Occupancy Raw Data'!$B$8:$BE$45,'Occupancy Raw Data'!V$3,FALSE))/100</f>
        <v>1.35575056153317E-2</v>
      </c>
      <c r="P34" s="119">
        <f>(VLOOKUP($A34,'Occupancy Raw Data'!$B$8:$BE$45,'Occupancy Raw Data'!W$3,FALSE))/100</f>
        <v>2.2608662765116399E-2</v>
      </c>
      <c r="Q34" s="119">
        <f>(VLOOKUP($A34,'Occupancy Raw Data'!$B$8:$BE$45,'Occupancy Raw Data'!X$3,FALSE))/100</f>
        <v>0.10078828890616799</v>
      </c>
      <c r="R34" s="130">
        <f>(VLOOKUP($A34,'Occupancy Raw Data'!$B$8:$BE$45,'Occupancy Raw Data'!Y$3,FALSE))/100</f>
        <v>6.3082536265044606E-2</v>
      </c>
      <c r="S34" s="119">
        <f>(VLOOKUP($A34,'Occupancy Raw Data'!$B$8:$BE$45,'Occupancy Raw Data'!AA$3,FALSE))/100</f>
        <v>-1.1834023639050199E-3</v>
      </c>
      <c r="T34" s="119">
        <f>(VLOOKUP($A34,'Occupancy Raw Data'!$B$8:$BE$45,'Occupancy Raw Data'!AB$3,FALSE))/100</f>
        <v>8.8112319601418687E-2</v>
      </c>
      <c r="U34" s="130">
        <f>(VLOOKUP($A34,'Occupancy Raw Data'!$B$8:$BE$45,'Occupancy Raw Data'!AC$3,FALSE))/100</f>
        <v>4.4093983773609999E-2</v>
      </c>
      <c r="V34" s="131">
        <f>(VLOOKUP($A34,'Occupancy Raw Data'!$B$8:$BE$45,'Occupancy Raw Data'!AE$3,FALSE))/100</f>
        <v>5.6197972601221301E-2</v>
      </c>
      <c r="X34" s="49">
        <f>VLOOKUP($A34,'ADR Raw Data'!$B$6:$BE$43,'ADR Raw Data'!G$1,FALSE)</f>
        <v>106.799534494306</v>
      </c>
      <c r="Y34" s="50">
        <f>VLOOKUP($A34,'ADR Raw Data'!$B$6:$BE$43,'ADR Raw Data'!H$1,FALSE)</f>
        <v>94.687030346820805</v>
      </c>
      <c r="Z34" s="50">
        <f>VLOOKUP($A34,'ADR Raw Data'!$B$6:$BE$43,'ADR Raw Data'!I$1,FALSE)</f>
        <v>96.313493516399603</v>
      </c>
      <c r="AA34" s="50">
        <f>VLOOKUP($A34,'ADR Raw Data'!$B$6:$BE$43,'ADR Raw Data'!J$1,FALSE)</f>
        <v>96.029212076583207</v>
      </c>
      <c r="AB34" s="50">
        <f>VLOOKUP($A34,'ADR Raw Data'!$B$6:$BE$43,'ADR Raw Data'!K$1,FALSE)</f>
        <v>98.708103001111496</v>
      </c>
      <c r="AC34" s="51">
        <f>VLOOKUP($A34,'ADR Raw Data'!$B$6:$BE$43,'ADR Raw Data'!L$1,FALSE)</f>
        <v>98.670118193024393</v>
      </c>
      <c r="AD34" s="50">
        <f>VLOOKUP($A34,'ADR Raw Data'!$B$6:$BE$43,'ADR Raw Data'!N$1,FALSE)</f>
        <v>114.11103495733499</v>
      </c>
      <c r="AE34" s="50">
        <f>VLOOKUP($A34,'ADR Raw Data'!$B$6:$BE$43,'ADR Raw Data'!O$1,FALSE)</f>
        <v>114.882962417096</v>
      </c>
      <c r="AF34" s="51">
        <f>VLOOKUP($A34,'ADR Raw Data'!$B$6:$BE$43,'ADR Raw Data'!P$1,FALSE)</f>
        <v>114.518942107995</v>
      </c>
      <c r="AG34" s="52">
        <f>VLOOKUP($A34,'ADR Raw Data'!$B$6:$BE$43,'ADR Raw Data'!R$1,FALSE)</f>
        <v>104.350478250755</v>
      </c>
      <c r="AI34" s="129">
        <f>(VLOOKUP($A34,'ADR Raw Data'!$B$6:$BE$43,'ADR Raw Data'!T$1,FALSE))/100</f>
        <v>-4.6816340395692104E-3</v>
      </c>
      <c r="AJ34" s="119">
        <f>(VLOOKUP($A34,'ADR Raw Data'!$B$6:$BE$43,'ADR Raw Data'!U$1,FALSE))/100</f>
        <v>2.9058377119675401E-2</v>
      </c>
      <c r="AK34" s="119">
        <f>(VLOOKUP($A34,'ADR Raw Data'!$B$6:$BE$43,'ADR Raw Data'!V$1,FALSE))/100</f>
        <v>4.6585256433849705E-2</v>
      </c>
      <c r="AL34" s="119">
        <f>(VLOOKUP($A34,'ADR Raw Data'!$B$6:$BE$43,'ADR Raw Data'!W$1,FALSE))/100</f>
        <v>4.0041822610505602E-2</v>
      </c>
      <c r="AM34" s="119">
        <f>(VLOOKUP($A34,'ADR Raw Data'!$B$6:$BE$43,'ADR Raw Data'!X$1,FALSE))/100</f>
        <v>4.4340141994690697E-2</v>
      </c>
      <c r="AN34" s="130">
        <f>(VLOOKUP($A34,'ADR Raw Data'!$B$6:$BE$43,'ADR Raw Data'!Y$1,FALSE))/100</f>
        <v>2.8566462296570897E-2</v>
      </c>
      <c r="AO34" s="119">
        <f>(VLOOKUP($A34,'ADR Raw Data'!$B$6:$BE$43,'ADR Raw Data'!AA$1,FALSE))/100</f>
        <v>-3.09601350285508E-2</v>
      </c>
      <c r="AP34" s="119">
        <f>(VLOOKUP($A34,'ADR Raw Data'!$B$6:$BE$43,'ADR Raw Data'!AB$1,FALSE))/100</f>
        <v>-1.84652121255224E-2</v>
      </c>
      <c r="AQ34" s="130">
        <f>(VLOOKUP($A34,'ADR Raw Data'!$B$6:$BE$43,'ADR Raw Data'!AC$1,FALSE))/100</f>
        <v>-2.4502980447384203E-2</v>
      </c>
      <c r="AR34" s="131">
        <f>(VLOOKUP($A34,'ADR Raw Data'!$B$6:$BE$43,'ADR Raw Data'!AE$1,FALSE))/100</f>
        <v>6.1519359130983E-3</v>
      </c>
      <c r="AS34" s="40"/>
      <c r="AT34" s="49">
        <f>VLOOKUP($A34,'RevPAR Raw Data'!$B$6:$BE$43,'RevPAR Raw Data'!G$1,FALSE)</f>
        <v>57.181891698045497</v>
      </c>
      <c r="AU34" s="50">
        <f>VLOOKUP($A34,'RevPAR Raw Data'!$B$6:$BE$43,'RevPAR Raw Data'!H$1,FALSE)</f>
        <v>46.995463510848097</v>
      </c>
      <c r="AV34" s="50">
        <f>VLOOKUP($A34,'RevPAR Raw Data'!$B$6:$BE$43,'RevPAR Raw Data'!I$1,FALSE)</f>
        <v>45.281330464407297</v>
      </c>
      <c r="AW34" s="50">
        <f>VLOOKUP($A34,'RevPAR Raw Data'!$B$6:$BE$43,'RevPAR Raw Data'!J$1,FALSE)</f>
        <v>46.766243500089601</v>
      </c>
      <c r="AX34" s="50">
        <f>VLOOKUP($A34,'RevPAR Raw Data'!$B$6:$BE$43,'RevPAR Raw Data'!K$1,FALSE)</f>
        <v>47.769978483055397</v>
      </c>
      <c r="AY34" s="51">
        <f>VLOOKUP($A34,'RevPAR Raw Data'!$B$6:$BE$43,'RevPAR Raw Data'!L$1,FALSE)</f>
        <v>48.798981531289201</v>
      </c>
      <c r="AZ34" s="50">
        <f>VLOOKUP($A34,'RevPAR Raw Data'!$B$6:$BE$43,'RevPAR Raw Data'!N$1,FALSE)</f>
        <v>74.334837726376094</v>
      </c>
      <c r="BA34" s="50">
        <f>VLOOKUP($A34,'RevPAR Raw Data'!$B$6:$BE$43,'RevPAR Raw Data'!O$1,FALSE)</f>
        <v>83.860236686390493</v>
      </c>
      <c r="BB34" s="51">
        <f>VLOOKUP($A34,'RevPAR Raw Data'!$B$6:$BE$43,'RevPAR Raw Data'!P$1,FALSE)</f>
        <v>79.097537206383294</v>
      </c>
      <c r="BC34" s="52">
        <f>VLOOKUP($A34,'RevPAR Raw Data'!$B$6:$BE$43,'RevPAR Raw Data'!R$1,FALSE)</f>
        <v>57.455711724173199</v>
      </c>
      <c r="BE34" s="129">
        <f>(VLOOKUP($A34,'RevPAR Raw Data'!$B$6:$BE$43,'RevPAR Raw Data'!T$1,FALSE))/100</f>
        <v>3.7706890452973298E-2</v>
      </c>
      <c r="BF34" s="119">
        <f>(VLOOKUP($A34,'RevPAR Raw Data'!$B$6:$BE$43,'RevPAR Raw Data'!U$1,FALSE))/100</f>
        <v>0.18002987763742301</v>
      </c>
      <c r="BG34" s="119">
        <f>(VLOOKUP($A34,'RevPAR Raw Data'!$B$6:$BE$43,'RevPAR Raw Data'!V$1,FALSE))/100</f>
        <v>6.0774341924874999E-2</v>
      </c>
      <c r="BH34" s="119">
        <f>(VLOOKUP($A34,'RevPAR Raw Data'!$B$6:$BE$43,'RevPAR Raw Data'!W$1,FALSE))/100</f>
        <v>6.3555777439523606E-2</v>
      </c>
      <c r="BI34" s="119">
        <f>(VLOOKUP($A34,'RevPAR Raw Data'!$B$6:$BE$43,'RevPAR Raw Data'!X$1,FALSE))/100</f>
        <v>0.14959739794236002</v>
      </c>
      <c r="BJ34" s="130">
        <f>(VLOOKUP($A34,'RevPAR Raw Data'!$B$6:$BE$43,'RevPAR Raw Data'!Y$1,FALSE))/100</f>
        <v>9.3451043455402991E-2</v>
      </c>
      <c r="BK34" s="119">
        <f>(VLOOKUP($A34,'RevPAR Raw Data'!$B$6:$BE$43,'RevPAR Raw Data'!AA$1,FALSE))/100</f>
        <v>-3.2106899095476198E-2</v>
      </c>
      <c r="BL34" s="119">
        <f>(VLOOKUP($A34,'RevPAR Raw Data'!$B$6:$BE$43,'RevPAR Raw Data'!AB$1,FALSE))/100</f>
        <v>6.8020094803584202E-2</v>
      </c>
      <c r="BM34" s="130">
        <f>(VLOOKUP($A34,'RevPAR Raw Data'!$B$6:$BE$43,'RevPAR Raw Data'!AC$1,FALSE))/100</f>
        <v>1.8510569303973701E-2</v>
      </c>
      <c r="BN34" s="131">
        <f>(VLOOKUP($A34,'RevPAR Raw Data'!$B$6:$BE$43,'RevPAR Raw Data'!AE$1,FALSE))/100</f>
        <v>6.2695634840208403E-2</v>
      </c>
    </row>
    <row r="35" spans="1:66" x14ac:dyDescent="0.45">
      <c r="A35" s="59" t="s">
        <v>47</v>
      </c>
      <c r="B35" s="118">
        <f>(VLOOKUP($A35,'Occupancy Raw Data'!$B$8:$BE$45,'Occupancy Raw Data'!G$3,FALSE))/100</f>
        <v>0.68170515097690898</v>
      </c>
      <c r="C35" s="115">
        <f>(VLOOKUP($A35,'Occupancy Raw Data'!$B$8:$BE$45,'Occupancy Raw Data'!H$3,FALSE))/100</f>
        <v>0.71651865008880899</v>
      </c>
      <c r="D35" s="115">
        <f>(VLOOKUP($A35,'Occupancy Raw Data'!$B$8:$BE$45,'Occupancy Raw Data'!I$3,FALSE))/100</f>
        <v>0.65825932504440399</v>
      </c>
      <c r="E35" s="115">
        <f>(VLOOKUP($A35,'Occupancy Raw Data'!$B$8:$BE$45,'Occupancy Raw Data'!J$3,FALSE))/100</f>
        <v>0.52078152753108298</v>
      </c>
      <c r="F35" s="115">
        <f>(VLOOKUP($A35,'Occupancy Raw Data'!$B$8:$BE$45,'Occupancy Raw Data'!K$3,FALSE))/100</f>
        <v>0.49644760213143796</v>
      </c>
      <c r="G35" s="116">
        <f>(VLOOKUP($A35,'Occupancy Raw Data'!$B$8:$BE$45,'Occupancy Raw Data'!L$3,FALSE))/100</f>
        <v>0.61474245115452897</v>
      </c>
      <c r="H35" s="119">
        <f>(VLOOKUP($A35,'Occupancy Raw Data'!$B$8:$BE$45,'Occupancy Raw Data'!N$3,FALSE))/100</f>
        <v>0.542095914742451</v>
      </c>
      <c r="I35" s="119">
        <f>(VLOOKUP($A35,'Occupancy Raw Data'!$B$8:$BE$45,'Occupancy Raw Data'!O$3,FALSE))/100</f>
        <v>0.52024866785079904</v>
      </c>
      <c r="J35" s="116">
        <f>(VLOOKUP($A35,'Occupancy Raw Data'!$B$8:$BE$45,'Occupancy Raw Data'!P$3,FALSE))/100</f>
        <v>0.53117229129662502</v>
      </c>
      <c r="K35" s="117">
        <f>(VLOOKUP($A35,'Occupancy Raw Data'!$B$8:$BE$45,'Occupancy Raw Data'!R$3,FALSE))/100</f>
        <v>0.59086526262369898</v>
      </c>
      <c r="M35" s="129">
        <f>(VLOOKUP($A35,'Occupancy Raw Data'!$B$8:$BE$45,'Occupancy Raw Data'!T$3,FALSE))/100</f>
        <v>0.45253595593367896</v>
      </c>
      <c r="N35" s="119">
        <f>(VLOOKUP($A35,'Occupancy Raw Data'!$B$8:$BE$45,'Occupancy Raw Data'!U$3,FALSE))/100</f>
        <v>0.29793454445462197</v>
      </c>
      <c r="O35" s="119">
        <f>(VLOOKUP($A35,'Occupancy Raw Data'!$B$8:$BE$45,'Occupancy Raw Data'!V$3,FALSE))/100</f>
        <v>9.9642484424393399E-2</v>
      </c>
      <c r="P35" s="119">
        <f>(VLOOKUP($A35,'Occupancy Raw Data'!$B$8:$BE$45,'Occupancy Raw Data'!W$3,FALSE))/100</f>
        <v>-0.123062839864633</v>
      </c>
      <c r="Q35" s="119">
        <f>(VLOOKUP($A35,'Occupancy Raw Data'!$B$8:$BE$45,'Occupancy Raw Data'!X$3,FALSE))/100</f>
        <v>-0.182637682119134</v>
      </c>
      <c r="R35" s="130">
        <f>(VLOOKUP($A35,'Occupancy Raw Data'!$B$8:$BE$45,'Occupancy Raw Data'!Y$3,FALSE))/100</f>
        <v>8.9497592893456601E-2</v>
      </c>
      <c r="S35" s="119">
        <f>(VLOOKUP($A35,'Occupancy Raw Data'!$B$8:$BE$45,'Occupancy Raw Data'!AA$3,FALSE))/100</f>
        <v>-0.180872729268856</v>
      </c>
      <c r="T35" s="119">
        <f>(VLOOKUP($A35,'Occupancy Raw Data'!$B$8:$BE$45,'Occupancy Raw Data'!AB$3,FALSE))/100</f>
        <v>-0.24432846017215401</v>
      </c>
      <c r="U35" s="130">
        <f>(VLOOKUP($A35,'Occupancy Raw Data'!$B$8:$BE$45,'Occupancy Raw Data'!AC$3,FALSE))/100</f>
        <v>-0.21322708489577502</v>
      </c>
      <c r="V35" s="131">
        <f>(VLOOKUP($A35,'Occupancy Raw Data'!$B$8:$BE$45,'Occupancy Raw Data'!AE$3,FALSE))/100</f>
        <v>-8.4906865607997199E-3</v>
      </c>
      <c r="X35" s="49">
        <f>VLOOKUP($A35,'ADR Raw Data'!$B$6:$BE$43,'ADR Raw Data'!G$1,FALSE)</f>
        <v>104.444405940594</v>
      </c>
      <c r="Y35" s="50">
        <f>VLOOKUP($A35,'ADR Raw Data'!$B$6:$BE$43,'ADR Raw Data'!H$1,FALSE)</f>
        <v>105.02790778383699</v>
      </c>
      <c r="Z35" s="50">
        <f>VLOOKUP($A35,'ADR Raw Data'!$B$6:$BE$43,'ADR Raw Data'!I$1,FALSE)</f>
        <v>105.539279546681</v>
      </c>
      <c r="AA35" s="50">
        <f>VLOOKUP($A35,'ADR Raw Data'!$B$6:$BE$43,'ADR Raw Data'!J$1,FALSE)</f>
        <v>99.266094815825298</v>
      </c>
      <c r="AB35" s="50">
        <f>VLOOKUP($A35,'ADR Raw Data'!$B$6:$BE$43,'ADR Raw Data'!K$1,FALSE)</f>
        <v>104.10547763864</v>
      </c>
      <c r="AC35" s="51">
        <f>VLOOKUP($A35,'ADR Raw Data'!$B$6:$BE$43,'ADR Raw Data'!L$1,FALSE)</f>
        <v>103.882795723779</v>
      </c>
      <c r="AD35" s="50">
        <f>VLOOKUP($A35,'ADR Raw Data'!$B$6:$BE$43,'ADR Raw Data'!N$1,FALSE)</f>
        <v>113.541444954128</v>
      </c>
      <c r="AE35" s="50">
        <f>VLOOKUP($A35,'ADR Raw Data'!$B$6:$BE$43,'ADR Raw Data'!O$1,FALSE)</f>
        <v>104.296858996244</v>
      </c>
      <c r="AF35" s="51">
        <f>VLOOKUP($A35,'ADR Raw Data'!$B$6:$BE$43,'ADR Raw Data'!P$1,FALSE)</f>
        <v>109.014209998328</v>
      </c>
      <c r="AG35" s="52">
        <f>VLOOKUP($A35,'ADR Raw Data'!$B$6:$BE$43,'ADR Raw Data'!R$1,FALSE)</f>
        <v>105.20079747487701</v>
      </c>
      <c r="AI35" s="129">
        <f>(VLOOKUP($A35,'ADR Raw Data'!$B$6:$BE$43,'ADR Raw Data'!T$1,FALSE))/100</f>
        <v>7.4367407321341408E-2</v>
      </c>
      <c r="AJ35" s="119">
        <f>(VLOOKUP($A35,'ADR Raw Data'!$B$6:$BE$43,'ADR Raw Data'!U$1,FALSE))/100</f>
        <v>1.30652340349387E-2</v>
      </c>
      <c r="AK35" s="119">
        <f>(VLOOKUP($A35,'ADR Raw Data'!$B$6:$BE$43,'ADR Raw Data'!V$1,FALSE))/100</f>
        <v>-3.0484481628757002E-2</v>
      </c>
      <c r="AL35" s="119">
        <f>(VLOOKUP($A35,'ADR Raw Data'!$B$6:$BE$43,'ADR Raw Data'!W$1,FALSE))/100</f>
        <v>-6.4118509877710297E-2</v>
      </c>
      <c r="AM35" s="119">
        <f>(VLOOKUP($A35,'ADR Raw Data'!$B$6:$BE$43,'ADR Raw Data'!X$1,FALSE))/100</f>
        <v>-1.3986057526547399E-2</v>
      </c>
      <c r="AN35" s="130">
        <f>(VLOOKUP($A35,'ADR Raw Data'!$B$6:$BE$43,'ADR Raw Data'!Y$1,FALSE))/100</f>
        <v>-6.9875015919247194E-3</v>
      </c>
      <c r="AO35" s="119">
        <f>(VLOOKUP($A35,'ADR Raw Data'!$B$6:$BE$43,'ADR Raw Data'!AA$1,FALSE))/100</f>
        <v>1.55094842163307E-2</v>
      </c>
      <c r="AP35" s="119">
        <f>(VLOOKUP($A35,'ADR Raw Data'!$B$6:$BE$43,'ADR Raw Data'!AB$1,FALSE))/100</f>
        <v>-6.8411511909416203E-2</v>
      </c>
      <c r="AQ35" s="130">
        <f>(VLOOKUP($A35,'ADR Raw Data'!$B$6:$BE$43,'ADR Raw Data'!AC$1,FALSE))/100</f>
        <v>-2.5642016228925701E-2</v>
      </c>
      <c r="AR35" s="131">
        <f>(VLOOKUP($A35,'ADR Raw Data'!$B$6:$BE$43,'ADR Raw Data'!AE$1,FALSE))/100</f>
        <v>-1.6509629027422198E-2</v>
      </c>
      <c r="AS35" s="40"/>
      <c r="AT35" s="49">
        <f>VLOOKUP($A35,'RevPAR Raw Data'!$B$6:$BE$43,'RevPAR Raw Data'!G$1,FALSE)</f>
        <v>71.200289520426196</v>
      </c>
      <c r="AU35" s="50">
        <f>VLOOKUP($A35,'RevPAR Raw Data'!$B$6:$BE$43,'RevPAR Raw Data'!H$1,FALSE)</f>
        <v>75.254454706927106</v>
      </c>
      <c r="AV35" s="50">
        <f>VLOOKUP($A35,'RevPAR Raw Data'!$B$6:$BE$43,'RevPAR Raw Data'!I$1,FALSE)</f>
        <v>69.472214920070996</v>
      </c>
      <c r="AW35" s="50">
        <f>VLOOKUP($A35,'RevPAR Raw Data'!$B$6:$BE$43,'RevPAR Raw Data'!J$1,FALSE)</f>
        <v>51.695948490230897</v>
      </c>
      <c r="AX35" s="50">
        <f>VLOOKUP($A35,'RevPAR Raw Data'!$B$6:$BE$43,'RevPAR Raw Data'!K$1,FALSE)</f>
        <v>51.682914742451104</v>
      </c>
      <c r="AY35" s="51">
        <f>VLOOKUP($A35,'RevPAR Raw Data'!$B$6:$BE$43,'RevPAR Raw Data'!L$1,FALSE)</f>
        <v>63.861164476021301</v>
      </c>
      <c r="AZ35" s="50">
        <f>VLOOKUP($A35,'RevPAR Raw Data'!$B$6:$BE$43,'RevPAR Raw Data'!N$1,FALSE)</f>
        <v>61.550353463587903</v>
      </c>
      <c r="BA35" s="50">
        <f>VLOOKUP($A35,'RevPAR Raw Data'!$B$6:$BE$43,'RevPAR Raw Data'!O$1,FALSE)</f>
        <v>54.260301953818797</v>
      </c>
      <c r="BB35" s="51">
        <f>VLOOKUP($A35,'RevPAR Raw Data'!$B$6:$BE$43,'RevPAR Raw Data'!P$1,FALSE)</f>
        <v>57.905327708703297</v>
      </c>
      <c r="BC35" s="52">
        <f>VLOOKUP($A35,'RevPAR Raw Data'!$B$6:$BE$43,'RevPAR Raw Data'!R$1,FALSE)</f>
        <v>62.159496828216099</v>
      </c>
      <c r="BE35" s="129">
        <f>(VLOOKUP($A35,'RevPAR Raw Data'!$B$6:$BE$43,'RevPAR Raw Data'!T$1,FALSE))/100</f>
        <v>0.56055728901749302</v>
      </c>
      <c r="BF35" s="119">
        <f>(VLOOKUP($A35,'RevPAR Raw Data'!$B$6:$BE$43,'RevPAR Raw Data'!U$1,FALSE))/100</f>
        <v>0.31489236303995299</v>
      </c>
      <c r="BG35" s="119">
        <f>(VLOOKUP($A35,'RevPAR Raw Data'!$B$6:$BE$43,'RevPAR Raw Data'!V$1,FALSE))/100</f>
        <v>6.6120453309757105E-2</v>
      </c>
      <c r="BH35" s="119">
        <f>(VLOOKUP($A35,'RevPAR Raw Data'!$B$6:$BE$43,'RevPAR Raw Data'!W$1,FALSE))/100</f>
        <v>-0.17929074382890298</v>
      </c>
      <c r="BI35" s="119">
        <f>(VLOOKUP($A35,'RevPAR Raw Data'!$B$6:$BE$43,'RevPAR Raw Data'!X$1,FALSE))/100</f>
        <v>-0.19406935851704801</v>
      </c>
      <c r="BJ35" s="130">
        <f>(VLOOKUP($A35,'RevPAR Raw Data'!$B$6:$BE$43,'RevPAR Raw Data'!Y$1,FALSE))/100</f>
        <v>8.1884726728715496E-2</v>
      </c>
      <c r="BK35" s="119">
        <f>(VLOOKUP($A35,'RevPAR Raw Data'!$B$6:$BE$43,'RevPAR Raw Data'!AA$1,FALSE))/100</f>
        <v>-0.16816848779228599</v>
      </c>
      <c r="BL35" s="119">
        <f>(VLOOKUP($A35,'RevPAR Raw Data'!$B$6:$BE$43,'RevPAR Raw Data'!AB$1,FALSE))/100</f>
        <v>-0.29602509271869404</v>
      </c>
      <c r="BM35" s="130">
        <f>(VLOOKUP($A35,'RevPAR Raw Data'!$B$6:$BE$43,'RevPAR Raw Data'!AC$1,FALSE))/100</f>
        <v>-0.23340152875335601</v>
      </c>
      <c r="BN35" s="131">
        <f>(VLOOKUP($A35,'RevPAR Raw Data'!$B$6:$BE$43,'RevPAR Raw Data'!AE$1,FALSE))/100</f>
        <v>-2.4860137502914999E-2</v>
      </c>
    </row>
    <row r="36" spans="1:66" x14ac:dyDescent="0.45">
      <c r="A36" s="59" t="s">
        <v>48</v>
      </c>
      <c r="B36" s="118">
        <f>(VLOOKUP($A36,'Occupancy Raw Data'!$B$8:$BE$45,'Occupancy Raw Data'!G$3,FALSE))/100</f>
        <v>0.55380315432221994</v>
      </c>
      <c r="C36" s="115">
        <f>(VLOOKUP($A36,'Occupancy Raw Data'!$B$8:$BE$45,'Occupancy Raw Data'!H$3,FALSE))/100</f>
        <v>0.63066480335396202</v>
      </c>
      <c r="D36" s="115">
        <f>(VLOOKUP($A36,'Occupancy Raw Data'!$B$8:$BE$45,'Occupancy Raw Data'!I$3,FALSE))/100</f>
        <v>0.55060890397284801</v>
      </c>
      <c r="E36" s="115">
        <f>(VLOOKUP($A36,'Occupancy Raw Data'!$B$8:$BE$45,'Occupancy Raw Data'!J$3,FALSE))/100</f>
        <v>0.63904971052106196</v>
      </c>
      <c r="F36" s="115">
        <f>(VLOOKUP($A36,'Occupancy Raw Data'!$B$8:$BE$45,'Occupancy Raw Data'!K$3,FALSE))/100</f>
        <v>0.53523657416650006</v>
      </c>
      <c r="G36" s="116">
        <f>(VLOOKUP($A36,'Occupancy Raw Data'!$B$8:$BE$45,'Occupancy Raw Data'!L$3,FALSE))/100</f>
        <v>0.58187262926731798</v>
      </c>
      <c r="H36" s="119">
        <f>(VLOOKUP($A36,'Occupancy Raw Data'!$B$8:$BE$45,'Occupancy Raw Data'!N$3,FALSE))/100</f>
        <v>0.55180674785386297</v>
      </c>
      <c r="I36" s="119">
        <f>(VLOOKUP($A36,'Occupancy Raw Data'!$B$8:$BE$45,'Occupancy Raw Data'!O$3,FALSE))/100</f>
        <v>0.59073667398682306</v>
      </c>
      <c r="J36" s="116">
        <f>(VLOOKUP($A36,'Occupancy Raw Data'!$B$8:$BE$45,'Occupancy Raw Data'!P$3,FALSE))/100</f>
        <v>0.57127171092034301</v>
      </c>
      <c r="K36" s="117">
        <f>(VLOOKUP($A36,'Occupancy Raw Data'!$B$8:$BE$45,'Occupancy Raw Data'!R$3,FALSE))/100</f>
        <v>0.57884379545389697</v>
      </c>
      <c r="M36" s="129">
        <f>(VLOOKUP($A36,'Occupancy Raw Data'!$B$8:$BE$45,'Occupancy Raw Data'!T$3,FALSE))/100</f>
        <v>1.7761135987444401E-2</v>
      </c>
      <c r="N36" s="119">
        <f>(VLOOKUP($A36,'Occupancy Raw Data'!$B$8:$BE$45,'Occupancy Raw Data'!U$3,FALSE))/100</f>
        <v>0.24483334424594999</v>
      </c>
      <c r="O36" s="119">
        <f>(VLOOKUP($A36,'Occupancy Raw Data'!$B$8:$BE$45,'Occupancy Raw Data'!V$3,FALSE))/100</f>
        <v>-0.131316605343575</v>
      </c>
      <c r="P36" s="119">
        <f>(VLOOKUP($A36,'Occupancy Raw Data'!$B$8:$BE$45,'Occupancy Raw Data'!W$3,FALSE))/100</f>
        <v>7.0173721442748194E-2</v>
      </c>
      <c r="Q36" s="119">
        <f>(VLOOKUP($A36,'Occupancy Raw Data'!$B$8:$BE$45,'Occupancy Raw Data'!X$3,FALSE))/100</f>
        <v>-0.121079545936831</v>
      </c>
      <c r="R36" s="130">
        <f>(VLOOKUP($A36,'Occupancy Raw Data'!$B$8:$BE$45,'Occupancy Raw Data'!Y$3,FALSE))/100</f>
        <v>6.4480028761544602E-3</v>
      </c>
      <c r="S36" s="119">
        <f>(VLOOKUP($A36,'Occupancy Raw Data'!$B$8:$BE$45,'Occupancy Raw Data'!AA$3,FALSE))/100</f>
        <v>-0.251903787113543</v>
      </c>
      <c r="T36" s="119">
        <f>(VLOOKUP($A36,'Occupancy Raw Data'!$B$8:$BE$45,'Occupancy Raw Data'!AB$3,FALSE))/100</f>
        <v>-0.23908524529795902</v>
      </c>
      <c r="U36" s="130">
        <f>(VLOOKUP($A36,'Occupancy Raw Data'!$B$8:$BE$45,'Occupancy Raw Data'!AC$3,FALSE))/100</f>
        <v>-0.24533053001231198</v>
      </c>
      <c r="V36" s="131">
        <f>(VLOOKUP($A36,'Occupancy Raw Data'!$B$8:$BE$45,'Occupancy Raw Data'!AE$3,FALSE))/100</f>
        <v>-8.0092491695923904E-2</v>
      </c>
      <c r="X36" s="49">
        <f>VLOOKUP($A36,'ADR Raw Data'!$B$6:$BE$43,'ADR Raw Data'!G$1,FALSE)</f>
        <v>151.71041456380601</v>
      </c>
      <c r="Y36" s="50">
        <f>VLOOKUP($A36,'ADR Raw Data'!$B$6:$BE$43,'ADR Raw Data'!H$1,FALSE)</f>
        <v>132.05868629312999</v>
      </c>
      <c r="Z36" s="50">
        <f>VLOOKUP($A36,'ADR Raw Data'!$B$6:$BE$43,'ADR Raw Data'!I$1,FALSE)</f>
        <v>128.82237853517</v>
      </c>
      <c r="AA36" s="50">
        <f>VLOOKUP($A36,'ADR Raw Data'!$B$6:$BE$43,'ADR Raw Data'!J$1,FALSE)</f>
        <v>126.929543892533</v>
      </c>
      <c r="AB36" s="50">
        <f>VLOOKUP($A36,'ADR Raw Data'!$B$6:$BE$43,'ADR Raw Data'!K$1,FALSE)</f>
        <v>136.811439761283</v>
      </c>
      <c r="AC36" s="51">
        <f>VLOOKUP($A36,'ADR Raw Data'!$B$6:$BE$43,'ADR Raw Data'!L$1,FALSE)</f>
        <v>134.93468331846501</v>
      </c>
      <c r="AD36" s="50">
        <f>VLOOKUP($A36,'ADR Raw Data'!$B$6:$BE$43,'ADR Raw Data'!N$1,FALSE)</f>
        <v>156.98753617944999</v>
      </c>
      <c r="AE36" s="50">
        <f>VLOOKUP($A36,'ADR Raw Data'!$B$6:$BE$43,'ADR Raw Data'!O$1,FALSE)</f>
        <v>162.56190942886099</v>
      </c>
      <c r="AF36" s="51">
        <f>VLOOKUP($A36,'ADR Raw Data'!$B$6:$BE$43,'ADR Raw Data'!P$1,FALSE)</f>
        <v>159.86969072164899</v>
      </c>
      <c r="AG36" s="52">
        <f>VLOOKUP($A36,'ADR Raw Data'!$B$6:$BE$43,'ADR Raw Data'!R$1,FALSE)</f>
        <v>141.96577552227001</v>
      </c>
      <c r="AI36" s="129">
        <f>(VLOOKUP($A36,'ADR Raw Data'!$B$6:$BE$43,'ADR Raw Data'!T$1,FALSE))/100</f>
        <v>2.0994038113353701E-2</v>
      </c>
      <c r="AJ36" s="119">
        <f>(VLOOKUP($A36,'ADR Raw Data'!$B$6:$BE$43,'ADR Raw Data'!U$1,FALSE))/100</f>
        <v>4.5764964419671206E-2</v>
      </c>
      <c r="AK36" s="119">
        <f>(VLOOKUP($A36,'ADR Raw Data'!$B$6:$BE$43,'ADR Raw Data'!V$1,FALSE))/100</f>
        <v>-2.9020722872185298E-2</v>
      </c>
      <c r="AL36" s="119">
        <f>(VLOOKUP($A36,'ADR Raw Data'!$B$6:$BE$43,'ADR Raw Data'!W$1,FALSE))/100</f>
        <v>-3.3576001946822399E-2</v>
      </c>
      <c r="AM36" s="119">
        <f>(VLOOKUP($A36,'ADR Raw Data'!$B$6:$BE$43,'ADR Raw Data'!X$1,FALSE))/100</f>
        <v>-8.1677607281709502E-3</v>
      </c>
      <c r="AN36" s="130">
        <f>(VLOOKUP($A36,'ADR Raw Data'!$B$6:$BE$43,'ADR Raw Data'!Y$1,FALSE))/100</f>
        <v>-3.3070473467436299E-3</v>
      </c>
      <c r="AO36" s="119">
        <f>(VLOOKUP($A36,'ADR Raw Data'!$B$6:$BE$43,'ADR Raw Data'!AA$1,FALSE))/100</f>
        <v>-0.12624976113780501</v>
      </c>
      <c r="AP36" s="119">
        <f>(VLOOKUP($A36,'ADR Raw Data'!$B$6:$BE$43,'ADR Raw Data'!AB$1,FALSE))/100</f>
        <v>-0.137147825089108</v>
      </c>
      <c r="AQ36" s="130">
        <f>(VLOOKUP($A36,'ADR Raw Data'!$B$6:$BE$43,'ADR Raw Data'!AC$1,FALSE))/100</f>
        <v>-0.131838824792505</v>
      </c>
      <c r="AR36" s="131">
        <f>(VLOOKUP($A36,'ADR Raw Data'!$B$6:$BE$43,'ADR Raw Data'!AE$1,FALSE))/100</f>
        <v>-6.6897231693227102E-2</v>
      </c>
      <c r="AS36" s="40"/>
      <c r="AT36" s="49">
        <f>VLOOKUP($A36,'RevPAR Raw Data'!$B$6:$BE$43,'RevPAR Raw Data'!G$1,FALSE)</f>
        <v>84.017706128967802</v>
      </c>
      <c r="AU36" s="50">
        <f>VLOOKUP($A36,'RevPAR Raw Data'!$B$6:$BE$43,'RevPAR Raw Data'!H$1,FALSE)</f>
        <v>83.2847654222399</v>
      </c>
      <c r="AV36" s="50">
        <f>VLOOKUP($A36,'RevPAR Raw Data'!$B$6:$BE$43,'RevPAR Raw Data'!I$1,FALSE)</f>
        <v>70.930748652425606</v>
      </c>
      <c r="AW36" s="50">
        <f>VLOOKUP($A36,'RevPAR Raw Data'!$B$6:$BE$43,'RevPAR Raw Data'!J$1,FALSE)</f>
        <v>81.114288281094005</v>
      </c>
      <c r="AX36" s="50">
        <f>VLOOKUP($A36,'RevPAR Raw Data'!$B$6:$BE$43,'RevPAR Raw Data'!K$1,FALSE)</f>
        <v>73.226486324615607</v>
      </c>
      <c r="AY36" s="51">
        <f>VLOOKUP($A36,'RevPAR Raw Data'!$B$6:$BE$43,'RevPAR Raw Data'!L$1,FALSE)</f>
        <v>78.514798961868607</v>
      </c>
      <c r="AZ36" s="50">
        <f>VLOOKUP($A36,'RevPAR Raw Data'!$B$6:$BE$43,'RevPAR Raw Data'!N$1,FALSE)</f>
        <v>86.626781792773002</v>
      </c>
      <c r="BA36" s="50">
        <f>VLOOKUP($A36,'RevPAR Raw Data'!$B$6:$BE$43,'RevPAR Raw Data'!O$1,FALSE)</f>
        <v>96.031281692952604</v>
      </c>
      <c r="BB36" s="51">
        <f>VLOOKUP($A36,'RevPAR Raw Data'!$B$6:$BE$43,'RevPAR Raw Data'!P$1,FALSE)</f>
        <v>91.329031742862796</v>
      </c>
      <c r="BC36" s="52">
        <f>VLOOKUP($A36,'RevPAR Raw Data'!$B$6:$BE$43,'RevPAR Raw Data'!R$1,FALSE)</f>
        <v>82.176008327866896</v>
      </c>
      <c r="BE36" s="129">
        <f>(VLOOKUP($A36,'RevPAR Raw Data'!$B$6:$BE$43,'RevPAR Raw Data'!T$1,FALSE))/100</f>
        <v>3.9128052066654997E-2</v>
      </c>
      <c r="BF36" s="119">
        <f>(VLOOKUP($A36,'RevPAR Raw Data'!$B$6:$BE$43,'RevPAR Raw Data'!U$1,FALSE))/100</f>
        <v>0.30180309795378701</v>
      </c>
      <c r="BG36" s="119">
        <f>(VLOOKUP($A36,'RevPAR Raw Data'!$B$6:$BE$43,'RevPAR Raw Data'!V$1,FALSE))/100</f>
        <v>-0.15652642540356798</v>
      </c>
      <c r="BH36" s="119">
        <f>(VLOOKUP($A36,'RevPAR Raw Data'!$B$6:$BE$43,'RevPAR Raw Data'!W$1,FALSE))/100</f>
        <v>3.4241566488148301E-2</v>
      </c>
      <c r="BI36" s="119">
        <f>(VLOOKUP($A36,'RevPAR Raw Data'!$B$6:$BE$43,'RevPAR Raw Data'!X$1,FALSE))/100</f>
        <v>-0.12825835790471399</v>
      </c>
      <c r="BJ36" s="130">
        <f>(VLOOKUP($A36,'RevPAR Raw Data'!$B$6:$BE$43,'RevPAR Raw Data'!Y$1,FALSE))/100</f>
        <v>3.1196316786074501E-3</v>
      </c>
      <c r="BK36" s="119">
        <f>(VLOOKUP($A36,'RevPAR Raw Data'!$B$6:$BE$43,'RevPAR Raw Data'!AA$1,FALSE))/100</f>
        <v>-0.34635075529855497</v>
      </c>
      <c r="BL36" s="119">
        <f>(VLOOKUP($A36,'RevPAR Raw Data'!$B$6:$BE$43,'RevPAR Raw Data'!AB$1,FALSE))/100</f>
        <v>-0.34344304898355604</v>
      </c>
      <c r="BM36" s="130">
        <f>(VLOOKUP($A36,'RevPAR Raw Data'!$B$6:$BE$43,'RevPAR Raw Data'!AC$1,FALSE))/100</f>
        <v>-0.34482526604227204</v>
      </c>
      <c r="BN36" s="131">
        <f>(VLOOKUP($A36,'RevPAR Raw Data'!$B$6:$BE$43,'RevPAR Raw Data'!AE$1,FALSE))/100</f>
        <v>-0.141631757415281</v>
      </c>
    </row>
    <row r="37" spans="1:66" x14ac:dyDescent="0.45">
      <c r="A37" s="59"/>
      <c r="B37" s="53"/>
      <c r="C37" s="120"/>
      <c r="D37" s="120"/>
      <c r="E37" s="120"/>
      <c r="F37" s="120"/>
      <c r="G37" s="121"/>
      <c r="H37" s="120"/>
      <c r="I37" s="120"/>
      <c r="J37" s="121"/>
      <c r="K37" s="54"/>
      <c r="M37" s="132"/>
      <c r="N37" s="136"/>
      <c r="O37" s="136"/>
      <c r="P37" s="136"/>
      <c r="Q37" s="136"/>
      <c r="R37" s="137"/>
      <c r="S37" s="136"/>
      <c r="T37" s="136"/>
      <c r="U37" s="137"/>
      <c r="V37" s="133"/>
      <c r="X37" s="55"/>
      <c r="Y37" s="56"/>
      <c r="Z37" s="56"/>
      <c r="AA37" s="56"/>
      <c r="AB37" s="56"/>
      <c r="AC37" s="57"/>
      <c r="AD37" s="56"/>
      <c r="AE37" s="56"/>
      <c r="AF37" s="57"/>
      <c r="AG37" s="58"/>
      <c r="AI37" s="134"/>
      <c r="AJ37" s="138"/>
      <c r="AK37" s="138"/>
      <c r="AL37" s="138"/>
      <c r="AM37" s="138"/>
      <c r="AN37" s="139"/>
      <c r="AO37" s="138"/>
      <c r="AP37" s="138"/>
      <c r="AQ37" s="139"/>
      <c r="AR37" s="135"/>
      <c r="AS37" s="40"/>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18">
        <f>(VLOOKUP($A38,'Occupancy Raw Data'!$B$8:$BE$45,'Occupancy Raw Data'!G$3,FALSE))/100</f>
        <v>0.51714814287747202</v>
      </c>
      <c r="C38" s="115">
        <f>(VLOOKUP($A38,'Occupancy Raw Data'!$B$8:$BE$45,'Occupancy Raw Data'!H$3,FALSE))/100</f>
        <v>0.60552155969830601</v>
      </c>
      <c r="D38" s="115">
        <f>(VLOOKUP($A38,'Occupancy Raw Data'!$B$8:$BE$45,'Occupancy Raw Data'!I$3,FALSE))/100</f>
        <v>0.61377543759783604</v>
      </c>
      <c r="E38" s="115">
        <f>(VLOOKUP($A38,'Occupancy Raw Data'!$B$8:$BE$45,'Occupancy Raw Data'!J$3,FALSE))/100</f>
        <v>0.58730610502348002</v>
      </c>
      <c r="F38" s="115">
        <f>(VLOOKUP($A38,'Occupancy Raw Data'!$B$8:$BE$45,'Occupancy Raw Data'!K$3,FALSE))/100</f>
        <v>0.55912907357335895</v>
      </c>
      <c r="G38" s="116">
        <f>(VLOOKUP($A38,'Occupancy Raw Data'!$B$8:$BE$45,'Occupancy Raw Data'!L$3,FALSE))/100</f>
        <v>0.57657606375409098</v>
      </c>
      <c r="H38" s="119">
        <f>(VLOOKUP($A38,'Occupancy Raw Data'!$B$8:$BE$45,'Occupancy Raw Data'!N$3,FALSE))/100</f>
        <v>0.59669844884018697</v>
      </c>
      <c r="I38" s="119">
        <f>(VLOOKUP($A38,'Occupancy Raw Data'!$B$8:$BE$45,'Occupancy Raw Data'!O$3,FALSE))/100</f>
        <v>0.61662160239077801</v>
      </c>
      <c r="J38" s="116">
        <f>(VLOOKUP($A38,'Occupancy Raw Data'!$B$8:$BE$45,'Occupancy Raw Data'!P$3,FALSE))/100</f>
        <v>0.60666002561548293</v>
      </c>
      <c r="K38" s="117">
        <f>(VLOOKUP($A38,'Occupancy Raw Data'!$B$8:$BE$45,'Occupancy Raw Data'!R$3,FALSE))/100</f>
        <v>0.58517148142877407</v>
      </c>
      <c r="M38" s="129">
        <f>(VLOOKUP($A38,'Occupancy Raw Data'!$B$8:$BE$45,'Occupancy Raw Data'!T$3,FALSE))/100</f>
        <v>0.41737676704939097</v>
      </c>
      <c r="N38" s="119">
        <f>(VLOOKUP($A38,'Occupancy Raw Data'!$B$8:$BE$45,'Occupancy Raw Data'!U$3,FALSE))/100</f>
        <v>0.276724889079424</v>
      </c>
      <c r="O38" s="119">
        <f>(VLOOKUP($A38,'Occupancy Raw Data'!$B$8:$BE$45,'Occupancy Raw Data'!V$3,FALSE))/100</f>
        <v>9.0312174505506895E-2</v>
      </c>
      <c r="P38" s="119">
        <f>(VLOOKUP($A38,'Occupancy Raw Data'!$B$8:$BE$45,'Occupancy Raw Data'!W$3,FALSE))/100</f>
        <v>4.0824928634623801E-2</v>
      </c>
      <c r="Q38" s="119">
        <f>(VLOOKUP($A38,'Occupancy Raw Data'!$B$8:$BE$45,'Occupancy Raw Data'!X$3,FALSE))/100</f>
        <v>0.12880143707043101</v>
      </c>
      <c r="R38" s="130">
        <f>(VLOOKUP($A38,'Occupancy Raw Data'!$B$8:$BE$45,'Occupancy Raw Data'!Y$3,FALSE))/100</f>
        <v>0.17110501988115701</v>
      </c>
      <c r="S38" s="119">
        <f>(VLOOKUP($A38,'Occupancy Raw Data'!$B$8:$BE$45,'Occupancy Raw Data'!AA$3,FALSE))/100</f>
        <v>0.29080533592914198</v>
      </c>
      <c r="T38" s="119">
        <f>(VLOOKUP($A38,'Occupancy Raw Data'!$B$8:$BE$45,'Occupancy Raw Data'!AB$3,FALSE))/100</f>
        <v>0.31951545308559598</v>
      </c>
      <c r="U38" s="130">
        <f>(VLOOKUP($A38,'Occupancy Raw Data'!$B$8:$BE$45,'Occupancy Raw Data'!AC$3,FALSE))/100</f>
        <v>0.30523823693028102</v>
      </c>
      <c r="V38" s="131">
        <f>(VLOOKUP($A38,'Occupancy Raw Data'!$B$8:$BE$45,'Occupancy Raw Data'!AE$3,FALSE))/100</f>
        <v>0.20787232209755999</v>
      </c>
      <c r="X38" s="49">
        <f>VLOOKUP($A38,'ADR Raw Data'!$B$6:$BE$43,'ADR Raw Data'!G$1,FALSE)</f>
        <v>103.805897083104</v>
      </c>
      <c r="Y38" s="50">
        <f>VLOOKUP($A38,'ADR Raw Data'!$B$6:$BE$43,'ADR Raw Data'!H$1,FALSE)</f>
        <v>105.928086956521</v>
      </c>
      <c r="Z38" s="50">
        <f>VLOOKUP($A38,'ADR Raw Data'!$B$6:$BE$43,'ADR Raw Data'!I$1,FALSE)</f>
        <v>105.69227915603901</v>
      </c>
      <c r="AA38" s="50">
        <f>VLOOKUP($A38,'ADR Raw Data'!$B$6:$BE$43,'ADR Raw Data'!J$1,FALSE)</f>
        <v>104.156474436636</v>
      </c>
      <c r="AB38" s="50">
        <f>VLOOKUP($A38,'ADR Raw Data'!$B$6:$BE$43,'ADR Raw Data'!K$1,FALSE)</f>
        <v>103.292361924153</v>
      </c>
      <c r="AC38" s="51">
        <f>VLOOKUP($A38,'ADR Raw Data'!$B$6:$BE$43,'ADR Raw Data'!L$1,FALSE)</f>
        <v>104.625081449303</v>
      </c>
      <c r="AD38" s="50">
        <f>VLOOKUP($A38,'ADR Raw Data'!$B$6:$BE$43,'ADR Raw Data'!N$1,FALSE)</f>
        <v>109.02640829954601</v>
      </c>
      <c r="AE38" s="50">
        <f>VLOOKUP($A38,'ADR Raw Data'!$B$6:$BE$43,'ADR Raw Data'!O$1,FALSE)</f>
        <v>111.820484652665</v>
      </c>
      <c r="AF38" s="51">
        <f>VLOOKUP($A38,'ADR Raw Data'!$B$6:$BE$43,'ADR Raw Data'!P$1,FALSE)</f>
        <v>110.446386347642</v>
      </c>
      <c r="AG38" s="52">
        <f>VLOOKUP($A38,'ADR Raw Data'!$B$6:$BE$43,'ADR Raw Data'!R$1,FALSE)</f>
        <v>106.349388201778</v>
      </c>
      <c r="AH38" s="61"/>
      <c r="AI38" s="129">
        <f>(VLOOKUP($A38,'ADR Raw Data'!$B$6:$BE$43,'ADR Raw Data'!T$1,FALSE))/100</f>
        <v>0.17018605215164398</v>
      </c>
      <c r="AJ38" s="119">
        <f>(VLOOKUP($A38,'ADR Raw Data'!$B$6:$BE$43,'ADR Raw Data'!U$1,FALSE))/100</f>
        <v>9.5429388780455801E-2</v>
      </c>
      <c r="AK38" s="119">
        <f>(VLOOKUP($A38,'ADR Raw Data'!$B$6:$BE$43,'ADR Raw Data'!V$1,FALSE))/100</f>
        <v>3.7540942002761105E-2</v>
      </c>
      <c r="AL38" s="119">
        <f>(VLOOKUP($A38,'ADR Raw Data'!$B$6:$BE$43,'ADR Raw Data'!W$1,FALSE))/100</f>
        <v>1.2403144766128799E-2</v>
      </c>
      <c r="AM38" s="119">
        <f>(VLOOKUP($A38,'ADR Raw Data'!$B$6:$BE$43,'ADR Raw Data'!X$1,FALSE))/100</f>
        <v>6.2114211816108399E-2</v>
      </c>
      <c r="AN38" s="130">
        <f>(VLOOKUP($A38,'ADR Raw Data'!$B$6:$BE$43,'ADR Raw Data'!Y$1,FALSE))/100</f>
        <v>6.5156142827538593E-2</v>
      </c>
      <c r="AO38" s="119">
        <f>(VLOOKUP($A38,'ADR Raw Data'!$B$6:$BE$43,'ADR Raw Data'!AA$1,FALSE))/100</f>
        <v>0.11421133624919999</v>
      </c>
      <c r="AP38" s="119">
        <f>(VLOOKUP($A38,'ADR Raw Data'!$B$6:$BE$43,'ADR Raw Data'!AB$1,FALSE))/100</f>
        <v>0.13114529947634002</v>
      </c>
      <c r="AQ38" s="130">
        <f>(VLOOKUP($A38,'ADR Raw Data'!$B$6:$BE$43,'ADR Raw Data'!AC$1,FALSE))/100</f>
        <v>0.122923708402832</v>
      </c>
      <c r="AR38" s="131">
        <f>(VLOOKUP($A38,'ADR Raw Data'!$B$6:$BE$43,'ADR Raw Data'!AE$1,FALSE))/100</f>
        <v>8.2315184085960405E-2</v>
      </c>
      <c r="AS38" s="40"/>
      <c r="AT38" s="49">
        <f>VLOOKUP($A38,'RevPAR Raw Data'!$B$6:$BE$43,'RevPAR Raw Data'!G$1,FALSE)</f>
        <v>53.683026896257203</v>
      </c>
      <c r="AU38" s="50">
        <f>VLOOKUP($A38,'RevPAR Raw Data'!$B$6:$BE$43,'RevPAR Raw Data'!H$1,FALSE)</f>
        <v>64.141740429770806</v>
      </c>
      <c r="AV38" s="50">
        <f>VLOOKUP($A38,'RevPAR Raw Data'!$B$6:$BE$43,'RevPAR Raw Data'!I$1,FALSE)</f>
        <v>64.871324889711104</v>
      </c>
      <c r="AW38" s="50">
        <f>VLOOKUP($A38,'RevPAR Raw Data'!$B$6:$BE$43,'RevPAR Raw Data'!J$1,FALSE)</f>
        <v>61.171733314358903</v>
      </c>
      <c r="AX38" s="50">
        <f>VLOOKUP($A38,'RevPAR Raw Data'!$B$6:$BE$43,'RevPAR Raw Data'!K$1,FALSE)</f>
        <v>57.753762629856197</v>
      </c>
      <c r="AY38" s="51">
        <f>VLOOKUP($A38,'RevPAR Raw Data'!$B$6:$BE$43,'RevPAR Raw Data'!L$1,FALSE)</f>
        <v>60.324317631990802</v>
      </c>
      <c r="AZ38" s="50">
        <f>VLOOKUP($A38,'RevPAR Raw Data'!$B$6:$BE$43,'RevPAR Raw Data'!N$1,FALSE)</f>
        <v>65.055888714956495</v>
      </c>
      <c r="BA38" s="50">
        <f>VLOOKUP($A38,'RevPAR Raw Data'!$B$6:$BE$43,'RevPAR Raw Data'!O$1,FALSE)</f>
        <v>68.950926426640095</v>
      </c>
      <c r="BB38" s="51">
        <f>VLOOKUP($A38,'RevPAR Raw Data'!$B$6:$BE$43,'RevPAR Raw Data'!P$1,FALSE)</f>
        <v>67.003407570798302</v>
      </c>
      <c r="BC38" s="52">
        <f>VLOOKUP($A38,'RevPAR Raw Data'!$B$6:$BE$43,'RevPAR Raw Data'!R$1,FALSE)</f>
        <v>62.232629043078703</v>
      </c>
      <c r="BE38" s="129">
        <f>(VLOOKUP($A38,'RevPAR Raw Data'!$B$6:$BE$43,'RevPAR Raw Data'!T$1,FALSE))/100</f>
        <v>0.65859452344498803</v>
      </c>
      <c r="BF38" s="119">
        <f>(VLOOKUP($A38,'RevPAR Raw Data'!$B$6:$BE$43,'RevPAR Raw Data'!U$1,FALSE))/100</f>
        <v>0.39856196488506795</v>
      </c>
      <c r="BG38" s="119">
        <f>(VLOOKUP($A38,'RevPAR Raw Data'!$B$6:$BE$43,'RevPAR Raw Data'!V$1,FALSE))/100</f>
        <v>0.13124352061352199</v>
      </c>
      <c r="BH38" s="119">
        <f>(VLOOKUP($A38,'RevPAR Raw Data'!$B$6:$BE$43,'RevPAR Raw Data'!W$1,FALSE))/100</f>
        <v>5.3734430900674798E-2</v>
      </c>
      <c r="BI38" s="119">
        <f>(VLOOKUP($A38,'RevPAR Raw Data'!$B$6:$BE$43,'RevPAR Raw Data'!X$1,FALSE))/100</f>
        <v>0.198916048630952</v>
      </c>
      <c r="BJ38" s="130">
        <f>(VLOOKUP($A38,'RevPAR Raw Data'!$B$6:$BE$43,'RevPAR Raw Data'!Y$1,FALSE))/100</f>
        <v>0.24740970582258101</v>
      </c>
      <c r="BK38" s="119">
        <f>(VLOOKUP($A38,'RevPAR Raw Data'!$B$6:$BE$43,'RevPAR Raw Data'!AA$1,FALSE))/100</f>
        <v>0.43822993818320805</v>
      </c>
      <c r="BL38" s="119">
        <f>(VLOOKUP($A38,'RevPAR Raw Data'!$B$6:$BE$43,'RevPAR Raw Data'!AB$1,FALSE))/100</f>
        <v>0.49256370234416602</v>
      </c>
      <c r="BM38" s="130">
        <f>(VLOOKUP($A38,'RevPAR Raw Data'!$B$6:$BE$43,'RevPAR Raw Data'!AC$1,FALSE))/100</f>
        <v>0.46568296136292703</v>
      </c>
      <c r="BN38" s="131">
        <f>(VLOOKUP($A38,'RevPAR Raw Data'!$B$6:$BE$43,'RevPAR Raw Data'!AE$1,FALSE))/100</f>
        <v>0.30729855464335698</v>
      </c>
    </row>
    <row r="39" spans="1:66" x14ac:dyDescent="0.45">
      <c r="A39" s="46"/>
      <c r="B39" s="53"/>
      <c r="C39" s="120"/>
      <c r="D39" s="120"/>
      <c r="E39" s="120"/>
      <c r="F39" s="120"/>
      <c r="G39" s="121"/>
      <c r="H39" s="120"/>
      <c r="I39" s="120"/>
      <c r="J39" s="121"/>
      <c r="K39" s="54"/>
      <c r="M39" s="132"/>
      <c r="N39" s="136"/>
      <c r="O39" s="136"/>
      <c r="P39" s="136"/>
      <c r="Q39" s="136"/>
      <c r="R39" s="137"/>
      <c r="S39" s="136"/>
      <c r="T39" s="136"/>
      <c r="U39" s="137"/>
      <c r="V39" s="133"/>
      <c r="X39" s="55"/>
      <c r="Y39" s="56"/>
      <c r="Z39" s="56"/>
      <c r="AA39" s="56"/>
      <c r="AB39" s="56"/>
      <c r="AC39" s="57"/>
      <c r="AD39" s="56"/>
      <c r="AE39" s="56"/>
      <c r="AF39" s="57"/>
      <c r="AG39" s="58"/>
      <c r="AI39" s="134"/>
      <c r="AJ39" s="138"/>
      <c r="AK39" s="138"/>
      <c r="AL39" s="138"/>
      <c r="AM39" s="138"/>
      <c r="AN39" s="139"/>
      <c r="AO39" s="138"/>
      <c r="AP39" s="138"/>
      <c r="AQ39" s="139"/>
      <c r="AR39" s="135"/>
      <c r="AS39" s="40"/>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18">
        <f>(VLOOKUP($A40,'Occupancy Raw Data'!$B$8:$BE$45,'Occupancy Raw Data'!G$3,FALSE))/100</f>
        <v>0.50788997154436399</v>
      </c>
      <c r="C40" s="115">
        <f>(VLOOKUP($A40,'Occupancy Raw Data'!$B$8:$BE$45,'Occupancy Raw Data'!H$3,FALSE))/100</f>
        <v>0.56204190738984205</v>
      </c>
      <c r="D40" s="115">
        <f>(VLOOKUP($A40,'Occupancy Raw Data'!$B$8:$BE$45,'Occupancy Raw Data'!I$3,FALSE))/100</f>
        <v>0.54005346210226701</v>
      </c>
      <c r="E40" s="115">
        <f>(VLOOKUP($A40,'Occupancy Raw Data'!$B$8:$BE$45,'Occupancy Raw Data'!J$3,FALSE))/100</f>
        <v>0.545356557730447</v>
      </c>
      <c r="F40" s="115">
        <f>(VLOOKUP($A40,'Occupancy Raw Data'!$B$8:$BE$45,'Occupancy Raw Data'!K$3,FALSE))/100</f>
        <v>0.53168922997326806</v>
      </c>
      <c r="G40" s="116">
        <f>(VLOOKUP($A40,'Occupancy Raw Data'!$B$8:$BE$45,'Occupancy Raw Data'!L$3,FALSE))/100</f>
        <v>0.53740622574803798</v>
      </c>
      <c r="H40" s="119">
        <f>(VLOOKUP($A40,'Occupancy Raw Data'!$B$8:$BE$45,'Occupancy Raw Data'!N$3,FALSE))/100</f>
        <v>0.58553936362852399</v>
      </c>
      <c r="I40" s="119">
        <f>(VLOOKUP($A40,'Occupancy Raw Data'!$B$8:$BE$45,'Occupancy Raw Data'!O$3,FALSE))/100</f>
        <v>0.64357161334827895</v>
      </c>
      <c r="J40" s="116">
        <f>(VLOOKUP($A40,'Occupancy Raw Data'!$B$8:$BE$45,'Occupancy Raw Data'!P$3,FALSE))/100</f>
        <v>0.61455548848840202</v>
      </c>
      <c r="K40" s="117">
        <f>(VLOOKUP($A40,'Occupancy Raw Data'!$B$8:$BE$45,'Occupancy Raw Data'!R$3,FALSE))/100</f>
        <v>0.55944887224528506</v>
      </c>
      <c r="M40" s="129">
        <f>(VLOOKUP($A40,'Occupancy Raw Data'!$B$8:$BE$45,'Occupancy Raw Data'!T$3,FALSE))/100</f>
        <v>7.4965469890953595E-2</v>
      </c>
      <c r="N40" s="119">
        <f>(VLOOKUP($A40,'Occupancy Raw Data'!$B$8:$BE$45,'Occupancy Raw Data'!U$3,FALSE))/100</f>
        <v>5.5577499533765701E-2</v>
      </c>
      <c r="O40" s="119">
        <f>(VLOOKUP($A40,'Occupancy Raw Data'!$B$8:$BE$45,'Occupancy Raw Data'!V$3,FALSE))/100</f>
        <v>-0.12932204130196101</v>
      </c>
      <c r="P40" s="119">
        <f>(VLOOKUP($A40,'Occupancy Raw Data'!$B$8:$BE$45,'Occupancy Raw Data'!W$3,FALSE))/100</f>
        <v>-0.113102643696673</v>
      </c>
      <c r="Q40" s="119">
        <f>(VLOOKUP($A40,'Occupancy Raw Data'!$B$8:$BE$45,'Occupancy Raw Data'!X$3,FALSE))/100</f>
        <v>-0.112224600315543</v>
      </c>
      <c r="R40" s="130">
        <f>(VLOOKUP($A40,'Occupancy Raw Data'!$B$8:$BE$45,'Occupancy Raw Data'!Y$3,FALSE))/100</f>
        <v>-5.3526619997482303E-2</v>
      </c>
      <c r="S40" s="119">
        <f>(VLOOKUP($A40,'Occupancy Raw Data'!$B$8:$BE$45,'Occupancy Raw Data'!AA$3,FALSE))/100</f>
        <v>-0.16050610367787801</v>
      </c>
      <c r="T40" s="119">
        <f>(VLOOKUP($A40,'Occupancy Raw Data'!$B$8:$BE$45,'Occupancy Raw Data'!AB$3,FALSE))/100</f>
        <v>-0.160050425022535</v>
      </c>
      <c r="U40" s="130">
        <f>(VLOOKUP($A40,'Occupancy Raw Data'!$B$8:$BE$45,'Occupancy Raw Data'!AC$3,FALSE))/100</f>
        <v>-0.16026756864005201</v>
      </c>
      <c r="V40" s="131">
        <f>(VLOOKUP($A40,'Occupancy Raw Data'!$B$8:$BE$45,'Occupancy Raw Data'!AE$3,FALSE))/100</f>
        <v>-8.9837897993365001E-2</v>
      </c>
      <c r="X40" s="49">
        <f>VLOOKUP($A40,'ADR Raw Data'!$B$6:$BE$43,'ADR Raw Data'!G$1,FALSE)</f>
        <v>100.45468776740201</v>
      </c>
      <c r="Y40" s="50">
        <f>VLOOKUP($A40,'ADR Raw Data'!$B$6:$BE$43,'ADR Raw Data'!H$1,FALSE)</f>
        <v>105.635354104019</v>
      </c>
      <c r="Z40" s="50">
        <f>VLOOKUP($A40,'ADR Raw Data'!$B$6:$BE$43,'ADR Raw Data'!I$1,FALSE)</f>
        <v>106.52914544148101</v>
      </c>
      <c r="AA40" s="50">
        <f>VLOOKUP($A40,'ADR Raw Data'!$B$6:$BE$43,'ADR Raw Data'!J$1,FALSE)</f>
        <v>103.458104996442</v>
      </c>
      <c r="AB40" s="50">
        <f>VLOOKUP($A40,'ADR Raw Data'!$B$6:$BE$43,'ADR Raw Data'!K$1,FALSE)</f>
        <v>107.073941777489</v>
      </c>
      <c r="AC40" s="51">
        <f>VLOOKUP($A40,'ADR Raw Data'!$B$6:$BE$43,'ADR Raw Data'!L$1,FALSE)</f>
        <v>104.67853270702599</v>
      </c>
      <c r="AD40" s="50">
        <f>VLOOKUP($A40,'ADR Raw Data'!$B$6:$BE$43,'ADR Raw Data'!N$1,FALSE)</f>
        <v>113.474098696708</v>
      </c>
      <c r="AE40" s="50">
        <f>VLOOKUP($A40,'ADR Raw Data'!$B$6:$BE$43,'ADR Raw Data'!O$1,FALSE)</f>
        <v>116.49610295437699</v>
      </c>
      <c r="AF40" s="51">
        <f>VLOOKUP($A40,'ADR Raw Data'!$B$6:$BE$43,'ADR Raw Data'!P$1,FALSE)</f>
        <v>115.056442514381</v>
      </c>
      <c r="AG40" s="52">
        <f>VLOOKUP($A40,'ADR Raw Data'!$B$6:$BE$43,'ADR Raw Data'!R$1,FALSE)</f>
        <v>107.935718610386</v>
      </c>
      <c r="AI40" s="129">
        <f>(VLOOKUP($A40,'ADR Raw Data'!$B$6:$BE$43,'ADR Raw Data'!T$1,FALSE))/100</f>
        <v>-8.6331661627716497E-3</v>
      </c>
      <c r="AJ40" s="119">
        <f>(VLOOKUP($A40,'ADR Raw Data'!$B$6:$BE$43,'ADR Raw Data'!U$1,FALSE))/100</f>
        <v>6.3231935702184605E-3</v>
      </c>
      <c r="AK40" s="119">
        <f>(VLOOKUP($A40,'ADR Raw Data'!$B$6:$BE$43,'ADR Raw Data'!V$1,FALSE))/100</f>
        <v>-4.1134950157929298E-2</v>
      </c>
      <c r="AL40" s="119">
        <f>(VLOOKUP($A40,'ADR Raw Data'!$B$6:$BE$43,'ADR Raw Data'!W$1,FALSE))/100</f>
        <v>-5.0651510530548303E-2</v>
      </c>
      <c r="AM40" s="119">
        <f>(VLOOKUP($A40,'ADR Raw Data'!$B$6:$BE$43,'ADR Raw Data'!X$1,FALSE))/100</f>
        <v>-3.0754136341454397E-2</v>
      </c>
      <c r="AN40" s="130">
        <f>(VLOOKUP($A40,'ADR Raw Data'!$B$6:$BE$43,'ADR Raw Data'!Y$1,FALSE))/100</f>
        <v>-2.83450486031669E-2</v>
      </c>
      <c r="AO40" s="119">
        <f>(VLOOKUP($A40,'ADR Raw Data'!$B$6:$BE$43,'ADR Raw Data'!AA$1,FALSE))/100</f>
        <v>-7.0359966337222704E-2</v>
      </c>
      <c r="AP40" s="119">
        <f>(VLOOKUP($A40,'ADR Raw Data'!$B$6:$BE$43,'ADR Raw Data'!AB$1,FALSE))/100</f>
        <v>-7.8518655268110096E-2</v>
      </c>
      <c r="AQ40" s="130">
        <f>(VLOOKUP($A40,'ADR Raw Data'!$B$6:$BE$43,'ADR Raw Data'!AC$1,FALSE))/100</f>
        <v>-7.46988869489114E-2</v>
      </c>
      <c r="AR40" s="131">
        <f>(VLOOKUP($A40,'ADR Raw Data'!$B$6:$BE$43,'ADR Raw Data'!AE$1,FALSE))/100</f>
        <v>-4.8047588957574196E-2</v>
      </c>
      <c r="AS40" s="40"/>
      <c r="AT40" s="49">
        <f>VLOOKUP($A40,'RevPAR Raw Data'!$B$6:$BE$43,'RevPAR Raw Data'!G$1,FALSE)</f>
        <v>51.019928511684</v>
      </c>
      <c r="AU40" s="50">
        <f>VLOOKUP($A40,'RevPAR Raw Data'!$B$6:$BE$43,'RevPAR Raw Data'!H$1,FALSE)</f>
        <v>59.3714959084245</v>
      </c>
      <c r="AV40" s="50">
        <f>VLOOKUP($A40,'RevPAR Raw Data'!$B$6:$BE$43,'RevPAR Raw Data'!I$1,FALSE)</f>
        <v>57.531433810468201</v>
      </c>
      <c r="AW40" s="50">
        <f>VLOOKUP($A40,'RevPAR Raw Data'!$B$6:$BE$43,'RevPAR Raw Data'!J$1,FALSE)</f>
        <v>56.421556010175003</v>
      </c>
      <c r="AX40" s="50">
        <f>VLOOKUP($A40,'RevPAR Raw Data'!$B$6:$BE$43,'RevPAR Raw Data'!K$1,FALSE)</f>
        <v>56.930061653876002</v>
      </c>
      <c r="AY40" s="51">
        <f>VLOOKUP($A40,'RevPAR Raw Data'!$B$6:$BE$43,'RevPAR Raw Data'!L$1,FALSE)</f>
        <v>56.254895178925501</v>
      </c>
      <c r="AZ40" s="50">
        <f>VLOOKUP($A40,'RevPAR Raw Data'!$B$6:$BE$43,'RevPAR Raw Data'!N$1,FALSE)</f>
        <v>66.443551539191105</v>
      </c>
      <c r="BA40" s="50">
        <f>VLOOKUP($A40,'RevPAR Raw Data'!$B$6:$BE$43,'RevPAR Raw Data'!O$1,FALSE)</f>
        <v>74.973584927136301</v>
      </c>
      <c r="BB40" s="51">
        <f>VLOOKUP($A40,'RevPAR Raw Data'!$B$6:$BE$43,'RevPAR Raw Data'!P$1,FALSE)</f>
        <v>70.708568233163703</v>
      </c>
      <c r="BC40" s="52">
        <f>VLOOKUP($A40,'RevPAR Raw Data'!$B$6:$BE$43,'RevPAR Raw Data'!R$1,FALSE)</f>
        <v>60.384516051565001</v>
      </c>
      <c r="BD40" s="61"/>
      <c r="BE40" s="129">
        <f>(VLOOKUP($A40,'RevPAR Raw Data'!$B$6:$BE$43,'RevPAR Raw Data'!T$1,FALSE))/100</f>
        <v>6.56851143701431E-2</v>
      </c>
      <c r="BF40" s="119">
        <f>(VLOOKUP($A40,'RevPAR Raw Data'!$B$6:$BE$43,'RevPAR Raw Data'!U$1,FALSE))/100</f>
        <v>6.2252120391684901E-2</v>
      </c>
      <c r="BG40" s="119">
        <f>(VLOOKUP($A40,'RevPAR Raw Data'!$B$6:$BE$43,'RevPAR Raw Data'!V$1,FALSE))/100</f>
        <v>-0.16513733573661199</v>
      </c>
      <c r="BH40" s="119">
        <f>(VLOOKUP($A40,'RevPAR Raw Data'!$B$6:$BE$43,'RevPAR Raw Data'!W$1,FALSE))/100</f>
        <v>-0.15802533447898701</v>
      </c>
      <c r="BI40" s="119">
        <f>(VLOOKUP($A40,'RevPAR Raw Data'!$B$6:$BE$43,'RevPAR Raw Data'!X$1,FALSE))/100</f>
        <v>-0.13952736599802798</v>
      </c>
      <c r="BJ40" s="130">
        <f>(VLOOKUP($A40,'RevPAR Raw Data'!$B$6:$BE$43,'RevPAR Raw Data'!Y$1,FALSE))/100</f>
        <v>-8.035445395525731E-2</v>
      </c>
      <c r="BK40" s="119">
        <f>(VLOOKUP($A40,'RevPAR Raw Data'!$B$6:$BE$43,'RevPAR Raw Data'!AA$1,FALSE))/100</f>
        <v>-0.219572865963407</v>
      </c>
      <c r="BL40" s="119">
        <f>(VLOOKUP($A40,'RevPAR Raw Data'!$B$6:$BE$43,'RevPAR Raw Data'!AB$1,FALSE))/100</f>
        <v>-0.22600213614278603</v>
      </c>
      <c r="BM40" s="130">
        <f>(VLOOKUP($A40,'RevPAR Raw Data'!$B$6:$BE$43,'RevPAR Raw Data'!AC$1,FALSE))/100</f>
        <v>-0.22299464659754301</v>
      </c>
      <c r="BN40" s="131">
        <f>(VLOOKUP($A40,'RevPAR Raw Data'!$B$6:$BE$43,'RevPAR Raw Data'!AE$1,FALSE))/100</f>
        <v>-0.13356899255534102</v>
      </c>
    </row>
    <row r="41" spans="1:66" x14ac:dyDescent="0.45">
      <c r="A41" s="59" t="s">
        <v>45</v>
      </c>
      <c r="B41" s="118">
        <f>(VLOOKUP($A41,'Occupancy Raw Data'!$B$8:$BE$45,'Occupancy Raw Data'!G$3,FALSE))/100</f>
        <v>0.49379699248120301</v>
      </c>
      <c r="C41" s="115">
        <f>(VLOOKUP($A41,'Occupancy Raw Data'!$B$8:$BE$45,'Occupancy Raw Data'!H$3,FALSE))/100</f>
        <v>0.55883458646616502</v>
      </c>
      <c r="D41" s="115">
        <f>(VLOOKUP($A41,'Occupancy Raw Data'!$B$8:$BE$45,'Occupancy Raw Data'!I$3,FALSE))/100</f>
        <v>0.53571428571428503</v>
      </c>
      <c r="E41" s="115">
        <f>(VLOOKUP($A41,'Occupancy Raw Data'!$B$8:$BE$45,'Occupancy Raw Data'!J$3,FALSE))/100</f>
        <v>0.55375939849624001</v>
      </c>
      <c r="F41" s="115">
        <f>(VLOOKUP($A41,'Occupancy Raw Data'!$B$8:$BE$45,'Occupancy Raw Data'!K$3,FALSE))/100</f>
        <v>0.5</v>
      </c>
      <c r="G41" s="116">
        <f>(VLOOKUP($A41,'Occupancy Raw Data'!$B$8:$BE$45,'Occupancy Raw Data'!L$3,FALSE))/100</f>
        <v>0.52842105263157801</v>
      </c>
      <c r="H41" s="119">
        <f>(VLOOKUP($A41,'Occupancy Raw Data'!$B$8:$BE$45,'Occupancy Raw Data'!N$3,FALSE))/100</f>
        <v>0.50300751879699201</v>
      </c>
      <c r="I41" s="119">
        <f>(VLOOKUP($A41,'Occupancy Raw Data'!$B$8:$BE$45,'Occupancy Raw Data'!O$3,FALSE))/100</f>
        <v>0.54586466165413494</v>
      </c>
      <c r="J41" s="116">
        <f>(VLOOKUP($A41,'Occupancy Raw Data'!$B$8:$BE$45,'Occupancy Raw Data'!P$3,FALSE))/100</f>
        <v>0.52443609022556303</v>
      </c>
      <c r="K41" s="117">
        <f>(VLOOKUP($A41,'Occupancy Raw Data'!$B$8:$BE$45,'Occupancy Raw Data'!R$3,FALSE))/100</f>
        <v>0.527282491944146</v>
      </c>
      <c r="M41" s="129">
        <f>(VLOOKUP($A41,'Occupancy Raw Data'!$B$8:$BE$45,'Occupancy Raw Data'!T$3,FALSE))/100</f>
        <v>7.9392189253017109E-2</v>
      </c>
      <c r="N41" s="119">
        <f>(VLOOKUP($A41,'Occupancy Raw Data'!$B$8:$BE$45,'Occupancy Raw Data'!U$3,FALSE))/100</f>
        <v>1.3162328899171001E-2</v>
      </c>
      <c r="O41" s="119">
        <f>(VLOOKUP($A41,'Occupancy Raw Data'!$B$8:$BE$45,'Occupancy Raw Data'!V$3,FALSE))/100</f>
        <v>-0.10012896511154301</v>
      </c>
      <c r="P41" s="119">
        <f>(VLOOKUP($A41,'Occupancy Raw Data'!$B$8:$BE$45,'Occupancy Raw Data'!W$3,FALSE))/100</f>
        <v>-7.3632148193828406E-2</v>
      </c>
      <c r="Q41" s="119">
        <f>(VLOOKUP($A41,'Occupancy Raw Data'!$B$8:$BE$45,'Occupancy Raw Data'!X$3,FALSE))/100</f>
        <v>-0.12056384742951901</v>
      </c>
      <c r="R41" s="130">
        <f>(VLOOKUP($A41,'Occupancy Raw Data'!$B$8:$BE$45,'Occupancy Raw Data'!Y$3,FALSE))/100</f>
        <v>-4.64109296585914E-2</v>
      </c>
      <c r="S41" s="119">
        <f>(VLOOKUP($A41,'Occupancy Raw Data'!$B$8:$BE$45,'Occupancy Raw Data'!AA$3,FALSE))/100</f>
        <v>-0.143676124500657</v>
      </c>
      <c r="T41" s="119">
        <f>(VLOOKUP($A41,'Occupancy Raw Data'!$B$8:$BE$45,'Occupancy Raw Data'!AB$3,FALSE))/100</f>
        <v>-0.16289175802432598</v>
      </c>
      <c r="U41" s="130">
        <f>(VLOOKUP($A41,'Occupancy Raw Data'!$B$8:$BE$45,'Occupancy Raw Data'!AC$3,FALSE))/100</f>
        <v>-0.15378530763238499</v>
      </c>
      <c r="V41" s="131">
        <f>(VLOOKUP($A41,'Occupancy Raw Data'!$B$8:$BE$45,'Occupancy Raw Data'!AE$3,FALSE))/100</f>
        <v>-7.9598731145553991E-2</v>
      </c>
      <c r="X41" s="49">
        <f>VLOOKUP($A41,'ADR Raw Data'!$B$6:$BE$43,'ADR Raw Data'!G$1,FALSE)</f>
        <v>88.840460182717905</v>
      </c>
      <c r="Y41" s="50">
        <f>VLOOKUP($A41,'ADR Raw Data'!$B$6:$BE$43,'ADR Raw Data'!H$1,FALSE)</f>
        <v>94.995093575512897</v>
      </c>
      <c r="Z41" s="50">
        <f>VLOOKUP($A41,'ADR Raw Data'!$B$6:$BE$43,'ADR Raw Data'!I$1,FALSE)</f>
        <v>92.308509894736801</v>
      </c>
      <c r="AA41" s="50">
        <f>VLOOKUP($A41,'ADR Raw Data'!$B$6:$BE$43,'ADR Raw Data'!J$1,FALSE)</f>
        <v>91.447901900882499</v>
      </c>
      <c r="AB41" s="50">
        <f>VLOOKUP($A41,'ADR Raw Data'!$B$6:$BE$43,'ADR Raw Data'!K$1,FALSE)</f>
        <v>86.775845977443595</v>
      </c>
      <c r="AC41" s="51">
        <f>VLOOKUP($A41,'ADR Raw Data'!$B$6:$BE$43,'ADR Raw Data'!L$1,FALSE)</f>
        <v>91.001196969265706</v>
      </c>
      <c r="AD41" s="50">
        <f>VLOOKUP($A41,'ADR Raw Data'!$B$6:$BE$43,'ADR Raw Data'!N$1,FALSE)</f>
        <v>86.925982959641203</v>
      </c>
      <c r="AE41" s="50">
        <f>VLOOKUP($A41,'ADR Raw Data'!$B$6:$BE$43,'ADR Raw Data'!O$1,FALSE)</f>
        <v>89.8571267906336</v>
      </c>
      <c r="AF41" s="51">
        <f>VLOOKUP($A41,'ADR Raw Data'!$B$6:$BE$43,'ADR Raw Data'!P$1,FALSE)</f>
        <v>88.451438458781297</v>
      </c>
      <c r="AG41" s="52">
        <f>VLOOKUP($A41,'ADR Raw Data'!$B$6:$BE$43,'ADR Raw Data'!R$1,FALSE)</f>
        <v>90.2766271745773</v>
      </c>
      <c r="AI41" s="129">
        <f>(VLOOKUP($A41,'ADR Raw Data'!$B$6:$BE$43,'ADR Raw Data'!T$1,FALSE))/100</f>
        <v>4.2099361061131296E-2</v>
      </c>
      <c r="AJ41" s="119">
        <f>(VLOOKUP($A41,'ADR Raw Data'!$B$6:$BE$43,'ADR Raw Data'!U$1,FALSE))/100</f>
        <v>3.0954069543888001E-2</v>
      </c>
      <c r="AK41" s="119">
        <f>(VLOOKUP($A41,'ADR Raw Data'!$B$6:$BE$43,'ADR Raw Data'!V$1,FALSE))/100</f>
        <v>-1.0632630910254799E-2</v>
      </c>
      <c r="AL41" s="119">
        <f>(VLOOKUP($A41,'ADR Raw Data'!$B$6:$BE$43,'ADR Raw Data'!W$1,FALSE))/100</f>
        <v>-1.33026093922388E-2</v>
      </c>
      <c r="AM41" s="119">
        <f>(VLOOKUP($A41,'ADR Raw Data'!$B$6:$BE$43,'ADR Raw Data'!X$1,FALSE))/100</f>
        <v>-5.5043626064059999E-2</v>
      </c>
      <c r="AN41" s="130">
        <f>(VLOOKUP($A41,'ADR Raw Data'!$B$6:$BE$43,'ADR Raw Data'!Y$1,FALSE))/100</f>
        <v>-3.3351892952931898E-3</v>
      </c>
      <c r="AO41" s="119">
        <f>(VLOOKUP($A41,'ADR Raw Data'!$B$6:$BE$43,'ADR Raw Data'!AA$1,FALSE))/100</f>
        <v>-7.6595295344811409E-2</v>
      </c>
      <c r="AP41" s="119">
        <f>(VLOOKUP($A41,'ADR Raw Data'!$B$6:$BE$43,'ADR Raw Data'!AB$1,FALSE))/100</f>
        <v>-8.5523549962970902E-2</v>
      </c>
      <c r="AQ41" s="130">
        <f>(VLOOKUP($A41,'ADR Raw Data'!$B$6:$BE$43,'ADR Raw Data'!AC$1,FALSE))/100</f>
        <v>-8.1560014583790891E-2</v>
      </c>
      <c r="AR41" s="131">
        <f>(VLOOKUP($A41,'ADR Raw Data'!$B$6:$BE$43,'ADR Raw Data'!AE$1,FALSE))/100</f>
        <v>-2.7728815362279901E-2</v>
      </c>
      <c r="AS41" s="40"/>
      <c r="AT41" s="49">
        <f>VLOOKUP($A41,'RevPAR Raw Data'!$B$6:$BE$43,'RevPAR Raw Data'!G$1,FALSE)</f>
        <v>43.869152048872103</v>
      </c>
      <c r="AU41" s="50">
        <f>VLOOKUP($A41,'RevPAR Raw Data'!$B$6:$BE$43,'RevPAR Raw Data'!H$1,FALSE)</f>
        <v>53.086543834586401</v>
      </c>
      <c r="AV41" s="50">
        <f>VLOOKUP($A41,'RevPAR Raw Data'!$B$6:$BE$43,'RevPAR Raw Data'!I$1,FALSE)</f>
        <v>49.450987443609002</v>
      </c>
      <c r="AW41" s="50">
        <f>VLOOKUP($A41,'RevPAR Raw Data'!$B$6:$BE$43,'RevPAR Raw Data'!J$1,FALSE)</f>
        <v>50.640135150375897</v>
      </c>
      <c r="AX41" s="50">
        <f>VLOOKUP($A41,'RevPAR Raw Data'!$B$6:$BE$43,'RevPAR Raw Data'!K$1,FALSE)</f>
        <v>43.387922988721797</v>
      </c>
      <c r="AY41" s="51">
        <f>VLOOKUP($A41,'RevPAR Raw Data'!$B$6:$BE$43,'RevPAR Raw Data'!L$1,FALSE)</f>
        <v>48.086948293233</v>
      </c>
      <c r="AZ41" s="50">
        <f>VLOOKUP($A41,'RevPAR Raw Data'!$B$6:$BE$43,'RevPAR Raw Data'!N$1,FALSE)</f>
        <v>43.724423007518702</v>
      </c>
      <c r="BA41" s="50">
        <f>VLOOKUP($A41,'RevPAR Raw Data'!$B$6:$BE$43,'RevPAR Raw Data'!O$1,FALSE)</f>
        <v>49.049830112781898</v>
      </c>
      <c r="BB41" s="51">
        <f>VLOOKUP($A41,'RevPAR Raw Data'!$B$6:$BE$43,'RevPAR Raw Data'!P$1,FALSE)</f>
        <v>46.3871265601503</v>
      </c>
      <c r="BC41" s="52">
        <f>VLOOKUP($A41,'RevPAR Raw Data'!$B$6:$BE$43,'RevPAR Raw Data'!R$1,FALSE)</f>
        <v>47.601284940923698</v>
      </c>
      <c r="BE41" s="129">
        <f>(VLOOKUP($A41,'RevPAR Raw Data'!$B$6:$BE$43,'RevPAR Raw Data'!T$1,FALSE))/100</f>
        <v>0.12483391075494399</v>
      </c>
      <c r="BF41" s="119">
        <f>(VLOOKUP($A41,'RevPAR Raw Data'!$B$6:$BE$43,'RevPAR Raw Data'!U$1,FALSE))/100</f>
        <v>4.4523826087163501E-2</v>
      </c>
      <c r="BG41" s="119">
        <f>(VLOOKUP($A41,'RevPAR Raw Data'!$B$6:$BE$43,'RevPAR Raw Data'!V$1,FALSE))/100</f>
        <v>-0.109696961692341</v>
      </c>
      <c r="BH41" s="119">
        <f>(VLOOKUP($A41,'RevPAR Raw Data'!$B$6:$BE$43,'RevPAR Raw Data'!W$1,FALSE))/100</f>
        <v>-8.59552578799333E-2</v>
      </c>
      <c r="BI41" s="119">
        <f>(VLOOKUP($A41,'RevPAR Raw Data'!$B$6:$BE$43,'RevPAR Raw Data'!X$1,FALSE))/100</f>
        <v>-0.168971202158824</v>
      </c>
      <c r="BJ41" s="130">
        <f>(VLOOKUP($A41,'RevPAR Raw Data'!$B$6:$BE$43,'RevPAR Raw Data'!Y$1,FALSE))/100</f>
        <v>-4.9591329718102699E-2</v>
      </c>
      <c r="BK41" s="119">
        <f>(VLOOKUP($A41,'RevPAR Raw Data'!$B$6:$BE$43,'RevPAR Raw Data'!AA$1,FALSE))/100</f>
        <v>-0.20926650465534302</v>
      </c>
      <c r="BL41" s="119">
        <f>(VLOOKUP($A41,'RevPAR Raw Data'!$B$6:$BE$43,'RevPAR Raw Data'!AB$1,FALSE))/100</f>
        <v>-0.23448422658134699</v>
      </c>
      <c r="BM41" s="130">
        <f>(VLOOKUP($A41,'RevPAR Raw Data'!$B$6:$BE$43,'RevPAR Raw Data'!AC$1,FALSE))/100</f>
        <v>-0.222802590282906</v>
      </c>
      <c r="BN41" s="131">
        <f>(VLOOKUP($A41,'RevPAR Raw Data'!$B$6:$BE$43,'RevPAR Raw Data'!AE$1,FALSE))/100</f>
        <v>-0.10512036798882701</v>
      </c>
    </row>
    <row r="42" spans="1:66" x14ac:dyDescent="0.45">
      <c r="A42" s="59" t="s">
        <v>109</v>
      </c>
      <c r="B42" s="118">
        <f>(VLOOKUP($A42,'Occupancy Raw Data'!$B$8:$BE$45,'Occupancy Raw Data'!G$3,FALSE))/100</f>
        <v>0.43925233644859801</v>
      </c>
      <c r="C42" s="115">
        <f>(VLOOKUP($A42,'Occupancy Raw Data'!$B$8:$BE$45,'Occupancy Raw Data'!H$3,FALSE))/100</f>
        <v>0.47029372496662197</v>
      </c>
      <c r="D42" s="115">
        <f>(VLOOKUP($A42,'Occupancy Raw Data'!$B$8:$BE$45,'Occupancy Raw Data'!I$3,FALSE))/100</f>
        <v>0.47897196261682196</v>
      </c>
      <c r="E42" s="115">
        <f>(VLOOKUP($A42,'Occupancy Raw Data'!$B$8:$BE$45,'Occupancy Raw Data'!J$3,FALSE))/100</f>
        <v>0.47763684913217602</v>
      </c>
      <c r="F42" s="115">
        <f>(VLOOKUP($A42,'Occupancy Raw Data'!$B$8:$BE$45,'Occupancy Raw Data'!K$3,FALSE))/100</f>
        <v>0.62116154873164198</v>
      </c>
      <c r="G42" s="116">
        <f>(VLOOKUP($A42,'Occupancy Raw Data'!$B$8:$BE$45,'Occupancy Raw Data'!L$3,FALSE))/100</f>
        <v>0.49746328437917198</v>
      </c>
      <c r="H42" s="119">
        <f>(VLOOKUP($A42,'Occupancy Raw Data'!$B$8:$BE$45,'Occupancy Raw Data'!N$3,FALSE))/100</f>
        <v>0.76502002670226898</v>
      </c>
      <c r="I42" s="119">
        <f>(VLOOKUP($A42,'Occupancy Raw Data'!$B$8:$BE$45,'Occupancy Raw Data'!O$3,FALSE))/100</f>
        <v>0.802736982643524</v>
      </c>
      <c r="J42" s="116">
        <f>(VLOOKUP($A42,'Occupancy Raw Data'!$B$8:$BE$45,'Occupancy Raw Data'!P$3,FALSE))/100</f>
        <v>0.78387850467289699</v>
      </c>
      <c r="K42" s="117">
        <f>(VLOOKUP($A42,'Occupancy Raw Data'!$B$8:$BE$45,'Occupancy Raw Data'!R$3,FALSE))/100</f>
        <v>0.57929620446309305</v>
      </c>
      <c r="M42" s="129">
        <f>(VLOOKUP($A42,'Occupancy Raw Data'!$B$8:$BE$45,'Occupancy Raw Data'!T$3,FALSE))/100</f>
        <v>-0.158029430582213</v>
      </c>
      <c r="N42" s="119">
        <f>(VLOOKUP($A42,'Occupancy Raw Data'!$B$8:$BE$45,'Occupancy Raw Data'!U$3,FALSE))/100</f>
        <v>-5.1178451178451094E-2</v>
      </c>
      <c r="O42" s="119">
        <f>(VLOOKUP($A42,'Occupancy Raw Data'!$B$8:$BE$45,'Occupancy Raw Data'!V$3,FALSE))/100</f>
        <v>-0.25493250259605299</v>
      </c>
      <c r="P42" s="119">
        <f>(VLOOKUP($A42,'Occupancy Raw Data'!$B$8:$BE$45,'Occupancy Raw Data'!W$3,FALSE))/100</f>
        <v>-0.19786995515694999</v>
      </c>
      <c r="Q42" s="119">
        <f>(VLOOKUP($A42,'Occupancy Raw Data'!$B$8:$BE$45,'Occupancy Raw Data'!X$3,FALSE))/100</f>
        <v>-0.14554637281910002</v>
      </c>
      <c r="R42" s="130">
        <f>(VLOOKUP($A42,'Occupancy Raw Data'!$B$8:$BE$45,'Occupancy Raw Data'!Y$3,FALSE))/100</f>
        <v>-0.166069829901521</v>
      </c>
      <c r="S42" s="119">
        <f>(VLOOKUP($A42,'Occupancy Raw Data'!$B$8:$BE$45,'Occupancy Raw Data'!AA$3,FALSE))/100</f>
        <v>-4.9357113231024402E-2</v>
      </c>
      <c r="T42" s="119">
        <f>(VLOOKUP($A42,'Occupancy Raw Data'!$B$8:$BE$45,'Occupancy Raw Data'!AB$3,FALSE))/100</f>
        <v>-3.3748493370831599E-2</v>
      </c>
      <c r="U42" s="130">
        <f>(VLOOKUP($A42,'Occupancy Raw Data'!$B$8:$BE$45,'Occupancy Raw Data'!AC$3,FALSE))/100</f>
        <v>-4.1428571428571398E-2</v>
      </c>
      <c r="V42" s="131">
        <f>(VLOOKUP($A42,'Occupancy Raw Data'!$B$8:$BE$45,'Occupancy Raw Data'!AE$3,FALSE))/100</f>
        <v>-0.121928302977739</v>
      </c>
      <c r="X42" s="49">
        <f>VLOOKUP($A42,'ADR Raw Data'!$B$6:$BE$43,'ADR Raw Data'!G$1,FALSE)</f>
        <v>149.24050151975601</v>
      </c>
      <c r="Y42" s="50">
        <f>VLOOKUP($A42,'ADR Raw Data'!$B$6:$BE$43,'ADR Raw Data'!H$1,FALSE)</f>
        <v>156.24294535131199</v>
      </c>
      <c r="Z42" s="50">
        <f>VLOOKUP($A42,'ADR Raw Data'!$B$6:$BE$43,'ADR Raw Data'!I$1,FALSE)</f>
        <v>163.22348432055699</v>
      </c>
      <c r="AA42" s="50">
        <f>VLOOKUP($A42,'ADR Raw Data'!$B$6:$BE$43,'ADR Raw Data'!J$1,FALSE)</f>
        <v>156.140957372466</v>
      </c>
      <c r="AB42" s="50">
        <f>VLOOKUP($A42,'ADR Raw Data'!$B$6:$BE$43,'ADR Raw Data'!K$1,FALSE)</f>
        <v>180.00473938742601</v>
      </c>
      <c r="AC42" s="51">
        <f>VLOOKUP($A42,'ADR Raw Data'!$B$6:$BE$43,'ADR Raw Data'!L$1,FALSE)</f>
        <v>162.26503488996201</v>
      </c>
      <c r="AD42" s="50">
        <f>VLOOKUP($A42,'ADR Raw Data'!$B$6:$BE$43,'ADR Raw Data'!N$1,FALSE)</f>
        <v>187.373115183246</v>
      </c>
      <c r="AE42" s="50">
        <f>VLOOKUP($A42,'ADR Raw Data'!$B$6:$BE$43,'ADR Raw Data'!O$1,FALSE)</f>
        <v>187.38271517671501</v>
      </c>
      <c r="AF42" s="51">
        <f>VLOOKUP($A42,'ADR Raw Data'!$B$6:$BE$43,'ADR Raw Data'!P$1,FALSE)</f>
        <v>187.37803065786599</v>
      </c>
      <c r="AG42" s="52">
        <f>VLOOKUP($A42,'ADR Raw Data'!$B$6:$BE$43,'ADR Raw Data'!R$1,FALSE)</f>
        <v>171.974125442423</v>
      </c>
      <c r="AI42" s="129">
        <f>(VLOOKUP($A42,'ADR Raw Data'!$B$6:$BE$43,'ADR Raw Data'!T$1,FALSE))/100</f>
        <v>-0.111250655188711</v>
      </c>
      <c r="AJ42" s="119">
        <f>(VLOOKUP($A42,'ADR Raw Data'!$B$6:$BE$43,'ADR Raw Data'!U$1,FALSE))/100</f>
        <v>-9.1543881033992788E-2</v>
      </c>
      <c r="AK42" s="119">
        <f>(VLOOKUP($A42,'ADR Raw Data'!$B$6:$BE$43,'ADR Raw Data'!V$1,FALSE))/100</f>
        <v>-8.2242883817640708E-2</v>
      </c>
      <c r="AL42" s="119">
        <f>(VLOOKUP($A42,'ADR Raw Data'!$B$6:$BE$43,'ADR Raw Data'!W$1,FALSE))/100</f>
        <v>-8.8523408266939205E-2</v>
      </c>
      <c r="AM42" s="119">
        <f>(VLOOKUP($A42,'ADR Raw Data'!$B$6:$BE$43,'ADR Raw Data'!X$1,FALSE))/100</f>
        <v>1.8261691937909098E-2</v>
      </c>
      <c r="AN42" s="130">
        <f>(VLOOKUP($A42,'ADR Raw Data'!$B$6:$BE$43,'ADR Raw Data'!Y$1,FALSE))/100</f>
        <v>-6.5137917089936007E-2</v>
      </c>
      <c r="AO42" s="119">
        <f>(VLOOKUP($A42,'ADR Raw Data'!$B$6:$BE$43,'ADR Raw Data'!AA$1,FALSE))/100</f>
        <v>-1.56206884584197E-2</v>
      </c>
      <c r="AP42" s="119">
        <f>(VLOOKUP($A42,'ADR Raw Data'!$B$6:$BE$43,'ADR Raw Data'!AB$1,FALSE))/100</f>
        <v>-5.9995455778959296E-2</v>
      </c>
      <c r="AQ42" s="130">
        <f>(VLOOKUP($A42,'ADR Raw Data'!$B$6:$BE$43,'ADR Raw Data'!AC$1,FALSE))/100</f>
        <v>-3.8672932267834401E-2</v>
      </c>
      <c r="AR42" s="131">
        <f>(VLOOKUP($A42,'ADR Raw Data'!$B$6:$BE$43,'ADR Raw Data'!AE$1,FALSE))/100</f>
        <v>-5.0550546076319106E-2</v>
      </c>
      <c r="AS42" s="40"/>
      <c r="AT42" s="49">
        <f>VLOOKUP($A42,'RevPAR Raw Data'!$B$6:$BE$43,'RevPAR Raw Data'!G$1,FALSE)</f>
        <v>65.554238985313702</v>
      </c>
      <c r="AU42" s="50">
        <f>VLOOKUP($A42,'RevPAR Raw Data'!$B$6:$BE$43,'RevPAR Raw Data'!H$1,FALSE)</f>
        <v>73.480076769025302</v>
      </c>
      <c r="AV42" s="50">
        <f>VLOOKUP($A42,'RevPAR Raw Data'!$B$6:$BE$43,'RevPAR Raw Data'!I$1,FALSE)</f>
        <v>78.179472630173507</v>
      </c>
      <c r="AW42" s="50">
        <f>VLOOKUP($A42,'RevPAR Raw Data'!$B$6:$BE$43,'RevPAR Raw Data'!J$1,FALSE)</f>
        <v>74.5786748998664</v>
      </c>
      <c r="AX42" s="50">
        <f>VLOOKUP($A42,'RevPAR Raw Data'!$B$6:$BE$43,'RevPAR Raw Data'!K$1,FALSE)</f>
        <v>111.81202269692901</v>
      </c>
      <c r="AY42" s="51">
        <f>VLOOKUP($A42,'RevPAR Raw Data'!$B$6:$BE$43,'RevPAR Raw Data'!L$1,FALSE)</f>
        <v>80.720897196261603</v>
      </c>
      <c r="AZ42" s="50">
        <f>VLOOKUP($A42,'RevPAR Raw Data'!$B$6:$BE$43,'RevPAR Raw Data'!N$1,FALSE)</f>
        <v>143.344185580774</v>
      </c>
      <c r="BA42" s="50">
        <f>VLOOKUP($A42,'RevPAR Raw Data'!$B$6:$BE$43,'RevPAR Raw Data'!O$1,FALSE)</f>
        <v>150.41903538050701</v>
      </c>
      <c r="BB42" s="51">
        <f>VLOOKUP($A42,'RevPAR Raw Data'!$B$6:$BE$43,'RevPAR Raw Data'!P$1,FALSE)</f>
        <v>146.88161048064001</v>
      </c>
      <c r="BC42" s="52">
        <f>VLOOKUP($A42,'RevPAR Raw Data'!$B$6:$BE$43,'RevPAR Raw Data'!R$1,FALSE)</f>
        <v>99.623958134655695</v>
      </c>
      <c r="BE42" s="129">
        <f>(VLOOKUP($A42,'RevPAR Raw Data'!$B$6:$BE$43,'RevPAR Raw Data'!T$1,FALSE))/100</f>
        <v>-0.25169920807955498</v>
      </c>
      <c r="BF42" s="119">
        <f>(VLOOKUP($A42,'RevPAR Raw Data'!$B$6:$BE$43,'RevPAR Raw Data'!U$1,FALSE))/100</f>
        <v>-0.138037258166259</v>
      </c>
      <c r="BG42" s="119">
        <f>(VLOOKUP($A42,'RevPAR Raw Data'!$B$6:$BE$43,'RevPAR Raw Data'!V$1,FALSE))/100</f>
        <v>-0.31620900222134701</v>
      </c>
      <c r="BH42" s="119">
        <f>(VLOOKUP($A42,'RevPAR Raw Data'!$B$6:$BE$43,'RevPAR Raw Data'!W$1,FALSE))/100</f>
        <v>-0.26887724059976997</v>
      </c>
      <c r="BI42" s="119">
        <f>(VLOOKUP($A42,'RevPAR Raw Data'!$B$6:$BE$43,'RevPAR Raw Data'!X$1,FALSE))/100</f>
        <v>-0.12994260390429299</v>
      </c>
      <c r="BJ42" s="130">
        <f>(VLOOKUP($A42,'RevPAR Raw Data'!$B$6:$BE$43,'RevPAR Raw Data'!Y$1,FALSE))/100</f>
        <v>-0.22039030418019198</v>
      </c>
      <c r="BK42" s="119">
        <f>(VLOOKUP($A42,'RevPAR Raw Data'!$B$6:$BE$43,'RevPAR Raw Data'!AA$1,FALSE))/100</f>
        <v>-6.4206809600455397E-2</v>
      </c>
      <c r="BL42" s="119">
        <f>(VLOOKUP($A42,'RevPAR Raw Data'!$B$6:$BE$43,'RevPAR Raw Data'!AB$1,FALSE))/100</f>
        <v>-9.1719192908154709E-2</v>
      </c>
      <c r="BM42" s="130">
        <f>(VLOOKUP($A42,'RevPAR Raw Data'!$B$6:$BE$43,'RevPAR Raw Data'!AC$1,FALSE))/100</f>
        <v>-7.8499339359595591E-2</v>
      </c>
      <c r="BN42" s="131">
        <f>(VLOOKUP($A42,'RevPAR Raw Data'!$B$6:$BE$43,'RevPAR Raw Data'!AE$1,FALSE))/100</f>
        <v>-0.16631530675637399</v>
      </c>
    </row>
    <row r="43" spans="1:66" x14ac:dyDescent="0.45">
      <c r="A43" s="59" t="s">
        <v>94</v>
      </c>
      <c r="B43" s="118">
        <f>(VLOOKUP($A43,'Occupancy Raw Data'!$B$8:$BE$45,'Occupancy Raw Data'!G$3,FALSE))/100</f>
        <v>0.52492836676217702</v>
      </c>
      <c r="C43" s="115">
        <f>(VLOOKUP($A43,'Occupancy Raw Data'!$B$8:$BE$45,'Occupancy Raw Data'!H$3,FALSE))/100</f>
        <v>0.54429799426934</v>
      </c>
      <c r="D43" s="115">
        <f>(VLOOKUP($A43,'Occupancy Raw Data'!$B$8:$BE$45,'Occupancy Raw Data'!I$3,FALSE))/100</f>
        <v>0.50704871060171897</v>
      </c>
      <c r="E43" s="115">
        <f>(VLOOKUP($A43,'Occupancy Raw Data'!$B$8:$BE$45,'Occupancy Raw Data'!J$3,FALSE))/100</f>
        <v>0.48068767908309395</v>
      </c>
      <c r="F43" s="115">
        <f>(VLOOKUP($A43,'Occupancy Raw Data'!$B$8:$BE$45,'Occupancy Raw Data'!K$3,FALSE))/100</f>
        <v>0.466704871060171</v>
      </c>
      <c r="G43" s="116">
        <f>(VLOOKUP($A43,'Occupancy Raw Data'!$B$8:$BE$45,'Occupancy Raw Data'!L$3,FALSE))/100</f>
        <v>0.50473352435530006</v>
      </c>
      <c r="H43" s="119">
        <f>(VLOOKUP($A43,'Occupancy Raw Data'!$B$8:$BE$45,'Occupancy Raw Data'!N$3,FALSE))/100</f>
        <v>0.55770773638968396</v>
      </c>
      <c r="I43" s="119">
        <f>(VLOOKUP($A43,'Occupancy Raw Data'!$B$8:$BE$45,'Occupancy Raw Data'!O$3,FALSE))/100</f>
        <v>0.66303724928366703</v>
      </c>
      <c r="J43" s="116">
        <f>(VLOOKUP($A43,'Occupancy Raw Data'!$B$8:$BE$45,'Occupancy Raw Data'!P$3,FALSE))/100</f>
        <v>0.61037249283667594</v>
      </c>
      <c r="K43" s="117">
        <f>(VLOOKUP($A43,'Occupancy Raw Data'!$B$8:$BE$45,'Occupancy Raw Data'!R$3,FALSE))/100</f>
        <v>0.53491608677854996</v>
      </c>
      <c r="M43" s="129">
        <f>(VLOOKUP($A43,'Occupancy Raw Data'!$B$8:$BE$45,'Occupancy Raw Data'!T$3,FALSE))/100</f>
        <v>0.110898056337965</v>
      </c>
      <c r="N43" s="119">
        <f>(VLOOKUP($A43,'Occupancy Raw Data'!$B$8:$BE$45,'Occupancy Raw Data'!U$3,FALSE))/100</f>
        <v>1.27562318162404E-2</v>
      </c>
      <c r="O43" s="119">
        <f>(VLOOKUP($A43,'Occupancy Raw Data'!$B$8:$BE$45,'Occupancy Raw Data'!V$3,FALSE))/100</f>
        <v>-0.21539076497183099</v>
      </c>
      <c r="P43" s="119">
        <f>(VLOOKUP($A43,'Occupancy Raw Data'!$B$8:$BE$45,'Occupancy Raw Data'!W$3,FALSE))/100</f>
        <v>-0.229663579166659</v>
      </c>
      <c r="Q43" s="119">
        <f>(VLOOKUP($A43,'Occupancy Raw Data'!$B$8:$BE$45,'Occupancy Raw Data'!X$3,FALSE))/100</f>
        <v>-0.18611103045559102</v>
      </c>
      <c r="R43" s="130">
        <f>(VLOOKUP($A43,'Occupancy Raw Data'!$B$8:$BE$45,'Occupancy Raw Data'!Y$3,FALSE))/100</f>
        <v>-0.11563049089488199</v>
      </c>
      <c r="S43" s="119">
        <f>(VLOOKUP($A43,'Occupancy Raw Data'!$B$8:$BE$45,'Occupancy Raw Data'!AA$3,FALSE))/100</f>
        <v>-0.24791740335384399</v>
      </c>
      <c r="T43" s="119">
        <f>(VLOOKUP($A43,'Occupancy Raw Data'!$B$8:$BE$45,'Occupancy Raw Data'!AB$3,FALSE))/100</f>
        <v>-0.18607007721124399</v>
      </c>
      <c r="U43" s="130">
        <f>(VLOOKUP($A43,'Occupancy Raw Data'!$B$8:$BE$45,'Occupancy Raw Data'!AC$3,FALSE))/100</f>
        <v>-0.215541891090618</v>
      </c>
      <c r="V43" s="131">
        <f>(VLOOKUP($A43,'Occupancy Raw Data'!$B$8:$BE$45,'Occupancy Raw Data'!AE$3,FALSE))/100</f>
        <v>-0.150887991484975</v>
      </c>
      <c r="X43" s="49">
        <f>VLOOKUP($A43,'ADR Raw Data'!$B$6:$BE$43,'ADR Raw Data'!G$1,FALSE)</f>
        <v>97.058582969432294</v>
      </c>
      <c r="Y43" s="50">
        <f>VLOOKUP($A43,'ADR Raw Data'!$B$6:$BE$43,'ADR Raw Data'!H$1,FALSE)</f>
        <v>102.35409138766001</v>
      </c>
      <c r="Z43" s="50">
        <f>VLOOKUP($A43,'ADR Raw Data'!$B$6:$BE$43,'ADR Raw Data'!I$1,FALSE)</f>
        <v>103.863153254972</v>
      </c>
      <c r="AA43" s="50">
        <f>VLOOKUP($A43,'ADR Raw Data'!$B$6:$BE$43,'ADR Raw Data'!J$1,FALSE)</f>
        <v>98.775557939914094</v>
      </c>
      <c r="AB43" s="50">
        <f>VLOOKUP($A43,'ADR Raw Data'!$B$6:$BE$43,'ADR Raw Data'!K$1,FALSE)</f>
        <v>97.388804027504904</v>
      </c>
      <c r="AC43" s="51">
        <f>VLOOKUP($A43,'ADR Raw Data'!$B$6:$BE$43,'ADR Raw Data'!L$1,FALSE)</f>
        <v>99.955964394386598</v>
      </c>
      <c r="AD43" s="50">
        <f>VLOOKUP($A43,'ADR Raw Data'!$B$6:$BE$43,'ADR Raw Data'!N$1,FALSE)</f>
        <v>104.567527743526</v>
      </c>
      <c r="AE43" s="50">
        <f>VLOOKUP($A43,'ADR Raw Data'!$B$6:$BE$43,'ADR Raw Data'!O$1,FALSE)</f>
        <v>111.509201382886</v>
      </c>
      <c r="AF43" s="51">
        <f>VLOOKUP($A43,'ADR Raw Data'!$B$6:$BE$43,'ADR Raw Data'!P$1,FALSE)</f>
        <v>108.33783870059101</v>
      </c>
      <c r="AG43" s="52">
        <f>VLOOKUP($A43,'ADR Raw Data'!$B$6:$BE$43,'ADR Raw Data'!R$1,FALSE)</f>
        <v>102.688604224058</v>
      </c>
      <c r="AI43" s="129">
        <f>(VLOOKUP($A43,'ADR Raw Data'!$B$6:$BE$43,'ADR Raw Data'!T$1,FALSE))/100</f>
        <v>2.20445224380602E-2</v>
      </c>
      <c r="AJ43" s="119">
        <f>(VLOOKUP($A43,'ADR Raw Data'!$B$6:$BE$43,'ADR Raw Data'!U$1,FALSE))/100</f>
        <v>4.6119433783093104E-3</v>
      </c>
      <c r="AK43" s="119">
        <f>(VLOOKUP($A43,'ADR Raw Data'!$B$6:$BE$43,'ADR Raw Data'!V$1,FALSE))/100</f>
        <v>-4.2787079039569902E-2</v>
      </c>
      <c r="AL43" s="119">
        <f>(VLOOKUP($A43,'ADR Raw Data'!$B$6:$BE$43,'ADR Raw Data'!W$1,FALSE))/100</f>
        <v>-8.0812712196691297E-2</v>
      </c>
      <c r="AM43" s="119">
        <f>(VLOOKUP($A43,'ADR Raw Data'!$B$6:$BE$43,'ADR Raw Data'!X$1,FALSE))/100</f>
        <v>-6.6030778418695993E-2</v>
      </c>
      <c r="AN43" s="130">
        <f>(VLOOKUP($A43,'ADR Raw Data'!$B$6:$BE$43,'ADR Raw Data'!Y$1,FALSE))/100</f>
        <v>-3.8306573817011198E-2</v>
      </c>
      <c r="AO43" s="119">
        <f>(VLOOKUP($A43,'ADR Raw Data'!$B$6:$BE$43,'ADR Raw Data'!AA$1,FALSE))/100</f>
        <v>-0.12826113488000401</v>
      </c>
      <c r="AP43" s="119">
        <f>(VLOOKUP($A43,'ADR Raw Data'!$B$6:$BE$43,'ADR Raw Data'!AB$1,FALSE))/100</f>
        <v>-0.104380564631329</v>
      </c>
      <c r="AQ43" s="130">
        <f>(VLOOKUP($A43,'ADR Raw Data'!$B$6:$BE$43,'ADR Raw Data'!AC$1,FALSE))/100</f>
        <v>-0.114422644909176</v>
      </c>
      <c r="AR43" s="131">
        <f>(VLOOKUP($A43,'ADR Raw Data'!$B$6:$BE$43,'ADR Raw Data'!AE$1,FALSE))/100</f>
        <v>-7.0102388833186799E-2</v>
      </c>
      <c r="AS43" s="40"/>
      <c r="AT43" s="49">
        <f>VLOOKUP($A43,'RevPAR Raw Data'!$B$6:$BE$43,'RevPAR Raw Data'!G$1,FALSE)</f>
        <v>50.948803438395402</v>
      </c>
      <c r="AU43" s="50">
        <f>VLOOKUP($A43,'RevPAR Raw Data'!$B$6:$BE$43,'RevPAR Raw Data'!H$1,FALSE)</f>
        <v>55.711126647564399</v>
      </c>
      <c r="AV43" s="50">
        <f>VLOOKUP($A43,'RevPAR Raw Data'!$B$6:$BE$43,'RevPAR Raw Data'!I$1,FALSE)</f>
        <v>52.663677936962699</v>
      </c>
      <c r="AW43" s="50">
        <f>VLOOKUP($A43,'RevPAR Raw Data'!$B$6:$BE$43,'RevPAR Raw Data'!J$1,FALSE)</f>
        <v>47.480193696275002</v>
      </c>
      <c r="AX43" s="50">
        <f>VLOOKUP($A43,'RevPAR Raw Data'!$B$6:$BE$43,'RevPAR Raw Data'!K$1,FALSE)</f>
        <v>45.451829226360999</v>
      </c>
      <c r="AY43" s="51">
        <f>VLOOKUP($A43,'RevPAR Raw Data'!$B$6:$BE$43,'RevPAR Raw Data'!L$1,FALSE)</f>
        <v>50.451126189111697</v>
      </c>
      <c r="AZ43" s="50">
        <f>VLOOKUP($A43,'RevPAR Raw Data'!$B$6:$BE$43,'RevPAR Raw Data'!N$1,FALSE)</f>
        <v>58.318119197707702</v>
      </c>
      <c r="BA43" s="50">
        <f>VLOOKUP($A43,'RevPAR Raw Data'!$B$6:$BE$43,'RevPAR Raw Data'!O$1,FALSE)</f>
        <v>73.934754154727699</v>
      </c>
      <c r="BB43" s="51">
        <f>VLOOKUP($A43,'RevPAR Raw Data'!$B$6:$BE$43,'RevPAR Raw Data'!P$1,FALSE)</f>
        <v>66.126436676217693</v>
      </c>
      <c r="BC43" s="52">
        <f>VLOOKUP($A43,'RevPAR Raw Data'!$B$6:$BE$43,'RevPAR Raw Data'!R$1,FALSE)</f>
        <v>54.929786328284798</v>
      </c>
      <c r="BE43" s="129">
        <f>(VLOOKUP($A43,'RevPAR Raw Data'!$B$6:$BE$43,'RevPAR Raw Data'!T$1,FALSE))/100</f>
        <v>0.135387273467305</v>
      </c>
      <c r="BF43" s="119">
        <f>(VLOOKUP($A43,'RevPAR Raw Data'!$B$6:$BE$43,'RevPAR Raw Data'!U$1,FALSE))/100</f>
        <v>1.7427006213406801E-2</v>
      </c>
      <c r="BG43" s="119">
        <f>(VLOOKUP($A43,'RevPAR Raw Data'!$B$6:$BE$43,'RevPAR Raw Data'!V$1,FALSE))/100</f>
        <v>-0.248961902326158</v>
      </c>
      <c r="BH43" s="119">
        <f>(VLOOKUP($A43,'RevPAR Raw Data'!$B$6:$BE$43,'RevPAR Raw Data'!W$1,FALSE))/100</f>
        <v>-0.29191655463809302</v>
      </c>
      <c r="BI43" s="119">
        <f>(VLOOKUP($A43,'RevPAR Raw Data'!$B$6:$BE$43,'RevPAR Raw Data'!X$1,FALSE))/100</f>
        <v>-0.23985275266099901</v>
      </c>
      <c r="BJ43" s="130">
        <f>(VLOOKUP($A43,'RevPAR Raw Data'!$B$6:$BE$43,'RevPAR Raw Data'!Y$1,FALSE))/100</f>
        <v>-0.14950765677693101</v>
      </c>
      <c r="BK43" s="119">
        <f>(VLOOKUP($A43,'RevPAR Raw Data'!$B$6:$BE$43,'RevPAR Raw Data'!AA$1,FALSE))/100</f>
        <v>-0.34438037072318101</v>
      </c>
      <c r="BL43" s="119">
        <f>(VLOOKUP($A43,'RevPAR Raw Data'!$B$6:$BE$43,'RevPAR Raw Data'!AB$1,FALSE))/100</f>
        <v>-0.27102854212226901</v>
      </c>
      <c r="BM43" s="130">
        <f>(VLOOKUP($A43,'RevPAR Raw Data'!$B$6:$BE$43,'RevPAR Raw Data'!AC$1,FALSE))/100</f>
        <v>-0.30530166273247999</v>
      </c>
      <c r="BN43" s="131">
        <f>(VLOOKUP($A43,'RevPAR Raw Data'!$B$6:$BE$43,'RevPAR Raw Data'!AE$1,FALSE))/100</f>
        <v>-0.210412771668823</v>
      </c>
    </row>
    <row r="44" spans="1:66" x14ac:dyDescent="0.45">
      <c r="A44" s="59" t="s">
        <v>44</v>
      </c>
      <c r="B44" s="118">
        <f>(VLOOKUP($A44,'Occupancy Raw Data'!$B$8:$BE$45,'Occupancy Raw Data'!G$3,FALSE))/100</f>
        <v>0.472949886104783</v>
      </c>
      <c r="C44" s="115">
        <f>(VLOOKUP($A44,'Occupancy Raw Data'!$B$8:$BE$45,'Occupancy Raw Data'!H$3,FALSE))/100</f>
        <v>0.57972665148063696</v>
      </c>
      <c r="D44" s="115">
        <f>(VLOOKUP($A44,'Occupancy Raw Data'!$B$8:$BE$45,'Occupancy Raw Data'!I$3,FALSE))/100</f>
        <v>0.53587699316628701</v>
      </c>
      <c r="E44" s="115">
        <f>(VLOOKUP($A44,'Occupancy Raw Data'!$B$8:$BE$45,'Occupancy Raw Data'!J$3,FALSE))/100</f>
        <v>0.55324601366742499</v>
      </c>
      <c r="F44" s="115">
        <f>(VLOOKUP($A44,'Occupancy Raw Data'!$B$8:$BE$45,'Occupancy Raw Data'!K$3,FALSE))/100</f>
        <v>0.51423690205011297</v>
      </c>
      <c r="G44" s="116">
        <f>(VLOOKUP($A44,'Occupancy Raw Data'!$B$8:$BE$45,'Occupancy Raw Data'!L$3,FALSE))/100</f>
        <v>0.53120728929384908</v>
      </c>
      <c r="H44" s="119">
        <f>(VLOOKUP($A44,'Occupancy Raw Data'!$B$8:$BE$45,'Occupancy Raw Data'!N$3,FALSE))/100</f>
        <v>0.53986332574031803</v>
      </c>
      <c r="I44" s="119">
        <f>(VLOOKUP($A44,'Occupancy Raw Data'!$B$8:$BE$45,'Occupancy Raw Data'!O$3,FALSE))/100</f>
        <v>0.568621867881548</v>
      </c>
      <c r="J44" s="116">
        <f>(VLOOKUP($A44,'Occupancy Raw Data'!$B$8:$BE$45,'Occupancy Raw Data'!P$3,FALSE))/100</f>
        <v>0.55424259681093302</v>
      </c>
      <c r="K44" s="117">
        <f>(VLOOKUP($A44,'Occupancy Raw Data'!$B$8:$BE$45,'Occupancy Raw Data'!R$3,FALSE))/100</f>
        <v>0.53778880572730203</v>
      </c>
      <c r="M44" s="129">
        <f>(VLOOKUP($A44,'Occupancy Raw Data'!$B$8:$BE$45,'Occupancy Raw Data'!T$3,FALSE))/100</f>
        <v>3.2318210068365397E-2</v>
      </c>
      <c r="N44" s="119">
        <f>(VLOOKUP($A44,'Occupancy Raw Data'!$B$8:$BE$45,'Occupancy Raw Data'!U$3,FALSE))/100</f>
        <v>0.14768883878241199</v>
      </c>
      <c r="O44" s="119">
        <f>(VLOOKUP($A44,'Occupancy Raw Data'!$B$8:$BE$45,'Occupancy Raw Data'!V$3,FALSE))/100</f>
        <v>-7.24494825036964E-2</v>
      </c>
      <c r="P44" s="119">
        <f>(VLOOKUP($A44,'Occupancy Raw Data'!$B$8:$BE$45,'Occupancy Raw Data'!W$3,FALSE))/100</f>
        <v>-9.2056074766355106E-2</v>
      </c>
      <c r="Q44" s="119">
        <f>(VLOOKUP($A44,'Occupancy Raw Data'!$B$8:$BE$45,'Occupancy Raw Data'!X$3,FALSE))/100</f>
        <v>-8.3248730964466999E-2</v>
      </c>
      <c r="R44" s="130">
        <f>(VLOOKUP($A44,'Occupancy Raw Data'!$B$8:$BE$45,'Occupancy Raw Data'!Y$3,FALSE))/100</f>
        <v>-2.0373871035496701E-2</v>
      </c>
      <c r="S44" s="119">
        <f>(VLOOKUP($A44,'Occupancy Raw Data'!$B$8:$BE$45,'Occupancy Raw Data'!AA$3,FALSE))/100</f>
        <v>-0.20901126408010001</v>
      </c>
      <c r="T44" s="119">
        <f>(VLOOKUP($A44,'Occupancy Raw Data'!$B$8:$BE$45,'Occupancy Raw Data'!AB$3,FALSE))/100</f>
        <v>-0.26064420584968501</v>
      </c>
      <c r="U44" s="130">
        <f>(VLOOKUP($A44,'Occupancy Raw Data'!$B$8:$BE$45,'Occupancy Raw Data'!AC$3,FALSE))/100</f>
        <v>-0.236367202824637</v>
      </c>
      <c r="V44" s="131">
        <f>(VLOOKUP($A44,'Occupancy Raw Data'!$B$8:$BE$45,'Occupancy Raw Data'!AE$3,FALSE))/100</f>
        <v>-9.5690834473324216E-2</v>
      </c>
      <c r="X44" s="49">
        <f>VLOOKUP($A44,'ADR Raw Data'!$B$6:$BE$43,'ADR Raw Data'!G$1,FALSE)</f>
        <v>85.053361228175703</v>
      </c>
      <c r="Y44" s="50">
        <f>VLOOKUP($A44,'ADR Raw Data'!$B$6:$BE$43,'ADR Raw Data'!H$1,FALSE)</f>
        <v>90.144932662082496</v>
      </c>
      <c r="Z44" s="50">
        <f>VLOOKUP($A44,'ADR Raw Data'!$B$6:$BE$43,'ADR Raw Data'!I$1,FALSE)</f>
        <v>86.831457279489896</v>
      </c>
      <c r="AA44" s="50">
        <f>VLOOKUP($A44,'ADR Raw Data'!$B$6:$BE$43,'ADR Raw Data'!J$1,FALSE)</f>
        <v>85.973479722079205</v>
      </c>
      <c r="AB44" s="50">
        <f>VLOOKUP($A44,'ADR Raw Data'!$B$6:$BE$43,'ADR Raw Data'!K$1,FALSE)</f>
        <v>82.448299944628999</v>
      </c>
      <c r="AC44" s="51">
        <f>VLOOKUP($A44,'ADR Raw Data'!$B$6:$BE$43,'ADR Raw Data'!L$1,FALSE)</f>
        <v>86.210722480703197</v>
      </c>
      <c r="AD44" s="50">
        <f>VLOOKUP($A44,'ADR Raw Data'!$B$6:$BE$43,'ADR Raw Data'!N$1,FALSE)</f>
        <v>90.538883966244697</v>
      </c>
      <c r="AE44" s="50">
        <f>VLOOKUP($A44,'ADR Raw Data'!$B$6:$BE$43,'ADR Raw Data'!O$1,FALSE)</f>
        <v>92.148458988482702</v>
      </c>
      <c r="AF44" s="51">
        <f>VLOOKUP($A44,'ADR Raw Data'!$B$6:$BE$43,'ADR Raw Data'!P$1,FALSE)</f>
        <v>91.364550886206004</v>
      </c>
      <c r="AG44" s="52">
        <f>VLOOKUP($A44,'ADR Raw Data'!$B$6:$BE$43,'ADR Raw Data'!R$1,FALSE)</f>
        <v>87.728297095529797</v>
      </c>
      <c r="AI44" s="129">
        <f>(VLOOKUP($A44,'ADR Raw Data'!$B$6:$BE$43,'ADR Raw Data'!T$1,FALSE))/100</f>
        <v>5.20909505061262E-2</v>
      </c>
      <c r="AJ44" s="119">
        <f>(VLOOKUP($A44,'ADR Raw Data'!$B$6:$BE$43,'ADR Raw Data'!U$1,FALSE))/100</f>
        <v>8.5771549421099602E-2</v>
      </c>
      <c r="AK44" s="119">
        <f>(VLOOKUP($A44,'ADR Raw Data'!$B$6:$BE$43,'ADR Raw Data'!V$1,FALSE))/100</f>
        <v>-1.645254986311E-2</v>
      </c>
      <c r="AL44" s="119">
        <f>(VLOOKUP($A44,'ADR Raw Data'!$B$6:$BE$43,'ADR Raw Data'!W$1,FALSE))/100</f>
        <v>-3.0697743329413999E-2</v>
      </c>
      <c r="AM44" s="119">
        <f>(VLOOKUP($A44,'ADR Raw Data'!$B$6:$BE$43,'ADR Raw Data'!X$1,FALSE))/100</f>
        <v>-3.75201129569942E-2</v>
      </c>
      <c r="AN44" s="130">
        <f>(VLOOKUP($A44,'ADR Raw Data'!$B$6:$BE$43,'ADR Raw Data'!Y$1,FALSE))/100</f>
        <v>7.1726582368575997E-3</v>
      </c>
      <c r="AO44" s="119">
        <f>(VLOOKUP($A44,'ADR Raw Data'!$B$6:$BE$43,'ADR Raw Data'!AA$1,FALSE))/100</f>
        <v>-0.15031727604457601</v>
      </c>
      <c r="AP44" s="119">
        <f>(VLOOKUP($A44,'ADR Raw Data'!$B$6:$BE$43,'ADR Raw Data'!AB$1,FALSE))/100</f>
        <v>-0.15949090777213601</v>
      </c>
      <c r="AQ44" s="130">
        <f>(VLOOKUP($A44,'ADR Raw Data'!$B$6:$BE$43,'ADR Raw Data'!AC$1,FALSE))/100</f>
        <v>-0.155493221143778</v>
      </c>
      <c r="AR44" s="131">
        <f>(VLOOKUP($A44,'ADR Raw Data'!$B$6:$BE$43,'ADR Raw Data'!AE$1,FALSE))/100</f>
        <v>-6.1467928756034802E-2</v>
      </c>
      <c r="AS44" s="40"/>
      <c r="AT44" s="49">
        <f>VLOOKUP($A44,'RevPAR Raw Data'!$B$6:$BE$43,'RevPAR Raw Data'!G$1,FALSE)</f>
        <v>40.225977505694701</v>
      </c>
      <c r="AU44" s="50">
        <f>VLOOKUP($A44,'RevPAR Raw Data'!$B$6:$BE$43,'RevPAR Raw Data'!H$1,FALSE)</f>
        <v>52.259419960136597</v>
      </c>
      <c r="AV44" s="50">
        <f>VLOOKUP($A44,'RevPAR Raw Data'!$B$6:$BE$43,'RevPAR Raw Data'!I$1,FALSE)</f>
        <v>46.530980239179897</v>
      </c>
      <c r="AW44" s="50">
        <f>VLOOKUP($A44,'RevPAR Raw Data'!$B$6:$BE$43,'RevPAR Raw Data'!J$1,FALSE)</f>
        <v>47.564484937357598</v>
      </c>
      <c r="AX44" s="50">
        <f>VLOOKUP($A44,'RevPAR Raw Data'!$B$6:$BE$43,'RevPAR Raw Data'!K$1,FALSE)</f>
        <v>42.397958342824602</v>
      </c>
      <c r="AY44" s="51">
        <f>VLOOKUP($A44,'RevPAR Raw Data'!$B$6:$BE$43,'RevPAR Raw Data'!L$1,FALSE)</f>
        <v>45.7957641970387</v>
      </c>
      <c r="AZ44" s="50">
        <f>VLOOKUP($A44,'RevPAR Raw Data'!$B$6:$BE$43,'RevPAR Raw Data'!N$1,FALSE)</f>
        <v>48.878623006833699</v>
      </c>
      <c r="BA44" s="50">
        <f>VLOOKUP($A44,'RevPAR Raw Data'!$B$6:$BE$43,'RevPAR Raw Data'!O$1,FALSE)</f>
        <v>52.397628872437302</v>
      </c>
      <c r="BB44" s="51">
        <f>VLOOKUP($A44,'RevPAR Raw Data'!$B$6:$BE$43,'RevPAR Raw Data'!P$1,FALSE)</f>
        <v>50.638125939635501</v>
      </c>
      <c r="BC44" s="52">
        <f>VLOOKUP($A44,'RevPAR Raw Data'!$B$6:$BE$43,'RevPAR Raw Data'!R$1,FALSE)</f>
        <v>47.1792961234949</v>
      </c>
      <c r="BE44" s="129">
        <f>(VLOOKUP($A44,'RevPAR Raw Data'!$B$6:$BE$43,'RevPAR Raw Data'!T$1,FALSE))/100</f>
        <v>8.6092646855609495E-2</v>
      </c>
      <c r="BF44" s="119">
        <f>(VLOOKUP($A44,'RevPAR Raw Data'!$B$6:$BE$43,'RevPAR Raw Data'!U$1,FALSE))/100</f>
        <v>0.246127888738082</v>
      </c>
      <c r="BG44" s="119">
        <f>(VLOOKUP($A44,'RevPAR Raw Data'!$B$6:$BE$43,'RevPAR Raw Data'!V$1,FALSE))/100</f>
        <v>-8.7710053643357794E-2</v>
      </c>
      <c r="BH44" s="119">
        <f>(VLOOKUP($A44,'RevPAR Raw Data'!$B$6:$BE$43,'RevPAR Raw Data'!W$1,FALSE))/100</f>
        <v>-0.119927904340678</v>
      </c>
      <c r="BI44" s="119">
        <f>(VLOOKUP($A44,'RevPAR Raw Data'!$B$6:$BE$43,'RevPAR Raw Data'!X$1,FALSE))/100</f>
        <v>-0.117645342132147</v>
      </c>
      <c r="BJ44" s="130">
        <f>(VLOOKUP($A44,'RevPAR Raw Data'!$B$6:$BE$43,'RevPAR Raw Data'!Y$1,FALSE))/100</f>
        <v>-1.33473476125385E-2</v>
      </c>
      <c r="BK44" s="119">
        <f>(VLOOKUP($A44,'RevPAR Raw Data'!$B$6:$BE$43,'RevPAR Raw Data'!AA$1,FALSE))/100</f>
        <v>-0.32791053624552197</v>
      </c>
      <c r="BL44" s="119">
        <f>(VLOOKUP($A44,'RevPAR Raw Data'!$B$6:$BE$43,'RevPAR Raw Data'!AB$1,FALSE))/100</f>
        <v>-0.37856473262530699</v>
      </c>
      <c r="BM44" s="130">
        <f>(VLOOKUP($A44,'RevPAR Raw Data'!$B$6:$BE$43,'RevPAR Raw Data'!AC$1,FALSE))/100</f>
        <v>-0.35510692622846696</v>
      </c>
      <c r="BN44" s="131">
        <f>(VLOOKUP($A44,'RevPAR Raw Data'!$B$6:$BE$43,'RevPAR Raw Data'!AE$1,FALSE))/100</f>
        <v>-0.151276845833347</v>
      </c>
    </row>
    <row r="45" spans="1:66" x14ac:dyDescent="0.45">
      <c r="A45" s="59"/>
      <c r="B45" s="53"/>
      <c r="C45" s="120"/>
      <c r="D45" s="120"/>
      <c r="E45" s="120"/>
      <c r="F45" s="120"/>
      <c r="G45" s="121"/>
      <c r="H45" s="120"/>
      <c r="I45" s="120"/>
      <c r="J45" s="121"/>
      <c r="K45" s="54"/>
      <c r="M45" s="132"/>
      <c r="N45" s="136"/>
      <c r="O45" s="136"/>
      <c r="P45" s="136"/>
      <c r="Q45" s="136"/>
      <c r="R45" s="137"/>
      <c r="S45" s="136"/>
      <c r="T45" s="136"/>
      <c r="U45" s="137"/>
      <c r="V45" s="133"/>
      <c r="X45" s="55"/>
      <c r="Y45" s="56"/>
      <c r="Z45" s="56"/>
      <c r="AA45" s="56"/>
      <c r="AB45" s="56"/>
      <c r="AC45" s="57"/>
      <c r="AD45" s="56"/>
      <c r="AE45" s="56"/>
      <c r="AF45" s="57"/>
      <c r="AG45" s="58"/>
      <c r="AI45" s="134"/>
      <c r="AJ45" s="138"/>
      <c r="AK45" s="138"/>
      <c r="AL45" s="138"/>
      <c r="AM45" s="138"/>
      <c r="AN45" s="139"/>
      <c r="AO45" s="138"/>
      <c r="AP45" s="138"/>
      <c r="AQ45" s="139"/>
      <c r="AR45" s="135"/>
      <c r="AS45" s="40"/>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53"/>
      <c r="C46" s="120"/>
      <c r="D46" s="120"/>
      <c r="E46" s="120"/>
      <c r="F46" s="120"/>
      <c r="G46" s="121"/>
      <c r="H46" s="120"/>
      <c r="I46" s="120"/>
      <c r="J46" s="121"/>
      <c r="K46" s="54"/>
      <c r="M46" s="132"/>
      <c r="N46" s="136"/>
      <c r="O46" s="136"/>
      <c r="P46" s="136"/>
      <c r="Q46" s="136"/>
      <c r="R46" s="137"/>
      <c r="S46" s="136"/>
      <c r="T46" s="136"/>
      <c r="U46" s="137"/>
      <c r="V46" s="133"/>
      <c r="X46" s="55"/>
      <c r="Y46" s="56"/>
      <c r="Z46" s="56"/>
      <c r="AA46" s="56"/>
      <c r="AB46" s="56"/>
      <c r="AC46" s="57"/>
      <c r="AD46" s="56"/>
      <c r="AE46" s="56"/>
      <c r="AF46" s="57"/>
      <c r="AG46" s="58"/>
      <c r="AI46" s="134"/>
      <c r="AJ46" s="138"/>
      <c r="AK46" s="138"/>
      <c r="AL46" s="138"/>
      <c r="AM46" s="138"/>
      <c r="AN46" s="139"/>
      <c r="AO46" s="138"/>
      <c r="AP46" s="138"/>
      <c r="AQ46" s="139"/>
      <c r="AR46" s="135"/>
      <c r="AS46" s="40"/>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18">
        <f>(VLOOKUP($A47,'Occupancy Raw Data'!$B$8:$BE$45,'Occupancy Raw Data'!G$3,FALSE))/100</f>
        <v>0.51429352614150703</v>
      </c>
      <c r="C47" s="115">
        <f>(VLOOKUP($A47,'Occupancy Raw Data'!$B$8:$BE$45,'Occupancy Raw Data'!H$3,FALSE))/100</f>
        <v>0.57426253911352698</v>
      </c>
      <c r="D47" s="115">
        <f>(VLOOKUP($A47,'Occupancy Raw Data'!$B$8:$BE$45,'Occupancy Raw Data'!I$3,FALSE))/100</f>
        <v>0.53896163076829606</v>
      </c>
      <c r="E47" s="115">
        <f>(VLOOKUP($A47,'Occupancy Raw Data'!$B$8:$BE$45,'Occupancy Raw Data'!J$3,FALSE))/100</f>
        <v>0.55943737278609806</v>
      </c>
      <c r="F47" s="115">
        <f>(VLOOKUP($A47,'Occupancy Raw Data'!$B$8:$BE$45,'Occupancy Raw Data'!K$3,FALSE))/100</f>
        <v>0.53698696722058503</v>
      </c>
      <c r="G47" s="116">
        <f>(VLOOKUP($A47,'Occupancy Raw Data'!$B$8:$BE$45,'Occupancy Raw Data'!L$3,FALSE))/100</f>
        <v>0.54478840720600208</v>
      </c>
      <c r="H47" s="119">
        <f>(VLOOKUP($A47,'Occupancy Raw Data'!$B$8:$BE$45,'Occupancy Raw Data'!N$3,FALSE))/100</f>
        <v>0.58808518394750398</v>
      </c>
      <c r="I47" s="119">
        <f>(VLOOKUP($A47,'Occupancy Raw Data'!$B$8:$BE$45,'Occupancy Raw Data'!O$3,FALSE))/100</f>
        <v>0.62104687547467796</v>
      </c>
      <c r="J47" s="116">
        <f>(VLOOKUP($A47,'Occupancy Raw Data'!$B$8:$BE$45,'Occupancy Raw Data'!P$3,FALSE))/100</f>
        <v>0.60456602971109097</v>
      </c>
      <c r="K47" s="117">
        <f>(VLOOKUP($A47,'Occupancy Raw Data'!$B$8:$BE$45,'Occupancy Raw Data'!R$3,FALSE))/100</f>
        <v>0.561867727921742</v>
      </c>
      <c r="M47" s="129">
        <f>(VLOOKUP($A47,'Occupancy Raw Data'!$B$8:$BE$45,'Occupancy Raw Data'!T$3,FALSE))/100</f>
        <v>8.4397637830854008E-2</v>
      </c>
      <c r="N47" s="119">
        <f>(VLOOKUP($A47,'Occupancy Raw Data'!$B$8:$BE$45,'Occupancy Raw Data'!U$3,FALSE))/100</f>
        <v>9.4068556543532508E-2</v>
      </c>
      <c r="O47" s="119">
        <f>(VLOOKUP($A47,'Occupancy Raw Data'!$B$8:$BE$45,'Occupancy Raw Data'!V$3,FALSE))/100</f>
        <v>-0.12435545816409199</v>
      </c>
      <c r="P47" s="119">
        <f>(VLOOKUP($A47,'Occupancy Raw Data'!$B$8:$BE$45,'Occupancy Raw Data'!W$3,FALSE))/100</f>
        <v>-9.1135047287519894E-2</v>
      </c>
      <c r="Q47" s="119">
        <f>(VLOOKUP($A47,'Occupancy Raw Data'!$B$8:$BE$45,'Occupancy Raw Data'!X$3,FALSE))/100</f>
        <v>-0.12631790493112599</v>
      </c>
      <c r="R47" s="130">
        <f>(VLOOKUP($A47,'Occupancy Raw Data'!$B$8:$BE$45,'Occupancy Raw Data'!Y$3,FALSE))/100</f>
        <v>-4.2489100852771598E-2</v>
      </c>
      <c r="S47" s="119">
        <f>(VLOOKUP($A47,'Occupancy Raw Data'!$B$8:$BE$45,'Occupancy Raw Data'!AA$3,FALSE))/100</f>
        <v>-0.170251649183567</v>
      </c>
      <c r="T47" s="119">
        <f>(VLOOKUP($A47,'Occupancy Raw Data'!$B$8:$BE$45,'Occupancy Raw Data'!AB$3,FALSE))/100</f>
        <v>-0.17321596014420401</v>
      </c>
      <c r="U47" s="130">
        <f>(VLOOKUP($A47,'Occupancy Raw Data'!$B$8:$BE$45,'Occupancy Raw Data'!AC$3,FALSE))/100</f>
        <v>-0.17177685931242098</v>
      </c>
      <c r="V47" s="131">
        <f>(VLOOKUP($A47,'Occupancy Raw Data'!$B$8:$BE$45,'Occupancy Raw Data'!AE$3,FALSE))/100</f>
        <v>-8.6335930759826596E-2</v>
      </c>
      <c r="X47" s="49">
        <f>VLOOKUP($A47,'ADR Raw Data'!$B$6:$BE$43,'ADR Raw Data'!G$1,FALSE)</f>
        <v>110.47386910036001</v>
      </c>
      <c r="Y47" s="50">
        <f>VLOOKUP($A47,'ADR Raw Data'!$B$6:$BE$43,'ADR Raw Data'!H$1,FALSE)</f>
        <v>110.31199809554001</v>
      </c>
      <c r="Z47" s="50">
        <f>VLOOKUP($A47,'ADR Raw Data'!$B$6:$BE$43,'ADR Raw Data'!I$1,FALSE)</f>
        <v>109.56601713544801</v>
      </c>
      <c r="AA47" s="50">
        <f>VLOOKUP($A47,'ADR Raw Data'!$B$6:$BE$43,'ADR Raw Data'!J$1,FALSE)</f>
        <v>107.833715992397</v>
      </c>
      <c r="AB47" s="50">
        <f>VLOOKUP($A47,'ADR Raw Data'!$B$6:$BE$43,'ADR Raw Data'!K$1,FALSE)</f>
        <v>114.10119540620001</v>
      </c>
      <c r="AC47" s="51">
        <f>VLOOKUP($A47,'ADR Raw Data'!$B$6:$BE$43,'ADR Raw Data'!L$1,FALSE)</f>
        <v>110.432962504461</v>
      </c>
      <c r="AD47" s="50">
        <f>VLOOKUP($A47,'ADR Raw Data'!$B$6:$BE$43,'ADR Raw Data'!N$1,FALSE)</f>
        <v>123.30459654923</v>
      </c>
      <c r="AE47" s="50">
        <f>VLOOKUP($A47,'ADR Raw Data'!$B$6:$BE$43,'ADR Raw Data'!O$1,FALSE)</f>
        <v>124.54943746025501</v>
      </c>
      <c r="AF47" s="51">
        <f>VLOOKUP($A47,'ADR Raw Data'!$B$6:$BE$43,'ADR Raw Data'!P$1,FALSE)</f>
        <v>123.943984573251</v>
      </c>
      <c r="AG47" s="52">
        <f>VLOOKUP($A47,'ADR Raw Data'!$B$6:$BE$43,'ADR Raw Data'!R$1,FALSE)</f>
        <v>114.586611671108</v>
      </c>
      <c r="AI47" s="129">
        <f>(VLOOKUP($A47,'ADR Raw Data'!$B$6:$BE$43,'ADR Raw Data'!T$1,FALSE))/100</f>
        <v>1.2970032902739199E-2</v>
      </c>
      <c r="AJ47" s="119">
        <f>(VLOOKUP($A47,'ADR Raw Data'!$B$6:$BE$43,'ADR Raw Data'!U$1,FALSE))/100</f>
        <v>3.0098060429654998E-2</v>
      </c>
      <c r="AK47" s="119">
        <f>(VLOOKUP($A47,'ADR Raw Data'!$B$6:$BE$43,'ADR Raw Data'!V$1,FALSE))/100</f>
        <v>-3.3600932785078003E-2</v>
      </c>
      <c r="AL47" s="119">
        <f>(VLOOKUP($A47,'ADR Raw Data'!$B$6:$BE$43,'ADR Raw Data'!W$1,FALSE))/100</f>
        <v>-3.7245380603721297E-2</v>
      </c>
      <c r="AM47" s="119">
        <f>(VLOOKUP($A47,'ADR Raw Data'!$B$6:$BE$43,'ADR Raw Data'!X$1,FALSE))/100</f>
        <v>-2.0948065455578702E-2</v>
      </c>
      <c r="AN47" s="130">
        <f>(VLOOKUP($A47,'ADR Raw Data'!$B$6:$BE$43,'ADR Raw Data'!Y$1,FALSE))/100</f>
        <v>-1.2967495750645099E-2</v>
      </c>
      <c r="AO47" s="119">
        <f>(VLOOKUP($A47,'ADR Raw Data'!$B$6:$BE$43,'ADR Raw Data'!AA$1,FALSE))/100</f>
        <v>-7.3822384683235001E-2</v>
      </c>
      <c r="AP47" s="119">
        <f>(VLOOKUP($A47,'ADR Raw Data'!$B$6:$BE$43,'ADR Raw Data'!AB$1,FALSE))/100</f>
        <v>-8.6205800776438302E-2</v>
      </c>
      <c r="AQ47" s="130">
        <f>(VLOOKUP($A47,'ADR Raw Data'!$B$6:$BE$43,'ADR Raw Data'!AC$1,FALSE))/100</f>
        <v>-8.0274892623052707E-2</v>
      </c>
      <c r="AR47" s="131">
        <f>(VLOOKUP($A47,'ADR Raw Data'!$B$6:$BE$43,'ADR Raw Data'!AE$1,FALSE))/100</f>
        <v>-4.2260305528001203E-2</v>
      </c>
      <c r="AS47" s="40"/>
      <c r="AT47" s="49">
        <f>VLOOKUP($A47,'RevPAR Raw Data'!$B$6:$BE$43,'RevPAR Raw Data'!G$1,FALSE)</f>
        <v>56.815995686119599</v>
      </c>
      <c r="AU47" s="50">
        <f>VLOOKUP($A47,'RevPAR Raw Data'!$B$6:$BE$43,'RevPAR Raw Data'!H$1,FALSE)</f>
        <v>63.348048121031603</v>
      </c>
      <c r="AV47" s="50">
        <f>VLOOKUP($A47,'RevPAR Raw Data'!$B$6:$BE$43,'RevPAR Raw Data'!I$1,FALSE)</f>
        <v>59.0518792721086</v>
      </c>
      <c r="AW47" s="50">
        <f>VLOOKUP($A47,'RevPAR Raw Data'!$B$6:$BE$43,'RevPAR Raw Data'!J$1,FALSE)</f>
        <v>60.326210772549103</v>
      </c>
      <c r="AX47" s="50">
        <f>VLOOKUP($A47,'RevPAR Raw Data'!$B$6:$BE$43,'RevPAR Raw Data'!K$1,FALSE)</f>
        <v>61.270854877418898</v>
      </c>
      <c r="AY47" s="51">
        <f>VLOOKUP($A47,'RevPAR Raw Data'!$B$6:$BE$43,'RevPAR Raw Data'!L$1,FALSE)</f>
        <v>60.162597745845602</v>
      </c>
      <c r="AZ47" s="50">
        <f>VLOOKUP($A47,'RevPAR Raw Data'!$B$6:$BE$43,'RevPAR Raw Data'!N$1,FALSE)</f>
        <v>72.513606343226897</v>
      </c>
      <c r="BA47" s="50">
        <f>VLOOKUP($A47,'RevPAR Raw Data'!$B$6:$BE$43,'RevPAR Raw Data'!O$1,FALSE)</f>
        <v>77.351038976820405</v>
      </c>
      <c r="BB47" s="51">
        <f>VLOOKUP($A47,'RevPAR Raw Data'!$B$6:$BE$43,'RevPAR Raw Data'!P$1,FALSE)</f>
        <v>74.932322660023601</v>
      </c>
      <c r="BC47" s="52">
        <f>VLOOKUP($A47,'RevPAR Raw Data'!$B$6:$BE$43,'RevPAR Raw Data'!R$1,FALSE)</f>
        <v>64.382519149896396</v>
      </c>
      <c r="BE47" s="129">
        <f>(VLOOKUP($A47,'RevPAR Raw Data'!$B$6:$BE$43,'RevPAR Raw Data'!T$1,FALSE))/100</f>
        <v>9.8462310873172906E-2</v>
      </c>
      <c r="BF47" s="119">
        <f>(VLOOKUP($A47,'RevPAR Raw Data'!$B$6:$BE$43,'RevPAR Raw Data'!U$1,FALSE))/100</f>
        <v>0.12699789807256501</v>
      </c>
      <c r="BG47" s="119">
        <f>(VLOOKUP($A47,'RevPAR Raw Data'!$B$6:$BE$43,'RevPAR Raw Data'!V$1,FALSE))/100</f>
        <v>-0.15377793155794101</v>
      </c>
      <c r="BH47" s="119">
        <f>(VLOOKUP($A47,'RevPAR Raw Data'!$B$6:$BE$43,'RevPAR Raw Data'!W$1,FALSE))/100</f>
        <v>-0.124986068368679</v>
      </c>
      <c r="BI47" s="119">
        <f>(VLOOKUP($A47,'RevPAR Raw Data'!$B$6:$BE$43,'RevPAR Raw Data'!X$1,FALSE))/100</f>
        <v>-0.144619854645996</v>
      </c>
      <c r="BJ47" s="130">
        <f>(VLOOKUP($A47,'RevPAR Raw Data'!$B$6:$BE$43,'RevPAR Raw Data'!Y$1,FALSE))/100</f>
        <v>-5.4905619368659606E-2</v>
      </c>
      <c r="BK47" s="119">
        <f>(VLOOKUP($A47,'RevPAR Raw Data'!$B$6:$BE$43,'RevPAR Raw Data'!AA$1,FALSE))/100</f>
        <v>-0.23150565112781699</v>
      </c>
      <c r="BL47" s="119">
        <f>(VLOOKUP($A47,'RevPAR Raw Data'!$B$6:$BE$43,'RevPAR Raw Data'!AB$1,FALSE))/100</f>
        <v>-0.24448954036915102</v>
      </c>
      <c r="BM47" s="130">
        <f>(VLOOKUP($A47,'RevPAR Raw Data'!$B$6:$BE$43,'RevPAR Raw Data'!AC$1,FALSE))/100</f>
        <v>-0.23826238299904401</v>
      </c>
      <c r="BN47" s="131">
        <f>(VLOOKUP($A47,'RevPAR Raw Data'!$B$6:$BE$43,'RevPAR Raw Data'!AE$1,FALSE))/100</f>
        <v>-0.124947653475873</v>
      </c>
    </row>
    <row r="48" spans="1:66" x14ac:dyDescent="0.45">
      <c r="A48" s="59" t="s">
        <v>78</v>
      </c>
      <c r="B48" s="118">
        <f>(VLOOKUP($A48,'Occupancy Raw Data'!$B$8:$BE$45,'Occupancy Raw Data'!G$3,FALSE))/100</f>
        <v>0.48866301798279899</v>
      </c>
      <c r="C48" s="115">
        <f>(VLOOKUP($A48,'Occupancy Raw Data'!$B$8:$BE$45,'Occupancy Raw Data'!H$3,FALSE))/100</f>
        <v>0.57935887412040599</v>
      </c>
      <c r="D48" s="115">
        <f>(VLOOKUP($A48,'Occupancy Raw Data'!$B$8:$BE$45,'Occupancy Raw Data'!I$3,FALSE))/100</f>
        <v>0.57466770914777099</v>
      </c>
      <c r="E48" s="115">
        <f>(VLOOKUP($A48,'Occupancy Raw Data'!$B$8:$BE$45,'Occupancy Raw Data'!J$3,FALSE))/100</f>
        <v>0.55903049257232196</v>
      </c>
      <c r="F48" s="115">
        <f>(VLOOKUP($A48,'Occupancy Raw Data'!$B$8:$BE$45,'Occupancy Raw Data'!K$3,FALSE))/100</f>
        <v>0.46833463643471396</v>
      </c>
      <c r="G48" s="116">
        <f>(VLOOKUP($A48,'Occupancy Raw Data'!$B$8:$BE$45,'Occupancy Raw Data'!L$3,FALSE))/100</f>
        <v>0.53401094605160204</v>
      </c>
      <c r="H48" s="119">
        <f>(VLOOKUP($A48,'Occupancy Raw Data'!$B$8:$BE$45,'Occupancy Raw Data'!N$3,FALSE))/100</f>
        <v>0.45582486317435394</v>
      </c>
      <c r="I48" s="119">
        <f>(VLOOKUP($A48,'Occupancy Raw Data'!$B$8:$BE$45,'Occupancy Raw Data'!O$3,FALSE))/100</f>
        <v>0.46755277560594199</v>
      </c>
      <c r="J48" s="116">
        <f>(VLOOKUP($A48,'Occupancy Raw Data'!$B$8:$BE$45,'Occupancy Raw Data'!P$3,FALSE))/100</f>
        <v>0.46168881939014805</v>
      </c>
      <c r="K48" s="117">
        <f>(VLOOKUP($A48,'Occupancy Raw Data'!$B$8:$BE$45,'Occupancy Raw Data'!R$3,FALSE))/100</f>
        <v>0.51334748129118701</v>
      </c>
      <c r="M48" s="129">
        <f>(VLOOKUP($A48,'Occupancy Raw Data'!$B$8:$BE$45,'Occupancy Raw Data'!T$3,FALSE))/100</f>
        <v>-1.4195583596214501E-2</v>
      </c>
      <c r="N48" s="119">
        <f>(VLOOKUP($A48,'Occupancy Raw Data'!$B$8:$BE$45,'Occupancy Raw Data'!U$3,FALSE))/100</f>
        <v>0.10762331838565001</v>
      </c>
      <c r="O48" s="119">
        <f>(VLOOKUP($A48,'Occupancy Raw Data'!$B$8:$BE$45,'Occupancy Raw Data'!V$3,FALSE))/100</f>
        <v>-3.5433070866141697E-2</v>
      </c>
      <c r="P48" s="119">
        <f>(VLOOKUP($A48,'Occupancy Raw Data'!$B$8:$BE$45,'Occupancy Raw Data'!W$3,FALSE))/100</f>
        <v>-6.0446780551905298E-2</v>
      </c>
      <c r="Q48" s="119">
        <f>(VLOOKUP($A48,'Occupancy Raw Data'!$B$8:$BE$45,'Occupancy Raw Data'!X$3,FALSE))/100</f>
        <v>-0.155148095909732</v>
      </c>
      <c r="R48" s="130">
        <f>(VLOOKUP($A48,'Occupancy Raw Data'!$B$8:$BE$45,'Occupancy Raw Data'!Y$3,FALSE))/100</f>
        <v>-3.3946251768033904E-2</v>
      </c>
      <c r="S48" s="119">
        <f>(VLOOKUP($A48,'Occupancy Raw Data'!$B$8:$BE$45,'Occupancy Raw Data'!AA$3,FALSE))/100</f>
        <v>-0.158730158730158</v>
      </c>
      <c r="T48" s="119">
        <f>(VLOOKUP($A48,'Occupancy Raw Data'!$B$8:$BE$45,'Occupancy Raw Data'!AB$3,FALSE))/100</f>
        <v>-0.154172560113154</v>
      </c>
      <c r="U48" s="130">
        <f>(VLOOKUP($A48,'Occupancy Raw Data'!$B$8:$BE$45,'Occupancy Raw Data'!AC$3,FALSE))/100</f>
        <v>-0.156428571428571</v>
      </c>
      <c r="V48" s="131">
        <f>(VLOOKUP($A48,'Occupancy Raw Data'!$B$8:$BE$45,'Occupancy Raw Data'!AE$3,FALSE))/100</f>
        <v>-6.8693009118540996E-2</v>
      </c>
      <c r="X48" s="49">
        <f>VLOOKUP($A48,'ADR Raw Data'!$B$6:$BE$43,'ADR Raw Data'!G$1,FALSE)</f>
        <v>102.71892800000001</v>
      </c>
      <c r="Y48" s="50">
        <f>VLOOKUP($A48,'ADR Raw Data'!$B$6:$BE$43,'ADR Raw Data'!H$1,FALSE)</f>
        <v>101.837139001349</v>
      </c>
      <c r="Z48" s="50">
        <f>VLOOKUP($A48,'ADR Raw Data'!$B$6:$BE$43,'ADR Raw Data'!I$1,FALSE)</f>
        <v>101.52506122448899</v>
      </c>
      <c r="AA48" s="50">
        <f>VLOOKUP($A48,'ADR Raw Data'!$B$6:$BE$43,'ADR Raw Data'!J$1,FALSE)</f>
        <v>98.695538461538405</v>
      </c>
      <c r="AB48" s="50">
        <f>VLOOKUP($A48,'ADR Raw Data'!$B$6:$BE$43,'ADR Raw Data'!K$1,FALSE)</f>
        <v>100.666727879799</v>
      </c>
      <c r="AC48" s="51">
        <f>VLOOKUP($A48,'ADR Raw Data'!$B$6:$BE$43,'ADR Raw Data'!L$1,FALSE)</f>
        <v>101.068301610541</v>
      </c>
      <c r="AD48" s="50">
        <f>VLOOKUP($A48,'ADR Raw Data'!$B$6:$BE$43,'ADR Raw Data'!N$1,FALSE)</f>
        <v>110.878627787307</v>
      </c>
      <c r="AE48" s="50">
        <f>VLOOKUP($A48,'ADR Raw Data'!$B$6:$BE$43,'ADR Raw Data'!O$1,FALSE)</f>
        <v>111.11722408026699</v>
      </c>
      <c r="AF48" s="51">
        <f>VLOOKUP($A48,'ADR Raw Data'!$B$6:$BE$43,'ADR Raw Data'!P$1,FALSE)</f>
        <v>110.999441151566</v>
      </c>
      <c r="AG48" s="52">
        <f>VLOOKUP($A48,'ADR Raw Data'!$B$6:$BE$43,'ADR Raw Data'!R$1,FALSE)</f>
        <v>103.62023281114</v>
      </c>
      <c r="AI48" s="129">
        <f>(VLOOKUP($A48,'ADR Raw Data'!$B$6:$BE$43,'ADR Raw Data'!T$1,FALSE))/100</f>
        <v>3.5144051821577101E-2</v>
      </c>
      <c r="AJ48" s="119">
        <f>(VLOOKUP($A48,'ADR Raw Data'!$B$6:$BE$43,'ADR Raw Data'!U$1,FALSE))/100</f>
        <v>7.2242352386025693E-2</v>
      </c>
      <c r="AK48" s="119">
        <f>(VLOOKUP($A48,'ADR Raw Data'!$B$6:$BE$43,'ADR Raw Data'!V$1,FALSE))/100</f>
        <v>5.1307278665947101E-2</v>
      </c>
      <c r="AL48" s="119">
        <f>(VLOOKUP($A48,'ADR Raw Data'!$B$6:$BE$43,'ADR Raw Data'!W$1,FALSE))/100</f>
        <v>2.3621758109004798E-2</v>
      </c>
      <c r="AM48" s="119">
        <f>(VLOOKUP($A48,'ADR Raw Data'!$B$6:$BE$43,'ADR Raw Data'!X$1,FALSE))/100</f>
        <v>4.7287252880377502E-2</v>
      </c>
      <c r="AN48" s="130">
        <f>(VLOOKUP($A48,'ADR Raw Data'!$B$6:$BE$43,'ADR Raw Data'!Y$1,FALSE))/100</f>
        <v>4.6006461991890395E-2</v>
      </c>
      <c r="AO48" s="119">
        <f>(VLOOKUP($A48,'ADR Raw Data'!$B$6:$BE$43,'ADR Raw Data'!AA$1,FALSE))/100</f>
        <v>2.6081036957796302E-2</v>
      </c>
      <c r="AP48" s="119">
        <f>(VLOOKUP($A48,'ADR Raw Data'!$B$6:$BE$43,'ADR Raw Data'!AB$1,FALSE))/100</f>
        <v>3.69541881577055E-2</v>
      </c>
      <c r="AQ48" s="130">
        <f>(VLOOKUP($A48,'ADR Raw Data'!$B$6:$BE$43,'ADR Raw Data'!AC$1,FALSE))/100</f>
        <v>3.1552163991552404E-2</v>
      </c>
      <c r="AR48" s="131">
        <f>(VLOOKUP($A48,'ADR Raw Data'!$B$6:$BE$43,'ADR Raw Data'!AE$1,FALSE))/100</f>
        <v>3.8921460303005202E-2</v>
      </c>
      <c r="AS48" s="40"/>
      <c r="AT48" s="49">
        <f>VLOOKUP($A48,'RevPAR Raw Data'!$B$6:$BE$43,'RevPAR Raw Data'!G$1,FALSE)</f>
        <v>50.194941360437802</v>
      </c>
      <c r="AU48" s="50">
        <f>VLOOKUP($A48,'RevPAR Raw Data'!$B$6:$BE$43,'RevPAR Raw Data'!H$1,FALSE)</f>
        <v>59.000250195465199</v>
      </c>
      <c r="AV48" s="50">
        <f>VLOOKUP($A48,'RevPAR Raw Data'!$B$6:$BE$43,'RevPAR Raw Data'!I$1,FALSE)</f>
        <v>58.343174354964802</v>
      </c>
      <c r="AW48" s="50">
        <f>VLOOKUP($A48,'RevPAR Raw Data'!$B$6:$BE$43,'RevPAR Raw Data'!J$1,FALSE)</f>
        <v>55.173815480844397</v>
      </c>
      <c r="AX48" s="50">
        <f>VLOOKUP($A48,'RevPAR Raw Data'!$B$6:$BE$43,'RevPAR Raw Data'!K$1,FALSE)</f>
        <v>47.145715402658297</v>
      </c>
      <c r="AY48" s="51">
        <f>VLOOKUP($A48,'RevPAR Raw Data'!$B$6:$BE$43,'RevPAR Raw Data'!L$1,FALSE)</f>
        <v>53.971579358874102</v>
      </c>
      <c r="AZ48" s="50">
        <f>VLOOKUP($A48,'RevPAR Raw Data'!$B$6:$BE$43,'RevPAR Raw Data'!N$1,FALSE)</f>
        <v>50.541235340109402</v>
      </c>
      <c r="BA48" s="50">
        <f>VLOOKUP($A48,'RevPAR Raw Data'!$B$6:$BE$43,'RevPAR Raw Data'!O$1,FALSE)</f>
        <v>51.953166536356498</v>
      </c>
      <c r="BB48" s="51">
        <f>VLOOKUP($A48,'RevPAR Raw Data'!$B$6:$BE$43,'RevPAR Raw Data'!P$1,FALSE)</f>
        <v>51.247200938232901</v>
      </c>
      <c r="BC48" s="52">
        <f>VLOOKUP($A48,'RevPAR Raw Data'!$B$6:$BE$43,'RevPAR Raw Data'!R$1,FALSE)</f>
        <v>53.193185524405202</v>
      </c>
      <c r="BE48" s="129">
        <f>(VLOOKUP($A48,'RevPAR Raw Data'!$B$6:$BE$43,'RevPAR Raw Data'!T$1,FALSE))/100</f>
        <v>2.0449577899819701E-2</v>
      </c>
      <c r="BF48" s="119">
        <f>(VLOOKUP($A48,'RevPAR Raw Data'!$B$6:$BE$43,'RevPAR Raw Data'!U$1,FALSE))/100</f>
        <v>0.18764063246344498</v>
      </c>
      <c r="BG48" s="119">
        <f>(VLOOKUP($A48,'RevPAR Raw Data'!$B$6:$BE$43,'RevPAR Raw Data'!V$1,FALSE))/100</f>
        <v>1.4056233358885999E-2</v>
      </c>
      <c r="BH48" s="119">
        <f>(VLOOKUP($A48,'RevPAR Raw Data'!$B$6:$BE$43,'RevPAR Raw Data'!W$1,FALSE))/100</f>
        <v>-3.8252881671565701E-2</v>
      </c>
      <c r="BI48" s="119">
        <f>(VLOOKUP($A48,'RevPAR Raw Data'!$B$6:$BE$43,'RevPAR Raw Data'!X$1,FALSE))/100</f>
        <v>-0.11519737027454599</v>
      </c>
      <c r="BJ48" s="130">
        <f>(VLOOKUP($A48,'RevPAR Raw Data'!$B$6:$BE$43,'RevPAR Raw Data'!Y$1,FALSE))/100</f>
        <v>1.0498463282123201E-2</v>
      </c>
      <c r="BK48" s="119">
        <f>(VLOOKUP($A48,'RevPAR Raw Data'!$B$6:$BE$43,'RevPAR Raw Data'!AA$1,FALSE))/100</f>
        <v>-0.13678896890851999</v>
      </c>
      <c r="BL48" s="119">
        <f>(VLOOKUP($A48,'RevPAR Raw Data'!$B$6:$BE$43,'RevPAR Raw Data'!AB$1,FALSE))/100</f>
        <v>-0.122915693750625</v>
      </c>
      <c r="BM48" s="130">
        <f>(VLOOKUP($A48,'RevPAR Raw Data'!$B$6:$BE$43,'RevPAR Raw Data'!AC$1,FALSE))/100</f>
        <v>-0.129812067375697</v>
      </c>
      <c r="BN48" s="131">
        <f>(VLOOKUP($A48,'RevPAR Raw Data'!$B$6:$BE$43,'RevPAR Raw Data'!AE$1,FALSE))/100</f>
        <v>-3.2445181043037001E-2</v>
      </c>
    </row>
    <row r="49" spans="1:66" x14ac:dyDescent="0.45">
      <c r="A49" s="59" t="s">
        <v>79</v>
      </c>
      <c r="B49" s="118">
        <f>(VLOOKUP($A49,'Occupancy Raw Data'!$B$8:$BE$45,'Occupancy Raw Data'!G$3,FALSE))/100</f>
        <v>0.37611940298507401</v>
      </c>
      <c r="C49" s="115">
        <f>(VLOOKUP($A49,'Occupancy Raw Data'!$B$8:$BE$45,'Occupancy Raw Data'!H$3,FALSE))/100</f>
        <v>0.41492537313432798</v>
      </c>
      <c r="D49" s="115">
        <f>(VLOOKUP($A49,'Occupancy Raw Data'!$B$8:$BE$45,'Occupancy Raw Data'!I$3,FALSE))/100</f>
        <v>0.38731343283581998</v>
      </c>
      <c r="E49" s="115">
        <f>(VLOOKUP($A49,'Occupancy Raw Data'!$B$8:$BE$45,'Occupancy Raw Data'!J$3,FALSE))/100</f>
        <v>0.37835820895522304</v>
      </c>
      <c r="F49" s="115">
        <f>(VLOOKUP($A49,'Occupancy Raw Data'!$B$8:$BE$45,'Occupancy Raw Data'!K$3,FALSE))/100</f>
        <v>0.32164179104477597</v>
      </c>
      <c r="G49" s="116">
        <f>(VLOOKUP($A49,'Occupancy Raw Data'!$B$8:$BE$45,'Occupancy Raw Data'!L$3,FALSE))/100</f>
        <v>0.37567164179104401</v>
      </c>
      <c r="H49" s="119">
        <f>(VLOOKUP($A49,'Occupancy Raw Data'!$B$8:$BE$45,'Occupancy Raw Data'!N$3,FALSE))/100</f>
        <v>0.36791044776119397</v>
      </c>
      <c r="I49" s="119">
        <f>(VLOOKUP($A49,'Occupancy Raw Data'!$B$8:$BE$45,'Occupancy Raw Data'!O$3,FALSE))/100</f>
        <v>0.374626865671641</v>
      </c>
      <c r="J49" s="116">
        <f>(VLOOKUP($A49,'Occupancy Raw Data'!$B$8:$BE$45,'Occupancy Raw Data'!P$3,FALSE))/100</f>
        <v>0.37126865671641701</v>
      </c>
      <c r="K49" s="117">
        <f>(VLOOKUP($A49,'Occupancy Raw Data'!$B$8:$BE$45,'Occupancy Raw Data'!R$3,FALSE))/100</f>
        <v>0.37441364605543698</v>
      </c>
      <c r="M49" s="129">
        <f>(VLOOKUP($A49,'Occupancy Raw Data'!$B$8:$BE$45,'Occupancy Raw Data'!T$3,FALSE))/100</f>
        <v>-0.16041592982952502</v>
      </c>
      <c r="N49" s="119">
        <f>(VLOOKUP($A49,'Occupancy Raw Data'!$B$8:$BE$45,'Occupancy Raw Data'!U$3,FALSE))/100</f>
        <v>-9.5232172470978399E-2</v>
      </c>
      <c r="O49" s="119">
        <f>(VLOOKUP($A49,'Occupancy Raw Data'!$B$8:$BE$45,'Occupancy Raw Data'!V$3,FALSE))/100</f>
        <v>-0.24513947503859998</v>
      </c>
      <c r="P49" s="119">
        <f>(VLOOKUP($A49,'Occupancy Raw Data'!$B$8:$BE$45,'Occupancy Raw Data'!W$3,FALSE))/100</f>
        <v>-0.27558245358572903</v>
      </c>
      <c r="Q49" s="119">
        <f>(VLOOKUP($A49,'Occupancy Raw Data'!$B$8:$BE$45,'Occupancy Raw Data'!X$3,FALSE))/100</f>
        <v>-0.32868559712515699</v>
      </c>
      <c r="R49" s="130">
        <f>(VLOOKUP($A49,'Occupancy Raw Data'!$B$8:$BE$45,'Occupancy Raw Data'!Y$3,FALSE))/100</f>
        <v>-0.224168328192419</v>
      </c>
      <c r="S49" s="119">
        <f>(VLOOKUP($A49,'Occupancy Raw Data'!$B$8:$BE$45,'Occupancy Raw Data'!AA$3,FALSE))/100</f>
        <v>-0.30961824344413302</v>
      </c>
      <c r="T49" s="119">
        <f>(VLOOKUP($A49,'Occupancy Raw Data'!$B$8:$BE$45,'Occupancy Raw Data'!AB$3,FALSE))/100</f>
        <v>-0.35128950834064904</v>
      </c>
      <c r="U49" s="130">
        <f>(VLOOKUP($A49,'Occupancy Raw Data'!$B$8:$BE$45,'Occupancy Raw Data'!AC$3,FALSE))/100</f>
        <v>-0.33129048828515101</v>
      </c>
      <c r="V49" s="131">
        <f>(VLOOKUP($A49,'Occupancy Raw Data'!$B$8:$BE$45,'Occupancy Raw Data'!AE$3,FALSE))/100</f>
        <v>-0.25785062662638703</v>
      </c>
      <c r="X49" s="49">
        <f>VLOOKUP($A49,'ADR Raw Data'!$B$6:$BE$43,'ADR Raw Data'!G$1,FALSE)</f>
        <v>98.471150793650693</v>
      </c>
      <c r="Y49" s="50">
        <f>VLOOKUP($A49,'ADR Raw Data'!$B$6:$BE$43,'ADR Raw Data'!H$1,FALSE)</f>
        <v>94.930935251798502</v>
      </c>
      <c r="Z49" s="50">
        <f>VLOOKUP($A49,'ADR Raw Data'!$B$6:$BE$43,'ADR Raw Data'!I$1,FALSE)</f>
        <v>95.005067437379495</v>
      </c>
      <c r="AA49" s="50">
        <f>VLOOKUP($A49,'ADR Raw Data'!$B$6:$BE$43,'ADR Raw Data'!J$1,FALSE)</f>
        <v>93.752603550295802</v>
      </c>
      <c r="AB49" s="50">
        <f>VLOOKUP($A49,'ADR Raw Data'!$B$6:$BE$43,'ADR Raw Data'!K$1,FALSE)</f>
        <v>97.367076566125206</v>
      </c>
      <c r="AC49" s="51">
        <f>VLOOKUP($A49,'ADR Raw Data'!$B$6:$BE$43,'ADR Raw Data'!L$1,FALSE)</f>
        <v>95.834910607866505</v>
      </c>
      <c r="AD49" s="50">
        <f>VLOOKUP($A49,'ADR Raw Data'!$B$6:$BE$43,'ADR Raw Data'!N$1,FALSE)</f>
        <v>100.473691683569</v>
      </c>
      <c r="AE49" s="50">
        <f>VLOOKUP($A49,'ADR Raw Data'!$B$6:$BE$43,'ADR Raw Data'!O$1,FALSE)</f>
        <v>99.662231075697207</v>
      </c>
      <c r="AF49" s="51">
        <f>VLOOKUP($A49,'ADR Raw Data'!$B$6:$BE$43,'ADR Raw Data'!P$1,FALSE)</f>
        <v>100.064291457286</v>
      </c>
      <c r="AG49" s="52">
        <f>VLOOKUP($A49,'ADR Raw Data'!$B$6:$BE$43,'ADR Raw Data'!R$1,FALSE)</f>
        <v>97.033154897494299</v>
      </c>
      <c r="AI49" s="129">
        <f>(VLOOKUP($A49,'ADR Raw Data'!$B$6:$BE$43,'ADR Raw Data'!T$1,FALSE))/100</f>
        <v>6.1774352390830505E-2</v>
      </c>
      <c r="AJ49" s="119">
        <f>(VLOOKUP($A49,'ADR Raw Data'!$B$6:$BE$43,'ADR Raw Data'!U$1,FALSE))/100</f>
        <v>6.5910041523202401E-2</v>
      </c>
      <c r="AK49" s="119">
        <f>(VLOOKUP($A49,'ADR Raw Data'!$B$6:$BE$43,'ADR Raw Data'!V$1,FALSE))/100</f>
        <v>2.5577604159627901E-2</v>
      </c>
      <c r="AL49" s="119">
        <f>(VLOOKUP($A49,'ADR Raw Data'!$B$6:$BE$43,'ADR Raw Data'!W$1,FALSE))/100</f>
        <v>1.3374656928556302E-2</v>
      </c>
      <c r="AM49" s="119">
        <f>(VLOOKUP($A49,'ADR Raw Data'!$B$6:$BE$43,'ADR Raw Data'!X$1,FALSE))/100</f>
        <v>4.7392999414423195E-2</v>
      </c>
      <c r="AN49" s="130">
        <f>(VLOOKUP($A49,'ADR Raw Data'!$B$6:$BE$43,'ADR Raw Data'!Y$1,FALSE))/100</f>
        <v>4.1494660075052502E-2</v>
      </c>
      <c r="AO49" s="119">
        <f>(VLOOKUP($A49,'ADR Raw Data'!$B$6:$BE$43,'ADR Raw Data'!AA$1,FALSE))/100</f>
        <v>1.5338705315641802E-3</v>
      </c>
      <c r="AP49" s="119">
        <f>(VLOOKUP($A49,'ADR Raw Data'!$B$6:$BE$43,'ADR Raw Data'!AB$1,FALSE))/100</f>
        <v>-4.0550026418033298E-2</v>
      </c>
      <c r="AQ49" s="130">
        <f>(VLOOKUP($A49,'ADR Raw Data'!$B$6:$BE$43,'ADR Raw Data'!AC$1,FALSE))/100</f>
        <v>-2.05948830142502E-2</v>
      </c>
      <c r="AR49" s="131">
        <f>(VLOOKUP($A49,'ADR Raw Data'!$B$6:$BE$43,'ADR Raw Data'!AE$1,FALSE))/100</f>
        <v>1.9162633068060698E-2</v>
      </c>
      <c r="AS49" s="40"/>
      <c r="AT49" s="49">
        <f>VLOOKUP($A49,'RevPAR Raw Data'!$B$6:$BE$43,'RevPAR Raw Data'!G$1,FALSE)</f>
        <v>37.036910447761102</v>
      </c>
      <c r="AU49" s="50">
        <f>VLOOKUP($A49,'RevPAR Raw Data'!$B$6:$BE$43,'RevPAR Raw Data'!H$1,FALSE)</f>
        <v>39.389253731343203</v>
      </c>
      <c r="AV49" s="50">
        <f>VLOOKUP($A49,'RevPAR Raw Data'!$B$6:$BE$43,'RevPAR Raw Data'!I$1,FALSE)</f>
        <v>36.796738805970101</v>
      </c>
      <c r="AW49" s="50">
        <f>VLOOKUP($A49,'RevPAR Raw Data'!$B$6:$BE$43,'RevPAR Raw Data'!J$1,FALSE)</f>
        <v>35.472067164179101</v>
      </c>
      <c r="AX49" s="50">
        <f>VLOOKUP($A49,'RevPAR Raw Data'!$B$6:$BE$43,'RevPAR Raw Data'!K$1,FALSE)</f>
        <v>31.3173208955223</v>
      </c>
      <c r="AY49" s="51">
        <f>VLOOKUP($A49,'RevPAR Raw Data'!$B$6:$BE$43,'RevPAR Raw Data'!L$1,FALSE)</f>
        <v>36.002458208955197</v>
      </c>
      <c r="AZ49" s="50">
        <f>VLOOKUP($A49,'RevPAR Raw Data'!$B$6:$BE$43,'RevPAR Raw Data'!N$1,FALSE)</f>
        <v>36.965320895522296</v>
      </c>
      <c r="BA49" s="50">
        <f>VLOOKUP($A49,'RevPAR Raw Data'!$B$6:$BE$43,'RevPAR Raw Data'!O$1,FALSE)</f>
        <v>37.3361492537313</v>
      </c>
      <c r="BB49" s="51">
        <f>VLOOKUP($A49,'RevPAR Raw Data'!$B$6:$BE$43,'RevPAR Raw Data'!P$1,FALSE)</f>
        <v>37.150735074626802</v>
      </c>
      <c r="BC49" s="52">
        <f>VLOOKUP($A49,'RevPAR Raw Data'!$B$6:$BE$43,'RevPAR Raw Data'!R$1,FALSE)</f>
        <v>36.330537313432799</v>
      </c>
      <c r="BE49" s="129">
        <f>(VLOOKUP($A49,'RevPAR Raw Data'!$B$6:$BE$43,'RevPAR Raw Data'!T$1,FALSE))/100</f>
        <v>-0.10855116761708601</v>
      </c>
      <c r="BF49" s="119">
        <f>(VLOOKUP($A49,'RevPAR Raw Data'!$B$6:$BE$43,'RevPAR Raw Data'!U$1,FALSE))/100</f>
        <v>-3.55988873896829E-2</v>
      </c>
      <c r="BG49" s="119">
        <f>(VLOOKUP($A49,'RevPAR Raw Data'!$B$6:$BE$43,'RevPAR Raw Data'!V$1,FALSE))/100</f>
        <v>-0.22583195133540801</v>
      </c>
      <c r="BH49" s="119">
        <f>(VLOOKUP($A49,'RevPAR Raw Data'!$B$6:$BE$43,'RevPAR Raw Data'!W$1,FALSE))/100</f>
        <v>-0.26589361742941198</v>
      </c>
      <c r="BI49" s="119">
        <f>(VLOOKUP($A49,'RevPAR Raw Data'!$B$6:$BE$43,'RevPAR Raw Data'!X$1,FALSE))/100</f>
        <v>-0.296869994022815</v>
      </c>
      <c r="BJ49" s="130">
        <f>(VLOOKUP($A49,'RevPAR Raw Data'!$B$6:$BE$43,'RevPAR Raw Data'!Y$1,FALSE))/100</f>
        <v>-0.191975456695304</v>
      </c>
      <c r="BK49" s="119">
        <f>(VLOOKUP($A49,'RevPAR Raw Data'!$B$6:$BE$43,'RevPAR Raw Data'!AA$1,FALSE))/100</f>
        <v>-0.30855928721222298</v>
      </c>
      <c r="BL49" s="119">
        <f>(VLOOKUP($A49,'RevPAR Raw Data'!$B$6:$BE$43,'RevPAR Raw Data'!AB$1,FALSE))/100</f>
        <v>-0.37759473591509102</v>
      </c>
      <c r="BM49" s="130">
        <f>(VLOOKUP($A49,'RevPAR Raw Data'!$B$6:$BE$43,'RevPAR Raw Data'!AC$1,FALSE))/100</f>
        <v>-0.34506248244943499</v>
      </c>
      <c r="BN49" s="131">
        <f>(VLOOKUP($A49,'RevPAR Raw Data'!$B$6:$BE$43,'RevPAR Raw Data'!AE$1,FALSE))/100</f>
        <v>-0.24362909050273701</v>
      </c>
    </row>
    <row r="50" spans="1:66" x14ac:dyDescent="0.45">
      <c r="A50" s="59" t="s">
        <v>80</v>
      </c>
      <c r="B50" s="118">
        <f>(VLOOKUP($A50,'Occupancy Raw Data'!$B$8:$BE$45,'Occupancy Raw Data'!G$3,FALSE))/100</f>
        <v>0.491211935417944</v>
      </c>
      <c r="C50" s="115">
        <f>(VLOOKUP($A50,'Occupancy Raw Data'!$B$8:$BE$45,'Occupancy Raw Data'!H$3,FALSE))/100</f>
        <v>0.45100143061516396</v>
      </c>
      <c r="D50" s="115">
        <f>(VLOOKUP($A50,'Occupancy Raw Data'!$B$8:$BE$45,'Occupancy Raw Data'!I$3,FALSE))/100</f>
        <v>0.44143567146590101</v>
      </c>
      <c r="E50" s="115">
        <f>(VLOOKUP($A50,'Occupancy Raw Data'!$B$8:$BE$45,'Occupancy Raw Data'!J$3,FALSE))/100</f>
        <v>0.464441256340626</v>
      </c>
      <c r="F50" s="115">
        <f>(VLOOKUP($A50,'Occupancy Raw Data'!$B$8:$BE$45,'Occupancy Raw Data'!K$3,FALSE))/100</f>
        <v>0.45737049751498604</v>
      </c>
      <c r="G50" s="116">
        <f>(VLOOKUP($A50,'Occupancy Raw Data'!$B$8:$BE$45,'Occupancy Raw Data'!L$3,FALSE))/100</f>
        <v>0.46110343415732602</v>
      </c>
      <c r="H50" s="119">
        <f>(VLOOKUP($A50,'Occupancy Raw Data'!$B$8:$BE$45,'Occupancy Raw Data'!N$3,FALSE))/100</f>
        <v>0.51411589895988097</v>
      </c>
      <c r="I50" s="119">
        <f>(VLOOKUP($A50,'Occupancy Raw Data'!$B$8:$BE$45,'Occupancy Raw Data'!O$3,FALSE))/100</f>
        <v>0.55459343136752504</v>
      </c>
      <c r="J50" s="116">
        <f>(VLOOKUP($A50,'Occupancy Raw Data'!$B$8:$BE$45,'Occupancy Raw Data'!P$3,FALSE))/100</f>
        <v>0.534354665163703</v>
      </c>
      <c r="K50" s="117">
        <f>(VLOOKUP($A50,'Occupancy Raw Data'!$B$8:$BE$45,'Occupancy Raw Data'!R$3,FALSE))/100</f>
        <v>0.48201551975074702</v>
      </c>
      <c r="M50" s="129">
        <f>(VLOOKUP($A50,'Occupancy Raw Data'!$B$8:$BE$45,'Occupancy Raw Data'!T$3,FALSE))/100</f>
        <v>-3.7218654300485404E-2</v>
      </c>
      <c r="N50" s="119">
        <f>(VLOOKUP($A50,'Occupancy Raw Data'!$B$8:$BE$45,'Occupancy Raw Data'!U$3,FALSE))/100</f>
        <v>-4.56322956401915E-2</v>
      </c>
      <c r="O50" s="119">
        <f>(VLOOKUP($A50,'Occupancy Raw Data'!$B$8:$BE$45,'Occupancy Raw Data'!V$3,FALSE))/100</f>
        <v>-0.12981603786592699</v>
      </c>
      <c r="P50" s="119">
        <f>(VLOOKUP($A50,'Occupancy Raw Data'!$B$8:$BE$45,'Occupancy Raw Data'!W$3,FALSE))/100</f>
        <v>-0.146648543584669</v>
      </c>
      <c r="Q50" s="119">
        <f>(VLOOKUP($A50,'Occupancy Raw Data'!$B$8:$BE$45,'Occupancy Raw Data'!X$3,FALSE))/100</f>
        <v>-0.17754665955476198</v>
      </c>
      <c r="R50" s="130">
        <f>(VLOOKUP($A50,'Occupancy Raw Data'!$B$8:$BE$45,'Occupancy Raw Data'!Y$3,FALSE))/100</f>
        <v>-0.10998233323451601</v>
      </c>
      <c r="S50" s="119">
        <f>(VLOOKUP($A50,'Occupancy Raw Data'!$B$8:$BE$45,'Occupancy Raw Data'!AA$3,FALSE))/100</f>
        <v>-0.22072628176866999</v>
      </c>
      <c r="T50" s="119">
        <f>(VLOOKUP($A50,'Occupancy Raw Data'!$B$8:$BE$45,'Occupancy Raw Data'!AB$3,FALSE))/100</f>
        <v>-0.16212037339220198</v>
      </c>
      <c r="U50" s="130">
        <f>(VLOOKUP($A50,'Occupancy Raw Data'!$B$8:$BE$45,'Occupancy Raw Data'!AC$3,FALSE))/100</f>
        <v>-0.19137535174619</v>
      </c>
      <c r="V50" s="131">
        <f>(VLOOKUP($A50,'Occupancy Raw Data'!$B$8:$BE$45,'Occupancy Raw Data'!AE$3,FALSE))/100</f>
        <v>-0.13751005928207602</v>
      </c>
      <c r="X50" s="49">
        <f>VLOOKUP($A50,'ADR Raw Data'!$B$6:$BE$43,'ADR Raw Data'!G$1,FALSE)</f>
        <v>104.935305804035</v>
      </c>
      <c r="Y50" s="50">
        <f>VLOOKUP($A50,'ADR Raw Data'!$B$6:$BE$43,'ADR Raw Data'!H$1,FALSE)</f>
        <v>95.421946867565396</v>
      </c>
      <c r="Z50" s="50">
        <f>VLOOKUP($A50,'ADR Raw Data'!$B$6:$BE$43,'ADR Raw Data'!I$1,FALSE)</f>
        <v>95.342667866055294</v>
      </c>
      <c r="AA50" s="50">
        <f>VLOOKUP($A50,'ADR Raw Data'!$B$6:$BE$43,'ADR Raw Data'!J$1,FALSE)</f>
        <v>93.767003695736094</v>
      </c>
      <c r="AB50" s="50">
        <f>VLOOKUP($A50,'ADR Raw Data'!$B$6:$BE$43,'ADR Raw Data'!K$1,FALSE)</f>
        <v>94.844860807707306</v>
      </c>
      <c r="AC50" s="51">
        <f>VLOOKUP($A50,'ADR Raw Data'!$B$6:$BE$43,'ADR Raw Data'!L$1,FALSE)</f>
        <v>96.9897544813807</v>
      </c>
      <c r="AD50" s="50">
        <f>VLOOKUP($A50,'ADR Raw Data'!$B$6:$BE$43,'ADR Raw Data'!N$1,FALSE)</f>
        <v>109.27279250548099</v>
      </c>
      <c r="AE50" s="50">
        <f>VLOOKUP($A50,'ADR Raw Data'!$B$6:$BE$43,'ADR Raw Data'!O$1,FALSE)</f>
        <v>114.29293237250501</v>
      </c>
      <c r="AF50" s="51">
        <f>VLOOKUP($A50,'ADR Raw Data'!$B$6:$BE$43,'ADR Raw Data'!P$1,FALSE)</f>
        <v>111.877931728833</v>
      </c>
      <c r="AG50" s="52">
        <f>VLOOKUP($A50,'ADR Raw Data'!$B$6:$BE$43,'ADR Raw Data'!R$1,FALSE)</f>
        <v>101.701616177708</v>
      </c>
      <c r="AI50" s="129">
        <f>(VLOOKUP($A50,'ADR Raw Data'!$B$6:$BE$43,'ADR Raw Data'!T$1,FALSE))/100</f>
        <v>-1.9288085905797902E-2</v>
      </c>
      <c r="AJ50" s="119">
        <f>(VLOOKUP($A50,'ADR Raw Data'!$B$6:$BE$43,'ADR Raw Data'!U$1,FALSE))/100</f>
        <v>-1.2029353700321599E-2</v>
      </c>
      <c r="AK50" s="119">
        <f>(VLOOKUP($A50,'ADR Raw Data'!$B$6:$BE$43,'ADR Raw Data'!V$1,FALSE))/100</f>
        <v>-3.0733114297033001E-2</v>
      </c>
      <c r="AL50" s="119">
        <f>(VLOOKUP($A50,'ADR Raw Data'!$B$6:$BE$43,'ADR Raw Data'!W$1,FALSE))/100</f>
        <v>-6.9649227377365203E-2</v>
      </c>
      <c r="AM50" s="119">
        <f>(VLOOKUP($A50,'ADR Raw Data'!$B$6:$BE$43,'ADR Raw Data'!X$1,FALSE))/100</f>
        <v>-6.7388409416664699E-2</v>
      </c>
      <c r="AN50" s="130">
        <f>(VLOOKUP($A50,'ADR Raw Data'!$B$6:$BE$43,'ADR Raw Data'!Y$1,FALSE))/100</f>
        <v>-3.9373610828659297E-2</v>
      </c>
      <c r="AO50" s="119">
        <f>(VLOOKUP($A50,'ADR Raw Data'!$B$6:$BE$43,'ADR Raw Data'!AA$1,FALSE))/100</f>
        <v>-5.9023515382546E-2</v>
      </c>
      <c r="AP50" s="119">
        <f>(VLOOKUP($A50,'ADR Raw Data'!$B$6:$BE$43,'ADR Raw Data'!AB$1,FALSE))/100</f>
        <v>-2.0902548027653598E-2</v>
      </c>
      <c r="AQ50" s="130">
        <f>(VLOOKUP($A50,'ADR Raw Data'!$B$6:$BE$43,'ADR Raw Data'!AC$1,FALSE))/100</f>
        <v>-3.9100991474686701E-2</v>
      </c>
      <c r="AR50" s="131">
        <f>(VLOOKUP($A50,'ADR Raw Data'!$B$6:$BE$43,'ADR Raw Data'!AE$1,FALSE))/100</f>
        <v>-4.2266509548618394E-2</v>
      </c>
      <c r="AS50" s="40"/>
      <c r="AT50" s="49">
        <f>VLOOKUP($A50,'RevPAR Raw Data'!$B$6:$BE$43,'RevPAR Raw Data'!G$1,FALSE)</f>
        <v>51.545474657674198</v>
      </c>
      <c r="AU50" s="50">
        <f>VLOOKUP($A50,'RevPAR Raw Data'!$B$6:$BE$43,'RevPAR Raw Data'!H$1,FALSE)</f>
        <v>43.035434549356196</v>
      </c>
      <c r="AV50" s="50">
        <f>VLOOKUP($A50,'RevPAR Raw Data'!$B$6:$BE$43,'RevPAR Raw Data'!I$1,FALSE)</f>
        <v>42.087654608802502</v>
      </c>
      <c r="AW50" s="50">
        <f>VLOOKUP($A50,'RevPAR Raw Data'!$B$6:$BE$43,'RevPAR Raw Data'!J$1,FALSE)</f>
        <v>43.549264999743798</v>
      </c>
      <c r="AX50" s="50">
        <f>VLOOKUP($A50,'RevPAR Raw Data'!$B$6:$BE$43,'RevPAR Raw Data'!K$1,FALSE)</f>
        <v>43.3792411743608</v>
      </c>
      <c r="AY50" s="51">
        <f>VLOOKUP($A50,'RevPAR Raw Data'!$B$6:$BE$43,'RevPAR Raw Data'!L$1,FALSE)</f>
        <v>44.722308869440603</v>
      </c>
      <c r="AZ50" s="50">
        <f>VLOOKUP($A50,'RevPAR Raw Data'!$B$6:$BE$43,'RevPAR Raw Data'!N$1,FALSE)</f>
        <v>56.178879950812103</v>
      </c>
      <c r="BA50" s="50">
        <f>VLOOKUP($A50,'RevPAR Raw Data'!$B$6:$BE$43,'RevPAR Raw Data'!O$1,FALSE)</f>
        <v>63.386109545524398</v>
      </c>
      <c r="BB50" s="51">
        <f>VLOOKUP($A50,'RevPAR Raw Data'!$B$6:$BE$43,'RevPAR Raw Data'!P$1,FALSE)</f>
        <v>59.782494748168197</v>
      </c>
      <c r="BC50" s="52">
        <f>VLOOKUP($A50,'RevPAR Raw Data'!$B$6:$BE$43,'RevPAR Raw Data'!R$1,FALSE)</f>
        <v>49.021757381389399</v>
      </c>
      <c r="BE50" s="129">
        <f>(VLOOKUP($A50,'RevPAR Raw Data'!$B$6:$BE$43,'RevPAR Raw Data'!T$1,FALSE))/100</f>
        <v>-5.5788863604837299E-2</v>
      </c>
      <c r="BF50" s="119">
        <f>(VLOOKUP($A50,'RevPAR Raw Data'!$B$6:$BE$43,'RevPAR Raw Data'!U$1,FALSE))/100</f>
        <v>-5.7112722316099596E-2</v>
      </c>
      <c r="BG50" s="119">
        <f>(VLOOKUP($A50,'RevPAR Raw Data'!$B$6:$BE$43,'RevPAR Raw Data'!V$1,FALSE))/100</f>
        <v>-0.156559501033638</v>
      </c>
      <c r="BH50" s="119">
        <f>(VLOOKUP($A50,'RevPAR Raw Data'!$B$6:$BE$43,'RevPAR Raw Data'!W$1,FALSE))/100</f>
        <v>-0.20608381320534602</v>
      </c>
      <c r="BI50" s="119">
        <f>(VLOOKUP($A50,'RevPAR Raw Data'!$B$6:$BE$43,'RevPAR Raw Data'!X$1,FALSE))/100</f>
        <v>-0.23297048198678902</v>
      </c>
      <c r="BJ50" s="130">
        <f>(VLOOKUP($A50,'RevPAR Raw Data'!$B$6:$BE$43,'RevPAR Raw Data'!Y$1,FALSE))/100</f>
        <v>-0.14502554247637101</v>
      </c>
      <c r="BK50" s="119">
        <f>(VLOOKUP($A50,'RevPAR Raw Data'!$B$6:$BE$43,'RevPAR Raw Data'!AA$1,FALSE))/100</f>
        <v>-0.26672175606391002</v>
      </c>
      <c r="BL50" s="119">
        <f>(VLOOKUP($A50,'RevPAR Raw Data'!$B$6:$BE$43,'RevPAR Raw Data'!AB$1,FALSE))/100</f>
        <v>-0.179634192528764</v>
      </c>
      <c r="BM50" s="130">
        <f>(VLOOKUP($A50,'RevPAR Raw Data'!$B$6:$BE$43,'RevPAR Raw Data'!AC$1,FALSE))/100</f>
        <v>-0.22299337722378401</v>
      </c>
      <c r="BN50" s="131">
        <f>(VLOOKUP($A50,'RevPAR Raw Data'!$B$6:$BE$43,'RevPAR Raw Data'!AE$1,FALSE))/100</f>
        <v>-0.17396449859701701</v>
      </c>
    </row>
    <row r="51" spans="1:66" x14ac:dyDescent="0.45">
      <c r="A51" s="62" t="s">
        <v>81</v>
      </c>
      <c r="B51" s="118">
        <f>(VLOOKUP($A51,'Occupancy Raw Data'!$B$8:$BE$45,'Occupancy Raw Data'!G$3,FALSE))/100</f>
        <v>0.578253427878195</v>
      </c>
      <c r="C51" s="115">
        <f>(VLOOKUP($A51,'Occupancy Raw Data'!$B$8:$BE$45,'Occupancy Raw Data'!H$3,FALSE))/100</f>
        <v>0.55314386743656696</v>
      </c>
      <c r="D51" s="115">
        <f>(VLOOKUP($A51,'Occupancy Raw Data'!$B$8:$BE$45,'Occupancy Raw Data'!I$3,FALSE))/100</f>
        <v>0.63998344837963306</v>
      </c>
      <c r="E51" s="115">
        <f>(VLOOKUP($A51,'Occupancy Raw Data'!$B$8:$BE$45,'Occupancy Raw Data'!J$3,FALSE))/100</f>
        <v>0.65781405759211498</v>
      </c>
      <c r="F51" s="115">
        <f>(VLOOKUP($A51,'Occupancy Raw Data'!$B$8:$BE$45,'Occupancy Raw Data'!K$3,FALSE))/100</f>
        <v>0.58831606071435205</v>
      </c>
      <c r="G51" s="116">
        <f>(VLOOKUP($A51,'Occupancy Raw Data'!$B$8:$BE$45,'Occupancy Raw Data'!L$3,FALSE))/100</f>
        <v>0.60350217240017301</v>
      </c>
      <c r="H51" s="119">
        <f>(VLOOKUP($A51,'Occupancy Raw Data'!$B$8:$BE$45,'Occupancy Raw Data'!N$3,FALSE))/100</f>
        <v>0.54127560328775304</v>
      </c>
      <c r="I51" s="119">
        <f>(VLOOKUP($A51,'Occupancy Raw Data'!$B$8:$BE$45,'Occupancy Raw Data'!O$3,FALSE))/100</f>
        <v>0.59427840577802005</v>
      </c>
      <c r="J51" s="116">
        <f>(VLOOKUP($A51,'Occupancy Raw Data'!$B$8:$BE$45,'Occupancy Raw Data'!P$3,FALSE))/100</f>
        <v>0.56777700453288604</v>
      </c>
      <c r="K51" s="117">
        <f>(VLOOKUP($A51,'Occupancy Raw Data'!$B$8:$BE$45,'Occupancy Raw Data'!R$3,FALSE))/100</f>
        <v>0.59329498158094796</v>
      </c>
      <c r="M51" s="129">
        <f>(VLOOKUP($A51,'Occupancy Raw Data'!$B$8:$BE$45,'Occupancy Raw Data'!T$3,FALSE))/100</f>
        <v>2.52714802376659E-2</v>
      </c>
      <c r="N51" s="119">
        <f>(VLOOKUP($A51,'Occupancy Raw Data'!$B$8:$BE$45,'Occupancy Raw Data'!U$3,FALSE))/100</f>
        <v>6.0357652969521204E-2</v>
      </c>
      <c r="O51" s="119">
        <f>(VLOOKUP($A51,'Occupancy Raw Data'!$B$8:$BE$45,'Occupancy Raw Data'!V$3,FALSE))/100</f>
        <v>-1.1291415724806899E-2</v>
      </c>
      <c r="P51" s="119">
        <f>(VLOOKUP($A51,'Occupancy Raw Data'!$B$8:$BE$45,'Occupancy Raw Data'!W$3,FALSE))/100</f>
        <v>-3.0583968331250499E-2</v>
      </c>
      <c r="Q51" s="119">
        <f>(VLOOKUP($A51,'Occupancy Raw Data'!$B$8:$BE$45,'Occupancy Raw Data'!X$3,FALSE))/100</f>
        <v>-4.8322688810439399E-3</v>
      </c>
      <c r="R51" s="130">
        <f>(VLOOKUP($A51,'Occupancy Raw Data'!$B$8:$BE$45,'Occupancy Raw Data'!Y$3,FALSE))/100</f>
        <v>4.9356835898635701E-3</v>
      </c>
      <c r="S51" s="119">
        <f>(VLOOKUP($A51,'Occupancy Raw Data'!$B$8:$BE$45,'Occupancy Raw Data'!AA$3,FALSE))/100</f>
        <v>-8.2211496881029494E-2</v>
      </c>
      <c r="T51" s="119">
        <f>(VLOOKUP($A51,'Occupancy Raw Data'!$B$8:$BE$45,'Occupancy Raw Data'!AB$3,FALSE))/100</f>
        <v>-5.11895523640346E-2</v>
      </c>
      <c r="U51" s="130">
        <f>(VLOOKUP($A51,'Occupancy Raw Data'!$B$8:$BE$45,'Occupancy Raw Data'!AC$3,FALSE))/100</f>
        <v>-6.6233961508513101E-2</v>
      </c>
      <c r="V51" s="131">
        <f>(VLOOKUP($A51,'Occupancy Raw Data'!$B$8:$BE$45,'Occupancy Raw Data'!AE$3,FALSE))/100</f>
        <v>-1.5579548450322001E-2</v>
      </c>
      <c r="X51" s="49">
        <f>VLOOKUP($A51,'ADR Raw Data'!$B$6:$BE$43,'ADR Raw Data'!G$1,FALSE)</f>
        <v>127.58940150923701</v>
      </c>
      <c r="Y51" s="50">
        <f>VLOOKUP($A51,'ADR Raw Data'!$B$6:$BE$43,'ADR Raw Data'!H$1,FALSE)</f>
        <v>130.971843993335</v>
      </c>
      <c r="Z51" s="50">
        <f>VLOOKUP($A51,'ADR Raw Data'!$B$6:$BE$43,'ADR Raw Data'!I$1,FALSE)</f>
        <v>148.181129724328</v>
      </c>
      <c r="AA51" s="50">
        <f>VLOOKUP($A51,'ADR Raw Data'!$B$6:$BE$43,'ADR Raw Data'!J$1,FALSE)</f>
        <v>150.714123062846</v>
      </c>
      <c r="AB51" s="50">
        <f>VLOOKUP($A51,'ADR Raw Data'!$B$6:$BE$43,'ADR Raw Data'!K$1,FALSE)</f>
        <v>137.545239617634</v>
      </c>
      <c r="AC51" s="51">
        <f>VLOOKUP($A51,'ADR Raw Data'!$B$6:$BE$43,'ADR Raw Data'!L$1,FALSE)</f>
        <v>139.55896535603799</v>
      </c>
      <c r="AD51" s="50">
        <f>VLOOKUP($A51,'ADR Raw Data'!$B$6:$BE$43,'ADR Raw Data'!N$1,FALSE)</f>
        <v>119.347563763986</v>
      </c>
      <c r="AE51" s="50">
        <f>VLOOKUP($A51,'ADR Raw Data'!$B$6:$BE$43,'ADR Raw Data'!O$1,FALSE)</f>
        <v>121.207702240789</v>
      </c>
      <c r="AF51" s="51">
        <f>VLOOKUP($A51,'ADR Raw Data'!$B$6:$BE$43,'ADR Raw Data'!P$1,FALSE)</f>
        <v>120.321044654983</v>
      </c>
      <c r="AG51" s="52">
        <f>VLOOKUP($A51,'ADR Raw Data'!$B$6:$BE$43,'ADR Raw Data'!R$1,FALSE)</f>
        <v>134.29882648116401</v>
      </c>
      <c r="AI51" s="129">
        <f>(VLOOKUP($A51,'ADR Raw Data'!$B$6:$BE$43,'ADR Raw Data'!T$1,FALSE))/100</f>
        <v>2.9836810178257598E-2</v>
      </c>
      <c r="AJ51" s="119">
        <f>(VLOOKUP($A51,'ADR Raw Data'!$B$6:$BE$43,'ADR Raw Data'!U$1,FALSE))/100</f>
        <v>2.6267115319193103E-2</v>
      </c>
      <c r="AK51" s="119">
        <f>(VLOOKUP($A51,'ADR Raw Data'!$B$6:$BE$43,'ADR Raw Data'!V$1,FALSE))/100</f>
        <v>4.1531749056287204E-2</v>
      </c>
      <c r="AL51" s="119">
        <f>(VLOOKUP($A51,'ADR Raw Data'!$B$6:$BE$43,'ADR Raw Data'!W$1,FALSE))/100</f>
        <v>5.2669079586023695E-2</v>
      </c>
      <c r="AM51" s="119">
        <f>(VLOOKUP($A51,'ADR Raw Data'!$B$6:$BE$43,'ADR Raw Data'!X$1,FALSE))/100</f>
        <v>5.0405088960341002E-2</v>
      </c>
      <c r="AN51" s="130">
        <f>(VLOOKUP($A51,'ADR Raw Data'!$B$6:$BE$43,'ADR Raw Data'!Y$1,FALSE))/100</f>
        <v>3.9561423651600702E-2</v>
      </c>
      <c r="AO51" s="119">
        <f>(VLOOKUP($A51,'ADR Raw Data'!$B$6:$BE$43,'ADR Raw Data'!AA$1,FALSE))/100</f>
        <v>1.6036403709189101E-2</v>
      </c>
      <c r="AP51" s="119">
        <f>(VLOOKUP($A51,'ADR Raw Data'!$B$6:$BE$43,'ADR Raw Data'!AB$1,FALSE))/100</f>
        <v>2.4085049164551502E-2</v>
      </c>
      <c r="AQ51" s="130">
        <f>(VLOOKUP($A51,'ADR Raw Data'!$B$6:$BE$43,'ADR Raw Data'!AC$1,FALSE))/100</f>
        <v>2.0327897818772599E-2</v>
      </c>
      <c r="AR51" s="131">
        <f>(VLOOKUP($A51,'ADR Raw Data'!$B$6:$BE$43,'ADR Raw Data'!AE$1,FALSE))/100</f>
        <v>3.6717203181924403E-2</v>
      </c>
      <c r="AS51" s="40"/>
      <c r="AT51" s="49">
        <f>VLOOKUP($A51,'RevPAR Raw Data'!$B$6:$BE$43,'RevPAR Raw Data'!G$1,FALSE)</f>
        <v>73.779008783643903</v>
      </c>
      <c r="AU51" s="50">
        <f>VLOOKUP($A51,'RevPAR Raw Data'!$B$6:$BE$43,'RevPAR Raw Data'!H$1,FALSE)</f>
        <v>72.446272311772304</v>
      </c>
      <c r="AV51" s="50">
        <f>VLOOKUP($A51,'RevPAR Raw Data'!$B$6:$BE$43,'RevPAR Raw Data'!I$1,FALSE)</f>
        <v>94.833470385765594</v>
      </c>
      <c r="AW51" s="50">
        <f>VLOOKUP($A51,'RevPAR Raw Data'!$B$6:$BE$43,'RevPAR Raw Data'!J$1,FALSE)</f>
        <v>99.141868828408505</v>
      </c>
      <c r="AX51" s="50">
        <f>VLOOKUP($A51,'RevPAR Raw Data'!$B$6:$BE$43,'RevPAR Raw Data'!K$1,FALSE)</f>
        <v>80.920073541858599</v>
      </c>
      <c r="AY51" s="51">
        <f>VLOOKUP($A51,'RevPAR Raw Data'!$B$6:$BE$43,'RevPAR Raw Data'!L$1,FALSE)</f>
        <v>84.224138770289798</v>
      </c>
      <c r="AZ51" s="50">
        <f>VLOOKUP($A51,'RevPAR Raw Data'!$B$6:$BE$43,'RevPAR Raw Data'!N$1,FALSE)</f>
        <v>64.599924577275303</v>
      </c>
      <c r="BA51" s="50">
        <f>VLOOKUP($A51,'RevPAR Raw Data'!$B$6:$BE$43,'RevPAR Raw Data'!O$1,FALSE)</f>
        <v>72.031120055673597</v>
      </c>
      <c r="BB51" s="51">
        <f>VLOOKUP($A51,'RevPAR Raw Data'!$B$6:$BE$43,'RevPAR Raw Data'!P$1,FALSE)</f>
        <v>68.3155223164745</v>
      </c>
      <c r="BC51" s="52">
        <f>VLOOKUP($A51,'RevPAR Raw Data'!$B$6:$BE$43,'RevPAR Raw Data'!R$1,FALSE)</f>
        <v>79.678819783485395</v>
      </c>
      <c r="BE51" s="129">
        <f>(VLOOKUP($A51,'RevPAR Raw Data'!$B$6:$BE$43,'RevPAR Raw Data'!T$1,FALSE))/100</f>
        <v>5.5862310774698401E-2</v>
      </c>
      <c r="BF51" s="119">
        <f>(VLOOKUP($A51,'RevPAR Raw Data'!$B$6:$BE$43,'RevPAR Raw Data'!U$1,FALSE))/100</f>
        <v>8.8210189719660603E-2</v>
      </c>
      <c r="BG51" s="119">
        <f>(VLOOKUP($A51,'RevPAR Raw Data'!$B$6:$BE$43,'RevPAR Raw Data'!V$1,FALSE))/100</f>
        <v>2.9771381087107297E-2</v>
      </c>
      <c r="BH51" s="119">
        <f>(VLOOKUP($A51,'RevPAR Raw Data'!$B$6:$BE$43,'RevPAR Raw Data'!W$1,FALSE))/100</f>
        <v>2.0474281792678101E-2</v>
      </c>
      <c r="BI51" s="119">
        <f>(VLOOKUP($A51,'RevPAR Raw Data'!$B$6:$BE$43,'RevPAR Raw Data'!X$1,FALSE))/100</f>
        <v>4.5329249136467797E-2</v>
      </c>
      <c r="BJ51" s="130">
        <f>(VLOOKUP($A51,'RevPAR Raw Data'!$B$6:$BE$43,'RevPAR Raw Data'!Y$1,FALSE))/100</f>
        <v>4.4692369910973105E-2</v>
      </c>
      <c r="BK51" s="119">
        <f>(VLOOKUP($A51,'RevPAR Raw Data'!$B$6:$BE$43,'RevPAR Raw Data'!AA$1,FALSE))/100</f>
        <v>-6.7493469925361302E-2</v>
      </c>
      <c r="BL51" s="119">
        <f>(VLOOKUP($A51,'RevPAR Raw Data'!$B$6:$BE$43,'RevPAR Raw Data'!AB$1,FALSE))/100</f>
        <v>-2.8337406084882201E-2</v>
      </c>
      <c r="BM51" s="130">
        <f>(VLOOKUP($A51,'RevPAR Raw Data'!$B$6:$BE$43,'RevPAR Raw Data'!AC$1,FALSE))/100</f>
        <v>-4.7252460891418095E-2</v>
      </c>
      <c r="BN51" s="131">
        <f>(VLOOKUP($A51,'RevPAR Raw Data'!$B$6:$BE$43,'RevPAR Raw Data'!AE$1,FALSE))/100</f>
        <v>2.0565617285669201E-2</v>
      </c>
    </row>
    <row r="52" spans="1:66" x14ac:dyDescent="0.45">
      <c r="A52" s="59" t="s">
        <v>82</v>
      </c>
      <c r="B52" s="118">
        <f>(VLOOKUP($A52,'Occupancy Raw Data'!$B$8:$BE$45,'Occupancy Raw Data'!G$3,FALSE))/100</f>
        <v>0.45139240506329104</v>
      </c>
      <c r="C52" s="115">
        <f>(VLOOKUP($A52,'Occupancy Raw Data'!$B$8:$BE$45,'Occupancy Raw Data'!H$3,FALSE))/100</f>
        <v>0.456793248945147</v>
      </c>
      <c r="D52" s="115">
        <f>(VLOOKUP($A52,'Occupancy Raw Data'!$B$8:$BE$45,'Occupancy Raw Data'!I$3,FALSE))/100</f>
        <v>0.45578059071729904</v>
      </c>
      <c r="E52" s="115">
        <f>(VLOOKUP($A52,'Occupancy Raw Data'!$B$8:$BE$45,'Occupancy Raw Data'!J$3,FALSE))/100</f>
        <v>0.46472573839662401</v>
      </c>
      <c r="F52" s="115">
        <f>(VLOOKUP($A52,'Occupancy Raw Data'!$B$8:$BE$45,'Occupancy Raw Data'!K$3,FALSE))/100</f>
        <v>0.452658227848101</v>
      </c>
      <c r="G52" s="116">
        <f>(VLOOKUP($A52,'Occupancy Raw Data'!$B$8:$BE$45,'Occupancy Raw Data'!L$3,FALSE))/100</f>
        <v>0.45627004219409201</v>
      </c>
      <c r="H52" s="119">
        <f>(VLOOKUP($A52,'Occupancy Raw Data'!$B$8:$BE$45,'Occupancy Raw Data'!N$3,FALSE))/100</f>
        <v>0.56708860759493596</v>
      </c>
      <c r="I52" s="119">
        <f>(VLOOKUP($A52,'Occupancy Raw Data'!$B$8:$BE$45,'Occupancy Raw Data'!O$3,FALSE))/100</f>
        <v>0.61426160337552704</v>
      </c>
      <c r="J52" s="116">
        <f>(VLOOKUP($A52,'Occupancy Raw Data'!$B$8:$BE$45,'Occupancy Raw Data'!P$3,FALSE))/100</f>
        <v>0.59067510548523205</v>
      </c>
      <c r="K52" s="117">
        <f>(VLOOKUP($A52,'Occupancy Raw Data'!$B$8:$BE$45,'Occupancy Raw Data'!R$3,FALSE))/100</f>
        <v>0.49467148884870399</v>
      </c>
      <c r="M52" s="129">
        <f>(VLOOKUP($A52,'Occupancy Raw Data'!$B$8:$BE$45,'Occupancy Raw Data'!T$3,FALSE))/100</f>
        <v>-1.3057283844668499E-2</v>
      </c>
      <c r="N52" s="119">
        <f>(VLOOKUP($A52,'Occupancy Raw Data'!$B$8:$BE$45,'Occupancy Raw Data'!U$3,FALSE))/100</f>
        <v>8.7686805145454003E-2</v>
      </c>
      <c r="O52" s="119">
        <f>(VLOOKUP($A52,'Occupancy Raw Data'!$B$8:$BE$45,'Occupancy Raw Data'!V$3,FALSE))/100</f>
        <v>-1.6649815395997102E-2</v>
      </c>
      <c r="P52" s="119">
        <f>(VLOOKUP($A52,'Occupancy Raw Data'!$B$8:$BE$45,'Occupancy Raw Data'!W$3,FALSE))/100</f>
        <v>-8.6470210725105006E-3</v>
      </c>
      <c r="Q52" s="119">
        <f>(VLOOKUP($A52,'Occupancy Raw Data'!$B$8:$BE$45,'Occupancy Raw Data'!X$3,FALSE))/100</f>
        <v>2.1286745475468098E-2</v>
      </c>
      <c r="R52" s="130">
        <f>(VLOOKUP($A52,'Occupancy Raw Data'!$B$8:$BE$45,'Occupancy Raw Data'!Y$3,FALSE))/100</f>
        <v>1.26586299093351E-2</v>
      </c>
      <c r="S52" s="119">
        <f>(VLOOKUP($A52,'Occupancy Raw Data'!$B$8:$BE$45,'Occupancy Raw Data'!AA$3,FALSE))/100</f>
        <v>-5.4530157000857497E-2</v>
      </c>
      <c r="T52" s="119">
        <f>(VLOOKUP($A52,'Occupancy Raw Data'!$B$8:$BE$45,'Occupancy Raw Data'!AB$3,FALSE))/100</f>
        <v>1.4036979612616501E-2</v>
      </c>
      <c r="U52" s="130">
        <f>(VLOOKUP($A52,'Occupancy Raw Data'!$B$8:$BE$45,'Occupancy Raw Data'!AC$3,FALSE))/100</f>
        <v>-2.0077011971291699E-2</v>
      </c>
      <c r="V52" s="131">
        <f>(VLOOKUP($A52,'Occupancy Raw Data'!$B$8:$BE$45,'Occupancy Raw Data'!AE$3,FALSE))/100</f>
        <v>1.2473583221970699E-3</v>
      </c>
      <c r="X52" s="49">
        <f>VLOOKUP($A52,'ADR Raw Data'!$B$6:$BE$43,'ADR Raw Data'!G$1,FALSE)</f>
        <v>98.211357263039801</v>
      </c>
      <c r="Y52" s="50">
        <f>VLOOKUP($A52,'ADR Raw Data'!$B$6:$BE$43,'ADR Raw Data'!H$1,FALSE)</f>
        <v>93.108056530574501</v>
      </c>
      <c r="Z52" s="50">
        <f>VLOOKUP($A52,'ADR Raw Data'!$B$6:$BE$43,'ADR Raw Data'!I$1,FALSE)</f>
        <v>93.836865395297096</v>
      </c>
      <c r="AA52" s="50">
        <f>VLOOKUP($A52,'ADR Raw Data'!$B$6:$BE$43,'ADR Raw Data'!J$1,FALSE)</f>
        <v>94.429927365171494</v>
      </c>
      <c r="AB52" s="50">
        <f>VLOOKUP($A52,'ADR Raw Data'!$B$6:$BE$43,'ADR Raw Data'!K$1,FALSE)</f>
        <v>95.756869873228894</v>
      </c>
      <c r="AC52" s="51">
        <f>VLOOKUP($A52,'ADR Raw Data'!$B$6:$BE$43,'ADR Raw Data'!L$1,FALSE)</f>
        <v>95.058253680550393</v>
      </c>
      <c r="AD52" s="50">
        <f>VLOOKUP($A52,'ADR Raw Data'!$B$6:$BE$43,'ADR Raw Data'!N$1,FALSE)</f>
        <v>108.42278422619</v>
      </c>
      <c r="AE52" s="50">
        <f>VLOOKUP($A52,'ADR Raw Data'!$B$6:$BE$43,'ADR Raw Data'!O$1,FALSE)</f>
        <v>109.081382057974</v>
      </c>
      <c r="AF52" s="51">
        <f>VLOOKUP($A52,'ADR Raw Data'!$B$6:$BE$43,'ADR Raw Data'!P$1,FALSE)</f>
        <v>108.76523251660799</v>
      </c>
      <c r="AG52" s="52">
        <f>VLOOKUP($A52,'ADR Raw Data'!$B$6:$BE$43,'ADR Raw Data'!R$1,FALSE)</f>
        <v>99.734587283406</v>
      </c>
      <c r="AI52" s="129">
        <f>(VLOOKUP($A52,'ADR Raw Data'!$B$6:$BE$43,'ADR Raw Data'!T$1,FALSE))/100</f>
        <v>-1.27774541607363E-2</v>
      </c>
      <c r="AJ52" s="119">
        <f>(VLOOKUP($A52,'ADR Raw Data'!$B$6:$BE$43,'ADR Raw Data'!U$1,FALSE))/100</f>
        <v>2.88727958488415E-2</v>
      </c>
      <c r="AK52" s="119">
        <f>(VLOOKUP($A52,'ADR Raw Data'!$B$6:$BE$43,'ADR Raw Data'!V$1,FALSE))/100</f>
        <v>1.5710702360284098E-2</v>
      </c>
      <c r="AL52" s="119">
        <f>(VLOOKUP($A52,'ADR Raw Data'!$B$6:$BE$43,'ADR Raw Data'!W$1,FALSE))/100</f>
        <v>3.5247631064374903E-2</v>
      </c>
      <c r="AM52" s="119">
        <f>(VLOOKUP($A52,'ADR Raw Data'!$B$6:$BE$43,'ADR Raw Data'!X$1,FALSE))/100</f>
        <v>3.6474659999493897E-2</v>
      </c>
      <c r="AN52" s="130">
        <f>(VLOOKUP($A52,'ADR Raw Data'!$B$6:$BE$43,'ADR Raw Data'!Y$1,FALSE))/100</f>
        <v>1.96033077366768E-2</v>
      </c>
      <c r="AO52" s="119">
        <f>(VLOOKUP($A52,'ADR Raw Data'!$B$6:$BE$43,'ADR Raw Data'!AA$1,FALSE))/100</f>
        <v>-8.6970845105754004E-3</v>
      </c>
      <c r="AP52" s="119">
        <f>(VLOOKUP($A52,'ADR Raw Data'!$B$6:$BE$43,'ADR Raw Data'!AB$1,FALSE))/100</f>
        <v>2.5652653773079299E-3</v>
      </c>
      <c r="AQ52" s="130">
        <f>(VLOOKUP($A52,'ADR Raw Data'!$B$6:$BE$43,'ADR Raw Data'!AC$1,FALSE))/100</f>
        <v>-2.94720354627222E-3</v>
      </c>
      <c r="AR52" s="131">
        <f>(VLOOKUP($A52,'ADR Raw Data'!$B$6:$BE$43,'ADR Raw Data'!AE$1,FALSE))/100</f>
        <v>9.8898802588997508E-3</v>
      </c>
      <c r="AS52" s="40"/>
      <c r="AT52" s="49">
        <f>VLOOKUP($A52,'RevPAR Raw Data'!$B$6:$BE$43,'RevPAR Raw Data'!G$1,FALSE)</f>
        <v>44.331860759493601</v>
      </c>
      <c r="AU52" s="50">
        <f>VLOOKUP($A52,'RevPAR Raw Data'!$B$6:$BE$43,'RevPAR Raw Data'!H$1,FALSE)</f>
        <v>42.531131645569602</v>
      </c>
      <c r="AV52" s="50">
        <f>VLOOKUP($A52,'RevPAR Raw Data'!$B$6:$BE$43,'RevPAR Raw Data'!I$1,FALSE)</f>
        <v>42.769021940928198</v>
      </c>
      <c r="AW52" s="50">
        <f>VLOOKUP($A52,'RevPAR Raw Data'!$B$6:$BE$43,'RevPAR Raw Data'!J$1,FALSE)</f>
        <v>43.884017721518902</v>
      </c>
      <c r="AX52" s="50">
        <f>VLOOKUP($A52,'RevPAR Raw Data'!$B$6:$BE$43,'RevPAR Raw Data'!K$1,FALSE)</f>
        <v>43.345135021097001</v>
      </c>
      <c r="AY52" s="51">
        <f>VLOOKUP($A52,'RevPAR Raw Data'!$B$6:$BE$43,'RevPAR Raw Data'!L$1,FALSE)</f>
        <v>43.372233417721503</v>
      </c>
      <c r="AZ52" s="50">
        <f>VLOOKUP($A52,'RevPAR Raw Data'!$B$6:$BE$43,'RevPAR Raw Data'!N$1,FALSE)</f>
        <v>61.485325738396597</v>
      </c>
      <c r="BA52" s="50">
        <f>VLOOKUP($A52,'RevPAR Raw Data'!$B$6:$BE$43,'RevPAR Raw Data'!O$1,FALSE)</f>
        <v>67.004504641350195</v>
      </c>
      <c r="BB52" s="51">
        <f>VLOOKUP($A52,'RevPAR Raw Data'!$B$6:$BE$43,'RevPAR Raw Data'!P$1,FALSE)</f>
        <v>64.244915189873396</v>
      </c>
      <c r="BC52" s="52">
        <f>VLOOKUP($A52,'RevPAR Raw Data'!$B$6:$BE$43,'RevPAR Raw Data'!R$1,FALSE)</f>
        <v>49.335856781193399</v>
      </c>
      <c r="BE52" s="129">
        <f>(VLOOKUP($A52,'RevPAR Raw Data'!$B$6:$BE$43,'RevPAR Raw Data'!T$1,FALSE))/100</f>
        <v>-2.5667899159615901E-2</v>
      </c>
      <c r="BF52" s="119">
        <f>(VLOOKUP($A52,'RevPAR Raw Data'!$B$6:$BE$43,'RevPAR Raw Data'!U$1,FALSE))/100</f>
        <v>0.119091364217897</v>
      </c>
      <c r="BG52" s="119">
        <f>(VLOOKUP($A52,'RevPAR Raw Data'!$B$6:$BE$43,'RevPAR Raw Data'!V$1,FALSE))/100</f>
        <v>-1.2006933297531799E-3</v>
      </c>
      <c r="BH52" s="119">
        <f>(VLOOKUP($A52,'RevPAR Raw Data'!$B$6:$BE$43,'RevPAR Raw Data'!W$1,FALSE))/100</f>
        <v>2.6295822983294703E-2</v>
      </c>
      <c r="BI52" s="119">
        <f>(VLOOKUP($A52,'RevPAR Raw Data'!$B$6:$BE$43,'RevPAR Raw Data'!X$1,FALSE))/100</f>
        <v>5.8537832278675497E-2</v>
      </c>
      <c r="BJ52" s="130">
        <f>(VLOOKUP($A52,'RevPAR Raw Data'!$B$6:$BE$43,'RevPAR Raw Data'!Y$1,FALSE))/100</f>
        <v>3.2510088663649399E-2</v>
      </c>
      <c r="BK52" s="119">
        <f>(VLOOKUP($A52,'RevPAR Raw Data'!$B$6:$BE$43,'RevPAR Raw Data'!AA$1,FALSE))/100</f>
        <v>-6.2752988127621506E-2</v>
      </c>
      <c r="BL52" s="119">
        <f>(VLOOKUP($A52,'RevPAR Raw Data'!$B$6:$BE$43,'RevPAR Raw Data'!AB$1,FALSE))/100</f>
        <v>1.6638253567726701E-2</v>
      </c>
      <c r="BM52" s="130">
        <f>(VLOOKUP($A52,'RevPAR Raw Data'!$B$6:$BE$43,'RevPAR Raw Data'!AC$1,FALSE))/100</f>
        <v>-2.2965044476683599E-2</v>
      </c>
      <c r="BN52" s="131">
        <f>(VLOOKUP($A52,'RevPAR Raw Data'!$B$6:$BE$43,'RevPAR Raw Data'!AE$1,FALSE))/100</f>
        <v>1.1149574805543301E-2</v>
      </c>
    </row>
    <row r="53" spans="1:66" x14ac:dyDescent="0.45">
      <c r="A53" s="59" t="s">
        <v>83</v>
      </c>
      <c r="B53" s="118">
        <f>(VLOOKUP($A53,'Occupancy Raw Data'!$B$8:$BE$45,'Occupancy Raw Data'!G$3,FALSE))/100</f>
        <v>0.53342216300244205</v>
      </c>
      <c r="C53" s="115">
        <f>(VLOOKUP($A53,'Occupancy Raw Data'!$B$8:$BE$45,'Occupancy Raw Data'!H$3,FALSE))/100</f>
        <v>0.64379302687097395</v>
      </c>
      <c r="D53" s="115">
        <f>(VLOOKUP($A53,'Occupancy Raw Data'!$B$8:$BE$45,'Occupancy Raw Data'!I$3,FALSE))/100</f>
        <v>0.60204308238951798</v>
      </c>
      <c r="E53" s="115">
        <f>(VLOOKUP($A53,'Occupancy Raw Data'!$B$8:$BE$45,'Occupancy Raw Data'!J$3,FALSE))/100</f>
        <v>0.58938485454141598</v>
      </c>
      <c r="F53" s="115">
        <f>(VLOOKUP($A53,'Occupancy Raw Data'!$B$8:$BE$45,'Occupancy Raw Data'!K$3,FALSE))/100</f>
        <v>0.52431712191872004</v>
      </c>
      <c r="G53" s="116">
        <f>(VLOOKUP($A53,'Occupancy Raw Data'!$B$8:$BE$45,'Occupancy Raw Data'!L$3,FALSE))/100</f>
        <v>0.57859204974461398</v>
      </c>
      <c r="H53" s="119">
        <f>(VLOOKUP($A53,'Occupancy Raw Data'!$B$8:$BE$45,'Occupancy Raw Data'!N$3,FALSE))/100</f>
        <v>0.57028647568287805</v>
      </c>
      <c r="I53" s="119">
        <f>(VLOOKUP($A53,'Occupancy Raw Data'!$B$8:$BE$45,'Occupancy Raw Data'!O$3,FALSE))/100</f>
        <v>0.59182767044192697</v>
      </c>
      <c r="J53" s="116">
        <f>(VLOOKUP($A53,'Occupancy Raw Data'!$B$8:$BE$45,'Occupancy Raw Data'!P$3,FALSE))/100</f>
        <v>0.58105707306240195</v>
      </c>
      <c r="K53" s="117">
        <f>(VLOOKUP($A53,'Occupancy Raw Data'!$B$8:$BE$45,'Occupancy Raw Data'!R$3,FALSE))/100</f>
        <v>0.57929634212112502</v>
      </c>
      <c r="M53" s="129">
        <f>(VLOOKUP($A53,'Occupancy Raw Data'!$B$8:$BE$45,'Occupancy Raw Data'!T$3,FALSE))/100</f>
        <v>0.20231662137058501</v>
      </c>
      <c r="N53" s="119">
        <f>(VLOOKUP($A53,'Occupancy Raw Data'!$B$8:$BE$45,'Occupancy Raw Data'!U$3,FALSE))/100</f>
        <v>0.144162826228766</v>
      </c>
      <c r="O53" s="119">
        <f>(VLOOKUP($A53,'Occupancy Raw Data'!$B$8:$BE$45,'Occupancy Raw Data'!V$3,FALSE))/100</f>
        <v>1.9357524236624398E-2</v>
      </c>
      <c r="P53" s="119">
        <f>(VLOOKUP($A53,'Occupancy Raw Data'!$B$8:$BE$45,'Occupancy Raw Data'!W$3,FALSE))/100</f>
        <v>-4.0588658637204497E-2</v>
      </c>
      <c r="Q53" s="119">
        <f>(VLOOKUP($A53,'Occupancy Raw Data'!$B$8:$BE$45,'Occupancy Raw Data'!X$3,FALSE))/100</f>
        <v>-9.1666962434424196E-2</v>
      </c>
      <c r="R53" s="130">
        <f>(VLOOKUP($A53,'Occupancy Raw Data'!$B$8:$BE$45,'Occupancy Raw Data'!Y$3,FALSE))/100</f>
        <v>3.7461963091193901E-2</v>
      </c>
      <c r="S53" s="119">
        <f>(VLOOKUP($A53,'Occupancy Raw Data'!$B$8:$BE$45,'Occupancy Raw Data'!AA$3,FALSE))/100</f>
        <v>-4.2026661510622704E-2</v>
      </c>
      <c r="T53" s="119">
        <f>(VLOOKUP($A53,'Occupancy Raw Data'!$B$8:$BE$45,'Occupancy Raw Data'!AB$3,FALSE))/100</f>
        <v>-5.4673462286234799E-2</v>
      </c>
      <c r="U53" s="130">
        <f>(VLOOKUP($A53,'Occupancy Raw Data'!$B$8:$BE$45,'Occupancy Raw Data'!AC$3,FALSE))/100</f>
        <v>-4.8509271095200396E-2</v>
      </c>
      <c r="V53" s="131">
        <f>(VLOOKUP($A53,'Occupancy Raw Data'!$B$8:$BE$45,'Occupancy Raw Data'!AE$3,FALSE))/100</f>
        <v>1.1276016979976799E-2</v>
      </c>
      <c r="X53" s="49">
        <f>VLOOKUP($A53,'ADR Raw Data'!$B$6:$BE$43,'ADR Raw Data'!G$1,FALSE)</f>
        <v>100.08398417985001</v>
      </c>
      <c r="Y53" s="50">
        <f>VLOOKUP($A53,'ADR Raw Data'!$B$6:$BE$43,'ADR Raw Data'!H$1,FALSE)</f>
        <v>106.466443601241</v>
      </c>
      <c r="Z53" s="50">
        <f>VLOOKUP($A53,'ADR Raw Data'!$B$6:$BE$43,'ADR Raw Data'!I$1,FALSE)</f>
        <v>105.759350793065</v>
      </c>
      <c r="AA53" s="50">
        <f>VLOOKUP($A53,'ADR Raw Data'!$B$6:$BE$43,'ADR Raw Data'!J$1,FALSE)</f>
        <v>106.056639035418</v>
      </c>
      <c r="AB53" s="50">
        <f>VLOOKUP($A53,'ADR Raw Data'!$B$6:$BE$43,'ADR Raw Data'!K$1,FALSE)</f>
        <v>103.305366370182</v>
      </c>
      <c r="AC53" s="51">
        <f>VLOOKUP($A53,'ADR Raw Data'!$B$6:$BE$43,'ADR Raw Data'!L$1,FALSE)</f>
        <v>104.486055116296</v>
      </c>
      <c r="AD53" s="50">
        <f>VLOOKUP($A53,'ADR Raw Data'!$B$6:$BE$43,'ADR Raw Data'!N$1,FALSE)</f>
        <v>108.899739096573</v>
      </c>
      <c r="AE53" s="50">
        <f>VLOOKUP($A53,'ADR Raw Data'!$B$6:$BE$43,'ADR Raw Data'!O$1,FALSE)</f>
        <v>105.256198874296</v>
      </c>
      <c r="AF53" s="51">
        <f>VLOOKUP($A53,'ADR Raw Data'!$B$6:$BE$43,'ADR Raw Data'!P$1,FALSE)</f>
        <v>107.04420026753201</v>
      </c>
      <c r="AG53" s="52">
        <f>VLOOKUP($A53,'ADR Raw Data'!$B$6:$BE$43,'ADR Raw Data'!R$1,FALSE)</f>
        <v>105.21917524644</v>
      </c>
      <c r="AI53" s="129">
        <f>(VLOOKUP($A53,'ADR Raw Data'!$B$6:$BE$43,'ADR Raw Data'!T$1,FALSE))/100</f>
        <v>5.68067032472147E-2</v>
      </c>
      <c r="AJ53" s="119">
        <f>(VLOOKUP($A53,'ADR Raw Data'!$B$6:$BE$43,'ADR Raw Data'!U$1,FALSE))/100</f>
        <v>3.3001287374192001E-2</v>
      </c>
      <c r="AK53" s="119">
        <f>(VLOOKUP($A53,'ADR Raw Data'!$B$6:$BE$43,'ADR Raw Data'!V$1,FALSE))/100</f>
        <v>1.5292259841167898E-2</v>
      </c>
      <c r="AL53" s="119">
        <f>(VLOOKUP($A53,'ADR Raw Data'!$B$6:$BE$43,'ADR Raw Data'!W$1,FALSE))/100</f>
        <v>2.1491923745384098E-2</v>
      </c>
      <c r="AM53" s="119">
        <f>(VLOOKUP($A53,'ADR Raw Data'!$B$6:$BE$43,'ADR Raw Data'!X$1,FALSE))/100</f>
        <v>5.0691302991063801E-3</v>
      </c>
      <c r="AN53" s="130">
        <f>(VLOOKUP($A53,'ADR Raw Data'!$B$6:$BE$43,'ADR Raw Data'!Y$1,FALSE))/100</f>
        <v>2.3595832441905704E-2</v>
      </c>
      <c r="AO53" s="119">
        <f>(VLOOKUP($A53,'ADR Raw Data'!$B$6:$BE$43,'ADR Raw Data'!AA$1,FALSE))/100</f>
        <v>3.54727587916083E-2</v>
      </c>
      <c r="AP53" s="119">
        <f>(VLOOKUP($A53,'ADR Raw Data'!$B$6:$BE$43,'ADR Raw Data'!AB$1,FALSE))/100</f>
        <v>8.9741176993502203E-3</v>
      </c>
      <c r="AQ53" s="130">
        <f>(VLOOKUP($A53,'ADR Raw Data'!$B$6:$BE$43,'ADR Raw Data'!AC$1,FALSE))/100</f>
        <v>2.2059047423500903E-2</v>
      </c>
      <c r="AR53" s="131">
        <f>(VLOOKUP($A53,'ADR Raw Data'!$B$6:$BE$43,'ADR Raw Data'!AE$1,FALSE))/100</f>
        <v>2.2671619541852199E-2</v>
      </c>
      <c r="AS53" s="40"/>
      <c r="AT53" s="49">
        <f>VLOOKUP($A53,'RevPAR Raw Data'!$B$6:$BE$43,'RevPAR Raw Data'!G$1,FALSE)</f>
        <v>53.3870153231179</v>
      </c>
      <c r="AU53" s="50">
        <f>VLOOKUP($A53,'RevPAR Raw Data'!$B$6:$BE$43,'RevPAR Raw Data'!H$1,FALSE)</f>
        <v>68.542353986231404</v>
      </c>
      <c r="AV53" s="50">
        <f>VLOOKUP($A53,'RevPAR Raw Data'!$B$6:$BE$43,'RevPAR Raw Data'!I$1,FALSE)</f>
        <v>63.671685542971304</v>
      </c>
      <c r="AW53" s="50">
        <f>VLOOKUP($A53,'RevPAR Raw Data'!$B$6:$BE$43,'RevPAR Raw Data'!J$1,FALSE)</f>
        <v>62.508176771041498</v>
      </c>
      <c r="AX53" s="50">
        <f>VLOOKUP($A53,'RevPAR Raw Data'!$B$6:$BE$43,'RevPAR Raw Data'!K$1,FALSE)</f>
        <v>54.164772373972902</v>
      </c>
      <c r="AY53" s="51">
        <f>VLOOKUP($A53,'RevPAR Raw Data'!$B$6:$BE$43,'RevPAR Raw Data'!L$1,FALSE)</f>
        <v>60.454800799467002</v>
      </c>
      <c r="AZ53" s="50">
        <f>VLOOKUP($A53,'RevPAR Raw Data'!$B$6:$BE$43,'RevPAR Raw Data'!N$1,FALSE)</f>
        <v>62.104048412169597</v>
      </c>
      <c r="BA53" s="50">
        <f>VLOOKUP($A53,'RevPAR Raw Data'!$B$6:$BE$43,'RevPAR Raw Data'!O$1,FALSE)</f>
        <v>62.293530979347103</v>
      </c>
      <c r="BB53" s="51">
        <f>VLOOKUP($A53,'RevPAR Raw Data'!$B$6:$BE$43,'RevPAR Raw Data'!P$1,FALSE)</f>
        <v>62.1987896957583</v>
      </c>
      <c r="BC53" s="52">
        <f>VLOOKUP($A53,'RevPAR Raw Data'!$B$6:$BE$43,'RevPAR Raw Data'!R$1,FALSE)</f>
        <v>60.953083341264502</v>
      </c>
      <c r="BE53" s="129">
        <f>(VLOOKUP($A53,'RevPAR Raw Data'!$B$6:$BE$43,'RevPAR Raw Data'!T$1,FALSE))/100</f>
        <v>0.27061626488997798</v>
      </c>
      <c r="BF53" s="119">
        <f>(VLOOKUP($A53,'RevPAR Raw Data'!$B$6:$BE$43,'RevPAR Raw Data'!U$1,FALSE))/100</f>
        <v>0.18192167246000898</v>
      </c>
      <c r="BG53" s="119">
        <f>(VLOOKUP($A53,'RevPAR Raw Data'!$B$6:$BE$43,'RevPAR Raw Data'!V$1,FALSE))/100</f>
        <v>3.4945804368300498E-2</v>
      </c>
      <c r="BH53" s="119">
        <f>(VLOOKUP($A53,'RevPAR Raw Data'!$B$6:$BE$43,'RevPAR Raw Data'!W$1,FALSE))/100</f>
        <v>-1.9969063248178601E-2</v>
      </c>
      <c r="BI53" s="119">
        <f>(VLOOKUP($A53,'RevPAR Raw Data'!$B$6:$BE$43,'RevPAR Raw Data'!X$1,FALSE))/100</f>
        <v>-8.7062503912021208E-2</v>
      </c>
      <c r="BJ53" s="130">
        <f>(VLOOKUP($A53,'RevPAR Raw Data'!$B$6:$BE$43,'RevPAR Raw Data'!Y$1,FALSE))/100</f>
        <v>6.1941741737144299E-2</v>
      </c>
      <c r="BK53" s="119">
        <f>(VLOOKUP($A53,'RevPAR Raw Data'!$B$6:$BE$43,'RevPAR Raw Data'!AA$1,FALSE))/100</f>
        <v>-8.0447043455973491E-3</v>
      </c>
      <c r="BL53" s="119">
        <f>(VLOOKUP($A53,'RevPAR Raw Data'!$B$6:$BE$43,'RevPAR Raw Data'!AB$1,FALSE))/100</f>
        <v>-4.6189990672472293E-2</v>
      </c>
      <c r="BM53" s="130">
        <f>(VLOOKUP($A53,'RevPAR Raw Data'!$B$6:$BE$43,'RevPAR Raw Data'!AC$1,FALSE))/100</f>
        <v>-2.75202919832679E-2</v>
      </c>
      <c r="BN53" s="131">
        <f>(VLOOKUP($A53,'RevPAR Raw Data'!$B$6:$BE$43,'RevPAR Raw Data'!AE$1,FALSE))/100</f>
        <v>3.4203282088746595E-2</v>
      </c>
    </row>
    <row r="54" spans="1:66" x14ac:dyDescent="0.45">
      <c r="A54" s="62" t="s">
        <v>84</v>
      </c>
      <c r="B54" s="118">
        <f>(VLOOKUP($A54,'Occupancy Raw Data'!$B$8:$BE$45,'Occupancy Raw Data'!G$3,FALSE))/100</f>
        <v>0.62909419471425299</v>
      </c>
      <c r="C54" s="115">
        <f>(VLOOKUP($A54,'Occupancy Raw Data'!$B$8:$BE$45,'Occupancy Raw Data'!H$3,FALSE))/100</f>
        <v>0.64411565394172099</v>
      </c>
      <c r="D54" s="115">
        <f>(VLOOKUP($A54,'Occupancy Raw Data'!$B$8:$BE$45,'Occupancy Raw Data'!I$3,FALSE))/100</f>
        <v>0.58256155409984101</v>
      </c>
      <c r="E54" s="115">
        <f>(VLOOKUP($A54,'Occupancy Raw Data'!$B$8:$BE$45,'Occupancy Raw Data'!J$3,FALSE))/100</f>
        <v>0.48215495821097798</v>
      </c>
      <c r="F54" s="115">
        <f>(VLOOKUP($A54,'Occupancy Raw Data'!$B$8:$BE$45,'Occupancy Raw Data'!K$3,FALSE))/100</f>
        <v>0.47481364355093703</v>
      </c>
      <c r="G54" s="116">
        <f>(VLOOKUP($A54,'Occupancy Raw Data'!$B$8:$BE$45,'Occupancy Raw Data'!L$3,FALSE))/100</f>
        <v>0.56254800090354595</v>
      </c>
      <c r="H54" s="119">
        <f>(VLOOKUP($A54,'Occupancy Raw Data'!$B$8:$BE$45,'Occupancy Raw Data'!N$3,FALSE))/100</f>
        <v>0.54291845493562196</v>
      </c>
      <c r="I54" s="119">
        <f>(VLOOKUP($A54,'Occupancy Raw Data'!$B$8:$BE$45,'Occupancy Raw Data'!O$3,FALSE))/100</f>
        <v>0.54721030042918395</v>
      </c>
      <c r="J54" s="116">
        <f>(VLOOKUP($A54,'Occupancy Raw Data'!$B$8:$BE$45,'Occupancy Raw Data'!P$3,FALSE))/100</f>
        <v>0.54506437768240301</v>
      </c>
      <c r="K54" s="117">
        <f>(VLOOKUP($A54,'Occupancy Raw Data'!$B$8:$BE$45,'Occupancy Raw Data'!R$3,FALSE))/100</f>
        <v>0.557552679983219</v>
      </c>
      <c r="M54" s="129">
        <f>(VLOOKUP($A54,'Occupancy Raw Data'!$B$8:$BE$45,'Occupancy Raw Data'!T$3,FALSE))/100</f>
        <v>0.54131568793752893</v>
      </c>
      <c r="N54" s="119">
        <f>(VLOOKUP($A54,'Occupancy Raw Data'!$B$8:$BE$45,'Occupancy Raw Data'!U$3,FALSE))/100</f>
        <v>0.36065579528837199</v>
      </c>
      <c r="O54" s="119">
        <f>(VLOOKUP($A54,'Occupancy Raw Data'!$B$8:$BE$45,'Occupancy Raw Data'!V$3,FALSE))/100</f>
        <v>0.12511341266439199</v>
      </c>
      <c r="P54" s="119">
        <f>(VLOOKUP($A54,'Occupancy Raw Data'!$B$8:$BE$45,'Occupancy Raw Data'!W$3,FALSE))/100</f>
        <v>-6.4507079542312301E-2</v>
      </c>
      <c r="Q54" s="119">
        <f>(VLOOKUP($A54,'Occupancy Raw Data'!$B$8:$BE$45,'Occupancy Raw Data'!X$3,FALSE))/100</f>
        <v>-5.4655135838832497E-2</v>
      </c>
      <c r="R54" s="130">
        <f>(VLOOKUP($A54,'Occupancy Raw Data'!$B$8:$BE$45,'Occupancy Raw Data'!Y$3,FALSE))/100</f>
        <v>0.163737898973459</v>
      </c>
      <c r="S54" s="119">
        <f>(VLOOKUP($A54,'Occupancy Raw Data'!$B$8:$BE$45,'Occupancy Raw Data'!AA$3,FALSE))/100</f>
        <v>-4.5976127943971094E-2</v>
      </c>
      <c r="T54" s="119">
        <f>(VLOOKUP($A54,'Occupancy Raw Data'!$B$8:$BE$45,'Occupancy Raw Data'!AB$3,FALSE))/100</f>
        <v>-2.7534604780717901E-5</v>
      </c>
      <c r="U54" s="130">
        <f>(VLOOKUP($A54,'Occupancy Raw Data'!$B$8:$BE$45,'Occupancy Raw Data'!AC$3,FALSE))/100</f>
        <v>-2.3451667863321E-2</v>
      </c>
      <c r="V54" s="131">
        <f>(VLOOKUP($A54,'Occupancy Raw Data'!$B$8:$BE$45,'Occupancy Raw Data'!AE$3,FALSE))/100</f>
        <v>0.104597299585333</v>
      </c>
      <c r="X54" s="49">
        <f>VLOOKUP($A54,'ADR Raw Data'!$B$6:$BE$43,'ADR Raw Data'!G$1,FALSE)</f>
        <v>107.289192100538</v>
      </c>
      <c r="Y54" s="50">
        <f>VLOOKUP($A54,'ADR Raw Data'!$B$6:$BE$43,'ADR Raw Data'!H$1,FALSE)</f>
        <v>105.297839733473</v>
      </c>
      <c r="Z54" s="50">
        <f>VLOOKUP($A54,'ADR Raw Data'!$B$6:$BE$43,'ADR Raw Data'!I$1,FALSE)</f>
        <v>106.81118650639699</v>
      </c>
      <c r="AA54" s="50">
        <f>VLOOKUP($A54,'ADR Raw Data'!$B$6:$BE$43,'ADR Raw Data'!J$1,FALSE)</f>
        <v>103.621061138439</v>
      </c>
      <c r="AB54" s="50">
        <f>VLOOKUP($A54,'ADR Raw Data'!$B$6:$BE$43,'ADR Raw Data'!K$1,FALSE)</f>
        <v>105.95944814462401</v>
      </c>
      <c r="AC54" s="51">
        <f>VLOOKUP($A54,'ADR Raw Data'!$B$6:$BE$43,'ADR Raw Data'!L$1,FALSE)</f>
        <v>105.88091511403699</v>
      </c>
      <c r="AD54" s="50">
        <f>VLOOKUP($A54,'ADR Raw Data'!$B$6:$BE$43,'ADR Raw Data'!N$1,FALSE)</f>
        <v>124.009172040773</v>
      </c>
      <c r="AE54" s="50">
        <f>VLOOKUP($A54,'ADR Raw Data'!$B$6:$BE$43,'ADR Raw Data'!O$1,FALSE)</f>
        <v>121.11357069143401</v>
      </c>
      <c r="AF54" s="51">
        <f>VLOOKUP($A54,'ADR Raw Data'!$B$6:$BE$43,'ADR Raw Data'!P$1,FALSE)</f>
        <v>122.555671363447</v>
      </c>
      <c r="AG54" s="52">
        <f>VLOOKUP($A54,'ADR Raw Data'!$B$6:$BE$43,'ADR Raw Data'!R$1,FALSE)</f>
        <v>110.538420245398</v>
      </c>
      <c r="AI54" s="129">
        <f>(VLOOKUP($A54,'ADR Raw Data'!$B$6:$BE$43,'ADR Raw Data'!T$1,FALSE))/100</f>
        <v>7.2068385676377911E-2</v>
      </c>
      <c r="AJ54" s="119">
        <f>(VLOOKUP($A54,'ADR Raw Data'!$B$6:$BE$43,'ADR Raw Data'!U$1,FALSE))/100</f>
        <v>5.59191067859122E-2</v>
      </c>
      <c r="AK54" s="119">
        <f>(VLOOKUP($A54,'ADR Raw Data'!$B$6:$BE$43,'ADR Raw Data'!V$1,FALSE))/100</f>
        <v>4.4771907448101195E-2</v>
      </c>
      <c r="AL54" s="119">
        <f>(VLOOKUP($A54,'ADR Raw Data'!$B$6:$BE$43,'ADR Raw Data'!W$1,FALSE))/100</f>
        <v>2.3678901177902899E-2</v>
      </c>
      <c r="AM54" s="119">
        <f>(VLOOKUP($A54,'ADR Raw Data'!$B$6:$BE$43,'ADR Raw Data'!X$1,FALSE))/100</f>
        <v>1.31296596665634E-2</v>
      </c>
      <c r="AN54" s="130">
        <f>(VLOOKUP($A54,'ADR Raw Data'!$B$6:$BE$43,'ADR Raw Data'!Y$1,FALSE))/100</f>
        <v>4.16110890718209E-2</v>
      </c>
      <c r="AO54" s="119">
        <f>(VLOOKUP($A54,'ADR Raw Data'!$B$6:$BE$43,'ADR Raw Data'!AA$1,FALSE))/100</f>
        <v>3.8521929957482902E-2</v>
      </c>
      <c r="AP54" s="119">
        <f>(VLOOKUP($A54,'ADR Raw Data'!$B$6:$BE$43,'ADR Raw Data'!AB$1,FALSE))/100</f>
        <v>2.22928147978643E-2</v>
      </c>
      <c r="AQ54" s="130">
        <f>(VLOOKUP($A54,'ADR Raw Data'!$B$6:$BE$43,'ADR Raw Data'!AC$1,FALSE))/100</f>
        <v>3.0311959669095199E-2</v>
      </c>
      <c r="AR54" s="131">
        <f>(VLOOKUP($A54,'ADR Raw Data'!$B$6:$BE$43,'ADR Raw Data'!AE$1,FALSE))/100</f>
        <v>3.1945504124506502E-2</v>
      </c>
      <c r="AS54" s="40"/>
      <c r="AT54" s="49">
        <f>VLOOKUP($A54,'RevPAR Raw Data'!$B$6:$BE$43,'RevPAR Raw Data'!G$1,FALSE)</f>
        <v>67.495007906031105</v>
      </c>
      <c r="AU54" s="50">
        <f>VLOOKUP($A54,'RevPAR Raw Data'!$B$6:$BE$43,'RevPAR Raw Data'!H$1,FALSE)</f>
        <v>67.823986898576905</v>
      </c>
      <c r="AV54" s="50">
        <f>VLOOKUP($A54,'RevPAR Raw Data'!$B$6:$BE$43,'RevPAR Raw Data'!I$1,FALSE)</f>
        <v>62.224090806415099</v>
      </c>
      <c r="AW54" s="50">
        <f>VLOOKUP($A54,'RevPAR Raw Data'!$B$6:$BE$43,'RevPAR Raw Data'!J$1,FALSE)</f>
        <v>49.961408402981696</v>
      </c>
      <c r="AX54" s="50">
        <f>VLOOKUP($A54,'RevPAR Raw Data'!$B$6:$BE$43,'RevPAR Raw Data'!K$1,FALSE)</f>
        <v>50.310991642195603</v>
      </c>
      <c r="AY54" s="51">
        <f>VLOOKUP($A54,'RevPAR Raw Data'!$B$6:$BE$43,'RevPAR Raw Data'!L$1,FALSE)</f>
        <v>59.563097131240099</v>
      </c>
      <c r="AZ54" s="50">
        <f>VLOOKUP($A54,'RevPAR Raw Data'!$B$6:$BE$43,'RevPAR Raw Data'!N$1,FALSE)</f>
        <v>67.326868082222703</v>
      </c>
      <c r="BA54" s="50">
        <f>VLOOKUP($A54,'RevPAR Raw Data'!$B$6:$BE$43,'RevPAR Raw Data'!O$1,FALSE)</f>
        <v>66.274593404111101</v>
      </c>
      <c r="BB54" s="51">
        <f>VLOOKUP($A54,'RevPAR Raw Data'!$B$6:$BE$43,'RevPAR Raw Data'!P$1,FALSE)</f>
        <v>66.800730743166895</v>
      </c>
      <c r="BC54" s="52">
        <f>VLOOKUP($A54,'RevPAR Raw Data'!$B$6:$BE$43,'RevPAR Raw Data'!R$1,FALSE)</f>
        <v>61.630992448933398</v>
      </c>
      <c r="BE54" s="129">
        <f>(VLOOKUP($A54,'RevPAR Raw Data'!$B$6:$BE$43,'RevPAR Raw Data'!T$1,FALSE))/100</f>
        <v>0.65239582138486296</v>
      </c>
      <c r="BF54" s="119">
        <f>(VLOOKUP($A54,'RevPAR Raw Data'!$B$6:$BE$43,'RevPAR Raw Data'!U$1,FALSE))/100</f>
        <v>0.43674245200397299</v>
      </c>
      <c r="BG54" s="119">
        <f>(VLOOKUP($A54,'RevPAR Raw Data'!$B$6:$BE$43,'RevPAR Raw Data'!V$1,FALSE))/100</f>
        <v>0.17548688624482001</v>
      </c>
      <c r="BH54" s="119">
        <f>(VLOOKUP($A54,'RevPAR Raw Data'!$B$6:$BE$43,'RevPAR Raw Data'!W$1,FALSE))/100</f>
        <v>-4.2355635126166795E-2</v>
      </c>
      <c r="BI54" s="119">
        <f>(VLOOKUP($A54,'RevPAR Raw Data'!$B$6:$BE$43,'RevPAR Raw Data'!X$1,FALSE))/100</f>
        <v>-4.2243079504862696E-2</v>
      </c>
      <c r="BJ54" s="130">
        <f>(VLOOKUP($A54,'RevPAR Raw Data'!$B$6:$BE$43,'RevPAR Raw Data'!Y$1,FALSE))/100</f>
        <v>0.21216230034389699</v>
      </c>
      <c r="BK54" s="119">
        <f>(VLOOKUP($A54,'RevPAR Raw Data'!$B$6:$BE$43,'RevPAR Raw Data'!AA$1,FALSE))/100</f>
        <v>-9.2252871668621391E-3</v>
      </c>
      <c r="BL54" s="119">
        <f>(VLOOKUP($A54,'RevPAR Raw Data'!$B$6:$BE$43,'RevPAR Raw Data'!AB$1,FALSE))/100</f>
        <v>2.22646663692386E-2</v>
      </c>
      <c r="BM54" s="130">
        <f>(VLOOKUP($A54,'RevPAR Raw Data'!$B$6:$BE$43,'RevPAR Raw Data'!AC$1,FALSE))/100</f>
        <v>6.1494257953282104E-3</v>
      </c>
      <c r="BN54" s="131">
        <f>(VLOOKUP($A54,'RevPAR Raw Data'!$B$6:$BE$43,'RevPAR Raw Data'!AE$1,FALSE))/100</f>
        <v>0.13988421717515501</v>
      </c>
    </row>
    <row r="55" spans="1:66" x14ac:dyDescent="0.45">
      <c r="A55" s="59" t="s">
        <v>85</v>
      </c>
      <c r="B55" s="118">
        <f>(VLOOKUP($A55,'Occupancy Raw Data'!$B$8:$BE$45,'Occupancy Raw Data'!G$3,FALSE))/100</f>
        <v>0.54880546075085301</v>
      </c>
      <c r="C55" s="115">
        <f>(VLOOKUP($A55,'Occupancy Raw Data'!$B$8:$BE$45,'Occupancy Raw Data'!H$3,FALSE))/100</f>
        <v>0.60750853242320801</v>
      </c>
      <c r="D55" s="115">
        <f>(VLOOKUP($A55,'Occupancy Raw Data'!$B$8:$BE$45,'Occupancy Raw Data'!I$3,FALSE))/100</f>
        <v>0.59863481228668902</v>
      </c>
      <c r="E55" s="115">
        <f>(VLOOKUP($A55,'Occupancy Raw Data'!$B$8:$BE$45,'Occupancy Raw Data'!J$3,FALSE))/100</f>
        <v>0.60614334470989695</v>
      </c>
      <c r="F55" s="115">
        <f>(VLOOKUP($A55,'Occupancy Raw Data'!$B$8:$BE$45,'Occupancy Raw Data'!K$3,FALSE))/100</f>
        <v>0.53242320819112599</v>
      </c>
      <c r="G55" s="116">
        <f>(VLOOKUP($A55,'Occupancy Raw Data'!$B$8:$BE$45,'Occupancy Raw Data'!L$3,FALSE))/100</f>
        <v>0.57870307167235402</v>
      </c>
      <c r="H55" s="119">
        <f>(VLOOKUP($A55,'Occupancy Raw Data'!$B$8:$BE$45,'Occupancy Raw Data'!N$3,FALSE))/100</f>
        <v>0.50853242320819103</v>
      </c>
      <c r="I55" s="119">
        <f>(VLOOKUP($A55,'Occupancy Raw Data'!$B$8:$BE$45,'Occupancy Raw Data'!O$3,FALSE))/100</f>
        <v>0.41843003412969204</v>
      </c>
      <c r="J55" s="116">
        <f>(VLOOKUP($A55,'Occupancy Raw Data'!$B$8:$BE$45,'Occupancy Raw Data'!P$3,FALSE))/100</f>
        <v>0.46348122866894104</v>
      </c>
      <c r="K55" s="117">
        <f>(VLOOKUP($A55,'Occupancy Raw Data'!$B$8:$BE$45,'Occupancy Raw Data'!R$3,FALSE))/100</f>
        <v>0.54578254509995094</v>
      </c>
      <c r="M55" s="129">
        <f>(VLOOKUP($A55,'Occupancy Raw Data'!$B$8:$BE$45,'Occupancy Raw Data'!T$3,FALSE))/100</f>
        <v>0.55023398191478101</v>
      </c>
      <c r="N55" s="119">
        <f>(VLOOKUP($A55,'Occupancy Raw Data'!$B$8:$BE$45,'Occupancy Raw Data'!U$3,FALSE))/100</f>
        <v>0.11119718213590801</v>
      </c>
      <c r="O55" s="119">
        <f>(VLOOKUP($A55,'Occupancy Raw Data'!$B$8:$BE$45,'Occupancy Raw Data'!V$3,FALSE))/100</f>
        <v>4.4751201060846499E-2</v>
      </c>
      <c r="P55" s="119">
        <f>(VLOOKUP($A55,'Occupancy Raw Data'!$B$8:$BE$45,'Occupancy Raw Data'!W$3,FALSE))/100</f>
        <v>7.1505009358141497E-2</v>
      </c>
      <c r="Q55" s="119">
        <f>(VLOOKUP($A55,'Occupancy Raw Data'!$B$8:$BE$45,'Occupancy Raw Data'!X$3,FALSE))/100</f>
        <v>0.11022799881558999</v>
      </c>
      <c r="R55" s="130">
        <f>(VLOOKUP($A55,'Occupancy Raw Data'!$B$8:$BE$45,'Occupancy Raw Data'!Y$3,FALSE))/100</f>
        <v>0.148686189787201</v>
      </c>
      <c r="S55" s="119">
        <f>(VLOOKUP($A55,'Occupancy Raw Data'!$B$8:$BE$45,'Occupancy Raw Data'!AA$3,FALSE))/100</f>
        <v>0.15921700465095101</v>
      </c>
      <c r="T55" s="119">
        <f>(VLOOKUP($A55,'Occupancy Raw Data'!$B$8:$BE$45,'Occupancy Raw Data'!AB$3,FALSE))/100</f>
        <v>3.9389610467236002E-3</v>
      </c>
      <c r="U55" s="130">
        <f>(VLOOKUP($A55,'Occupancy Raw Data'!$B$8:$BE$45,'Occupancy Raw Data'!AC$3,FALSE))/100</f>
        <v>8.3565329823294301E-2</v>
      </c>
      <c r="V55" s="131">
        <f>(VLOOKUP($A55,'Occupancy Raw Data'!$B$8:$BE$45,'Occupancy Raw Data'!AE$3,FALSE))/100</f>
        <v>0.13217707279007801</v>
      </c>
      <c r="X55" s="49">
        <f>VLOOKUP($A55,'ADR Raw Data'!$B$6:$BE$43,'ADR Raw Data'!G$1,FALSE)</f>
        <v>88.190460199004903</v>
      </c>
      <c r="Y55" s="50">
        <f>VLOOKUP($A55,'ADR Raw Data'!$B$6:$BE$43,'ADR Raw Data'!H$1,FALSE)</f>
        <v>91.309550561797707</v>
      </c>
      <c r="Z55" s="50">
        <f>VLOOKUP($A55,'ADR Raw Data'!$B$6:$BE$43,'ADR Raw Data'!I$1,FALSE)</f>
        <v>91.419726339794707</v>
      </c>
      <c r="AA55" s="50">
        <f>VLOOKUP($A55,'ADR Raw Data'!$B$6:$BE$43,'ADR Raw Data'!J$1,FALSE)</f>
        <v>93.931475225225199</v>
      </c>
      <c r="AB55" s="50">
        <f>VLOOKUP($A55,'ADR Raw Data'!$B$6:$BE$43,'ADR Raw Data'!K$1,FALSE)</f>
        <v>91.365256410256407</v>
      </c>
      <c r="AC55" s="51">
        <f>VLOOKUP($A55,'ADR Raw Data'!$B$6:$BE$43,'ADR Raw Data'!L$1,FALSE)</f>
        <v>91.300254777069995</v>
      </c>
      <c r="AD55" s="50">
        <f>VLOOKUP($A55,'ADR Raw Data'!$B$6:$BE$43,'ADR Raw Data'!N$1,FALSE)</f>
        <v>94.923288590604002</v>
      </c>
      <c r="AE55" s="50">
        <f>VLOOKUP($A55,'ADR Raw Data'!$B$6:$BE$43,'ADR Raw Data'!O$1,FALSE)</f>
        <v>87.521092985318106</v>
      </c>
      <c r="AF55" s="51">
        <f>VLOOKUP($A55,'ADR Raw Data'!$B$6:$BE$43,'ADR Raw Data'!P$1,FALSE)</f>
        <v>91.581944035345998</v>
      </c>
      <c r="AG55" s="52">
        <f>VLOOKUP($A55,'ADR Raw Data'!$B$6:$BE$43,'ADR Raw Data'!R$1,FALSE)</f>
        <v>91.368601036269396</v>
      </c>
      <c r="AI55" s="129">
        <f>(VLOOKUP($A55,'ADR Raw Data'!$B$6:$BE$43,'ADR Raw Data'!T$1,FALSE))/100</f>
        <v>0.10387696097667901</v>
      </c>
      <c r="AJ55" s="119">
        <f>(VLOOKUP($A55,'ADR Raw Data'!$B$6:$BE$43,'ADR Raw Data'!U$1,FALSE))/100</f>
        <v>3.5543318387917598E-2</v>
      </c>
      <c r="AK55" s="119">
        <f>(VLOOKUP($A55,'ADR Raw Data'!$B$6:$BE$43,'ADR Raw Data'!V$1,FALSE))/100</f>
        <v>3.7154206733405103E-2</v>
      </c>
      <c r="AL55" s="119">
        <f>(VLOOKUP($A55,'ADR Raw Data'!$B$6:$BE$43,'ADR Raw Data'!W$1,FALSE))/100</f>
        <v>6.5064358668553396E-2</v>
      </c>
      <c r="AM55" s="119">
        <f>(VLOOKUP($A55,'ADR Raw Data'!$B$6:$BE$43,'ADR Raw Data'!X$1,FALSE))/100</f>
        <v>8.1869428042655901E-2</v>
      </c>
      <c r="AN55" s="130">
        <f>(VLOOKUP($A55,'ADR Raw Data'!$B$6:$BE$43,'ADR Raw Data'!Y$1,FALSE))/100</f>
        <v>5.7949402635578705E-2</v>
      </c>
      <c r="AO55" s="119">
        <f>(VLOOKUP($A55,'ADR Raw Data'!$B$6:$BE$43,'ADR Raw Data'!AA$1,FALSE))/100</f>
        <v>0.14018777872840102</v>
      </c>
      <c r="AP55" s="119">
        <f>(VLOOKUP($A55,'ADR Raw Data'!$B$6:$BE$43,'ADR Raw Data'!AB$1,FALSE))/100</f>
        <v>4.3911835898207602E-2</v>
      </c>
      <c r="AQ55" s="130">
        <f>(VLOOKUP($A55,'ADR Raw Data'!$B$6:$BE$43,'ADR Raw Data'!AC$1,FALSE))/100</f>
        <v>9.6285306677422702E-2</v>
      </c>
      <c r="AR55" s="131">
        <f>(VLOOKUP($A55,'ADR Raw Data'!$B$6:$BE$43,'ADR Raw Data'!AE$1,FALSE))/100</f>
        <v>6.7398317887427894E-2</v>
      </c>
      <c r="AS55" s="40"/>
      <c r="AT55" s="49">
        <f>VLOOKUP($A55,'RevPAR Raw Data'!$B$6:$BE$43,'RevPAR Raw Data'!G$1,FALSE)</f>
        <v>48.399406143344699</v>
      </c>
      <c r="AU55" s="50">
        <f>VLOOKUP($A55,'RevPAR Raw Data'!$B$6:$BE$43,'RevPAR Raw Data'!H$1,FALSE)</f>
        <v>55.471331058020397</v>
      </c>
      <c r="AV55" s="50">
        <f>VLOOKUP($A55,'RevPAR Raw Data'!$B$6:$BE$43,'RevPAR Raw Data'!I$1,FALSE)</f>
        <v>54.727030716723498</v>
      </c>
      <c r="AW55" s="50">
        <f>VLOOKUP($A55,'RevPAR Raw Data'!$B$6:$BE$43,'RevPAR Raw Data'!J$1,FALSE)</f>
        <v>56.935938566552899</v>
      </c>
      <c r="AX55" s="50">
        <f>VLOOKUP($A55,'RevPAR Raw Data'!$B$6:$BE$43,'RevPAR Raw Data'!K$1,FALSE)</f>
        <v>48.6449829351535</v>
      </c>
      <c r="AY55" s="51">
        <f>VLOOKUP($A55,'RevPAR Raw Data'!$B$6:$BE$43,'RevPAR Raw Data'!L$1,FALSE)</f>
        <v>52.835737883958998</v>
      </c>
      <c r="AZ55" s="50">
        <f>VLOOKUP($A55,'RevPAR Raw Data'!$B$6:$BE$43,'RevPAR Raw Data'!N$1,FALSE)</f>
        <v>48.271569965870299</v>
      </c>
      <c r="BA55" s="50">
        <f>VLOOKUP($A55,'RevPAR Raw Data'!$B$6:$BE$43,'RevPAR Raw Data'!O$1,FALSE)</f>
        <v>36.621453924914597</v>
      </c>
      <c r="BB55" s="51">
        <f>VLOOKUP($A55,'RevPAR Raw Data'!$B$6:$BE$43,'RevPAR Raw Data'!P$1,FALSE)</f>
        <v>42.446511945392402</v>
      </c>
      <c r="BC55" s="52">
        <f>VLOOKUP($A55,'RevPAR Raw Data'!$B$6:$BE$43,'RevPAR Raw Data'!R$1,FALSE)</f>
        <v>49.867387615797099</v>
      </c>
      <c r="BE55" s="129">
        <f>(VLOOKUP($A55,'RevPAR Raw Data'!$B$6:$BE$43,'RevPAR Raw Data'!T$1,FALSE))/100</f>
        <v>0.71126757675886598</v>
      </c>
      <c r="BF55" s="119">
        <f>(VLOOKUP($A55,'RevPAR Raw Data'!$B$6:$BE$43,'RevPAR Raw Data'!U$1,FALSE))/100</f>
        <v>0.15069281737232099</v>
      </c>
      <c r="BG55" s="119">
        <f>(VLOOKUP($A55,'RevPAR Raw Data'!$B$6:$BE$43,'RevPAR Raw Data'!V$1,FALSE))/100</f>
        <v>8.3568103170034505E-2</v>
      </c>
      <c r="BH55" s="119">
        <f>(VLOOKUP($A55,'RevPAR Raw Data'!$B$6:$BE$43,'RevPAR Raw Data'!W$1,FALSE))/100</f>
        <v>0.14122179560217099</v>
      </c>
      <c r="BI55" s="119">
        <f>(VLOOKUP($A55,'RevPAR Raw Data'!$B$6:$BE$43,'RevPAR Raw Data'!X$1,FALSE))/100</f>
        <v>0.201121730075565</v>
      </c>
      <c r="BJ55" s="130">
        <f>(VLOOKUP($A55,'RevPAR Raw Data'!$B$6:$BE$43,'RevPAR Raw Data'!Y$1,FALSE))/100</f>
        <v>0.21525186830110801</v>
      </c>
      <c r="BK55" s="119">
        <f>(VLOOKUP($A55,'RevPAR Raw Data'!$B$6:$BE$43,'RevPAR Raw Data'!AA$1,FALSE))/100</f>
        <v>0.32172506159715902</v>
      </c>
      <c r="BL55" s="119">
        <f>(VLOOKUP($A55,'RevPAR Raw Data'!$B$6:$BE$43,'RevPAR Raw Data'!AB$1,FALSE))/100</f>
        <v>4.8023763956024403E-2</v>
      </c>
      <c r="BM55" s="130">
        <f>(VLOOKUP($A55,'RevPAR Raw Data'!$B$6:$BE$43,'RevPAR Raw Data'!AC$1,FALSE))/100</f>
        <v>0.18789674991035199</v>
      </c>
      <c r="BN55" s="131">
        <f>(VLOOKUP($A55,'RevPAR Raw Data'!$B$6:$BE$43,'RevPAR Raw Data'!AE$1,FALSE))/100</f>
        <v>0.20848390304684097</v>
      </c>
    </row>
    <row r="56" spans="1:66" ht="16.5" thickBot="1" x14ac:dyDescent="0.5">
      <c r="A56" s="59" t="s">
        <v>86</v>
      </c>
      <c r="B56" s="124">
        <f>(VLOOKUP($A56,'Occupancy Raw Data'!$B$8:$BE$45,'Occupancy Raw Data'!G$3,FALSE))/100</f>
        <v>0.63324752743530599</v>
      </c>
      <c r="C56" s="125">
        <f>(VLOOKUP($A56,'Occupancy Raw Data'!$B$8:$BE$45,'Occupancy Raw Data'!H$3,FALSE))/100</f>
        <v>0.64191843923587499</v>
      </c>
      <c r="D56" s="125">
        <f>(VLOOKUP($A56,'Occupancy Raw Data'!$B$8:$BE$45,'Occupancy Raw Data'!I$3,FALSE))/100</f>
        <v>0.58745427448855092</v>
      </c>
      <c r="E56" s="125">
        <f>(VLOOKUP($A56,'Occupancy Raw Data'!$B$8:$BE$45,'Occupancy Raw Data'!J$3,FALSE))/100</f>
        <v>0.48204850291288404</v>
      </c>
      <c r="F56" s="125">
        <f>(VLOOKUP($A56,'Occupancy Raw Data'!$B$8:$BE$45,'Occupancy Raw Data'!K$3,FALSE))/100</f>
        <v>0.46470667931174603</v>
      </c>
      <c r="G56" s="126">
        <f>(VLOOKUP($A56,'Occupancy Raw Data'!$B$8:$BE$45,'Occupancy Raw Data'!L$3,FALSE))/100</f>
        <v>0.56187508467687297</v>
      </c>
      <c r="H56" s="127">
        <f>(VLOOKUP($A56,'Occupancy Raw Data'!$B$8:$BE$45,'Occupancy Raw Data'!N$3,FALSE))/100</f>
        <v>0.53461590570383399</v>
      </c>
      <c r="I56" s="127">
        <f>(VLOOKUP($A56,'Occupancy Raw Data'!$B$8:$BE$45,'Occupancy Raw Data'!O$3,FALSE))/100</f>
        <v>0.52594499390326499</v>
      </c>
      <c r="J56" s="126">
        <f>(VLOOKUP($A56,'Occupancy Raw Data'!$B$8:$BE$45,'Occupancy Raw Data'!P$3,FALSE))/100</f>
        <v>0.53028044980354894</v>
      </c>
      <c r="K56" s="128">
        <f>(VLOOKUP($A56,'Occupancy Raw Data'!$B$8:$BE$45,'Occupancy Raw Data'!R$3,FALSE))/100</f>
        <v>0.55284804614163696</v>
      </c>
      <c r="M56" s="140">
        <f>(VLOOKUP($A56,'Occupancy Raw Data'!$B$8:$BE$45,'Occupancy Raw Data'!T$3,FALSE))/100</f>
        <v>0.36303472250042396</v>
      </c>
      <c r="N56" s="127">
        <f>(VLOOKUP($A56,'Occupancy Raw Data'!$B$8:$BE$45,'Occupancy Raw Data'!U$3,FALSE))/100</f>
        <v>0.24615793497331701</v>
      </c>
      <c r="O56" s="127">
        <f>(VLOOKUP($A56,'Occupancy Raw Data'!$B$8:$BE$45,'Occupancy Raw Data'!V$3,FALSE))/100</f>
        <v>6.0551174008120601E-2</v>
      </c>
      <c r="P56" s="127">
        <f>(VLOOKUP($A56,'Occupancy Raw Data'!$B$8:$BE$45,'Occupancy Raw Data'!W$3,FALSE))/100</f>
        <v>-0.12669402036067401</v>
      </c>
      <c r="Q56" s="127">
        <f>(VLOOKUP($A56,'Occupancy Raw Data'!$B$8:$BE$45,'Occupancy Raw Data'!X$3,FALSE))/100</f>
        <v>-0.178855701816301</v>
      </c>
      <c r="R56" s="141">
        <f>(VLOOKUP($A56,'Occupancy Raw Data'!$B$8:$BE$45,'Occupancy Raw Data'!Y$3,FALSE))/100</f>
        <v>5.9531694432333103E-2</v>
      </c>
      <c r="S56" s="127">
        <f>(VLOOKUP($A56,'Occupancy Raw Data'!$B$8:$BE$45,'Occupancy Raw Data'!AA$3,FALSE))/100</f>
        <v>-0.16456893095730901</v>
      </c>
      <c r="T56" s="127">
        <f>(VLOOKUP($A56,'Occupancy Raw Data'!$B$8:$BE$45,'Occupancy Raw Data'!AB$3,FALSE))/100</f>
        <v>-0.208514525069322</v>
      </c>
      <c r="U56" s="141">
        <f>(VLOOKUP($A56,'Occupancy Raw Data'!$B$8:$BE$45,'Occupancy Raw Data'!AC$3,FALSE))/100</f>
        <v>-0.186955694765641</v>
      </c>
      <c r="V56" s="142">
        <f>(VLOOKUP($A56,'Occupancy Raw Data'!$B$8:$BE$45,'Occupancy Raw Data'!AE$3,FALSE))/100</f>
        <v>-2.1744711289317702E-2</v>
      </c>
      <c r="X56" s="63">
        <f>VLOOKUP($A56,'ADR Raw Data'!$B$6:$BE$43,'ADR Raw Data'!G$1,FALSE)</f>
        <v>134.30440735986301</v>
      </c>
      <c r="Y56" s="64">
        <f>VLOOKUP($A56,'ADR Raw Data'!$B$6:$BE$43,'ADR Raw Data'!H$1,FALSE)</f>
        <v>107.911000422119</v>
      </c>
      <c r="Z56" s="64">
        <f>VLOOKUP($A56,'ADR Raw Data'!$B$6:$BE$43,'ADR Raw Data'!I$1,FALSE)</f>
        <v>108.04928274907699</v>
      </c>
      <c r="AA56" s="64">
        <f>VLOOKUP($A56,'ADR Raw Data'!$B$6:$BE$43,'ADR Raw Data'!J$1,FALSE)</f>
        <v>104.08439572793699</v>
      </c>
      <c r="AB56" s="64">
        <f>VLOOKUP($A56,'ADR Raw Data'!$B$6:$BE$43,'ADR Raw Data'!K$1,FALSE)</f>
        <v>112.95762099125299</v>
      </c>
      <c r="AC56" s="65">
        <f>VLOOKUP($A56,'ADR Raw Data'!$B$6:$BE$43,'ADR Raw Data'!L$1,FALSE)</f>
        <v>114.06730951003</v>
      </c>
      <c r="AD56" s="64">
        <f>VLOOKUP($A56,'ADR Raw Data'!$B$6:$BE$43,'ADR Raw Data'!N$1,FALSE)</f>
        <v>142.13333502280699</v>
      </c>
      <c r="AE56" s="64">
        <f>VLOOKUP($A56,'ADR Raw Data'!$B$6:$BE$43,'ADR Raw Data'!O$1,FALSE)</f>
        <v>137.85247810407</v>
      </c>
      <c r="AF56" s="65">
        <f>VLOOKUP($A56,'ADR Raw Data'!$B$6:$BE$43,'ADR Raw Data'!P$1,FALSE)</f>
        <v>140.010406234031</v>
      </c>
      <c r="AG56" s="66">
        <f>VLOOKUP($A56,'ADR Raw Data'!$B$6:$BE$43,'ADR Raw Data'!R$1,FALSE)</f>
        <v>121.177047682397</v>
      </c>
      <c r="AI56" s="140">
        <f>(VLOOKUP($A56,'ADR Raw Data'!$B$6:$BE$43,'ADR Raw Data'!T$1,FALSE))/100</f>
        <v>-1.5903286938321902E-2</v>
      </c>
      <c r="AJ56" s="127">
        <f>(VLOOKUP($A56,'ADR Raw Data'!$B$6:$BE$43,'ADR Raw Data'!U$1,FALSE))/100</f>
        <v>1.3126648687424101E-2</v>
      </c>
      <c r="AK56" s="127">
        <f>(VLOOKUP($A56,'ADR Raw Data'!$B$6:$BE$43,'ADR Raw Data'!V$1,FALSE))/100</f>
        <v>-2.1415967288455601E-2</v>
      </c>
      <c r="AL56" s="127">
        <f>(VLOOKUP($A56,'ADR Raw Data'!$B$6:$BE$43,'ADR Raw Data'!W$1,FALSE))/100</f>
        <v>-4.73140674515495E-2</v>
      </c>
      <c r="AM56" s="127">
        <f>(VLOOKUP($A56,'ADR Raw Data'!$B$6:$BE$43,'ADR Raw Data'!X$1,FALSE))/100</f>
        <v>4.2092041377018198E-3</v>
      </c>
      <c r="AN56" s="141">
        <f>(VLOOKUP($A56,'ADR Raw Data'!$B$6:$BE$43,'ADR Raw Data'!Y$1,FALSE))/100</f>
        <v>-3.1051802020393201E-3</v>
      </c>
      <c r="AO56" s="127">
        <f>(VLOOKUP($A56,'ADR Raw Data'!$B$6:$BE$43,'ADR Raw Data'!AA$1,FALSE))/100</f>
        <v>9.7894688335662505E-2</v>
      </c>
      <c r="AP56" s="127">
        <f>(VLOOKUP($A56,'ADR Raw Data'!$B$6:$BE$43,'ADR Raw Data'!AB$1,FALSE))/100</f>
        <v>4.8895399703834698E-2</v>
      </c>
      <c r="AQ56" s="141">
        <f>(VLOOKUP($A56,'ADR Raw Data'!$B$6:$BE$43,'ADR Raw Data'!AC$1,FALSE))/100</f>
        <v>7.31921324481275E-2</v>
      </c>
      <c r="AR56" s="142">
        <f>(VLOOKUP($A56,'ADR Raw Data'!$B$6:$BE$43,'ADR Raw Data'!AE$1,FALSE))/100</f>
        <v>1.2244029622662101E-2</v>
      </c>
      <c r="AS56" s="40"/>
      <c r="AT56" s="63">
        <f>VLOOKUP($A56,'RevPAR Raw Data'!$B$6:$BE$43,'RevPAR Raw Data'!G$1,FALSE)</f>
        <v>85.047933884297507</v>
      </c>
      <c r="AU56" s="64">
        <f>VLOOKUP($A56,'RevPAR Raw Data'!$B$6:$BE$43,'RevPAR Raw Data'!H$1,FALSE)</f>
        <v>69.270060967348499</v>
      </c>
      <c r="AV56" s="64">
        <f>VLOOKUP($A56,'RevPAR Raw Data'!$B$6:$BE$43,'RevPAR Raw Data'!I$1,FALSE)</f>
        <v>63.474013006367699</v>
      </c>
      <c r="AW56" s="64">
        <f>VLOOKUP($A56,'RevPAR Raw Data'!$B$6:$BE$43,'RevPAR Raw Data'!J$1,FALSE)</f>
        <v>50.1737271372442</v>
      </c>
      <c r="AX56" s="64">
        <f>VLOOKUP($A56,'RevPAR Raw Data'!$B$6:$BE$43,'RevPAR Raw Data'!K$1,FALSE)</f>
        <v>52.492160953800202</v>
      </c>
      <c r="AY56" s="65">
        <f>VLOOKUP($A56,'RevPAR Raw Data'!$B$6:$BE$43,'RevPAR Raw Data'!L$1,FALSE)</f>
        <v>64.091579189811597</v>
      </c>
      <c r="AZ56" s="64">
        <f>VLOOKUP($A56,'RevPAR Raw Data'!$B$6:$BE$43,'RevPAR Raw Data'!N$1,FALSE)</f>
        <v>75.986741633924893</v>
      </c>
      <c r="BA56" s="64">
        <f>VLOOKUP($A56,'RevPAR Raw Data'!$B$6:$BE$43,'RevPAR Raw Data'!O$1,FALSE)</f>
        <v>72.502820755995103</v>
      </c>
      <c r="BB56" s="65">
        <f>VLOOKUP($A56,'RevPAR Raw Data'!$B$6:$BE$43,'RevPAR Raw Data'!P$1,FALSE)</f>
        <v>74.244781194959998</v>
      </c>
      <c r="BC56" s="66">
        <f>VLOOKUP($A56,'RevPAR Raw Data'!$B$6:$BE$43,'RevPAR Raw Data'!R$1,FALSE)</f>
        <v>66.992494048425399</v>
      </c>
      <c r="BE56" s="140">
        <f>(VLOOKUP($A56,'RevPAR Raw Data'!$B$6:$BE$43,'RevPAR Raw Data'!T$1,FALSE))/100</f>
        <v>0.34135799020160301</v>
      </c>
      <c r="BF56" s="127">
        <f>(VLOOKUP($A56,'RevPAR Raw Data'!$B$6:$BE$43,'RevPAR Raw Data'!U$1,FALSE))/100</f>
        <v>0.26251581239475802</v>
      </c>
      <c r="BG56" s="127">
        <f>(VLOOKUP($A56,'RevPAR Raw Data'!$B$6:$BE$43,'RevPAR Raw Data'!V$1,FALSE))/100</f>
        <v>3.7838444757829402E-2</v>
      </c>
      <c r="BH56" s="127">
        <f>(VLOOKUP($A56,'RevPAR Raw Data'!$B$6:$BE$43,'RevPAR Raw Data'!W$1,FALSE))/100</f>
        <v>-0.16801367838717099</v>
      </c>
      <c r="BI56" s="127">
        <f>(VLOOKUP($A56,'RevPAR Raw Data'!$B$6:$BE$43,'RevPAR Raw Data'!X$1,FALSE))/100</f>
        <v>-0.17539933783873601</v>
      </c>
      <c r="BJ56" s="141">
        <f>(VLOOKUP($A56,'RevPAR Raw Data'!$B$6:$BE$43,'RevPAR Raw Data'!Y$1,FALSE))/100</f>
        <v>5.6241657591348602E-2</v>
      </c>
      <c r="BK56" s="127">
        <f>(VLOOKUP($A56,'RevPAR Raw Data'!$B$6:$BE$43,'RevPAR Raw Data'!AA$1,FALSE))/100</f>
        <v>-8.2784666827445702E-2</v>
      </c>
      <c r="BL56" s="127">
        <f>(VLOOKUP($A56,'RevPAR Raw Data'!$B$6:$BE$43,'RevPAR Raw Data'!AB$1,FALSE))/100</f>
        <v>-0.169814526412807</v>
      </c>
      <c r="BM56" s="141">
        <f>(VLOOKUP($A56,'RevPAR Raw Data'!$B$6:$BE$43,'RevPAR Raw Data'!AC$1,FALSE))/100</f>
        <v>-0.12744724829073198</v>
      </c>
      <c r="BN56" s="142">
        <f>(VLOOKUP($A56,'RevPAR Raw Data'!$B$6:$BE$43,'RevPAR Raw Data'!AE$1,FALSE))/100</f>
        <v>-9.7669245558183009E-3</v>
      </c>
    </row>
    <row r="57" spans="1:66" ht="14.25" customHeight="1" x14ac:dyDescent="0.45">
      <c r="A57" s="195" t="s">
        <v>122</v>
      </c>
      <c r="B57" s="195"/>
      <c r="C57" s="195"/>
      <c r="D57" s="195"/>
      <c r="E57" s="195"/>
      <c r="F57" s="195"/>
      <c r="G57" s="195"/>
      <c r="H57" s="195"/>
      <c r="I57" s="195"/>
      <c r="J57" s="195"/>
      <c r="K57" s="195"/>
      <c r="AS57" s="40"/>
    </row>
    <row r="58" spans="1:66" x14ac:dyDescent="0.45">
      <c r="A58" s="195"/>
      <c r="B58" s="195"/>
      <c r="C58" s="195"/>
      <c r="D58" s="195"/>
      <c r="E58" s="195"/>
      <c r="F58" s="195"/>
      <c r="G58" s="195"/>
      <c r="H58" s="195"/>
      <c r="I58" s="195"/>
      <c r="J58" s="195"/>
      <c r="K58" s="195"/>
      <c r="AS58" s="40"/>
    </row>
    <row r="59" spans="1:66" x14ac:dyDescent="0.45">
      <c r="A59" s="195"/>
      <c r="B59" s="195"/>
      <c r="C59" s="195"/>
      <c r="D59" s="195"/>
      <c r="E59" s="195"/>
      <c r="F59" s="195"/>
      <c r="G59" s="195"/>
      <c r="H59" s="195"/>
      <c r="I59" s="195"/>
      <c r="J59" s="195"/>
      <c r="K59" s="195"/>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6UZbhaPLolzuU0Ig8ICVUWyXEN5xZCSlvLI73sG6YbGnoXEgYCEIjLcc6HqPNYlZEQk1EKcsuI1b6kVLD0iF1w==" saltValue="mq16DC3JqfA+ChrwAk42/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7" right="0.7" top="0.75" bottom="0.75" header="0.3" footer="0.3"/>
  <pageSetup paperSize="5" scale="2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zoomScaleSheetLayoutView="96" workbookViewId="0">
      <pane xSplit="1" ySplit="3" topLeftCell="B4" activePane="bottomRight" state="frozen"/>
      <selection sqref="A1:A3"/>
      <selection pane="topRight" sqref="A1:A3"/>
      <selection pane="bottomLeft" sqref="A1:A3"/>
      <selection pane="bottomRight" sqref="A1:A3"/>
    </sheetView>
  </sheetViews>
  <sheetFormatPr defaultColWidth="9.1796875" defaultRowHeight="16" outlineLevelCol="1" x14ac:dyDescent="0.45"/>
  <cols>
    <col min="1" max="1" width="39" style="41" bestFit="1" customWidth="1"/>
    <col min="2" max="2" width="9.54296875" style="41" bestFit="1" customWidth="1"/>
    <col min="3" max="3" width="7.54296875" style="41" customWidth="1"/>
    <col min="4" max="4" width="6.81640625" style="41" customWidth="1"/>
    <col min="5" max="5" width="7.453125" style="41" customWidth="1"/>
    <col min="6" max="6" width="8.54296875" style="41" bestFit="1" customWidth="1"/>
    <col min="7" max="7" width="12.54296875" style="43" bestFit="1" customWidth="1"/>
    <col min="8" max="9" width="8.54296875" style="41" bestFit="1" customWidth="1"/>
    <col min="10" max="10" width="12.1796875" style="43" bestFit="1" customWidth="1"/>
    <col min="11" max="11" width="14.2695312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6" t="str">
        <f>'Occupancy Raw Data'!B2</f>
        <v>January 26 - February 22, 2025
Rolling-28 Day Period</v>
      </c>
      <c r="B1" s="199" t="s">
        <v>66</v>
      </c>
      <c r="C1" s="200"/>
      <c r="D1" s="200"/>
      <c r="E1" s="200"/>
      <c r="F1" s="200"/>
      <c r="G1" s="200"/>
      <c r="H1" s="200"/>
      <c r="I1" s="200"/>
      <c r="J1" s="200"/>
      <c r="K1" s="201"/>
      <c r="L1" s="40"/>
      <c r="M1" s="199" t="s">
        <v>73</v>
      </c>
      <c r="N1" s="200"/>
      <c r="O1" s="200"/>
      <c r="P1" s="200"/>
      <c r="Q1" s="200"/>
      <c r="R1" s="200"/>
      <c r="S1" s="200"/>
      <c r="T1" s="200"/>
      <c r="U1" s="200"/>
      <c r="V1" s="201"/>
      <c r="X1" s="199" t="s">
        <v>67</v>
      </c>
      <c r="Y1" s="200"/>
      <c r="Z1" s="200"/>
      <c r="AA1" s="200"/>
      <c r="AB1" s="200"/>
      <c r="AC1" s="200"/>
      <c r="AD1" s="200"/>
      <c r="AE1" s="200"/>
      <c r="AF1" s="200"/>
      <c r="AG1" s="201"/>
      <c r="AI1" s="199" t="s">
        <v>74</v>
      </c>
      <c r="AJ1" s="200"/>
      <c r="AK1" s="200"/>
      <c r="AL1" s="200"/>
      <c r="AM1" s="200"/>
      <c r="AN1" s="200"/>
      <c r="AO1" s="200"/>
      <c r="AP1" s="200"/>
      <c r="AQ1" s="200"/>
      <c r="AR1" s="201"/>
      <c r="AS1" s="40"/>
      <c r="AT1" s="199" t="s">
        <v>68</v>
      </c>
      <c r="AU1" s="200"/>
      <c r="AV1" s="200"/>
      <c r="AW1" s="200"/>
      <c r="AX1" s="200"/>
      <c r="AY1" s="200"/>
      <c r="AZ1" s="200"/>
      <c r="BA1" s="200"/>
      <c r="BB1" s="200"/>
      <c r="BC1" s="201"/>
      <c r="BE1" s="199" t="s">
        <v>75</v>
      </c>
      <c r="BF1" s="200"/>
      <c r="BG1" s="200"/>
      <c r="BH1" s="200"/>
      <c r="BI1" s="200"/>
      <c r="BJ1" s="200"/>
      <c r="BK1" s="200"/>
      <c r="BL1" s="200"/>
      <c r="BM1" s="200"/>
      <c r="BN1" s="201"/>
    </row>
    <row r="2" spans="1:66" x14ac:dyDescent="0.45">
      <c r="A2" s="196"/>
      <c r="B2" s="42"/>
      <c r="C2" s="43"/>
      <c r="D2" s="43"/>
      <c r="E2" s="43"/>
      <c r="F2" s="43"/>
      <c r="G2" s="197" t="s">
        <v>64</v>
      </c>
      <c r="H2" s="43"/>
      <c r="I2" s="43"/>
      <c r="J2" s="197" t="s">
        <v>65</v>
      </c>
      <c r="K2" s="198" t="s">
        <v>56</v>
      </c>
      <c r="L2" s="44"/>
      <c r="M2" s="42"/>
      <c r="N2" s="43"/>
      <c r="O2" s="43"/>
      <c r="P2" s="43"/>
      <c r="Q2" s="43"/>
      <c r="R2" s="197" t="s">
        <v>64</v>
      </c>
      <c r="S2" s="43"/>
      <c r="T2" s="43"/>
      <c r="U2" s="197" t="s">
        <v>65</v>
      </c>
      <c r="V2" s="198" t="s">
        <v>56</v>
      </c>
      <c r="X2" s="42"/>
      <c r="Y2" s="43"/>
      <c r="Z2" s="43"/>
      <c r="AA2" s="43"/>
      <c r="AB2" s="43"/>
      <c r="AC2" s="197" t="s">
        <v>64</v>
      </c>
      <c r="AD2" s="43"/>
      <c r="AE2" s="43"/>
      <c r="AF2" s="197" t="s">
        <v>65</v>
      </c>
      <c r="AG2" s="198" t="s">
        <v>56</v>
      </c>
      <c r="AI2" s="42"/>
      <c r="AJ2" s="43"/>
      <c r="AK2" s="43"/>
      <c r="AL2" s="43"/>
      <c r="AM2" s="43"/>
      <c r="AN2" s="197" t="s">
        <v>64</v>
      </c>
      <c r="AO2" s="43"/>
      <c r="AP2" s="43"/>
      <c r="AQ2" s="197" t="s">
        <v>65</v>
      </c>
      <c r="AR2" s="198" t="s">
        <v>56</v>
      </c>
      <c r="AS2" s="44"/>
      <c r="AT2" s="42"/>
      <c r="AU2" s="43"/>
      <c r="AV2" s="43"/>
      <c r="AW2" s="43"/>
      <c r="AX2" s="43"/>
      <c r="AY2" s="197" t="s">
        <v>64</v>
      </c>
      <c r="AZ2" s="43"/>
      <c r="BA2" s="43"/>
      <c r="BB2" s="197" t="s">
        <v>65</v>
      </c>
      <c r="BC2" s="198" t="s">
        <v>56</v>
      </c>
      <c r="BE2" s="42"/>
      <c r="BF2" s="43"/>
      <c r="BG2" s="43"/>
      <c r="BH2" s="43"/>
      <c r="BI2" s="43"/>
      <c r="BJ2" s="197" t="s">
        <v>64</v>
      </c>
      <c r="BK2" s="43"/>
      <c r="BL2" s="43"/>
      <c r="BM2" s="197" t="s">
        <v>65</v>
      </c>
      <c r="BN2" s="198" t="s">
        <v>56</v>
      </c>
    </row>
    <row r="3" spans="1:66" x14ac:dyDescent="0.45">
      <c r="A3" s="196"/>
      <c r="B3" s="45" t="s">
        <v>57</v>
      </c>
      <c r="C3" s="44" t="s">
        <v>58</v>
      </c>
      <c r="D3" s="44" t="s">
        <v>59</v>
      </c>
      <c r="E3" s="44" t="s">
        <v>60</v>
      </c>
      <c r="F3" s="44" t="s">
        <v>61</v>
      </c>
      <c r="G3" s="197"/>
      <c r="H3" s="44" t="s">
        <v>62</v>
      </c>
      <c r="I3" s="44" t="s">
        <v>63</v>
      </c>
      <c r="J3" s="197"/>
      <c r="K3" s="198"/>
      <c r="L3" s="44"/>
      <c r="M3" s="45" t="s">
        <v>57</v>
      </c>
      <c r="N3" s="44" t="s">
        <v>58</v>
      </c>
      <c r="O3" s="44" t="s">
        <v>59</v>
      </c>
      <c r="P3" s="44" t="s">
        <v>60</v>
      </c>
      <c r="Q3" s="44" t="s">
        <v>61</v>
      </c>
      <c r="R3" s="197"/>
      <c r="S3" s="44" t="s">
        <v>62</v>
      </c>
      <c r="T3" s="44" t="s">
        <v>63</v>
      </c>
      <c r="U3" s="197"/>
      <c r="V3" s="198"/>
      <c r="X3" s="45" t="s">
        <v>57</v>
      </c>
      <c r="Y3" s="44" t="s">
        <v>58</v>
      </c>
      <c r="Z3" s="44" t="s">
        <v>59</v>
      </c>
      <c r="AA3" s="44" t="s">
        <v>60</v>
      </c>
      <c r="AB3" s="44" t="s">
        <v>61</v>
      </c>
      <c r="AC3" s="197"/>
      <c r="AD3" s="44" t="s">
        <v>62</v>
      </c>
      <c r="AE3" s="44" t="s">
        <v>63</v>
      </c>
      <c r="AF3" s="197"/>
      <c r="AG3" s="198"/>
      <c r="AI3" s="45" t="s">
        <v>57</v>
      </c>
      <c r="AJ3" s="44" t="s">
        <v>58</v>
      </c>
      <c r="AK3" s="44" t="s">
        <v>59</v>
      </c>
      <c r="AL3" s="44" t="s">
        <v>60</v>
      </c>
      <c r="AM3" s="44" t="s">
        <v>61</v>
      </c>
      <c r="AN3" s="197"/>
      <c r="AO3" s="44" t="s">
        <v>62</v>
      </c>
      <c r="AP3" s="44" t="s">
        <v>63</v>
      </c>
      <c r="AQ3" s="197"/>
      <c r="AR3" s="198"/>
      <c r="AS3" s="44"/>
      <c r="AT3" s="45" t="s">
        <v>57</v>
      </c>
      <c r="AU3" s="44" t="s">
        <v>58</v>
      </c>
      <c r="AV3" s="44" t="s">
        <v>59</v>
      </c>
      <c r="AW3" s="44" t="s">
        <v>60</v>
      </c>
      <c r="AX3" s="44" t="s">
        <v>61</v>
      </c>
      <c r="AY3" s="197"/>
      <c r="AZ3" s="44" t="s">
        <v>62</v>
      </c>
      <c r="BA3" s="44" t="s">
        <v>63</v>
      </c>
      <c r="BB3" s="197"/>
      <c r="BC3" s="198"/>
      <c r="BE3" s="45" t="s">
        <v>57</v>
      </c>
      <c r="BF3" s="44" t="s">
        <v>58</v>
      </c>
      <c r="BG3" s="44" t="s">
        <v>59</v>
      </c>
      <c r="BH3" s="44" t="s">
        <v>60</v>
      </c>
      <c r="BI3" s="44" t="s">
        <v>61</v>
      </c>
      <c r="BJ3" s="197"/>
      <c r="BK3" s="44" t="s">
        <v>62</v>
      </c>
      <c r="BL3" s="44" t="s">
        <v>63</v>
      </c>
      <c r="BM3" s="197"/>
      <c r="BN3" s="198"/>
    </row>
    <row r="4" spans="1:66" x14ac:dyDescent="0.45">
      <c r="A4" s="46" t="s">
        <v>15</v>
      </c>
      <c r="B4" s="129">
        <f>(VLOOKUP($A4,'Occupancy Raw Data'!$B$8:$BE$45,'Occupancy Raw Data'!AG$3,FALSE))/100</f>
        <v>0.46329872582244003</v>
      </c>
      <c r="C4" s="119">
        <f>(VLOOKUP($A4,'Occupancy Raw Data'!$B$8:$BE$45,'Occupancy Raw Data'!AH$3,FALSE))/100</f>
        <v>0.55283607556172698</v>
      </c>
      <c r="D4" s="119">
        <f>(VLOOKUP($A4,'Occupancy Raw Data'!$B$8:$BE$45,'Occupancy Raw Data'!AI$3,FALSE))/100</f>
        <v>0.60438263158396099</v>
      </c>
      <c r="E4" s="119">
        <f>(VLOOKUP($A4,'Occupancy Raw Data'!$B$8:$BE$45,'Occupancy Raw Data'!AJ$3,FALSE))/100</f>
        <v>0.60349510579950805</v>
      </c>
      <c r="F4" s="119">
        <f>(VLOOKUP($A4,'Occupancy Raw Data'!$B$8:$BE$45,'Occupancy Raw Data'!AK$3,FALSE))/100</f>
        <v>0.57106310198863397</v>
      </c>
      <c r="G4" s="130">
        <f>(VLOOKUP($A4,'Occupancy Raw Data'!$B$8:$BE$45,'Occupancy Raw Data'!AL$3,FALSE))/100</f>
        <v>0.55901519907799002</v>
      </c>
      <c r="H4" s="119">
        <f>(VLOOKUP($A4,'Occupancy Raw Data'!$B$8:$BE$45,'Occupancy Raw Data'!AN$3,FALSE))/100</f>
        <v>0.63417566022788396</v>
      </c>
      <c r="I4" s="119">
        <f>(VLOOKUP($A4,'Occupancy Raw Data'!$B$8:$BE$45,'Occupancy Raw Data'!AO$3,FALSE))/100</f>
        <v>0.64145275466526197</v>
      </c>
      <c r="J4" s="130">
        <f>(VLOOKUP($A4,'Occupancy Raw Data'!$B$8:$BE$45,'Occupancy Raw Data'!AP$3,FALSE))/100</f>
        <v>0.63781461982100507</v>
      </c>
      <c r="K4" s="131">
        <f>(VLOOKUP($A4,'Occupancy Raw Data'!$B$8:$BE$45,'Occupancy Raw Data'!AR$3,FALSE))/100</f>
        <v>0.58153300624229998</v>
      </c>
      <c r="M4" s="118">
        <f>(VLOOKUP($A4,'Occupancy Raw Data'!$B$8:$BE$45,'Occupancy Raw Data'!AT$3,FALSE))/100</f>
        <v>1.19383473547272E-3</v>
      </c>
      <c r="N4" s="115">
        <f>(VLOOKUP($A4,'Occupancy Raw Data'!$B$8:$BE$45,'Occupancy Raw Data'!AU$3,FALSE))/100</f>
        <v>1.28121197252063E-2</v>
      </c>
      <c r="O4" s="115">
        <f>(VLOOKUP($A4,'Occupancy Raw Data'!$B$8:$BE$45,'Occupancy Raw Data'!AV$3,FALSE))/100</f>
        <v>1.9130685482200399E-2</v>
      </c>
      <c r="P4" s="115">
        <f>(VLOOKUP($A4,'Occupancy Raw Data'!$B$8:$BE$45,'Occupancy Raw Data'!AW$3,FALSE))/100</f>
        <v>6.3583614078106603E-4</v>
      </c>
      <c r="Q4" s="115">
        <f>(VLOOKUP($A4,'Occupancy Raw Data'!$B$8:$BE$45,'Occupancy Raw Data'!AX$3,FALSE))/100</f>
        <v>-1.4392296418024699E-2</v>
      </c>
      <c r="R4" s="116">
        <f>(VLOOKUP($A4,'Occupancy Raw Data'!$B$8:$BE$45,'Occupancy Raw Data'!AY$3,FALSE))/100</f>
        <v>3.9261867072667902E-3</v>
      </c>
      <c r="S4" s="115">
        <f>(VLOOKUP($A4,'Occupancy Raw Data'!$B$8:$BE$45,'Occupancy Raw Data'!BA$3,FALSE))/100</f>
        <v>3.7655430012103303E-4</v>
      </c>
      <c r="T4" s="115">
        <f>(VLOOKUP($A4,'Occupancy Raw Data'!$B$8:$BE$45,'Occupancy Raw Data'!BB$3,FALSE))/100</f>
        <v>-2.0438850960130699E-2</v>
      </c>
      <c r="U4" s="116">
        <f>(VLOOKUP($A4,'Occupancy Raw Data'!$B$8:$BE$45,'Occupancy Raw Data'!BC$3,FALSE))/100</f>
        <v>-1.01994120391103E-2</v>
      </c>
      <c r="V4" s="117">
        <f>(VLOOKUP($A4,'Occupancy Raw Data'!$B$8:$BE$45,'Occupancy Raw Data'!BE$3,FALSE))/100</f>
        <v>-5.4297687905377099E-4</v>
      </c>
      <c r="X4" s="49">
        <f>VLOOKUP($A4,'ADR Raw Data'!$B$6:$BE$43,'ADR Raw Data'!AG$1,FALSE)</f>
        <v>151.74304503898301</v>
      </c>
      <c r="Y4" s="50">
        <f>VLOOKUP($A4,'ADR Raw Data'!$B$6:$BE$43,'ADR Raw Data'!AH$1,FALSE)</f>
        <v>152.16296181467499</v>
      </c>
      <c r="Z4" s="50">
        <f>VLOOKUP($A4,'ADR Raw Data'!$B$6:$BE$43,'ADR Raw Data'!AI$1,FALSE)</f>
        <v>157.39024228451601</v>
      </c>
      <c r="AA4" s="50">
        <f>VLOOKUP($A4,'ADR Raw Data'!$B$6:$BE$43,'ADR Raw Data'!AJ$1,FALSE)</f>
        <v>156.46794724488399</v>
      </c>
      <c r="AB4" s="50">
        <f>VLOOKUP($A4,'ADR Raw Data'!$B$6:$BE$43,'ADR Raw Data'!AK$1,FALSE)</f>
        <v>153.537466505319</v>
      </c>
      <c r="AC4" s="51">
        <f>VLOOKUP($A4,'ADR Raw Data'!$B$6:$BE$43,'ADR Raw Data'!AL$1,FALSE)</f>
        <v>154.43399574338201</v>
      </c>
      <c r="AD4" s="50">
        <f>VLOOKUP($A4,'ADR Raw Data'!$B$6:$BE$43,'ADR Raw Data'!AN$1,FALSE)</f>
        <v>163.658136535903</v>
      </c>
      <c r="AE4" s="50">
        <f>VLOOKUP($A4,'ADR Raw Data'!$B$6:$BE$43,'ADR Raw Data'!AO$1,FALSE)</f>
        <v>167.40317911406501</v>
      </c>
      <c r="AF4" s="51">
        <f>VLOOKUP($A4,'ADR Raw Data'!$B$6:$BE$43,'ADR Raw Data'!AP$1,FALSE)</f>
        <v>165.54155223715699</v>
      </c>
      <c r="AG4" s="52">
        <f>VLOOKUP($A4,'ADR Raw Data'!$B$6:$BE$43,'ADR Raw Data'!AR$1,FALSE)</f>
        <v>157.91529776334301</v>
      </c>
      <c r="AI4" s="118">
        <f>(VLOOKUP($A4,'ADR Raw Data'!$B$6:$BE$43,'ADR Raw Data'!AT$1,FALSE))/100</f>
        <v>-1.73176719720891E-2</v>
      </c>
      <c r="AJ4" s="115">
        <f>(VLOOKUP($A4,'ADR Raw Data'!$B$6:$BE$43,'ADR Raw Data'!AU$1,FALSE))/100</f>
        <v>2.6127242573978502E-2</v>
      </c>
      <c r="AK4" s="115">
        <f>(VLOOKUP($A4,'ADR Raw Data'!$B$6:$BE$43,'ADR Raw Data'!AV$1,FALSE))/100</f>
        <v>3.47405001739991E-2</v>
      </c>
      <c r="AL4" s="115">
        <f>(VLOOKUP($A4,'ADR Raw Data'!$B$6:$BE$43,'ADR Raw Data'!AW$1,FALSE))/100</f>
        <v>2.98433179308569E-2</v>
      </c>
      <c r="AM4" s="115">
        <f>(VLOOKUP($A4,'ADR Raw Data'!$B$6:$BE$43,'ADR Raw Data'!AX$1,FALSE))/100</f>
        <v>9.9812417487641896E-3</v>
      </c>
      <c r="AN4" s="116">
        <f>(VLOOKUP($A4,'ADR Raw Data'!$B$6:$BE$43,'ADR Raw Data'!AY$1,FALSE))/100</f>
        <v>1.8112646045374301E-2</v>
      </c>
      <c r="AO4" s="115">
        <f>(VLOOKUP($A4,'ADR Raw Data'!$B$6:$BE$43,'ADR Raw Data'!BA$1,FALSE))/100</f>
        <v>-3.3995882274125899E-3</v>
      </c>
      <c r="AP4" s="115">
        <f>(VLOOKUP($A4,'ADR Raw Data'!$B$6:$BE$43,'ADR Raw Data'!BB$1,FALSE))/100</f>
        <v>-3.0548790164799501E-3</v>
      </c>
      <c r="AQ4" s="116">
        <f>(VLOOKUP($A4,'ADR Raw Data'!$B$6:$BE$43,'ADR Raw Data'!BC$1,FALSE))/100</f>
        <v>-3.3398382206656202E-3</v>
      </c>
      <c r="AR4" s="117">
        <f>(VLOOKUP($A4,'ADR Raw Data'!$B$6:$BE$43,'ADR Raw Data'!BE$1,FALSE))/100</f>
        <v>1.06789708405302E-2</v>
      </c>
      <c r="AT4" s="49">
        <f>VLOOKUP($A4,'RevPAR Raw Data'!$B$6:$BE$43,'RevPAR Raw Data'!AG$1,FALSE)</f>
        <v>70.302359418978398</v>
      </c>
      <c r="AU4" s="50">
        <f>VLOOKUP($A4,'RevPAR Raw Data'!$B$6:$BE$43,'RevPAR Raw Data'!AH$1,FALSE)</f>
        <v>84.121174655473993</v>
      </c>
      <c r="AV4" s="50">
        <f>VLOOKUP($A4,'RevPAR Raw Data'!$B$6:$BE$43,'RevPAR Raw Data'!AI$1,FALSE)</f>
        <v>95.123928817553505</v>
      </c>
      <c r="AW4" s="50">
        <f>VLOOKUP($A4,'RevPAR Raw Data'!$B$6:$BE$43,'RevPAR Raw Data'!AJ$1,FALSE)</f>
        <v>94.427640376783401</v>
      </c>
      <c r="AX4" s="50">
        <f>VLOOKUP($A4,'RevPAR Raw Data'!$B$6:$BE$43,'RevPAR Raw Data'!AK$1,FALSE)</f>
        <v>87.679581894004002</v>
      </c>
      <c r="AY4" s="51">
        <f>VLOOKUP($A4,'RevPAR Raw Data'!$B$6:$BE$43,'RevPAR Raw Data'!AL$1,FALSE)</f>
        <v>86.330950874896502</v>
      </c>
      <c r="AZ4" s="50">
        <f>VLOOKUP($A4,'RevPAR Raw Data'!$B$6:$BE$43,'RevPAR Raw Data'!AN$1,FALSE)</f>
        <v>103.788006789321</v>
      </c>
      <c r="BA4" s="50">
        <f>VLOOKUP($A4,'RevPAR Raw Data'!$B$6:$BE$43,'RevPAR Raw Data'!AO$1,FALSE)</f>
        <v>107.381230382439</v>
      </c>
      <c r="BB4" s="51">
        <f>VLOOKUP($A4,'RevPAR Raw Data'!$B$6:$BE$43,'RevPAR Raw Data'!AP$1,FALSE)</f>
        <v>105.58482220472099</v>
      </c>
      <c r="BC4" s="52">
        <f>VLOOKUP($A4,'RevPAR Raw Data'!$B$6:$BE$43,'RevPAR Raw Data'!AR$1,FALSE)</f>
        <v>91.832957839965303</v>
      </c>
      <c r="BE4" s="129">
        <f>(VLOOKUP($A4,'RevPAR Raw Data'!$B$6:$BE$43,'RevPAR Raw Data'!AT$1,FALSE))/100</f>
        <v>-1.61445116749541E-2</v>
      </c>
      <c r="BF4" s="119">
        <f>(VLOOKUP($A4,'RevPAR Raw Data'!$B$6:$BE$43,'RevPAR Raw Data'!AU$1,FALSE))/100</f>
        <v>3.9274107659132203E-2</v>
      </c>
      <c r="BG4" s="119">
        <f>(VLOOKUP($A4,'RevPAR Raw Data'!$B$6:$BE$43,'RevPAR Raw Data'!AV$1,FALSE))/100</f>
        <v>5.4535795238522596E-2</v>
      </c>
      <c r="BH4" s="119">
        <f>(VLOOKUP($A4,'RevPAR Raw Data'!$B$6:$BE$43,'RevPAR Raw Data'!AW$1,FALSE))/100</f>
        <v>3.0498129531739301E-2</v>
      </c>
      <c r="BI4" s="119">
        <f>(VLOOKUP($A4,'RevPAR Raw Data'!$B$6:$BE$43,'RevPAR Raw Data'!AX$1,FALSE))/100</f>
        <v>-4.5547076591286803E-3</v>
      </c>
      <c r="BJ4" s="130">
        <f>(VLOOKUP($A4,'RevPAR Raw Data'!$B$6:$BE$43,'RevPAR Raw Data'!AY$1,FALSE))/100</f>
        <v>2.2109946382777902E-2</v>
      </c>
      <c r="BK4" s="119">
        <f>(VLOOKUP($A4,'RevPAR Raw Data'!$B$6:$BE$43,'RevPAR Raw Data'!BA$1,FALSE))/100</f>
        <v>-3.02431405685723E-3</v>
      </c>
      <c r="BL4" s="119">
        <f>(VLOOKUP($A4,'RevPAR Raw Data'!$B$6:$BE$43,'RevPAR Raw Data'!BB$1,FALSE))/100</f>
        <v>-2.3431291759691598E-2</v>
      </c>
      <c r="BM4" s="130">
        <f>(VLOOKUP($A4,'RevPAR Raw Data'!$B$6:$BE$43,'RevPAR Raw Data'!BC$1,FALSE))/100</f>
        <v>-1.35051858736194E-2</v>
      </c>
      <c r="BN4" s="131">
        <f>(VLOOKUP($A4,'RevPAR Raw Data'!$B$6:$BE$43,'RevPAR Raw Data'!BE$1,FALSE))/100</f>
        <v>1.0130195527218E-2</v>
      </c>
    </row>
    <row r="5" spans="1:66" x14ac:dyDescent="0.45">
      <c r="A5" s="46" t="s">
        <v>69</v>
      </c>
      <c r="B5" s="129">
        <f>(VLOOKUP($A5,'Occupancy Raw Data'!$B$8:$BE$45,'Occupancy Raw Data'!AG$3,FALSE))/100</f>
        <v>0.42233503166383202</v>
      </c>
      <c r="C5" s="119">
        <f>(VLOOKUP($A5,'Occupancy Raw Data'!$B$8:$BE$45,'Occupancy Raw Data'!AH$3,FALSE))/100</f>
        <v>0.52373665717189999</v>
      </c>
      <c r="D5" s="119">
        <f>(VLOOKUP($A5,'Occupancy Raw Data'!$B$8:$BE$45,'Occupancy Raw Data'!AI$3,FALSE))/100</f>
        <v>0.577144307354718</v>
      </c>
      <c r="E5" s="119">
        <f>(VLOOKUP($A5,'Occupancy Raw Data'!$B$8:$BE$45,'Occupancy Raw Data'!AJ$3,FALSE))/100</f>
        <v>0.57411897971405601</v>
      </c>
      <c r="F5" s="119">
        <f>(VLOOKUP($A5,'Occupancy Raw Data'!$B$8:$BE$45,'Occupancy Raw Data'!AK$3,FALSE))/100</f>
        <v>0.53101541137492203</v>
      </c>
      <c r="G5" s="130">
        <f>(VLOOKUP($A5,'Occupancy Raw Data'!$B$8:$BE$45,'Occupancy Raw Data'!AL$3,FALSE))/100</f>
        <v>0.52566649387625608</v>
      </c>
      <c r="H5" s="119">
        <f>(VLOOKUP($A5,'Occupancy Raw Data'!$B$8:$BE$45,'Occupancy Raw Data'!AN$3,FALSE))/100</f>
        <v>0.56905005407529596</v>
      </c>
      <c r="I5" s="119">
        <f>(VLOOKUP($A5,'Occupancy Raw Data'!$B$8:$BE$45,'Occupancy Raw Data'!AO$3,FALSE))/100</f>
        <v>0.57574848168899895</v>
      </c>
      <c r="J5" s="130">
        <f>(VLOOKUP($A5,'Occupancy Raw Data'!$B$8:$BE$45,'Occupancy Raw Data'!AP$3,FALSE))/100</f>
        <v>0.57239958136177993</v>
      </c>
      <c r="K5" s="131">
        <f>(VLOOKUP($A5,'Occupancy Raw Data'!$B$8:$BE$45,'Occupancy Raw Data'!AR$3,FALSE))/100</f>
        <v>0.53902067135598697</v>
      </c>
      <c r="M5" s="118">
        <f>(VLOOKUP($A5,'Occupancy Raw Data'!$B$8:$BE$45,'Occupancy Raw Data'!AT$3,FALSE))/100</f>
        <v>2.6346197987840898E-2</v>
      </c>
      <c r="N5" s="115">
        <f>(VLOOKUP($A5,'Occupancy Raw Data'!$B$8:$BE$45,'Occupancy Raw Data'!AU$3,FALSE))/100</f>
        <v>2.7635342960914699E-2</v>
      </c>
      <c r="O5" s="115">
        <f>(VLOOKUP($A5,'Occupancy Raw Data'!$B$8:$BE$45,'Occupancy Raw Data'!AV$3,FALSE))/100</f>
        <v>3.0089028661498398E-2</v>
      </c>
      <c r="P5" s="115">
        <f>(VLOOKUP($A5,'Occupancy Raw Data'!$B$8:$BE$45,'Occupancy Raw Data'!AW$3,FALSE))/100</f>
        <v>9.4637969445734212E-3</v>
      </c>
      <c r="Q5" s="115">
        <f>(VLOOKUP($A5,'Occupancy Raw Data'!$B$8:$BE$45,'Occupancy Raw Data'!AX$3,FALSE))/100</f>
        <v>-4.1623858225009504E-3</v>
      </c>
      <c r="R5" s="116">
        <f>(VLOOKUP($A5,'Occupancy Raw Data'!$B$8:$BE$45,'Occupancy Raw Data'!AY$3,FALSE))/100</f>
        <v>1.7391950864503399E-2</v>
      </c>
      <c r="S5" s="115">
        <f>(VLOOKUP($A5,'Occupancy Raw Data'!$B$8:$BE$45,'Occupancy Raw Data'!BA$3,FALSE))/100</f>
        <v>-1.33546140189073E-2</v>
      </c>
      <c r="T5" s="115">
        <f>(VLOOKUP($A5,'Occupancy Raw Data'!$B$8:$BE$45,'Occupancy Raw Data'!BB$3,FALSE))/100</f>
        <v>-3.1857657084032001E-2</v>
      </c>
      <c r="U5" s="116">
        <f>(VLOOKUP($A5,'Occupancy Raw Data'!$B$8:$BE$45,'Occupancy Raw Data'!BC$3,FALSE))/100</f>
        <v>-2.2747295139739297E-2</v>
      </c>
      <c r="V5" s="117">
        <f>(VLOOKUP($A5,'Occupancy Raw Data'!$B$8:$BE$45,'Occupancy Raw Data'!BE$3,FALSE))/100</f>
        <v>4.8743215038700802E-3</v>
      </c>
      <c r="X5" s="49">
        <f>VLOOKUP($A5,'ADR Raw Data'!$B$6:$BE$43,'ADR Raw Data'!AG$1,FALSE)</f>
        <v>107.699956575592</v>
      </c>
      <c r="Y5" s="50">
        <f>VLOOKUP($A5,'ADR Raw Data'!$B$6:$BE$43,'ADR Raw Data'!AH$1,FALSE)</f>
        <v>116.39971718749</v>
      </c>
      <c r="Z5" s="50">
        <f>VLOOKUP($A5,'ADR Raw Data'!$B$6:$BE$43,'ADR Raw Data'!AI$1,FALSE)</f>
        <v>122.63995679528701</v>
      </c>
      <c r="AA5" s="50">
        <f>VLOOKUP($A5,'ADR Raw Data'!$B$6:$BE$43,'ADR Raw Data'!AJ$1,FALSE)</f>
        <v>121.29318279874499</v>
      </c>
      <c r="AB5" s="50">
        <f>VLOOKUP($A5,'ADR Raw Data'!$B$6:$BE$43,'ADR Raw Data'!AK$1,FALSE)</f>
        <v>113.74085512694199</v>
      </c>
      <c r="AC5" s="51">
        <f>VLOOKUP($A5,'ADR Raw Data'!$B$6:$BE$43,'ADR Raw Data'!AL$1,FALSE)</f>
        <v>116.90350590784099</v>
      </c>
      <c r="AD5" s="50">
        <f>VLOOKUP($A5,'ADR Raw Data'!$B$6:$BE$43,'ADR Raw Data'!AN$1,FALSE)</f>
        <v>118.91832496676</v>
      </c>
      <c r="AE5" s="50">
        <f>VLOOKUP($A5,'ADR Raw Data'!$B$6:$BE$43,'ADR Raw Data'!AO$1,FALSE)</f>
        <v>120.780067192386</v>
      </c>
      <c r="AF5" s="51">
        <f>VLOOKUP($A5,'ADR Raw Data'!$B$6:$BE$43,'ADR Raw Data'!AP$1,FALSE)</f>
        <v>119.854729902956</v>
      </c>
      <c r="AG5" s="52">
        <f>VLOOKUP($A5,'ADR Raw Data'!$B$6:$BE$43,'ADR Raw Data'!AR$1,FALSE)</f>
        <v>117.799053621947</v>
      </c>
      <c r="AI5" s="118">
        <f>(VLOOKUP($A5,'ADR Raw Data'!$B$6:$BE$43,'ADR Raw Data'!AT$1,FALSE))/100</f>
        <v>1.48089405757679E-2</v>
      </c>
      <c r="AJ5" s="115">
        <f>(VLOOKUP($A5,'ADR Raw Data'!$B$6:$BE$43,'ADR Raw Data'!AU$1,FALSE))/100</f>
        <v>2.7515035383332699E-2</v>
      </c>
      <c r="AK5" s="115">
        <f>(VLOOKUP($A5,'ADR Raw Data'!$B$6:$BE$43,'ADR Raw Data'!AV$1,FALSE))/100</f>
        <v>3.8961282597093298E-2</v>
      </c>
      <c r="AL5" s="115">
        <f>(VLOOKUP($A5,'ADR Raw Data'!$B$6:$BE$43,'ADR Raw Data'!AW$1,FALSE))/100</f>
        <v>4.0013317988548396E-2</v>
      </c>
      <c r="AM5" s="115">
        <f>(VLOOKUP($A5,'ADR Raw Data'!$B$6:$BE$43,'ADR Raw Data'!AX$1,FALSE))/100</f>
        <v>2.0716611461938598E-2</v>
      </c>
      <c r="AN5" s="116">
        <f>(VLOOKUP($A5,'ADR Raw Data'!$B$6:$BE$43,'ADR Raw Data'!AY$1,FALSE))/100</f>
        <v>2.9720553522259399E-2</v>
      </c>
      <c r="AO5" s="115">
        <f>(VLOOKUP($A5,'ADR Raw Data'!$B$6:$BE$43,'ADR Raw Data'!BA$1,FALSE))/100</f>
        <v>1.39344152248345E-2</v>
      </c>
      <c r="AP5" s="115">
        <f>(VLOOKUP($A5,'ADR Raw Data'!$B$6:$BE$43,'ADR Raw Data'!BB$1,FALSE))/100</f>
        <v>1.0732323321884901E-2</v>
      </c>
      <c r="AQ5" s="116">
        <f>(VLOOKUP($A5,'ADR Raw Data'!$B$6:$BE$43,'ADR Raw Data'!BC$1,FALSE))/100</f>
        <v>1.2220215041670299E-2</v>
      </c>
      <c r="AR5" s="117">
        <f>(VLOOKUP($A5,'ADR Raw Data'!$B$6:$BE$43,'ADR Raw Data'!BE$1,FALSE))/100</f>
        <v>2.3883174000577802E-2</v>
      </c>
      <c r="AT5" s="49">
        <f>VLOOKUP($A5,'RevPAR Raw Data'!$B$6:$BE$43,'RevPAR Raw Data'!AG$1,FALSE)</f>
        <v>45.485464570546199</v>
      </c>
      <c r="AU5" s="50">
        <f>VLOOKUP($A5,'RevPAR Raw Data'!$B$6:$BE$43,'RevPAR Raw Data'!AH$1,FALSE)</f>
        <v>60.962798775530999</v>
      </c>
      <c r="AV5" s="50">
        <f>VLOOKUP($A5,'RevPAR Raw Data'!$B$6:$BE$43,'RevPAR Raw Data'!AI$1,FALSE)</f>
        <v>70.780952918628699</v>
      </c>
      <c r="AW5" s="50">
        <f>VLOOKUP($A5,'RevPAR Raw Data'!$B$6:$BE$43,'RevPAR Raw Data'!AJ$1,FALSE)</f>
        <v>69.636718354685996</v>
      </c>
      <c r="AX5" s="50">
        <f>VLOOKUP($A5,'RevPAR Raw Data'!$B$6:$BE$43,'RevPAR Raw Data'!AK$1,FALSE)</f>
        <v>60.398146975368697</v>
      </c>
      <c r="AY5" s="51">
        <f>VLOOKUP($A5,'RevPAR Raw Data'!$B$6:$BE$43,'RevPAR Raw Data'!AL$1,FALSE)</f>
        <v>61.4522560724172</v>
      </c>
      <c r="AZ5" s="50">
        <f>VLOOKUP($A5,'RevPAR Raw Data'!$B$6:$BE$43,'RevPAR Raw Data'!AN$1,FALSE)</f>
        <v>67.670479252878906</v>
      </c>
      <c r="BA5" s="50">
        <f>VLOOKUP($A5,'RevPAR Raw Data'!$B$6:$BE$43,'RevPAR Raw Data'!AO$1,FALSE)</f>
        <v>69.538940304311893</v>
      </c>
      <c r="BB5" s="51">
        <f>VLOOKUP($A5,'RevPAR Raw Data'!$B$6:$BE$43,'RevPAR Raw Data'!AP$1,FALSE)</f>
        <v>68.604797220681505</v>
      </c>
      <c r="BC5" s="52">
        <f>VLOOKUP($A5,'RevPAR Raw Data'!$B$6:$BE$43,'RevPAR Raw Data'!AR$1,FALSE)</f>
        <v>63.4961249684021</v>
      </c>
      <c r="BE5" s="129">
        <f>(VLOOKUP($A5,'RevPAR Raw Data'!$B$6:$BE$43,'RevPAR Raw Data'!AT$1,FALSE))/100</f>
        <v>4.1545297844008199E-2</v>
      </c>
      <c r="BF5" s="119">
        <f>(VLOOKUP($A5,'RevPAR Raw Data'!$B$6:$BE$43,'RevPAR Raw Data'!AU$1,FALSE))/100</f>
        <v>5.5910765783647599E-2</v>
      </c>
      <c r="BG5" s="119">
        <f>(VLOOKUP($A5,'RevPAR Raw Data'!$B$6:$BE$43,'RevPAR Raw Data'!AV$1,FALSE))/100</f>
        <v>7.0222618407344506E-2</v>
      </c>
      <c r="BH5" s="119">
        <f>(VLOOKUP($A5,'RevPAR Raw Data'!$B$6:$BE$43,'RevPAR Raw Data'!AW$1,FALSE))/100</f>
        <v>4.9855792849644101E-2</v>
      </c>
      <c r="BI5" s="119">
        <f>(VLOOKUP($A5,'RevPAR Raw Data'!$B$6:$BE$43,'RevPAR Raw Data'!AX$1,FALSE))/100</f>
        <v>1.6467995109598198E-2</v>
      </c>
      <c r="BJ5" s="130">
        <f>(VLOOKUP($A5,'RevPAR Raw Data'!$B$6:$BE$43,'RevPAR Raw Data'!AY$1,FALSE))/100</f>
        <v>4.7629402793287701E-2</v>
      </c>
      <c r="BK5" s="119">
        <f>(VLOOKUP($A5,'RevPAR Raw Data'!$B$6:$BE$43,'RevPAR Raw Data'!BA$1,FALSE))/100</f>
        <v>3.93712469020373E-4</v>
      </c>
      <c r="BL5" s="119">
        <f>(VLOOKUP($A5,'RevPAR Raw Data'!$B$6:$BE$43,'RevPAR Raw Data'!BB$1,FALSE))/100</f>
        <v>-2.1467240438250598E-2</v>
      </c>
      <c r="BM5" s="130">
        <f>(VLOOKUP($A5,'RevPAR Raw Data'!$B$6:$BE$43,'RevPAR Raw Data'!BC$1,FALSE))/100</f>
        <v>-1.0805056936292801E-2</v>
      </c>
      <c r="BN5" s="131">
        <f>(VLOOKUP($A5,'RevPAR Raw Data'!$B$6:$BE$43,'RevPAR Raw Data'!BE$1,FALSE))/100</f>
        <v>2.8873909773059602E-2</v>
      </c>
    </row>
    <row r="6" spans="1:66" x14ac:dyDescent="0.45">
      <c r="B6" s="134"/>
      <c r="C6" s="138"/>
      <c r="D6" s="138"/>
      <c r="E6" s="138"/>
      <c r="F6" s="138"/>
      <c r="G6" s="139"/>
      <c r="H6" s="138"/>
      <c r="I6" s="138"/>
      <c r="J6" s="139"/>
      <c r="K6" s="135"/>
      <c r="M6" s="143"/>
      <c r="N6" s="145"/>
      <c r="O6" s="145"/>
      <c r="P6" s="145"/>
      <c r="Q6" s="145"/>
      <c r="R6" s="146"/>
      <c r="S6" s="145"/>
      <c r="T6" s="145"/>
      <c r="U6" s="146"/>
      <c r="V6" s="144"/>
      <c r="X6" s="55"/>
      <c r="Y6" s="56"/>
      <c r="Z6" s="56"/>
      <c r="AA6" s="56"/>
      <c r="AB6" s="56"/>
      <c r="AC6" s="57"/>
      <c r="AD6" s="56"/>
      <c r="AE6" s="56"/>
      <c r="AF6" s="57"/>
      <c r="AG6" s="58"/>
      <c r="AI6" s="143"/>
      <c r="AJ6" s="145"/>
      <c r="AK6" s="145"/>
      <c r="AL6" s="145"/>
      <c r="AM6" s="145"/>
      <c r="AN6" s="146"/>
      <c r="AO6" s="145"/>
      <c r="AP6" s="145"/>
      <c r="AQ6" s="146"/>
      <c r="AR6" s="144"/>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134"/>
      <c r="C7" s="138"/>
      <c r="D7" s="138"/>
      <c r="E7" s="138"/>
      <c r="F7" s="138"/>
      <c r="G7" s="139"/>
      <c r="H7" s="138"/>
      <c r="I7" s="138"/>
      <c r="J7" s="139"/>
      <c r="K7" s="135"/>
      <c r="M7" s="143"/>
      <c r="N7" s="145"/>
      <c r="O7" s="145"/>
      <c r="P7" s="145"/>
      <c r="Q7" s="145"/>
      <c r="R7" s="146"/>
      <c r="S7" s="145"/>
      <c r="T7" s="145"/>
      <c r="U7" s="146"/>
      <c r="V7" s="144"/>
      <c r="X7" s="55"/>
      <c r="Y7" s="56"/>
      <c r="Z7" s="56"/>
      <c r="AA7" s="56"/>
      <c r="AB7" s="56"/>
      <c r="AC7" s="57"/>
      <c r="AD7" s="56"/>
      <c r="AE7" s="56"/>
      <c r="AF7" s="57"/>
      <c r="AG7" s="58"/>
      <c r="AI7" s="143"/>
      <c r="AJ7" s="145"/>
      <c r="AK7" s="145"/>
      <c r="AL7" s="145"/>
      <c r="AM7" s="145"/>
      <c r="AN7" s="146"/>
      <c r="AO7" s="145"/>
      <c r="AP7" s="145"/>
      <c r="AQ7" s="146"/>
      <c r="AR7" s="144"/>
      <c r="AT7" s="55"/>
      <c r="AU7" s="56"/>
      <c r="AV7" s="56"/>
      <c r="AW7" s="56"/>
      <c r="AX7" s="56"/>
      <c r="AY7" s="57"/>
      <c r="AZ7" s="56"/>
      <c r="BA7" s="56"/>
      <c r="BB7" s="57"/>
      <c r="BC7" s="58"/>
      <c r="BE7" s="134"/>
      <c r="BF7" s="138"/>
      <c r="BG7" s="138"/>
      <c r="BH7" s="138"/>
      <c r="BI7" s="138"/>
      <c r="BJ7" s="139"/>
      <c r="BK7" s="138"/>
      <c r="BL7" s="138"/>
      <c r="BM7" s="139"/>
      <c r="BN7" s="135"/>
    </row>
    <row r="8" spans="1:66" x14ac:dyDescent="0.45">
      <c r="A8" s="59" t="s">
        <v>116</v>
      </c>
      <c r="B8" s="129">
        <f>(VLOOKUP($A8,'Occupancy Raw Data'!$B$8:$BE$51,'Occupancy Raw Data'!AG$3,FALSE))/100</f>
        <v>0.36502428868841003</v>
      </c>
      <c r="C8" s="119">
        <f>(VLOOKUP($A8,'Occupancy Raw Data'!$B$8:$BE$51,'Occupancy Raw Data'!AH$3,FALSE))/100</f>
        <v>0.51153712699514198</v>
      </c>
      <c r="D8" s="119">
        <f>(VLOOKUP($A8,'Occupancy Raw Data'!$B$8:$BE$51,'Occupancy Raw Data'!AI$3,FALSE))/100</f>
        <v>0.57364677307425305</v>
      </c>
      <c r="E8" s="119">
        <f>(VLOOKUP($A8,'Occupancy Raw Data'!$B$8:$BE$51,'Occupancy Raw Data'!AJ$3,FALSE))/100</f>
        <v>0.57642262317834803</v>
      </c>
      <c r="F8" s="119">
        <f>(VLOOKUP($A8,'Occupancy Raw Data'!$B$8:$BE$51,'Occupancy Raw Data'!AK$3,FALSE))/100</f>
        <v>0.50824080499653002</v>
      </c>
      <c r="G8" s="130">
        <f>(VLOOKUP($A8,'Occupancy Raw Data'!$B$8:$BE$51,'Occupancy Raw Data'!AL$3,FALSE))/100</f>
        <v>0.50697432338653703</v>
      </c>
      <c r="H8" s="119">
        <f>(VLOOKUP($A8,'Occupancy Raw Data'!$B$8:$BE$51,'Occupancy Raw Data'!AN$3,FALSE))/100</f>
        <v>0.59186328938237298</v>
      </c>
      <c r="I8" s="119">
        <f>(VLOOKUP($A8,'Occupancy Raw Data'!$B$8:$BE$51,'Occupancy Raw Data'!AO$3,FALSE))/100</f>
        <v>0.65093684941013097</v>
      </c>
      <c r="J8" s="130">
        <f>(VLOOKUP($A8,'Occupancy Raw Data'!$B$8:$BE$51,'Occupancy Raw Data'!AP$3,FALSE))/100</f>
        <v>0.62140006939625203</v>
      </c>
      <c r="K8" s="131">
        <f>(VLOOKUP($A8,'Occupancy Raw Data'!$B$8:$BE$51,'Occupancy Raw Data'!AR$3,FALSE))/100</f>
        <v>0.53966739367502692</v>
      </c>
      <c r="M8" s="118">
        <f>(VLOOKUP($A8,'Occupancy Raw Data'!$B$8:$BE$51,'Occupancy Raw Data'!AT$3,FALSE))/100</f>
        <v>-2.3294233373533698E-2</v>
      </c>
      <c r="N8" s="115">
        <f>(VLOOKUP($A8,'Occupancy Raw Data'!$B$8:$BE$51,'Occupancy Raw Data'!AU$3,FALSE))/100</f>
        <v>2.7548339649134102E-2</v>
      </c>
      <c r="O8" s="115">
        <f>(VLOOKUP($A8,'Occupancy Raw Data'!$B$8:$BE$51,'Occupancy Raw Data'!AV$3,FALSE))/100</f>
        <v>1.32802477760897E-2</v>
      </c>
      <c r="P8" s="115">
        <f>(VLOOKUP($A8,'Occupancy Raw Data'!$B$8:$BE$51,'Occupancy Raw Data'!AW$3,FALSE))/100</f>
        <v>-1.8461075391085501E-2</v>
      </c>
      <c r="Q8" s="115">
        <f>(VLOOKUP($A8,'Occupancy Raw Data'!$B$8:$BE$51,'Occupancy Raw Data'!AX$3,FALSE))/100</f>
        <v>-5.9609494078256303E-2</v>
      </c>
      <c r="R8" s="116">
        <f>(VLOOKUP($A8,'Occupancy Raw Data'!$B$8:$BE$51,'Occupancy Raw Data'!AY$3,FALSE))/100</f>
        <v>-1.1901110106929499E-2</v>
      </c>
      <c r="S8" s="115">
        <f>(VLOOKUP($A8,'Occupancy Raw Data'!$B$8:$BE$51,'Occupancy Raw Data'!BA$3,FALSE))/100</f>
        <v>5.0676473776374201E-2</v>
      </c>
      <c r="T8" s="115">
        <f>(VLOOKUP($A8,'Occupancy Raw Data'!$B$8:$BE$51,'Occupancy Raw Data'!BB$3,FALSE))/100</f>
        <v>-2.64648178134183E-2</v>
      </c>
      <c r="U8" s="116">
        <f>(VLOOKUP($A8,'Occupancy Raw Data'!$B$8:$BE$51,'Occupancy Raw Data'!BC$3,FALSE))/100</f>
        <v>8.8085361938426698E-3</v>
      </c>
      <c r="V8" s="117">
        <f>(VLOOKUP($A8,'Occupancy Raw Data'!$B$8:$BE$51,'Occupancy Raw Data'!BE$3,FALSE))/100</f>
        <v>-5.1824223612224893E-3</v>
      </c>
      <c r="X8" s="49">
        <f>VLOOKUP($A8,'ADR Raw Data'!$B$6:$BE$49,'ADR Raw Data'!AG$1,FALSE)</f>
        <v>268.15480750950502</v>
      </c>
      <c r="Y8" s="50">
        <f>VLOOKUP($A8,'ADR Raw Data'!$B$6:$BE$49,'ADR Raw Data'!AH$1,FALSE)</f>
        <v>250.198066813634</v>
      </c>
      <c r="Z8" s="50">
        <f>VLOOKUP($A8,'ADR Raw Data'!$B$6:$BE$49,'ADR Raw Data'!AI$1,FALSE)</f>
        <v>262.59365794646902</v>
      </c>
      <c r="AA8" s="50">
        <f>VLOOKUP($A8,'ADR Raw Data'!$B$6:$BE$49,'ADR Raw Data'!AJ$1,FALSE)</f>
        <v>266.50803461249001</v>
      </c>
      <c r="AB8" s="50">
        <f>VLOOKUP($A8,'ADR Raw Data'!$B$6:$BE$49,'ADR Raw Data'!AK$1,FALSE)</f>
        <v>257.33147977470497</v>
      </c>
      <c r="AC8" s="51">
        <f>VLOOKUP($A8,'ADR Raw Data'!$B$6:$BE$49,'ADR Raw Data'!AL$1,FALSE)</f>
        <v>260.72809253302302</v>
      </c>
      <c r="AD8" s="50">
        <f>VLOOKUP($A8,'ADR Raw Data'!$B$6:$BE$49,'ADR Raw Data'!AN$1,FALSE)</f>
        <v>297.71527773706498</v>
      </c>
      <c r="AE8" s="50">
        <f>VLOOKUP($A8,'ADR Raw Data'!$B$6:$BE$49,'ADR Raw Data'!AO$1,FALSE)</f>
        <v>309.17217350746199</v>
      </c>
      <c r="AF8" s="51">
        <f>VLOOKUP($A8,'ADR Raw Data'!$B$6:$BE$49,'ADR Raw Data'!AP$1,FALSE)</f>
        <v>303.71601382006003</v>
      </c>
      <c r="AG8" s="52">
        <f>VLOOKUP($A8,'ADR Raw Data'!$B$6:$BE$49,'ADR Raw Data'!AR$1,FALSE)</f>
        <v>274.87050563732799</v>
      </c>
      <c r="AI8" s="118">
        <f>(VLOOKUP($A8,'ADR Raw Data'!$B$6:$BE$49,'ADR Raw Data'!AT$1,FALSE))/100</f>
        <v>1.2863517753639E-2</v>
      </c>
      <c r="AJ8" s="115">
        <f>(VLOOKUP($A8,'ADR Raw Data'!$B$6:$BE$49,'ADR Raw Data'!AU$1,FALSE))/100</f>
        <v>-1.0622253039741701E-2</v>
      </c>
      <c r="AK8" s="115">
        <f>(VLOOKUP($A8,'ADR Raw Data'!$B$6:$BE$49,'ADR Raw Data'!AV$1,FALSE))/100</f>
        <v>4.9016816422032698E-2</v>
      </c>
      <c r="AL8" s="115">
        <f>(VLOOKUP($A8,'ADR Raw Data'!$B$6:$BE$49,'ADR Raw Data'!AW$1,FALSE))/100</f>
        <v>9.0459798914945808E-2</v>
      </c>
      <c r="AM8" s="115">
        <f>(VLOOKUP($A8,'ADR Raw Data'!$B$6:$BE$49,'ADR Raw Data'!AX$1,FALSE))/100</f>
        <v>2.9877060625371498E-2</v>
      </c>
      <c r="AN8" s="116">
        <f>(VLOOKUP($A8,'ADR Raw Data'!$B$6:$BE$49,'ADR Raw Data'!AY$1,FALSE))/100</f>
        <v>3.6817567785791198E-2</v>
      </c>
      <c r="AO8" s="115">
        <f>(VLOOKUP($A8,'ADR Raw Data'!$B$6:$BE$49,'ADR Raw Data'!BA$1,FALSE))/100</f>
        <v>-1.30280344857263E-2</v>
      </c>
      <c r="AP8" s="115">
        <f>(VLOOKUP($A8,'ADR Raw Data'!$B$6:$BE$49,'ADR Raw Data'!BB$1,FALSE))/100</f>
        <v>-2.34219971691433E-2</v>
      </c>
      <c r="AQ8" s="116">
        <f>(VLOOKUP($A8,'ADR Raw Data'!$B$6:$BE$49,'ADR Raw Data'!BC$1,FALSE))/100</f>
        <v>-1.9495632296984099E-2</v>
      </c>
      <c r="AR8" s="117">
        <f>(VLOOKUP($A8,'ADR Raw Data'!$B$6:$BE$49,'ADR Raw Data'!BE$1,FALSE))/100</f>
        <v>1.6613062533725801E-2</v>
      </c>
      <c r="AT8" s="49">
        <f>VLOOKUP($A8,'RevPAR Raw Data'!$B$6:$BE$49,'RevPAR Raw Data'!AG$1,FALSE)</f>
        <v>97.883017869534996</v>
      </c>
      <c r="AU8" s="50">
        <f>VLOOKUP($A8,'RevPAR Raw Data'!$B$6:$BE$49,'RevPAR Raw Data'!AH$1,FALSE)</f>
        <v>127.98560027758499</v>
      </c>
      <c r="AV8" s="50">
        <f>VLOOKUP($A8,'RevPAR Raw Data'!$B$6:$BE$49,'RevPAR Raw Data'!AI$1,FALSE)</f>
        <v>150.63600451075601</v>
      </c>
      <c r="AW8" s="50">
        <f>VLOOKUP($A8,'RevPAR Raw Data'!$B$6:$BE$49,'RevPAR Raw Data'!AJ$1,FALSE)</f>
        <v>153.62126040943701</v>
      </c>
      <c r="AX8" s="50">
        <f>VLOOKUP($A8,'RevPAR Raw Data'!$B$6:$BE$49,'RevPAR Raw Data'!AK$1,FALSE)</f>
        <v>130.786358431644</v>
      </c>
      <c r="AY8" s="51">
        <f>VLOOKUP($A8,'RevPAR Raw Data'!$B$6:$BE$49,'RevPAR Raw Data'!AL$1,FALSE)</f>
        <v>132.18244829979099</v>
      </c>
      <c r="AZ8" s="50">
        <f>VLOOKUP($A8,'RevPAR Raw Data'!$B$6:$BE$49,'RevPAR Raw Data'!AN$1,FALSE)</f>
        <v>176.20674358084599</v>
      </c>
      <c r="BA8" s="50">
        <f>VLOOKUP($A8,'RevPAR Raw Data'!$B$6:$BE$49,'RevPAR Raw Data'!AO$1,FALSE)</f>
        <v>201.25156054823</v>
      </c>
      <c r="BB8" s="51">
        <f>VLOOKUP($A8,'RevPAR Raw Data'!$B$6:$BE$49,'RevPAR Raw Data'!AP$1,FALSE)</f>
        <v>188.729152064538</v>
      </c>
      <c r="BC8" s="52">
        <f>VLOOKUP($A8,'RevPAR Raw Data'!$B$6:$BE$49,'RevPAR Raw Data'!AR$1,FALSE)</f>
        <v>148.33864937543299</v>
      </c>
      <c r="BE8" s="129">
        <f>(VLOOKUP($A8,'RevPAR Raw Data'!$B$6:$BE$49,'RevPAR Raw Data'!AT$1,FALSE))/100</f>
        <v>-1.07303614044525E-2</v>
      </c>
      <c r="BF8" s="119">
        <f>(VLOOKUP($A8,'RevPAR Raw Data'!$B$6:$BE$49,'RevPAR Raw Data'!AU$1,FALSE))/100</f>
        <v>1.6633461174814498E-2</v>
      </c>
      <c r="BG8" s="119">
        <f>(VLOOKUP($A8,'RevPAR Raw Data'!$B$6:$BE$49,'RevPAR Raw Data'!AV$1,FALSE))/100</f>
        <v>6.2948019665402102E-2</v>
      </c>
      <c r="BH8" s="119">
        <f>(VLOOKUP($A8,'RevPAR Raw Data'!$B$6:$BE$49,'RevPAR Raw Data'!AW$1,FALSE))/100</f>
        <v>7.0328738356229104E-2</v>
      </c>
      <c r="BI8" s="119">
        <f>(VLOOKUP($A8,'RevPAR Raw Data'!$B$6:$BE$49,'RevPAR Raw Data'!AX$1,FALSE))/100</f>
        <v>-3.1513389921308498E-2</v>
      </c>
      <c r="BJ8" s="130">
        <f>(VLOOKUP($A8,'RevPAR Raw Data'!$B$6:$BE$49,'RevPAR Raw Data'!AY$1,FALSE))/100</f>
        <v>2.4478287750773702E-2</v>
      </c>
      <c r="BK8" s="119">
        <f>(VLOOKUP($A8,'RevPAR Raw Data'!$B$6:$BE$49,'RevPAR Raw Data'!BA$1,FALSE))/100</f>
        <v>3.6988224442674203E-2</v>
      </c>
      <c r="BL8" s="119">
        <f>(VLOOKUP($A8,'RevPAR Raw Data'!$B$6:$BE$49,'RevPAR Raw Data'!BB$1,FALSE))/100</f>
        <v>-4.9266956094653896E-2</v>
      </c>
      <c r="BM8" s="130">
        <f>(VLOOKUP($A8,'RevPAR Raw Data'!$B$6:$BE$49,'RevPAR Raw Data'!BC$1,FALSE))/100</f>
        <v>-1.08588240858513E-2</v>
      </c>
      <c r="BN8" s="131">
        <f>(VLOOKUP($A8,'RevPAR Raw Data'!$B$6:$BE$49,'RevPAR Raw Data'!BE$1,FALSE))/100</f>
        <v>1.13445442657401E-2</v>
      </c>
    </row>
    <row r="9" spans="1:66" x14ac:dyDescent="0.45">
      <c r="A9" s="59" t="s">
        <v>117</v>
      </c>
      <c r="B9" s="129">
        <f>(VLOOKUP($A9,'Occupancy Raw Data'!$B$8:$BE$51,'Occupancy Raw Data'!AG$3,FALSE))/100</f>
        <v>0.429109113498501</v>
      </c>
      <c r="C9" s="119">
        <f>(VLOOKUP($A9,'Occupancy Raw Data'!$B$8:$BE$51,'Occupancy Raw Data'!AH$3,FALSE))/100</f>
        <v>0.57812614192793899</v>
      </c>
      <c r="D9" s="119">
        <f>(VLOOKUP($A9,'Occupancy Raw Data'!$B$8:$BE$51,'Occupancy Raw Data'!AI$3,FALSE))/100</f>
        <v>0.67419425564569091</v>
      </c>
      <c r="E9" s="119">
        <f>(VLOOKUP($A9,'Occupancy Raw Data'!$B$8:$BE$51,'Occupancy Raw Data'!AJ$3,FALSE))/100</f>
        <v>0.65628882554995205</v>
      </c>
      <c r="F9" s="119">
        <f>(VLOOKUP($A9,'Occupancy Raw Data'!$B$8:$BE$51,'Occupancy Raw Data'!AK$3,FALSE))/100</f>
        <v>0.57215157494701396</v>
      </c>
      <c r="G9" s="130">
        <f>(VLOOKUP($A9,'Occupancy Raw Data'!$B$8:$BE$51,'Occupancy Raw Data'!AL$3,FALSE))/100</f>
        <v>0.58197398231382003</v>
      </c>
      <c r="H9" s="119">
        <f>(VLOOKUP($A9,'Occupancy Raw Data'!$B$8:$BE$51,'Occupancy Raw Data'!AN$3,FALSE))/100</f>
        <v>0.62491778118833496</v>
      </c>
      <c r="I9" s="119">
        <f>(VLOOKUP($A9,'Occupancy Raw Data'!$B$8:$BE$51,'Occupancy Raw Data'!AO$3,FALSE))/100</f>
        <v>0.64941898706423995</v>
      </c>
      <c r="J9" s="130">
        <f>(VLOOKUP($A9,'Occupancy Raw Data'!$B$8:$BE$51,'Occupancy Raw Data'!AP$3,FALSE))/100</f>
        <v>0.63716838412628807</v>
      </c>
      <c r="K9" s="131">
        <f>(VLOOKUP($A9,'Occupancy Raw Data'!$B$8:$BE$51,'Occupancy Raw Data'!AR$3,FALSE))/100</f>
        <v>0.59774381140309596</v>
      </c>
      <c r="M9" s="118">
        <f>(VLOOKUP($A9,'Occupancy Raw Data'!$B$8:$BE$51,'Occupancy Raw Data'!AT$3,FALSE))/100</f>
        <v>2.7988283930249099E-2</v>
      </c>
      <c r="N9" s="115">
        <f>(VLOOKUP($A9,'Occupancy Raw Data'!$B$8:$BE$51,'Occupancy Raw Data'!AU$3,FALSE))/100</f>
        <v>3.1912318925304002E-2</v>
      </c>
      <c r="O9" s="115">
        <f>(VLOOKUP($A9,'Occupancy Raw Data'!$B$8:$BE$51,'Occupancy Raw Data'!AV$3,FALSE))/100</f>
        <v>2.7054385734246802E-2</v>
      </c>
      <c r="P9" s="115">
        <f>(VLOOKUP($A9,'Occupancy Raw Data'!$B$8:$BE$51,'Occupancy Raw Data'!AW$3,FALSE))/100</f>
        <v>6.0625541629873905E-3</v>
      </c>
      <c r="Q9" s="115">
        <f>(VLOOKUP($A9,'Occupancy Raw Data'!$B$8:$BE$51,'Occupancy Raw Data'!AX$3,FALSE))/100</f>
        <v>1.0729686079931999E-2</v>
      </c>
      <c r="R9" s="116">
        <f>(VLOOKUP($A9,'Occupancy Raw Data'!$B$8:$BE$51,'Occupancy Raw Data'!AY$3,FALSE))/100</f>
        <v>2.0105001597799699E-2</v>
      </c>
      <c r="S9" s="115">
        <f>(VLOOKUP($A9,'Occupancy Raw Data'!$B$8:$BE$51,'Occupancy Raw Data'!BA$3,FALSE))/100</f>
        <v>2.9941121670400597E-2</v>
      </c>
      <c r="T9" s="115">
        <f>(VLOOKUP($A9,'Occupancy Raw Data'!$B$8:$BE$51,'Occupancy Raw Data'!BB$3,FALSE))/100</f>
        <v>1.05121812259578E-2</v>
      </c>
      <c r="U9" s="116">
        <f>(VLOOKUP($A9,'Occupancy Raw Data'!$B$8:$BE$51,'Occupancy Raw Data'!BC$3,FALSE))/100</f>
        <v>1.9947426042199699E-2</v>
      </c>
      <c r="V9" s="117">
        <f>(VLOOKUP($A9,'Occupancy Raw Data'!$B$8:$BE$51,'Occupancy Raw Data'!BE$3,FALSE))/100</f>
        <v>2.0057005427122399E-2</v>
      </c>
      <c r="X9" s="49">
        <f>VLOOKUP($A9,'ADR Raw Data'!$B$6:$BE$49,'ADR Raw Data'!AG$1,FALSE)</f>
        <v>162.34065890317601</v>
      </c>
      <c r="Y9" s="50">
        <f>VLOOKUP($A9,'ADR Raw Data'!$B$6:$BE$49,'ADR Raw Data'!AH$1,FALSE)</f>
        <v>175.65237690411399</v>
      </c>
      <c r="Z9" s="50">
        <f>VLOOKUP($A9,'ADR Raw Data'!$B$6:$BE$49,'ADR Raw Data'!AI$1,FALSE)</f>
        <v>185.06986124661199</v>
      </c>
      <c r="AA9" s="50">
        <f>VLOOKUP($A9,'ADR Raw Data'!$B$6:$BE$49,'ADR Raw Data'!AJ$1,FALSE)</f>
        <v>183.248915785077</v>
      </c>
      <c r="AB9" s="50">
        <f>VLOOKUP($A9,'ADR Raw Data'!$B$6:$BE$49,'ADR Raw Data'!AK$1,FALSE)</f>
        <v>166.99890244291799</v>
      </c>
      <c r="AC9" s="51">
        <f>VLOOKUP($A9,'ADR Raw Data'!$B$6:$BE$49,'ADR Raw Data'!AL$1,FALSE)</f>
        <v>175.883129100921</v>
      </c>
      <c r="AD9" s="50">
        <f>VLOOKUP($A9,'ADR Raw Data'!$B$6:$BE$49,'ADR Raw Data'!AN$1,FALSE)</f>
        <v>172.001034266</v>
      </c>
      <c r="AE9" s="50">
        <f>VLOOKUP($A9,'ADR Raw Data'!$B$6:$BE$49,'ADR Raw Data'!AO$1,FALSE)</f>
        <v>178.27627588341201</v>
      </c>
      <c r="AF9" s="51">
        <f>VLOOKUP($A9,'ADR Raw Data'!$B$6:$BE$49,'ADR Raw Data'!AP$1,FALSE)</f>
        <v>175.19898095975401</v>
      </c>
      <c r="AG9" s="52">
        <f>VLOOKUP($A9,'ADR Raw Data'!$B$6:$BE$49,'ADR Raw Data'!AR$1,FALSE)</f>
        <v>175.67476579625301</v>
      </c>
      <c r="AI9" s="118">
        <f>(VLOOKUP($A9,'ADR Raw Data'!$B$6:$BE$49,'ADR Raw Data'!AT$1,FALSE))/100</f>
        <v>1.2314704068497599E-2</v>
      </c>
      <c r="AJ9" s="115">
        <f>(VLOOKUP($A9,'ADR Raw Data'!$B$6:$BE$49,'ADR Raw Data'!AU$1,FALSE))/100</f>
        <v>3.1369102879902799E-2</v>
      </c>
      <c r="AK9" s="115">
        <f>(VLOOKUP($A9,'ADR Raw Data'!$B$6:$BE$49,'ADR Raw Data'!AV$1,FALSE))/100</f>
        <v>4.23045305305891E-2</v>
      </c>
      <c r="AL9" s="115">
        <f>(VLOOKUP($A9,'ADR Raw Data'!$B$6:$BE$49,'ADR Raw Data'!AW$1,FALSE))/100</f>
        <v>5.1444319361155399E-2</v>
      </c>
      <c r="AM9" s="115">
        <f>(VLOOKUP($A9,'ADR Raw Data'!$B$6:$BE$49,'ADR Raw Data'!AX$1,FALSE))/100</f>
        <v>3.8681597886426403E-2</v>
      </c>
      <c r="AN9" s="116">
        <f>(VLOOKUP($A9,'ADR Raw Data'!$B$6:$BE$49,'ADR Raw Data'!AY$1,FALSE))/100</f>
        <v>3.7413039472425302E-2</v>
      </c>
      <c r="AO9" s="115">
        <f>(VLOOKUP($A9,'ADR Raw Data'!$B$6:$BE$49,'ADR Raw Data'!BA$1,FALSE))/100</f>
        <v>3.4090072530879596E-2</v>
      </c>
      <c r="AP9" s="115">
        <f>(VLOOKUP($A9,'ADR Raw Data'!$B$6:$BE$49,'ADR Raw Data'!BB$1,FALSE))/100</f>
        <v>4.1203194249013003E-2</v>
      </c>
      <c r="AQ9" s="116">
        <f>(VLOOKUP($A9,'ADR Raw Data'!$B$6:$BE$49,'ADR Raw Data'!BC$1,FALSE))/100</f>
        <v>3.7623481179771504E-2</v>
      </c>
      <c r="AR9" s="117">
        <f>(VLOOKUP($A9,'ADR Raw Data'!$B$6:$BE$49,'ADR Raw Data'!BE$1,FALSE))/100</f>
        <v>3.7477087805887599E-2</v>
      </c>
      <c r="AT9" s="49">
        <f>VLOOKUP($A9,'RevPAR Raw Data'!$B$6:$BE$49,'RevPAR Raw Data'!AG$1,FALSE)</f>
        <v>69.6618562267046</v>
      </c>
      <c r="AU9" s="50">
        <f>VLOOKUP($A9,'RevPAR Raw Data'!$B$6:$BE$49,'RevPAR Raw Data'!AH$1,FALSE)</f>
        <v>101.54923098004799</v>
      </c>
      <c r="AV9" s="50">
        <f>VLOOKUP($A9,'RevPAR Raw Data'!$B$6:$BE$49,'RevPAR Raw Data'!AI$1,FALSE)</f>
        <v>124.773037345611</v>
      </c>
      <c r="AW9" s="50">
        <f>VLOOKUP($A9,'RevPAR Raw Data'!$B$6:$BE$49,'RevPAR Raw Data'!AJ$1,FALSE)</f>
        <v>120.26421572389</v>
      </c>
      <c r="AX9" s="50">
        <f>VLOOKUP($A9,'RevPAR Raw Data'!$B$6:$BE$49,'RevPAR Raw Data'!AK$1,FALSE)</f>
        <v>95.548685047138704</v>
      </c>
      <c r="AY9" s="51">
        <f>VLOOKUP($A9,'RevPAR Raw Data'!$B$6:$BE$49,'RevPAR Raw Data'!AL$1,FALSE)</f>
        <v>102.359405064678</v>
      </c>
      <c r="AZ9" s="50">
        <f>VLOOKUP($A9,'RevPAR Raw Data'!$B$6:$BE$49,'RevPAR Raw Data'!AN$1,FALSE)</f>
        <v>107.486504695607</v>
      </c>
      <c r="BA9" s="50">
        <f>VLOOKUP($A9,'RevPAR Raw Data'!$B$6:$BE$49,'RevPAR Raw Data'!AO$1,FALSE)</f>
        <v>115.77599850179</v>
      </c>
      <c r="BB9" s="51">
        <f>VLOOKUP($A9,'RevPAR Raw Data'!$B$6:$BE$49,'RevPAR Raw Data'!AP$1,FALSE)</f>
        <v>111.631251598699</v>
      </c>
      <c r="BC9" s="52">
        <f>VLOOKUP($A9,'RevPAR Raw Data'!$B$6:$BE$49,'RevPAR Raw Data'!AR$1,FALSE)</f>
        <v>105.008504074398</v>
      </c>
      <c r="BE9" s="129">
        <f>(VLOOKUP($A9,'RevPAR Raw Data'!$B$6:$BE$49,'RevPAR Raw Data'!AT$1,FALSE))/100</f>
        <v>4.0647655432732799E-2</v>
      </c>
      <c r="BF9" s="119">
        <f>(VLOOKUP($A9,'RevPAR Raw Data'!$B$6:$BE$49,'RevPAR Raw Data'!AU$1,FALSE))/100</f>
        <v>6.4282482620710998E-2</v>
      </c>
      <c r="BG9" s="119">
        <f>(VLOOKUP($A9,'RevPAR Raw Data'!$B$6:$BE$49,'RevPAR Raw Data'!AV$1,FALSE))/100</f>
        <v>7.0503439352116809E-2</v>
      </c>
      <c r="BH9" s="119">
        <f>(VLOOKUP($A9,'RevPAR Raw Data'!$B$6:$BE$49,'RevPAR Raw Data'!AW$1,FALSE))/100</f>
        <v>5.7818757496647805E-2</v>
      </c>
      <c r="BI9" s="119">
        <f>(VLOOKUP($A9,'RevPAR Raw Data'!$B$6:$BE$49,'RevPAR Raw Data'!AX$1,FALSE))/100</f>
        <v>4.982632536875E-2</v>
      </c>
      <c r="BJ9" s="130">
        <f>(VLOOKUP($A9,'RevPAR Raw Data'!$B$6:$BE$49,'RevPAR Raw Data'!AY$1,FALSE))/100</f>
        <v>5.8270230288596701E-2</v>
      </c>
      <c r="BK9" s="119">
        <f>(VLOOKUP($A9,'RevPAR Raw Data'!$B$6:$BE$49,'RevPAR Raw Data'!BA$1,FALSE))/100</f>
        <v>6.50518892106801E-2</v>
      </c>
      <c r="BL9" s="119">
        <f>(VLOOKUP($A9,'RevPAR Raw Data'!$B$6:$BE$49,'RevPAR Raw Data'!BB$1,FALSE))/100</f>
        <v>5.2148510920004901E-2</v>
      </c>
      <c r="BM9" s="130">
        <f>(VLOOKUP($A9,'RevPAR Raw Data'!$B$6:$BE$49,'RevPAR Raw Data'!BC$1,FALSE))/100</f>
        <v>5.8321398830254799E-2</v>
      </c>
      <c r="BN9" s="131">
        <f>(VLOOKUP($A9,'RevPAR Raw Data'!$B$6:$BE$49,'RevPAR Raw Data'!BE$1,FALSE))/100</f>
        <v>5.8285771386525499E-2</v>
      </c>
    </row>
    <row r="10" spans="1:66" x14ac:dyDescent="0.45">
      <c r="A10" s="59" t="s">
        <v>118</v>
      </c>
      <c r="B10" s="129">
        <f>(VLOOKUP($A10,'Occupancy Raw Data'!$B$8:$BE$51,'Occupancy Raw Data'!AG$3,FALSE))/100</f>
        <v>0.446109691488006</v>
      </c>
      <c r="C10" s="119">
        <f>(VLOOKUP($A10,'Occupancy Raw Data'!$B$8:$BE$51,'Occupancy Raw Data'!AH$3,FALSE))/100</f>
        <v>0.57518715295210798</v>
      </c>
      <c r="D10" s="119">
        <f>(VLOOKUP($A10,'Occupancy Raw Data'!$B$8:$BE$51,'Occupancy Raw Data'!AI$3,FALSE))/100</f>
        <v>0.65970435813015105</v>
      </c>
      <c r="E10" s="119">
        <f>(VLOOKUP($A10,'Occupancy Raw Data'!$B$8:$BE$51,'Occupancy Raw Data'!AJ$3,FALSE))/100</f>
        <v>0.65278204849366606</v>
      </c>
      <c r="F10" s="119">
        <f>(VLOOKUP($A10,'Occupancy Raw Data'!$B$8:$BE$51,'Occupancy Raw Data'!AK$3,FALSE))/100</f>
        <v>0.57625415301079197</v>
      </c>
      <c r="G10" s="130">
        <f>(VLOOKUP($A10,'Occupancy Raw Data'!$B$8:$BE$51,'Occupancy Raw Data'!AL$3,FALSE))/100</f>
        <v>0.58198394074118498</v>
      </c>
      <c r="H10" s="119">
        <f>(VLOOKUP($A10,'Occupancy Raw Data'!$B$8:$BE$51,'Occupancy Raw Data'!AN$3,FALSE))/100</f>
        <v>0.60735722796316094</v>
      </c>
      <c r="I10" s="119">
        <f>(VLOOKUP($A10,'Occupancy Raw Data'!$B$8:$BE$51,'Occupancy Raw Data'!AO$3,FALSE))/100</f>
        <v>0.62729493577926598</v>
      </c>
      <c r="J10" s="130">
        <f>(VLOOKUP($A10,'Occupancy Raw Data'!$B$8:$BE$51,'Occupancy Raw Data'!AP$3,FALSE))/100</f>
        <v>0.61732604451971296</v>
      </c>
      <c r="K10" s="131">
        <f>(VLOOKUP($A10,'Occupancy Raw Data'!$B$8:$BE$51,'Occupancy Raw Data'!AR$3,FALSE))/100</f>
        <v>0.59208522614098502</v>
      </c>
      <c r="M10" s="118">
        <f>(VLOOKUP($A10,'Occupancy Raw Data'!$B$8:$BE$51,'Occupancy Raw Data'!AT$3,FALSE))/100</f>
        <v>2.5240330185894798E-2</v>
      </c>
      <c r="N10" s="115">
        <f>(VLOOKUP($A10,'Occupancy Raw Data'!$B$8:$BE$51,'Occupancy Raw Data'!AU$3,FALSE))/100</f>
        <v>2.3752054098196803E-2</v>
      </c>
      <c r="O10" s="115">
        <f>(VLOOKUP($A10,'Occupancy Raw Data'!$B$8:$BE$51,'Occupancy Raw Data'!AV$3,FALSE))/100</f>
        <v>3.6827164479680402E-2</v>
      </c>
      <c r="P10" s="115">
        <f>(VLOOKUP($A10,'Occupancy Raw Data'!$B$8:$BE$51,'Occupancy Raw Data'!AW$3,FALSE))/100</f>
        <v>2.0658352412769601E-2</v>
      </c>
      <c r="Q10" s="115">
        <f>(VLOOKUP($A10,'Occupancy Raw Data'!$B$8:$BE$51,'Occupancy Raw Data'!AX$3,FALSE))/100</f>
        <v>-7.3008203800503501E-3</v>
      </c>
      <c r="R10" s="116">
        <f>(VLOOKUP($A10,'Occupancy Raw Data'!$B$8:$BE$51,'Occupancy Raw Data'!AY$3,FALSE))/100</f>
        <v>1.9840119203069898E-2</v>
      </c>
      <c r="S10" s="115">
        <f>(VLOOKUP($A10,'Occupancy Raw Data'!$B$8:$BE$51,'Occupancy Raw Data'!BA$3,FALSE))/100</f>
        <v>-3.6214264524306004E-2</v>
      </c>
      <c r="T10" s="115">
        <f>(VLOOKUP($A10,'Occupancy Raw Data'!$B$8:$BE$51,'Occupancy Raw Data'!BB$3,FALSE))/100</f>
        <v>-4.5186334517100198E-2</v>
      </c>
      <c r="U10" s="116">
        <f>(VLOOKUP($A10,'Occupancy Raw Data'!$B$8:$BE$51,'Occupancy Raw Data'!BC$3,FALSE))/100</f>
        <v>-4.0793771310190595E-2</v>
      </c>
      <c r="V10" s="117">
        <f>(VLOOKUP($A10,'Occupancy Raw Data'!$B$8:$BE$51,'Occupancy Raw Data'!BE$3,FALSE))/100</f>
        <v>9.83478046580176E-4</v>
      </c>
      <c r="X10" s="49">
        <f>VLOOKUP($A10,'ADR Raw Data'!$B$6:$BE$49,'ADR Raw Data'!AG$1,FALSE)</f>
        <v>125.06152439024299</v>
      </c>
      <c r="Y10" s="50">
        <f>VLOOKUP($A10,'ADR Raw Data'!$B$6:$BE$49,'ADR Raw Data'!AH$1,FALSE)</f>
        <v>135.06408861732399</v>
      </c>
      <c r="Z10" s="50">
        <f>VLOOKUP($A10,'ADR Raw Data'!$B$6:$BE$49,'ADR Raw Data'!AI$1,FALSE)</f>
        <v>141.79722212748501</v>
      </c>
      <c r="AA10" s="50">
        <f>VLOOKUP($A10,'ADR Raw Data'!$B$6:$BE$49,'ADR Raw Data'!AJ$1,FALSE)</f>
        <v>140.17390854779401</v>
      </c>
      <c r="AB10" s="50">
        <f>VLOOKUP($A10,'ADR Raw Data'!$B$6:$BE$49,'ADR Raw Data'!AK$1,FALSE)</f>
        <v>131.62823819563701</v>
      </c>
      <c r="AC10" s="51">
        <f>VLOOKUP($A10,'ADR Raw Data'!$B$6:$BE$49,'ADR Raw Data'!AL$1,FALSE)</f>
        <v>135.521555466237</v>
      </c>
      <c r="AD10" s="50">
        <f>VLOOKUP($A10,'ADR Raw Data'!$B$6:$BE$49,'ADR Raw Data'!AN$1,FALSE)</f>
        <v>131.30664281307801</v>
      </c>
      <c r="AE10" s="50">
        <f>VLOOKUP($A10,'ADR Raw Data'!$B$6:$BE$49,'ADR Raw Data'!AO$1,FALSE)</f>
        <v>130.40193991159899</v>
      </c>
      <c r="AF10" s="51">
        <f>VLOOKUP($A10,'ADR Raw Data'!$B$6:$BE$49,'ADR Raw Data'!AP$1,FALSE)</f>
        <v>130.84698828599099</v>
      </c>
      <c r="AG10" s="52">
        <f>VLOOKUP($A10,'ADR Raw Data'!$B$6:$BE$49,'ADR Raw Data'!AR$1,FALSE)</f>
        <v>134.12853972233</v>
      </c>
      <c r="AI10" s="118">
        <f>(VLOOKUP($A10,'ADR Raw Data'!$B$6:$BE$49,'ADR Raw Data'!AT$1,FALSE))/100</f>
        <v>1.4605910953505099E-2</v>
      </c>
      <c r="AJ10" s="115">
        <f>(VLOOKUP($A10,'ADR Raw Data'!$B$6:$BE$49,'ADR Raw Data'!AU$1,FALSE))/100</f>
        <v>3.3994716681465295E-2</v>
      </c>
      <c r="AK10" s="115">
        <f>(VLOOKUP($A10,'ADR Raw Data'!$B$6:$BE$49,'ADR Raw Data'!AV$1,FALSE))/100</f>
        <v>4.9978721542150606E-2</v>
      </c>
      <c r="AL10" s="115">
        <f>(VLOOKUP($A10,'ADR Raw Data'!$B$6:$BE$49,'ADR Raw Data'!AW$1,FALSE))/100</f>
        <v>5.0653405507616094E-2</v>
      </c>
      <c r="AM10" s="115">
        <f>(VLOOKUP($A10,'ADR Raw Data'!$B$6:$BE$49,'ADR Raw Data'!AX$1,FALSE))/100</f>
        <v>2.37227821904792E-2</v>
      </c>
      <c r="AN10" s="116">
        <f>(VLOOKUP($A10,'ADR Raw Data'!$B$6:$BE$49,'ADR Raw Data'!AY$1,FALSE))/100</f>
        <v>3.6915310417568702E-2</v>
      </c>
      <c r="AO10" s="115">
        <f>(VLOOKUP($A10,'ADR Raw Data'!$B$6:$BE$49,'ADR Raw Data'!BA$1,FALSE))/100</f>
        <v>1.0006676259854299E-2</v>
      </c>
      <c r="AP10" s="115">
        <f>(VLOOKUP($A10,'ADR Raw Data'!$B$6:$BE$49,'ADR Raw Data'!BB$1,FALSE))/100</f>
        <v>7.5074525308447106E-3</v>
      </c>
      <c r="AQ10" s="116">
        <f>(VLOOKUP($A10,'ADR Raw Data'!$B$6:$BE$49,'ADR Raw Data'!BC$1,FALSE))/100</f>
        <v>8.7501299061765112E-3</v>
      </c>
      <c r="AR10" s="117">
        <f>(VLOOKUP($A10,'ADR Raw Data'!$B$6:$BE$49,'ADR Raw Data'!BE$1,FALSE))/100</f>
        <v>2.8667505556684399E-2</v>
      </c>
      <c r="AT10" s="49">
        <f>VLOOKUP($A10,'RevPAR Raw Data'!$B$6:$BE$49,'RevPAR Raw Data'!AG$1,FALSE)</f>
        <v>55.791158062751499</v>
      </c>
      <c r="AU10" s="50">
        <f>VLOOKUP($A10,'RevPAR Raw Data'!$B$6:$BE$49,'RevPAR Raw Data'!AH$1,FALSE)</f>
        <v>77.687128597870299</v>
      </c>
      <c r="AV10" s="50">
        <f>VLOOKUP($A10,'RevPAR Raw Data'!$B$6:$BE$49,'RevPAR Raw Data'!AI$1,FALSE)</f>
        <v>93.5442454082512</v>
      </c>
      <c r="AW10" s="50">
        <f>VLOOKUP($A10,'RevPAR Raw Data'!$B$6:$BE$49,'RevPAR Raw Data'!AJ$1,FALSE)</f>
        <v>91.503011167192895</v>
      </c>
      <c r="AX10" s="50">
        <f>VLOOKUP($A10,'RevPAR Raw Data'!$B$6:$BE$49,'RevPAR Raw Data'!AK$1,FALSE)</f>
        <v>75.851318913729799</v>
      </c>
      <c r="AY10" s="51">
        <f>VLOOKUP($A10,'RevPAR Raw Data'!$B$6:$BE$49,'RevPAR Raw Data'!AL$1,FALSE)</f>
        <v>78.871368905616194</v>
      </c>
      <c r="AZ10" s="50">
        <f>VLOOKUP($A10,'RevPAR Raw Data'!$B$6:$BE$49,'RevPAR Raw Data'!AN$1,FALSE)</f>
        <v>79.750038592100196</v>
      </c>
      <c r="BA10" s="50">
        <f>VLOOKUP($A10,'RevPAR Raw Data'!$B$6:$BE$49,'RevPAR Raw Data'!AO$1,FALSE)</f>
        <v>81.800476522338599</v>
      </c>
      <c r="BB10" s="51">
        <f>VLOOKUP($A10,'RevPAR Raw Data'!$B$6:$BE$49,'RevPAR Raw Data'!AP$1,FALSE)</f>
        <v>80.775253715908605</v>
      </c>
      <c r="BC10" s="52">
        <f>VLOOKUP($A10,'RevPAR Raw Data'!$B$6:$BE$49,'RevPAR Raw Data'!AR$1,FALSE)</f>
        <v>79.415526773456307</v>
      </c>
      <c r="BE10" s="129">
        <f>(VLOOKUP($A10,'RevPAR Raw Data'!$B$6:$BE$49,'RevPAR Raw Data'!AT$1,FALSE))/100</f>
        <v>4.0214899154532198E-2</v>
      </c>
      <c r="BF10" s="119">
        <f>(VLOOKUP($A10,'RevPAR Raw Data'!$B$6:$BE$49,'RevPAR Raw Data'!AU$1,FALSE))/100</f>
        <v>5.8554215129333197E-2</v>
      </c>
      <c r="BG10" s="119">
        <f>(VLOOKUP($A10,'RevPAR Raw Data'!$B$6:$BE$49,'RevPAR Raw Data'!AV$1,FALSE))/100</f>
        <v>8.8646460620548012E-2</v>
      </c>
      <c r="BH10" s="119">
        <f>(VLOOKUP($A10,'RevPAR Raw Data'!$B$6:$BE$49,'RevPAR Raw Data'!AW$1,FALSE))/100</f>
        <v>7.2358173822269098E-2</v>
      </c>
      <c r="BI10" s="119">
        <f>(VLOOKUP($A10,'RevPAR Raw Data'!$B$6:$BE$49,'RevPAR Raw Data'!AX$1,FALSE))/100</f>
        <v>1.6248766038741102E-2</v>
      </c>
      <c r="BJ10" s="130">
        <f>(VLOOKUP($A10,'RevPAR Raw Data'!$B$6:$BE$49,'RevPAR Raw Data'!AY$1,FALSE))/100</f>
        <v>5.7487833779741503E-2</v>
      </c>
      <c r="BK10" s="119">
        <f>(VLOOKUP($A10,'RevPAR Raw Data'!$B$6:$BE$49,'RevPAR Raw Data'!BA$1,FALSE))/100</f>
        <v>-2.6569972685535102E-2</v>
      </c>
      <c r="BL10" s="119">
        <f>(VLOOKUP($A10,'RevPAR Raw Data'!$B$6:$BE$49,'RevPAR Raw Data'!BB$1,FALSE))/100</f>
        <v>-3.8018116247685502E-2</v>
      </c>
      <c r="BM10" s="130">
        <f>(VLOOKUP($A10,'RevPAR Raw Data'!$B$6:$BE$49,'RevPAR Raw Data'!BC$1,FALSE))/100</f>
        <v>-3.2400592202341101E-2</v>
      </c>
      <c r="BN10" s="131">
        <f>(VLOOKUP($A10,'RevPAR Raw Data'!$B$6:$BE$49,'RevPAR Raw Data'!BE$1,FALSE))/100</f>
        <v>2.96791774656298E-2</v>
      </c>
    </row>
    <row r="11" spans="1:66" x14ac:dyDescent="0.45">
      <c r="A11" s="59" t="s">
        <v>119</v>
      </c>
      <c r="B11" s="129">
        <f>(VLOOKUP($A11,'Occupancy Raw Data'!$B$8:$BE$51,'Occupancy Raw Data'!AG$3,FALSE))/100</f>
        <v>0.39403228612392505</v>
      </c>
      <c r="C11" s="119">
        <f>(VLOOKUP($A11,'Occupancy Raw Data'!$B$8:$BE$51,'Occupancy Raw Data'!AH$3,FALSE))/100</f>
        <v>0.51941546638511704</v>
      </c>
      <c r="D11" s="119">
        <f>(VLOOKUP($A11,'Occupancy Raw Data'!$B$8:$BE$51,'Occupancy Raw Data'!AI$3,FALSE))/100</f>
        <v>0.57178593495983698</v>
      </c>
      <c r="E11" s="119">
        <f>(VLOOKUP($A11,'Occupancy Raw Data'!$B$8:$BE$51,'Occupancy Raw Data'!AJ$3,FALSE))/100</f>
        <v>0.56890046011625794</v>
      </c>
      <c r="F11" s="119">
        <f>(VLOOKUP($A11,'Occupancy Raw Data'!$B$8:$BE$51,'Occupancy Raw Data'!AK$3,FALSE))/100</f>
        <v>0.52858179811274297</v>
      </c>
      <c r="G11" s="130">
        <f>(VLOOKUP($A11,'Occupancy Raw Data'!$B$8:$BE$51,'Occupancy Raw Data'!AL$3,FALSE))/100</f>
        <v>0.51654318913957598</v>
      </c>
      <c r="H11" s="119">
        <f>(VLOOKUP($A11,'Occupancy Raw Data'!$B$8:$BE$51,'Occupancy Raw Data'!AN$3,FALSE))/100</f>
        <v>0.56716677564683204</v>
      </c>
      <c r="I11" s="119">
        <f>(VLOOKUP($A11,'Occupancy Raw Data'!$B$8:$BE$51,'Occupancy Raw Data'!AO$3,FALSE))/100</f>
        <v>0.56593755999231998</v>
      </c>
      <c r="J11" s="130">
        <f>(VLOOKUP($A11,'Occupancy Raw Data'!$B$8:$BE$51,'Occupancy Raw Data'!AP$3,FALSE))/100</f>
        <v>0.56655218441141597</v>
      </c>
      <c r="K11" s="131">
        <f>(VLOOKUP($A11,'Occupancy Raw Data'!$B$8:$BE$51,'Occupancy Raw Data'!AR$3,FALSE))/100</f>
        <v>0.53083119799120704</v>
      </c>
      <c r="M11" s="118">
        <f>(VLOOKUP($A11,'Occupancy Raw Data'!$B$8:$BE$51,'Occupancy Raw Data'!AT$3,FALSE))/100</f>
        <v>3.9141901969929503E-3</v>
      </c>
      <c r="N11" s="115">
        <f>(VLOOKUP($A11,'Occupancy Raw Data'!$B$8:$BE$51,'Occupancy Raw Data'!AU$3,FALSE))/100</f>
        <v>1.37901041379255E-2</v>
      </c>
      <c r="O11" s="115">
        <f>(VLOOKUP($A11,'Occupancy Raw Data'!$B$8:$BE$51,'Occupancy Raw Data'!AV$3,FALSE))/100</f>
        <v>1.4415429029844299E-2</v>
      </c>
      <c r="P11" s="115">
        <f>(VLOOKUP($A11,'Occupancy Raw Data'!$B$8:$BE$51,'Occupancy Raw Data'!AW$3,FALSE))/100</f>
        <v>-1.11765910202482E-2</v>
      </c>
      <c r="Q11" s="115">
        <f>(VLOOKUP($A11,'Occupancy Raw Data'!$B$8:$BE$51,'Occupancy Raw Data'!AX$3,FALSE))/100</f>
        <v>-3.4678580151721004E-2</v>
      </c>
      <c r="R11" s="116">
        <f>(VLOOKUP($A11,'Occupancy Raw Data'!$B$8:$BE$51,'Occupancy Raw Data'!AY$3,FALSE))/100</f>
        <v>-3.3542148016078898E-3</v>
      </c>
      <c r="S11" s="115">
        <f>(VLOOKUP($A11,'Occupancy Raw Data'!$B$8:$BE$51,'Occupancy Raw Data'!BA$3,FALSE))/100</f>
        <v>-5.6549303239445098E-2</v>
      </c>
      <c r="T11" s="115">
        <f>(VLOOKUP($A11,'Occupancy Raw Data'!$B$8:$BE$51,'Occupancy Raw Data'!BB$3,FALSE))/100</f>
        <v>-7.5252722451138399E-2</v>
      </c>
      <c r="U11" s="116">
        <f>(VLOOKUP($A11,'Occupancy Raw Data'!$B$8:$BE$51,'Occupancy Raw Data'!BC$3,FALSE))/100</f>
        <v>-6.5984465881884405E-2</v>
      </c>
      <c r="V11" s="117">
        <f>(VLOOKUP($A11,'Occupancy Raw Data'!$B$8:$BE$51,'Occupancy Raw Data'!BE$3,FALSE))/100</f>
        <v>-2.3325515632568902E-2</v>
      </c>
      <c r="X11" s="49">
        <f>VLOOKUP($A11,'ADR Raw Data'!$B$6:$BE$49,'ADR Raw Data'!AG$1,FALSE)</f>
        <v>102.6433945862</v>
      </c>
      <c r="Y11" s="50">
        <f>VLOOKUP($A11,'ADR Raw Data'!$B$6:$BE$49,'ADR Raw Data'!AH$1,FALSE)</f>
        <v>106.560896229138</v>
      </c>
      <c r="Z11" s="50">
        <f>VLOOKUP($A11,'ADR Raw Data'!$B$6:$BE$49,'ADR Raw Data'!AI$1,FALSE)</f>
        <v>108.74859424015099</v>
      </c>
      <c r="AA11" s="50">
        <f>VLOOKUP($A11,'ADR Raw Data'!$B$6:$BE$49,'ADR Raw Data'!AJ$1,FALSE)</f>
        <v>108.261065018875</v>
      </c>
      <c r="AB11" s="50">
        <f>VLOOKUP($A11,'ADR Raw Data'!$B$6:$BE$49,'ADR Raw Data'!AK$1,FALSE)</f>
        <v>107.048942948259</v>
      </c>
      <c r="AC11" s="51">
        <f>VLOOKUP($A11,'ADR Raw Data'!$B$6:$BE$49,'ADR Raw Data'!AL$1,FALSE)</f>
        <v>106.92193951190499</v>
      </c>
      <c r="AD11" s="50">
        <f>VLOOKUP($A11,'ADR Raw Data'!$B$6:$BE$49,'ADR Raw Data'!AN$1,FALSE)</f>
        <v>114.13667745518001</v>
      </c>
      <c r="AE11" s="50">
        <f>VLOOKUP($A11,'ADR Raw Data'!$B$6:$BE$49,'ADR Raw Data'!AO$1,FALSE)</f>
        <v>113.156046324269</v>
      </c>
      <c r="AF11" s="51">
        <f>VLOOKUP($A11,'ADR Raw Data'!$B$6:$BE$49,'ADR Raw Data'!AP$1,FALSE)</f>
        <v>113.646907030919</v>
      </c>
      <c r="AG11" s="52">
        <f>VLOOKUP($A11,'ADR Raw Data'!$B$6:$BE$49,'ADR Raw Data'!AR$1,FALSE)</f>
        <v>108.97261646951701</v>
      </c>
      <c r="AI11" s="118">
        <f>(VLOOKUP($A11,'ADR Raw Data'!$B$6:$BE$49,'ADR Raw Data'!AT$1,FALSE))/100</f>
        <v>2.1190755804743801E-2</v>
      </c>
      <c r="AJ11" s="115">
        <f>(VLOOKUP($A11,'ADR Raw Data'!$B$6:$BE$49,'ADR Raw Data'!AU$1,FALSE))/100</f>
        <v>2.5897677137170103E-2</v>
      </c>
      <c r="AK11" s="115">
        <f>(VLOOKUP($A11,'ADR Raw Data'!$B$6:$BE$49,'ADR Raw Data'!AV$1,FALSE))/100</f>
        <v>3.2957725189754199E-2</v>
      </c>
      <c r="AL11" s="115">
        <f>(VLOOKUP($A11,'ADR Raw Data'!$B$6:$BE$49,'ADR Raw Data'!AW$1,FALSE))/100</f>
        <v>2.6793627045755598E-2</v>
      </c>
      <c r="AM11" s="115">
        <f>(VLOOKUP($A11,'ADR Raw Data'!$B$6:$BE$49,'ADR Raw Data'!AX$1,FALSE))/100</f>
        <v>1.4610258009905199E-2</v>
      </c>
      <c r="AN11" s="116">
        <f>(VLOOKUP($A11,'ADR Raw Data'!$B$6:$BE$49,'ADR Raw Data'!AY$1,FALSE))/100</f>
        <v>2.4530295786490301E-2</v>
      </c>
      <c r="AO11" s="115">
        <f>(VLOOKUP($A11,'ADR Raw Data'!$B$6:$BE$49,'ADR Raw Data'!BA$1,FALSE))/100</f>
        <v>-3.7466829661614298E-3</v>
      </c>
      <c r="AP11" s="115">
        <f>(VLOOKUP($A11,'ADR Raw Data'!$B$6:$BE$49,'ADR Raw Data'!BB$1,FALSE))/100</f>
        <v>-1.1766265858881799E-2</v>
      </c>
      <c r="AQ11" s="116">
        <f>(VLOOKUP($A11,'ADR Raw Data'!$B$6:$BE$49,'ADR Raw Data'!BC$1,FALSE))/100</f>
        <v>-7.7481985801714399E-3</v>
      </c>
      <c r="AR11" s="117">
        <f>(VLOOKUP($A11,'ADR Raw Data'!$B$6:$BE$49,'ADR Raw Data'!BE$1,FALSE))/100</f>
        <v>1.27041839126823E-2</v>
      </c>
      <c r="AT11" s="49">
        <f>VLOOKUP($A11,'RevPAR Raw Data'!$B$6:$BE$49,'RevPAR Raw Data'!AG$1,FALSE)</f>
        <v>40.444811424320697</v>
      </c>
      <c r="AU11" s="50">
        <f>VLOOKUP($A11,'RevPAR Raw Data'!$B$6:$BE$49,'RevPAR Raw Data'!AH$1,FALSE)</f>
        <v>55.349377613274299</v>
      </c>
      <c r="AV11" s="50">
        <f>VLOOKUP($A11,'RevPAR Raw Data'!$B$6:$BE$49,'RevPAR Raw Data'!AI$1,FALSE)</f>
        <v>62.1809166331727</v>
      </c>
      <c r="AW11" s="50">
        <f>VLOOKUP($A11,'RevPAR Raw Data'!$B$6:$BE$49,'RevPAR Raw Data'!AJ$1,FALSE)</f>
        <v>61.5897697019142</v>
      </c>
      <c r="AX11" s="50">
        <f>VLOOKUP($A11,'RevPAR Raw Data'!$B$6:$BE$49,'RevPAR Raw Data'!AK$1,FALSE)</f>
        <v>56.5841227496595</v>
      </c>
      <c r="AY11" s="51">
        <f>VLOOKUP($A11,'RevPAR Raw Data'!$B$6:$BE$49,'RevPAR Raw Data'!AL$1,FALSE)</f>
        <v>55.229799624468299</v>
      </c>
      <c r="AZ11" s="50">
        <f>VLOOKUP($A11,'RevPAR Raw Data'!$B$6:$BE$49,'RevPAR Raw Data'!AN$1,FALSE)</f>
        <v>64.734531335296893</v>
      </c>
      <c r="BA11" s="50">
        <f>VLOOKUP($A11,'RevPAR Raw Data'!$B$6:$BE$49,'RevPAR Raw Data'!AO$1,FALSE)</f>
        <v>64.039256755135298</v>
      </c>
      <c r="BB11" s="51">
        <f>VLOOKUP($A11,'RevPAR Raw Data'!$B$6:$BE$49,'RevPAR Raw Data'!AP$1,FALSE)</f>
        <v>64.386903429968299</v>
      </c>
      <c r="BC11" s="52">
        <f>VLOOKUP($A11,'RevPAR Raw Data'!$B$6:$BE$49,'RevPAR Raw Data'!AR$1,FALSE)</f>
        <v>57.84606454875</v>
      </c>
      <c r="BE11" s="129">
        <f>(VLOOKUP($A11,'RevPAR Raw Data'!$B$6:$BE$49,'RevPAR Raw Data'!AT$1,FALSE))/100</f>
        <v>2.5187890650374502E-2</v>
      </c>
      <c r="BF11" s="119">
        <f>(VLOOKUP($A11,'RevPAR Raw Data'!$B$6:$BE$49,'RevPAR Raw Data'!AU$1,FALSE))/100</f>
        <v>4.0044912939747601E-2</v>
      </c>
      <c r="BG11" s="119">
        <f>(VLOOKUP($A11,'RevPAR Raw Data'!$B$6:$BE$49,'RevPAR Raw Data'!AV$1,FALSE))/100</f>
        <v>4.78482539680566E-2</v>
      </c>
      <c r="BH11" s="119">
        <f>(VLOOKUP($A11,'RevPAR Raw Data'!$B$6:$BE$49,'RevPAR Raw Data'!AW$1,FALSE))/100</f>
        <v>1.5317574614067899E-2</v>
      </c>
      <c r="BI11" s="119">
        <f>(VLOOKUP($A11,'RevPAR Raw Data'!$B$6:$BE$49,'RevPAR Raw Data'!AX$1,FALSE))/100</f>
        <v>-2.0574985145249598E-2</v>
      </c>
      <c r="BJ11" s="130">
        <f>(VLOOKUP($A11,'RevPAR Raw Data'!$B$6:$BE$49,'RevPAR Raw Data'!AY$1,FALSE))/100</f>
        <v>2.10938011036675E-2</v>
      </c>
      <c r="BK11" s="119">
        <f>(VLOOKUP($A11,'RevPAR Raw Data'!$B$6:$BE$49,'RevPAR Raw Data'!BA$1,FALSE))/100</f>
        <v>-6.0084113894411005E-2</v>
      </c>
      <c r="BL11" s="119">
        <f>(VLOOKUP($A11,'RevPAR Raw Data'!$B$6:$BE$49,'RevPAR Raw Data'!BB$1,FALSE))/100</f>
        <v>-8.6133544771055504E-2</v>
      </c>
      <c r="BM11" s="130">
        <f>(VLOOKUP($A11,'RevPAR Raw Data'!$B$6:$BE$49,'RevPAR Raw Data'!BC$1,FALSE))/100</f>
        <v>-7.3221403717196404E-2</v>
      </c>
      <c r="BN11" s="131">
        <f>(VLOOKUP($A11,'RevPAR Raw Data'!$B$6:$BE$49,'RevPAR Raw Data'!BE$1,FALSE))/100</f>
        <v>-1.09176633603408E-2</v>
      </c>
    </row>
    <row r="12" spans="1:66" x14ac:dyDescent="0.45">
      <c r="A12" s="59" t="s">
        <v>120</v>
      </c>
      <c r="B12" s="129">
        <f>(VLOOKUP($A12,'Occupancy Raw Data'!$B$8:$BE$51,'Occupancy Raw Data'!AG$3,FALSE))/100</f>
        <v>0.437701254798601</v>
      </c>
      <c r="C12" s="119">
        <f>(VLOOKUP($A12,'Occupancy Raw Data'!$B$8:$BE$51,'Occupancy Raw Data'!AH$3,FALSE))/100</f>
        <v>0.50623961496590797</v>
      </c>
      <c r="D12" s="119">
        <f>(VLOOKUP($A12,'Occupancy Raw Data'!$B$8:$BE$51,'Occupancy Raw Data'!AI$3,FALSE))/100</f>
        <v>0.52929582306766698</v>
      </c>
      <c r="E12" s="119">
        <f>(VLOOKUP($A12,'Occupancy Raw Data'!$B$8:$BE$51,'Occupancy Raw Data'!AJ$3,FALSE))/100</f>
        <v>0.52725605913023499</v>
      </c>
      <c r="F12" s="119">
        <f>(VLOOKUP($A12,'Occupancy Raw Data'!$B$8:$BE$51,'Occupancy Raw Data'!AK$3,FALSE))/100</f>
        <v>0.51341316679080895</v>
      </c>
      <c r="G12" s="130">
        <f>(VLOOKUP($A12,'Occupancy Raw Data'!$B$8:$BE$51,'Occupancy Raw Data'!AL$3,FALSE))/100</f>
        <v>0.50278118375064407</v>
      </c>
      <c r="H12" s="119">
        <f>(VLOOKUP($A12,'Occupancy Raw Data'!$B$8:$BE$51,'Occupancy Raw Data'!AN$3,FALSE))/100</f>
        <v>0.54242823583338096</v>
      </c>
      <c r="I12" s="119">
        <f>(VLOOKUP($A12,'Occupancy Raw Data'!$B$8:$BE$51,'Occupancy Raw Data'!AO$3,FALSE))/100</f>
        <v>0.535676690008696</v>
      </c>
      <c r="J12" s="130">
        <f>(VLOOKUP($A12,'Occupancy Raw Data'!$B$8:$BE$51,'Occupancy Raw Data'!AP$3,FALSE))/100</f>
        <v>0.53904993100921206</v>
      </c>
      <c r="K12" s="131">
        <f>(VLOOKUP($A12,'Occupancy Raw Data'!$B$8:$BE$51,'Occupancy Raw Data'!AR$3,FALSE))/100</f>
        <v>0.51314923746206897</v>
      </c>
      <c r="M12" s="118">
        <f>(VLOOKUP($A12,'Occupancy Raw Data'!$B$8:$BE$51,'Occupancy Raw Data'!AT$3,FALSE))/100</f>
        <v>2.6528349524006699E-2</v>
      </c>
      <c r="N12" s="115">
        <f>(VLOOKUP($A12,'Occupancy Raw Data'!$B$8:$BE$51,'Occupancy Raw Data'!AU$3,FALSE))/100</f>
        <v>1.7667388938113801E-2</v>
      </c>
      <c r="O12" s="115">
        <f>(VLOOKUP($A12,'Occupancy Raw Data'!$B$8:$BE$51,'Occupancy Raw Data'!AV$3,FALSE))/100</f>
        <v>2.09306438072209E-2</v>
      </c>
      <c r="P12" s="115">
        <f>(VLOOKUP($A12,'Occupancy Raw Data'!$B$8:$BE$51,'Occupancy Raw Data'!AW$3,FALSE))/100</f>
        <v>-8.3009527311265104E-3</v>
      </c>
      <c r="Q12" s="115">
        <f>(VLOOKUP($A12,'Occupancy Raw Data'!$B$8:$BE$51,'Occupancy Raw Data'!AX$3,FALSE))/100</f>
        <v>-6.2377182559855303E-3</v>
      </c>
      <c r="R12" s="116">
        <f>(VLOOKUP($A12,'Occupancy Raw Data'!$B$8:$BE$51,'Occupancy Raw Data'!AY$3,FALSE))/100</f>
        <v>9.3720939934474595E-3</v>
      </c>
      <c r="S12" s="115">
        <f>(VLOOKUP($A12,'Occupancy Raw Data'!$B$8:$BE$51,'Occupancy Raw Data'!BA$3,FALSE))/100</f>
        <v>-1.5445450487760899E-2</v>
      </c>
      <c r="T12" s="115">
        <f>(VLOOKUP($A12,'Occupancy Raw Data'!$B$8:$BE$51,'Occupancy Raw Data'!BB$3,FALSE))/100</f>
        <v>-2.7148151232025599E-2</v>
      </c>
      <c r="U12" s="116">
        <f>(VLOOKUP($A12,'Occupancy Raw Data'!$B$8:$BE$51,'Occupancy Raw Data'!BC$3,FALSE))/100</f>
        <v>-2.1299737463332802E-2</v>
      </c>
      <c r="V12" s="117">
        <f>(VLOOKUP($A12,'Occupancy Raw Data'!$B$8:$BE$51,'Occupancy Raw Data'!BE$3,FALSE))/100</f>
        <v>9.2534012902491594E-7</v>
      </c>
      <c r="X12" s="49">
        <f>VLOOKUP($A12,'ADR Raw Data'!$B$6:$BE$49,'ADR Raw Data'!AG$1,FALSE)</f>
        <v>77.390409728767395</v>
      </c>
      <c r="Y12" s="50">
        <f>VLOOKUP($A12,'ADR Raw Data'!$B$6:$BE$49,'ADR Raw Data'!AH$1,FALSE)</f>
        <v>79.360848405278702</v>
      </c>
      <c r="Z12" s="50">
        <f>VLOOKUP($A12,'ADR Raw Data'!$B$6:$BE$49,'ADR Raw Data'!AI$1,FALSE)</f>
        <v>80.091092684405297</v>
      </c>
      <c r="AA12" s="50">
        <f>VLOOKUP($A12,'ADR Raw Data'!$B$6:$BE$49,'ADR Raw Data'!AJ$1,FALSE)</f>
        <v>80.139483384407995</v>
      </c>
      <c r="AB12" s="50">
        <f>VLOOKUP($A12,'ADR Raw Data'!$B$6:$BE$49,'ADR Raw Data'!AK$1,FALSE)</f>
        <v>79.645873713813799</v>
      </c>
      <c r="AC12" s="51">
        <f>VLOOKUP($A12,'ADR Raw Data'!$B$6:$BE$49,'ADR Raw Data'!AL$1,FALSE)</f>
        <v>79.393040350813195</v>
      </c>
      <c r="AD12" s="50">
        <f>VLOOKUP($A12,'ADR Raw Data'!$B$6:$BE$49,'ADR Raw Data'!AN$1,FALSE)</f>
        <v>84.512447237773301</v>
      </c>
      <c r="AE12" s="50">
        <f>VLOOKUP($A12,'ADR Raw Data'!$B$6:$BE$49,'ADR Raw Data'!AO$1,FALSE)</f>
        <v>84.231668233082701</v>
      </c>
      <c r="AF12" s="51">
        <f>VLOOKUP($A12,'ADR Raw Data'!$B$6:$BE$49,'ADR Raw Data'!AP$1,FALSE)</f>
        <v>84.372831621544094</v>
      </c>
      <c r="AG12" s="52">
        <f>VLOOKUP($A12,'ADR Raw Data'!$B$6:$BE$49,'ADR Raw Data'!AR$1,FALSE)</f>
        <v>80.888453275156493</v>
      </c>
      <c r="AI12" s="118">
        <f>(VLOOKUP($A12,'ADR Raw Data'!$B$6:$BE$49,'ADR Raw Data'!AT$1,FALSE))/100</f>
        <v>3.0237871459290102E-2</v>
      </c>
      <c r="AJ12" s="115">
        <f>(VLOOKUP($A12,'ADR Raw Data'!$B$6:$BE$49,'ADR Raw Data'!AU$1,FALSE))/100</f>
        <v>3.1776400727322497E-2</v>
      </c>
      <c r="AK12" s="115">
        <f>(VLOOKUP($A12,'ADR Raw Data'!$B$6:$BE$49,'ADR Raw Data'!AV$1,FALSE))/100</f>
        <v>3.4247576257169697E-2</v>
      </c>
      <c r="AL12" s="115">
        <f>(VLOOKUP($A12,'ADR Raw Data'!$B$6:$BE$49,'ADR Raw Data'!AW$1,FALSE))/100</f>
        <v>2.5748621577914101E-2</v>
      </c>
      <c r="AM12" s="115">
        <f>(VLOOKUP($A12,'ADR Raw Data'!$B$6:$BE$49,'ADR Raw Data'!AX$1,FALSE))/100</f>
        <v>1.1276910417133398E-2</v>
      </c>
      <c r="AN12" s="116">
        <f>(VLOOKUP($A12,'ADR Raw Data'!$B$6:$BE$49,'ADR Raw Data'!AY$1,FALSE))/100</f>
        <v>2.6311182260492897E-2</v>
      </c>
      <c r="AO12" s="115">
        <f>(VLOOKUP($A12,'ADR Raw Data'!$B$6:$BE$49,'ADR Raw Data'!BA$1,FALSE))/100</f>
        <v>5.1344358525259705E-3</v>
      </c>
      <c r="AP12" s="115">
        <f>(VLOOKUP($A12,'ADR Raw Data'!$B$6:$BE$49,'ADR Raw Data'!BB$1,FALSE))/100</f>
        <v>-3.0209887465971101E-3</v>
      </c>
      <c r="AQ12" s="116">
        <f>(VLOOKUP($A12,'ADR Raw Data'!$B$6:$BE$49,'ADR Raw Data'!BC$1,FALSE))/100</f>
        <v>1.05676467357013E-3</v>
      </c>
      <c r="AR12" s="117">
        <f>(VLOOKUP($A12,'ADR Raw Data'!$B$6:$BE$49,'ADR Raw Data'!BE$1,FALSE))/100</f>
        <v>1.7721479066870899E-2</v>
      </c>
      <c r="AT12" s="49">
        <f>VLOOKUP($A12,'RevPAR Raw Data'!$B$6:$BE$49,'RevPAR Raw Data'!AG$1,FALSE)</f>
        <v>33.873879447659398</v>
      </c>
      <c r="AU12" s="50">
        <f>VLOOKUP($A12,'RevPAR Raw Data'!$B$6:$BE$49,'RevPAR Raw Data'!AH$1,FALSE)</f>
        <v>40.175605340056102</v>
      </c>
      <c r="AV12" s="50">
        <f>VLOOKUP($A12,'RevPAR Raw Data'!$B$6:$BE$49,'RevPAR Raw Data'!AI$1,FALSE)</f>
        <v>42.391880822781097</v>
      </c>
      <c r="AW12" s="50">
        <f>VLOOKUP($A12,'RevPAR Raw Data'!$B$6:$BE$49,'RevPAR Raw Data'!AJ$1,FALSE)</f>
        <v>42.2540281899959</v>
      </c>
      <c r="AX12" s="50">
        <f>VLOOKUP($A12,'RevPAR Raw Data'!$B$6:$BE$49,'RevPAR Raw Data'!AK$1,FALSE)</f>
        <v>40.891240245230001</v>
      </c>
      <c r="AY12" s="51">
        <f>VLOOKUP($A12,'RevPAR Raw Data'!$B$6:$BE$49,'RevPAR Raw Data'!AL$1,FALSE)</f>
        <v>39.917326809144498</v>
      </c>
      <c r="AZ12" s="50">
        <f>VLOOKUP($A12,'RevPAR Raw Data'!$B$6:$BE$49,'RevPAR Raw Data'!AN$1,FALSE)</f>
        <v>45.841937661147</v>
      </c>
      <c r="BA12" s="50">
        <f>VLOOKUP($A12,'RevPAR Raw Data'!$B$6:$BE$49,'RevPAR Raw Data'!AO$1,FALSE)</f>
        <v>45.120941233008303</v>
      </c>
      <c r="BB12" s="51">
        <f>VLOOKUP($A12,'RevPAR Raw Data'!$B$6:$BE$49,'RevPAR Raw Data'!AP$1,FALSE)</f>
        <v>45.481169064645201</v>
      </c>
      <c r="BC12" s="52">
        <f>VLOOKUP($A12,'RevPAR Raw Data'!$B$6:$BE$49,'RevPAR Raw Data'!AR$1,FALSE)</f>
        <v>41.507848117632797</v>
      </c>
      <c r="BE12" s="129">
        <f>(VLOOKUP($A12,'RevPAR Raw Data'!$B$6:$BE$49,'RevPAR Raw Data'!AT$1,FALSE))/100</f>
        <v>5.7568381806230896E-2</v>
      </c>
      <c r="BF12" s="119">
        <f>(VLOOKUP($A12,'RevPAR Raw Data'!$B$6:$BE$49,'RevPAR Raw Data'!AU$1,FALSE))/100</f>
        <v>5.0005195696139398E-2</v>
      </c>
      <c r="BG12" s="119">
        <f>(VLOOKUP($A12,'RevPAR Raw Data'!$B$6:$BE$49,'RevPAR Raw Data'!AV$1,FALSE))/100</f>
        <v>5.5895043884290098E-2</v>
      </c>
      <c r="BH12" s="119">
        <f>(VLOOKUP($A12,'RevPAR Raw Data'!$B$6:$BE$49,'RevPAR Raw Data'!AW$1,FALSE))/100</f>
        <v>1.7233930756177601E-2</v>
      </c>
      <c r="BI12" s="119">
        <f>(VLOOKUP($A12,'RevPAR Raw Data'!$B$6:$BE$49,'RevPAR Raw Data'!AX$1,FALSE))/100</f>
        <v>4.9688499711678102E-3</v>
      </c>
      <c r="BJ12" s="130">
        <f>(VLOOKUP($A12,'RevPAR Raw Data'!$B$6:$BE$49,'RevPAR Raw Data'!AY$1,FALSE))/100</f>
        <v>3.5929867127164498E-2</v>
      </c>
      <c r="BK12" s="119">
        <f>(VLOOKUP($A12,'RevPAR Raw Data'!$B$6:$BE$49,'RevPAR Raw Data'!BA$1,FALSE))/100</f>
        <v>-1.0390318309977699E-2</v>
      </c>
      <c r="BL12" s="119">
        <f>(VLOOKUP($A12,'RevPAR Raw Data'!$B$6:$BE$49,'RevPAR Raw Data'!BB$1,FALSE))/100</f>
        <v>-3.00871257192598E-2</v>
      </c>
      <c r="BM12" s="130">
        <f>(VLOOKUP($A12,'RevPAR Raw Data'!$B$6:$BE$49,'RevPAR Raw Data'!BC$1,FALSE))/100</f>
        <v>-2.0265481599870298E-2</v>
      </c>
      <c r="BN12" s="131">
        <f>(VLOOKUP($A12,'RevPAR Raw Data'!$B$6:$BE$49,'RevPAR Raw Data'!BE$1,FALSE))/100</f>
        <v>1.77224208053956E-2</v>
      </c>
    </row>
    <row r="13" spans="1:66" x14ac:dyDescent="0.45">
      <c r="A13" s="59" t="s">
        <v>121</v>
      </c>
      <c r="B13" s="129">
        <f>(VLOOKUP($A13,'Occupancy Raw Data'!$B$8:$BE$51,'Occupancy Raw Data'!AG$3,FALSE))/100</f>
        <v>0.42323085846867697</v>
      </c>
      <c r="C13" s="119">
        <f>(VLOOKUP($A13,'Occupancy Raw Data'!$B$8:$BE$51,'Occupancy Raw Data'!AH$3,FALSE))/100</f>
        <v>0.44810034802784204</v>
      </c>
      <c r="D13" s="119">
        <f>(VLOOKUP($A13,'Occupancy Raw Data'!$B$8:$BE$51,'Occupancy Raw Data'!AI$3,FALSE))/100</f>
        <v>0.457344837587006</v>
      </c>
      <c r="E13" s="119">
        <f>(VLOOKUP($A13,'Occupancy Raw Data'!$B$8:$BE$51,'Occupancy Raw Data'!AJ$3,FALSE))/100</f>
        <v>0.46861948955916399</v>
      </c>
      <c r="F13" s="119">
        <f>(VLOOKUP($A13,'Occupancy Raw Data'!$B$8:$BE$51,'Occupancy Raw Data'!AK$3,FALSE))/100</f>
        <v>0.47061339907192495</v>
      </c>
      <c r="G13" s="130">
        <f>(VLOOKUP($A13,'Occupancy Raw Data'!$B$8:$BE$51,'Occupancy Raw Data'!AL$3,FALSE))/100</f>
        <v>0.45358178654292303</v>
      </c>
      <c r="H13" s="119">
        <f>(VLOOKUP($A13,'Occupancy Raw Data'!$B$8:$BE$51,'Occupancy Raw Data'!AN$3,FALSE))/100</f>
        <v>0.50485788863109005</v>
      </c>
      <c r="I13" s="119">
        <f>(VLOOKUP($A13,'Occupancy Raw Data'!$B$8:$BE$51,'Occupancy Raw Data'!AO$3,FALSE))/100</f>
        <v>0.49836861948955902</v>
      </c>
      <c r="J13" s="130">
        <f>(VLOOKUP($A13,'Occupancy Raw Data'!$B$8:$BE$51,'Occupancy Raw Data'!AP$3,FALSE))/100</f>
        <v>0.50161325406032398</v>
      </c>
      <c r="K13" s="131">
        <f>(VLOOKUP($A13,'Occupancy Raw Data'!$B$8:$BE$51,'Occupancy Raw Data'!AR$3,FALSE))/100</f>
        <v>0.46730506297646601</v>
      </c>
      <c r="M13" s="118">
        <f>(VLOOKUP($A13,'Occupancy Raw Data'!$B$8:$BE$51,'Occupancy Raw Data'!AT$3,FALSE))/100</f>
        <v>5.7173918918215695E-2</v>
      </c>
      <c r="N13" s="115">
        <f>(VLOOKUP($A13,'Occupancy Raw Data'!$B$8:$BE$51,'Occupancy Raw Data'!AU$3,FALSE))/100</f>
        <v>5.1730597288106604E-2</v>
      </c>
      <c r="O13" s="115">
        <f>(VLOOKUP($A13,'Occupancy Raw Data'!$B$8:$BE$51,'Occupancy Raw Data'!AV$3,FALSE))/100</f>
        <v>5.1467551292872005E-2</v>
      </c>
      <c r="P13" s="115">
        <f>(VLOOKUP($A13,'Occupancy Raw Data'!$B$8:$BE$51,'Occupancy Raw Data'!AW$3,FALSE))/100</f>
        <v>4.0663337385161605E-2</v>
      </c>
      <c r="Q13" s="115">
        <f>(VLOOKUP($A13,'Occupancy Raw Data'!$B$8:$BE$51,'Occupancy Raw Data'!AX$3,FALSE))/100</f>
        <v>3.2712732776650502E-2</v>
      </c>
      <c r="R13" s="116">
        <f>(VLOOKUP($A13,'Occupancy Raw Data'!$B$8:$BE$51,'Occupancy Raw Data'!AY$3,FALSE))/100</f>
        <v>4.6386141058154501E-2</v>
      </c>
      <c r="S13" s="115">
        <f>(VLOOKUP($A13,'Occupancy Raw Data'!$B$8:$BE$51,'Occupancy Raw Data'!BA$3,FALSE))/100</f>
        <v>2.7846361893407102E-2</v>
      </c>
      <c r="T13" s="115">
        <f>(VLOOKUP($A13,'Occupancy Raw Data'!$B$8:$BE$51,'Occupancy Raw Data'!BB$3,FALSE))/100</f>
        <v>-2.20789028939906E-3</v>
      </c>
      <c r="U13" s="116">
        <f>(VLOOKUP($A13,'Occupancy Raw Data'!$B$8:$BE$51,'Occupancy Raw Data'!BC$3,FALSE))/100</f>
        <v>1.26934687883232E-2</v>
      </c>
      <c r="V13" s="117">
        <f>(VLOOKUP($A13,'Occupancy Raw Data'!$B$8:$BE$51,'Occupancy Raw Data'!BE$3,FALSE))/100</f>
        <v>3.5818984148293202E-2</v>
      </c>
      <c r="X13" s="49">
        <f>VLOOKUP($A13,'ADR Raw Data'!$B$6:$BE$49,'ADR Raw Data'!AG$1,FALSE)</f>
        <v>59.980034891728899</v>
      </c>
      <c r="Y13" s="50">
        <f>VLOOKUP($A13,'ADR Raw Data'!$B$6:$BE$49,'ADR Raw Data'!AH$1,FALSE)</f>
        <v>60.038840124914998</v>
      </c>
      <c r="Z13" s="50">
        <f>VLOOKUP($A13,'ADR Raw Data'!$B$6:$BE$49,'ADR Raw Data'!AI$1,FALSE)</f>
        <v>60.356928143380301</v>
      </c>
      <c r="AA13" s="50">
        <f>VLOOKUP($A13,'ADR Raw Data'!$B$6:$BE$49,'ADR Raw Data'!AJ$1,FALSE)</f>
        <v>60.4901719689936</v>
      </c>
      <c r="AB13" s="50">
        <f>VLOOKUP($A13,'ADR Raw Data'!$B$6:$BE$49,'ADR Raw Data'!AK$1,FALSE)</f>
        <v>60.833741431586702</v>
      </c>
      <c r="AC13" s="51">
        <f>VLOOKUP($A13,'ADR Raw Data'!$B$6:$BE$49,'ADR Raw Data'!AL$1,FALSE)</f>
        <v>60.350220276862999</v>
      </c>
      <c r="AD13" s="50">
        <f>VLOOKUP($A13,'ADR Raw Data'!$B$6:$BE$49,'ADR Raw Data'!AN$1,FALSE)</f>
        <v>64.710404584230901</v>
      </c>
      <c r="AE13" s="50">
        <f>VLOOKUP($A13,'ADR Raw Data'!$B$6:$BE$49,'ADR Raw Data'!AO$1,FALSE)</f>
        <v>64.387109306757793</v>
      </c>
      <c r="AF13" s="51">
        <f>VLOOKUP($A13,'ADR Raw Data'!$B$6:$BE$49,'ADR Raw Data'!AP$1,FALSE)</f>
        <v>64.549802546886795</v>
      </c>
      <c r="AG13" s="52">
        <f>VLOOKUP($A13,'ADR Raw Data'!$B$6:$BE$49,'ADR Raw Data'!AR$1,FALSE)</f>
        <v>61.6381927049461</v>
      </c>
      <c r="AI13" s="118">
        <f>(VLOOKUP($A13,'ADR Raw Data'!$B$6:$BE$49,'ADR Raw Data'!AT$1,FALSE))/100</f>
        <v>4.6347312947679301E-3</v>
      </c>
      <c r="AJ13" s="115">
        <f>(VLOOKUP($A13,'ADR Raw Data'!$B$6:$BE$49,'ADR Raw Data'!AU$1,FALSE))/100</f>
        <v>9.32030077338469E-4</v>
      </c>
      <c r="AK13" s="115">
        <f>(VLOOKUP($A13,'ADR Raw Data'!$B$6:$BE$49,'ADR Raw Data'!AV$1,FALSE))/100</f>
        <v>-5.0037252504768796E-4</v>
      </c>
      <c r="AL13" s="115">
        <f>(VLOOKUP($A13,'ADR Raw Data'!$B$6:$BE$49,'ADR Raw Data'!AW$1,FALSE))/100</f>
        <v>-5.6714628117671096E-3</v>
      </c>
      <c r="AM13" s="115">
        <f>(VLOOKUP($A13,'ADR Raw Data'!$B$6:$BE$49,'ADR Raw Data'!AX$1,FALSE))/100</f>
        <v>-7.9411742957520501E-3</v>
      </c>
      <c r="AN13" s="116">
        <f>(VLOOKUP($A13,'ADR Raw Data'!$B$6:$BE$49,'ADR Raw Data'!AY$1,FALSE))/100</f>
        <v>-1.99297128500367E-3</v>
      </c>
      <c r="AO13" s="115">
        <f>(VLOOKUP($A13,'ADR Raw Data'!$B$6:$BE$49,'ADR Raw Data'!BA$1,FALSE))/100</f>
        <v>-2.7338921631231299E-3</v>
      </c>
      <c r="AP13" s="115">
        <f>(VLOOKUP($A13,'ADR Raw Data'!$B$6:$BE$49,'ADR Raw Data'!BB$1,FALSE))/100</f>
        <v>-1.6839017692830801E-2</v>
      </c>
      <c r="AQ13" s="116">
        <f>(VLOOKUP($A13,'ADR Raw Data'!$B$6:$BE$49,'ADR Raw Data'!BC$1,FALSE))/100</f>
        <v>-9.8412544546014301E-3</v>
      </c>
      <c r="AR13" s="117">
        <f>(VLOOKUP($A13,'ADR Raw Data'!$B$6:$BE$49,'ADR Raw Data'!BE$1,FALSE))/100</f>
        <v>-5.0572531779476907E-3</v>
      </c>
      <c r="AT13" s="49">
        <f>VLOOKUP($A13,'RevPAR Raw Data'!$B$6:$BE$49,'RevPAR Raw Data'!AG$1,FALSE)</f>
        <v>25.385401658207599</v>
      </c>
      <c r="AU13" s="50">
        <f>VLOOKUP($A13,'RevPAR Raw Data'!$B$6:$BE$49,'RevPAR Raw Data'!AH$1,FALSE)</f>
        <v>26.903425155162399</v>
      </c>
      <c r="AV13" s="50">
        <f>VLOOKUP($A13,'RevPAR Raw Data'!$B$6:$BE$49,'RevPAR Raw Data'!AI$1,FALSE)</f>
        <v>27.6039294989849</v>
      </c>
      <c r="AW13" s="50">
        <f>VLOOKUP($A13,'RevPAR Raw Data'!$B$6:$BE$49,'RevPAR Raw Data'!AJ$1,FALSE)</f>
        <v>28.3468735114559</v>
      </c>
      <c r="AX13" s="50">
        <f>VLOOKUP($A13,'RevPAR Raw Data'!$B$6:$BE$49,'RevPAR Raw Data'!AK$1,FALSE)</f>
        <v>28.6291738333816</v>
      </c>
      <c r="AY13" s="51">
        <f>VLOOKUP($A13,'RevPAR Raw Data'!$B$6:$BE$49,'RevPAR Raw Data'!AL$1,FALSE)</f>
        <v>27.373760731438502</v>
      </c>
      <c r="AZ13" s="50">
        <f>VLOOKUP($A13,'RevPAR Raw Data'!$B$6:$BE$49,'RevPAR Raw Data'!AN$1,FALSE)</f>
        <v>32.669558230858399</v>
      </c>
      <c r="BA13" s="50">
        <f>VLOOKUP($A13,'RevPAR Raw Data'!$B$6:$BE$49,'RevPAR Raw Data'!AO$1,FALSE)</f>
        <v>32.0885147781322</v>
      </c>
      <c r="BB13" s="51">
        <f>VLOOKUP($A13,'RevPAR Raw Data'!$B$6:$BE$49,'RevPAR Raw Data'!AP$1,FALSE)</f>
        <v>32.379036504495303</v>
      </c>
      <c r="BC13" s="52">
        <f>VLOOKUP($A13,'RevPAR Raw Data'!$B$6:$BE$49,'RevPAR Raw Data'!AR$1,FALSE)</f>
        <v>28.8038395237404</v>
      </c>
      <c r="BE13" s="129">
        <f>(VLOOKUP($A13,'RevPAR Raw Data'!$B$6:$BE$49,'RevPAR Raw Data'!AT$1,FALSE))/100</f>
        <v>6.2073635964238399E-2</v>
      </c>
      <c r="BF13" s="119">
        <f>(VLOOKUP($A13,'RevPAR Raw Data'!$B$6:$BE$49,'RevPAR Raw Data'!AU$1,FALSE))/100</f>
        <v>5.2710841838036204E-2</v>
      </c>
      <c r="BG13" s="119">
        <f>(VLOOKUP($A13,'RevPAR Raw Data'!$B$6:$BE$49,'RevPAR Raw Data'!AV$1,FALSE))/100</f>
        <v>5.0941425819225901E-2</v>
      </c>
      <c r="BH13" s="119">
        <f>(VLOOKUP($A13,'RevPAR Raw Data'!$B$6:$BE$49,'RevPAR Raw Data'!AW$1,FALSE))/100</f>
        <v>3.4761253967612198E-2</v>
      </c>
      <c r="BI13" s="119">
        <f>(VLOOKUP($A13,'RevPAR Raw Data'!$B$6:$BE$49,'RevPAR Raw Data'!AX$1,FALSE))/100</f>
        <v>2.4511780968228699E-2</v>
      </c>
      <c r="BJ13" s="130">
        <f>(VLOOKUP($A13,'RevPAR Raw Data'!$B$6:$BE$49,'RevPAR Raw Data'!AY$1,FALSE))/100</f>
        <v>4.4300723525999806E-2</v>
      </c>
      <c r="BK13" s="119">
        <f>(VLOOKUP($A13,'RevPAR Raw Data'!$B$6:$BE$49,'RevPAR Raw Data'!BA$1,FALSE))/100</f>
        <v>2.5036340779732099E-2</v>
      </c>
      <c r="BL13" s="119">
        <f>(VLOOKUP($A13,'RevPAR Raw Data'!$B$6:$BE$49,'RevPAR Raw Data'!BB$1,FALSE))/100</f>
        <v>-1.9009729278582899E-2</v>
      </c>
      <c r="BM13" s="130">
        <f>(VLOOKUP($A13,'RevPAR Raw Data'!$B$6:$BE$49,'RevPAR Raw Data'!BC$1,FALSE))/100</f>
        <v>2.72729467746439E-3</v>
      </c>
      <c r="BN13" s="131">
        <f>(VLOOKUP($A13,'RevPAR Raw Data'!$B$6:$BE$49,'RevPAR Raw Data'!BE$1,FALSE))/100</f>
        <v>3.0580585298930697E-2</v>
      </c>
    </row>
    <row r="14" spans="1:66" x14ac:dyDescent="0.45">
      <c r="A14" s="59"/>
      <c r="B14" s="134"/>
      <c r="C14" s="138"/>
      <c r="D14" s="138"/>
      <c r="E14" s="138"/>
      <c r="F14" s="138"/>
      <c r="G14" s="139"/>
      <c r="H14" s="138"/>
      <c r="I14" s="138"/>
      <c r="J14" s="139"/>
      <c r="K14" s="135"/>
      <c r="M14" s="143"/>
      <c r="N14" s="145"/>
      <c r="O14" s="145"/>
      <c r="P14" s="145"/>
      <c r="Q14" s="145"/>
      <c r="R14" s="146"/>
      <c r="S14" s="145"/>
      <c r="T14" s="145"/>
      <c r="U14" s="146"/>
      <c r="V14" s="144"/>
      <c r="X14" s="55"/>
      <c r="Y14" s="56"/>
      <c r="Z14" s="56"/>
      <c r="AA14" s="56"/>
      <c r="AB14" s="56"/>
      <c r="AC14" s="57"/>
      <c r="AD14" s="56"/>
      <c r="AE14" s="56"/>
      <c r="AF14" s="57"/>
      <c r="AG14" s="58"/>
      <c r="AI14" s="143"/>
      <c r="AJ14" s="145"/>
      <c r="AK14" s="145"/>
      <c r="AL14" s="145"/>
      <c r="AM14" s="145"/>
      <c r="AN14" s="146"/>
      <c r="AO14" s="145"/>
      <c r="AP14" s="145"/>
      <c r="AQ14" s="146"/>
      <c r="AR14" s="144"/>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29">
        <f>(VLOOKUP($A15,'Occupancy Raw Data'!$B$8:$BE$45,'Occupancy Raw Data'!AG$3,FALSE))/100</f>
        <v>0.46720605426690398</v>
      </c>
      <c r="C15" s="119">
        <f>(VLOOKUP($A15,'Occupancy Raw Data'!$B$8:$BE$45,'Occupancy Raw Data'!AH$3,FALSE))/100</f>
        <v>0.56819400374436302</v>
      </c>
      <c r="D15" s="119">
        <f>(VLOOKUP($A15,'Occupancy Raw Data'!$B$8:$BE$45,'Occupancy Raw Data'!AI$3,FALSE))/100</f>
        <v>0.66428835116154306</v>
      </c>
      <c r="E15" s="119">
        <f>(VLOOKUP($A15,'Occupancy Raw Data'!$B$8:$BE$45,'Occupancy Raw Data'!AJ$3,FALSE))/100</f>
        <v>0.64248798024101006</v>
      </c>
      <c r="F15" s="119">
        <f>(VLOOKUP($A15,'Occupancy Raw Data'!$B$8:$BE$45,'Occupancy Raw Data'!AK$3,FALSE))/100</f>
        <v>0.56256866864139299</v>
      </c>
      <c r="G15" s="130">
        <f>(VLOOKUP($A15,'Occupancy Raw Data'!$B$8:$BE$45,'Occupancy Raw Data'!AL$3,FALSE))/100</f>
        <v>0.58094901161104306</v>
      </c>
      <c r="H15" s="119">
        <f>(VLOOKUP($A15,'Occupancy Raw Data'!$B$8:$BE$45,'Occupancy Raw Data'!AN$3,FALSE))/100</f>
        <v>0.58101361506886595</v>
      </c>
      <c r="I15" s="119">
        <f>(VLOOKUP($A15,'Occupancy Raw Data'!$B$8:$BE$45,'Occupancy Raw Data'!AO$3,FALSE))/100</f>
        <v>0.60543023603226698</v>
      </c>
      <c r="J15" s="130">
        <f>(VLOOKUP($A15,'Occupancy Raw Data'!$B$8:$BE$45,'Occupancy Raw Data'!AP$3,FALSE))/100</f>
        <v>0.59322337400964098</v>
      </c>
      <c r="K15" s="131">
        <f>(VLOOKUP($A15,'Occupancy Raw Data'!$B$8:$BE$45,'Occupancy Raw Data'!AR$3,FALSE))/100</f>
        <v>0.58445626952477492</v>
      </c>
      <c r="M15" s="118">
        <f>(VLOOKUP($A15,'Occupancy Raw Data'!$B$8:$BE$45,'Occupancy Raw Data'!AT$3,FALSE))/100</f>
        <v>-9.7797805245946993E-3</v>
      </c>
      <c r="N15" s="115">
        <f>(VLOOKUP($A15,'Occupancy Raw Data'!$B$8:$BE$45,'Occupancy Raw Data'!AU$3,FALSE))/100</f>
        <v>-1.0017823051913299E-2</v>
      </c>
      <c r="O15" s="115">
        <f>(VLOOKUP($A15,'Occupancy Raw Data'!$B$8:$BE$45,'Occupancy Raw Data'!AV$3,FALSE))/100</f>
        <v>2.0422815588151101E-2</v>
      </c>
      <c r="P15" s="115">
        <f>(VLOOKUP($A15,'Occupancy Raw Data'!$B$8:$BE$45,'Occupancy Raw Data'!AW$3,FALSE))/100</f>
        <v>-1.06501997832599E-3</v>
      </c>
      <c r="Q15" s="115">
        <f>(VLOOKUP($A15,'Occupancy Raw Data'!$B$8:$BE$45,'Occupancy Raw Data'!AX$3,FALSE))/100</f>
        <v>7.8478022272900907E-4</v>
      </c>
      <c r="R15" s="116">
        <f>(VLOOKUP($A15,'Occupancy Raw Data'!$B$8:$BE$45,'Occupancy Raw Data'!AY$3,FALSE))/100</f>
        <v>9.2457047757479394E-4</v>
      </c>
      <c r="S15" s="115">
        <f>(VLOOKUP($A15,'Occupancy Raw Data'!$B$8:$BE$45,'Occupancy Raw Data'!BA$3,FALSE))/100</f>
        <v>-8.6875488670685303E-4</v>
      </c>
      <c r="T15" s="115">
        <f>(VLOOKUP($A15,'Occupancy Raw Data'!$B$8:$BE$45,'Occupancy Raw Data'!BB$3,FALSE))/100</f>
        <v>-2.61124741075369E-2</v>
      </c>
      <c r="U15" s="116">
        <f>(VLOOKUP($A15,'Occupancy Raw Data'!$B$8:$BE$45,'Occupancy Raw Data'!BC$3,FALSE))/100</f>
        <v>-1.3909339520033299E-2</v>
      </c>
      <c r="V15" s="117">
        <f>(VLOOKUP($A15,'Occupancy Raw Data'!$B$8:$BE$45,'Occupancy Raw Data'!BE$3,FALSE))/100</f>
        <v>-3.4211760212812898E-3</v>
      </c>
      <c r="X15" s="49">
        <f>VLOOKUP($A15,'ADR Raw Data'!$B$6:$BE$43,'ADR Raw Data'!AG$1,FALSE)</f>
        <v>153.89136122059199</v>
      </c>
      <c r="Y15" s="50">
        <f>VLOOKUP($A15,'ADR Raw Data'!$B$6:$BE$43,'ADR Raw Data'!AH$1,FALSE)</f>
        <v>168.765207327826</v>
      </c>
      <c r="Z15" s="50">
        <f>VLOOKUP($A15,'ADR Raw Data'!$B$6:$BE$43,'ADR Raw Data'!AI$1,FALSE)</f>
        <v>181.19307488744801</v>
      </c>
      <c r="AA15" s="50">
        <f>VLOOKUP($A15,'ADR Raw Data'!$B$6:$BE$43,'ADR Raw Data'!AJ$1,FALSE)</f>
        <v>179.27801119068599</v>
      </c>
      <c r="AB15" s="50">
        <f>VLOOKUP($A15,'ADR Raw Data'!$B$6:$BE$43,'ADR Raw Data'!AK$1,FALSE)</f>
        <v>163.821155982438</v>
      </c>
      <c r="AC15" s="51">
        <f>VLOOKUP($A15,'ADR Raw Data'!$B$6:$BE$43,'ADR Raw Data'!AL$1,FALSE)</f>
        <v>170.58275700259301</v>
      </c>
      <c r="AD15" s="50">
        <f>VLOOKUP($A15,'ADR Raw Data'!$B$6:$BE$43,'ADR Raw Data'!AN$1,FALSE)</f>
        <v>152.017013955599</v>
      </c>
      <c r="AE15" s="50">
        <f>VLOOKUP($A15,'ADR Raw Data'!$B$6:$BE$43,'ADR Raw Data'!AO$1,FALSE)</f>
        <v>157.151075776433</v>
      </c>
      <c r="AF15" s="51">
        <f>VLOOKUP($A15,'ADR Raw Data'!$B$6:$BE$43,'ADR Raw Data'!AP$1,FALSE)</f>
        <v>154.63717794728399</v>
      </c>
      <c r="AG15" s="52">
        <f>VLOOKUP($A15,'ADR Raw Data'!$B$6:$BE$43,'ADR Raw Data'!AR$1,FALSE)</f>
        <v>165.958145125946</v>
      </c>
      <c r="AI15" s="118">
        <f>(VLOOKUP($A15,'ADR Raw Data'!$B$6:$BE$43,'ADR Raw Data'!AT$1,FALSE))/100</f>
        <v>2.0067573709984101E-2</v>
      </c>
      <c r="AJ15" s="115">
        <f>(VLOOKUP($A15,'ADR Raw Data'!$B$6:$BE$43,'ADR Raw Data'!AU$1,FALSE))/100</f>
        <v>1.8178244172945498E-2</v>
      </c>
      <c r="AK15" s="115">
        <f>(VLOOKUP($A15,'ADR Raw Data'!$B$6:$BE$43,'ADR Raw Data'!AV$1,FALSE))/100</f>
        <v>4.1838446321263802E-2</v>
      </c>
      <c r="AL15" s="115">
        <f>(VLOOKUP($A15,'ADR Raw Data'!$B$6:$BE$43,'ADR Raw Data'!AW$1,FALSE))/100</f>
        <v>7.02875974044299E-2</v>
      </c>
      <c r="AM15" s="115">
        <f>(VLOOKUP($A15,'ADR Raw Data'!$B$6:$BE$43,'ADR Raw Data'!AX$1,FALSE))/100</f>
        <v>3.9965547170166003E-2</v>
      </c>
      <c r="AN15" s="116">
        <f>(VLOOKUP($A15,'ADR Raw Data'!$B$6:$BE$43,'ADR Raw Data'!AY$1,FALSE))/100</f>
        <v>4.0403718808550898E-2</v>
      </c>
      <c r="AO15" s="115">
        <f>(VLOOKUP($A15,'ADR Raw Data'!$B$6:$BE$43,'ADR Raw Data'!BA$1,FALSE))/100</f>
        <v>2.9416451267268599E-2</v>
      </c>
      <c r="AP15" s="115">
        <f>(VLOOKUP($A15,'ADR Raw Data'!$B$6:$BE$43,'ADR Raw Data'!BB$1,FALSE))/100</f>
        <v>3.6617785672730004E-2</v>
      </c>
      <c r="AQ15" s="116">
        <f>(VLOOKUP($A15,'ADR Raw Data'!$B$6:$BE$43,'ADR Raw Data'!BC$1,FALSE))/100</f>
        <v>3.2967217627143698E-2</v>
      </c>
      <c r="AR15" s="117">
        <f>(VLOOKUP($A15,'ADR Raw Data'!$B$6:$BE$43,'ADR Raw Data'!BE$1,FALSE))/100</f>
        <v>3.8663518347568399E-2</v>
      </c>
      <c r="AT15" s="49">
        <f>VLOOKUP($A15,'RevPAR Raw Data'!$B$6:$BE$43,'RevPAR Raw Data'!AG$1,FALSE)</f>
        <v>71.898975661636001</v>
      </c>
      <c r="AU15" s="50">
        <f>VLOOKUP($A15,'RevPAR Raw Data'!$B$6:$BE$43,'RevPAR Raw Data'!AH$1,FALSE)</f>
        <v>95.891378844345198</v>
      </c>
      <c r="AV15" s="50">
        <f>VLOOKUP($A15,'RevPAR Raw Data'!$B$6:$BE$43,'RevPAR Raw Data'!AI$1,FALSE)</f>
        <v>120.364448958873</v>
      </c>
      <c r="AW15" s="50">
        <f>VLOOKUP($A15,'RevPAR Raw Data'!$B$6:$BE$43,'RevPAR Raw Data'!AJ$1,FALSE)</f>
        <v>115.183967311529</v>
      </c>
      <c r="AX15" s="50">
        <f>VLOOKUP($A15,'RevPAR Raw Data'!$B$6:$BE$43,'RevPAR Raw Data'!AK$1,FALSE)</f>
        <v>92.160649616334496</v>
      </c>
      <c r="AY15" s="51">
        <f>VLOOKUP($A15,'RevPAR Raw Data'!$B$6:$BE$43,'RevPAR Raw Data'!AL$1,FALSE)</f>
        <v>99.099884078543695</v>
      </c>
      <c r="AZ15" s="50">
        <f>VLOOKUP($A15,'RevPAR Raw Data'!$B$6:$BE$43,'RevPAR Raw Data'!AN$1,FALSE)</f>
        <v>88.323954830317007</v>
      </c>
      <c r="BA15" s="50">
        <f>VLOOKUP($A15,'RevPAR Raw Data'!$B$6:$BE$43,'RevPAR Raw Data'!AO$1,FALSE)</f>
        <v>95.144012900050896</v>
      </c>
      <c r="BB15" s="51">
        <f>VLOOKUP($A15,'RevPAR Raw Data'!$B$6:$BE$43,'RevPAR Raw Data'!AP$1,FALSE)</f>
        <v>91.734388449217505</v>
      </c>
      <c r="BC15" s="52">
        <f>VLOOKUP($A15,'RevPAR Raw Data'!$B$6:$BE$43,'RevPAR Raw Data'!AR$1,FALSE)</f>
        <v>96.995278397562103</v>
      </c>
      <c r="BE15" s="129">
        <f>(VLOOKUP($A15,'RevPAR Raw Data'!$B$6:$BE$43,'RevPAR Raw Data'!AT$1,FALSE))/100</f>
        <v>1.00915367188446E-2</v>
      </c>
      <c r="BF15" s="119">
        <f>(VLOOKUP($A15,'RevPAR Raw Data'!$B$6:$BE$43,'RevPAR Raw Data'!AU$1,FALSE))/100</f>
        <v>7.9783146875131404E-3</v>
      </c>
      <c r="BG15" s="119">
        <f>(VLOOKUP($A15,'RevPAR Raw Data'!$B$6:$BE$43,'RevPAR Raw Data'!AV$1,FALSE))/100</f>
        <v>6.3115720783128798E-2</v>
      </c>
      <c r="BH15" s="119">
        <f>(VLOOKUP($A15,'RevPAR Raw Data'!$B$6:$BE$43,'RevPAR Raw Data'!AW$1,FALSE))/100</f>
        <v>6.9147719730639601E-2</v>
      </c>
      <c r="BI15" s="119">
        <f>(VLOOKUP($A15,'RevPAR Raw Data'!$B$6:$BE$43,'RevPAR Raw Data'!AX$1,FALSE))/100</f>
        <v>4.0781691563904703E-2</v>
      </c>
      <c r="BJ15" s="130">
        <f>(VLOOKUP($A15,'RevPAR Raw Data'!$B$6:$BE$43,'RevPAR Raw Data'!AY$1,FALSE))/100</f>
        <v>4.1365645371720404E-2</v>
      </c>
      <c r="BK15" s="119">
        <f>(VLOOKUP($A15,'RevPAR Raw Data'!$B$6:$BE$43,'RevPAR Raw Data'!BA$1,FALSE))/100</f>
        <v>2.8522140694773799E-2</v>
      </c>
      <c r="BL15" s="119">
        <f>(VLOOKUP($A15,'RevPAR Raw Data'!$B$6:$BE$43,'RevPAR Raw Data'!BB$1,FALSE))/100</f>
        <v>9.5491305849385397E-3</v>
      </c>
      <c r="BM15" s="130">
        <f>(VLOOKUP($A15,'RevPAR Raw Data'!$B$6:$BE$43,'RevPAR Raw Data'!BC$1,FALSE))/100</f>
        <v>1.8599325884103599E-2</v>
      </c>
      <c r="BN15" s="131">
        <f>(VLOOKUP($A15,'RevPAR Raw Data'!$B$6:$BE$43,'RevPAR Raw Data'!BE$1,FALSE))/100</f>
        <v>3.5110067624417998E-2</v>
      </c>
    </row>
    <row r="16" spans="1:66" x14ac:dyDescent="0.45">
      <c r="A16" s="59" t="s">
        <v>88</v>
      </c>
      <c r="B16" s="129">
        <f>(VLOOKUP($A16,'Occupancy Raw Data'!$B$8:$BE$45,'Occupancy Raw Data'!AG$3,FALSE))/100</f>
        <v>0.51672479391249193</v>
      </c>
      <c r="C16" s="119">
        <f>(VLOOKUP($A16,'Occupancy Raw Data'!$B$8:$BE$45,'Occupancy Raw Data'!AH$3,FALSE))/100</f>
        <v>0.66323187486789192</v>
      </c>
      <c r="D16" s="119">
        <f>(VLOOKUP($A16,'Occupancy Raw Data'!$B$8:$BE$45,'Occupancy Raw Data'!AI$3,FALSE))/100</f>
        <v>0.80382054533925096</v>
      </c>
      <c r="E16" s="119">
        <f>(VLOOKUP($A16,'Occupancy Raw Data'!$B$8:$BE$45,'Occupancy Raw Data'!AJ$3,FALSE))/100</f>
        <v>0.79673958993870198</v>
      </c>
      <c r="F16" s="119">
        <f>(VLOOKUP($A16,'Occupancy Raw Data'!$B$8:$BE$45,'Occupancy Raw Data'!AK$3,FALSE))/100</f>
        <v>0.70027478334390092</v>
      </c>
      <c r="G16" s="130">
        <f>(VLOOKUP($A16,'Occupancy Raw Data'!$B$8:$BE$45,'Occupancy Raw Data'!AL$3,FALSE))/100</f>
        <v>0.69615831748044799</v>
      </c>
      <c r="H16" s="119">
        <f>(VLOOKUP($A16,'Occupancy Raw Data'!$B$8:$BE$45,'Occupancy Raw Data'!AN$3,FALSE))/100</f>
        <v>0.61968928344958696</v>
      </c>
      <c r="I16" s="119">
        <f>(VLOOKUP($A16,'Occupancy Raw Data'!$B$8:$BE$45,'Occupancy Raw Data'!AO$3,FALSE))/100</f>
        <v>0.620138448530965</v>
      </c>
      <c r="J16" s="130">
        <f>(VLOOKUP($A16,'Occupancy Raw Data'!$B$8:$BE$45,'Occupancy Raw Data'!AP$3,FALSE))/100</f>
        <v>0.61991386599027598</v>
      </c>
      <c r="K16" s="131">
        <f>(VLOOKUP($A16,'Occupancy Raw Data'!$B$8:$BE$45,'Occupancy Raw Data'!AR$3,FALSE))/100</f>
        <v>0.67437418848325603</v>
      </c>
      <c r="M16" s="118">
        <f>(VLOOKUP($A16,'Occupancy Raw Data'!$B$8:$BE$45,'Occupancy Raw Data'!AT$3,FALSE))/100</f>
        <v>4.0697532879603697E-2</v>
      </c>
      <c r="N16" s="115">
        <f>(VLOOKUP($A16,'Occupancy Raw Data'!$B$8:$BE$45,'Occupancy Raw Data'!AU$3,FALSE))/100</f>
        <v>4.9862125878014793E-2</v>
      </c>
      <c r="O16" s="115">
        <f>(VLOOKUP($A16,'Occupancy Raw Data'!$B$8:$BE$45,'Occupancy Raw Data'!AV$3,FALSE))/100</f>
        <v>9.6036680561061794E-2</v>
      </c>
      <c r="P16" s="115">
        <f>(VLOOKUP($A16,'Occupancy Raw Data'!$B$8:$BE$45,'Occupancy Raw Data'!AW$3,FALSE))/100</f>
        <v>0.100823280328721</v>
      </c>
      <c r="Q16" s="115">
        <f>(VLOOKUP($A16,'Occupancy Raw Data'!$B$8:$BE$45,'Occupancy Raw Data'!AX$3,FALSE))/100</f>
        <v>0.124616934576486</v>
      </c>
      <c r="R16" s="116">
        <f>(VLOOKUP($A16,'Occupancy Raw Data'!$B$8:$BE$45,'Occupancy Raw Data'!AY$3,FALSE))/100</f>
        <v>8.5006378178273501E-2</v>
      </c>
      <c r="S16" s="115">
        <f>(VLOOKUP($A16,'Occupancy Raw Data'!$B$8:$BE$45,'Occupancy Raw Data'!BA$3,FALSE))/100</f>
        <v>5.9825045913782404E-2</v>
      </c>
      <c r="T16" s="115">
        <f>(VLOOKUP($A16,'Occupancy Raw Data'!$B$8:$BE$45,'Occupancy Raw Data'!BB$3,FALSE))/100</f>
        <v>3.4889904552042002E-2</v>
      </c>
      <c r="U16" s="116">
        <f>(VLOOKUP($A16,'Occupancy Raw Data'!$B$8:$BE$45,'Occupancy Raw Data'!BC$3,FALSE))/100</f>
        <v>4.7204547232447498E-2</v>
      </c>
      <c r="V16" s="117">
        <f>(VLOOKUP($A16,'Occupancy Raw Data'!$B$8:$BE$45,'Occupancy Raw Data'!BE$3,FALSE))/100</f>
        <v>7.4816290443602301E-2</v>
      </c>
      <c r="X16" s="49">
        <f>VLOOKUP($A16,'ADR Raw Data'!$B$6:$BE$43,'ADR Raw Data'!AG$1,FALSE)</f>
        <v>157.04489799048901</v>
      </c>
      <c r="Y16" s="50">
        <f>VLOOKUP($A16,'ADR Raw Data'!$B$6:$BE$43,'ADR Raw Data'!AH$1,FALSE)</f>
        <v>181.464212811728</v>
      </c>
      <c r="Z16" s="50">
        <f>VLOOKUP($A16,'ADR Raw Data'!$B$6:$BE$43,'ADR Raw Data'!AI$1,FALSE)</f>
        <v>191.890196561811</v>
      </c>
      <c r="AA16" s="50">
        <f>VLOOKUP($A16,'ADR Raw Data'!$B$6:$BE$43,'ADR Raw Data'!AJ$1,FALSE)</f>
        <v>192.11070203946201</v>
      </c>
      <c r="AB16" s="50">
        <f>VLOOKUP($A16,'ADR Raw Data'!$B$6:$BE$43,'ADR Raw Data'!AK$1,FALSE)</f>
        <v>170.77087081195199</v>
      </c>
      <c r="AC16" s="51">
        <f>VLOOKUP($A16,'ADR Raw Data'!$B$6:$BE$43,'ADR Raw Data'!AL$1,FALSE)</f>
        <v>180.53245815653401</v>
      </c>
      <c r="AD16" s="50">
        <f>VLOOKUP($A16,'ADR Raw Data'!$B$6:$BE$43,'ADR Raw Data'!AN$1,FALSE)</f>
        <v>144.31372473778401</v>
      </c>
      <c r="AE16" s="50">
        <f>VLOOKUP($A16,'ADR Raw Data'!$B$6:$BE$43,'ADR Raw Data'!AO$1,FALSE)</f>
        <v>142.42055131864799</v>
      </c>
      <c r="AF16" s="51">
        <f>VLOOKUP($A16,'ADR Raw Data'!$B$6:$BE$43,'ADR Raw Data'!AP$1,FALSE)</f>
        <v>143.366795098561</v>
      </c>
      <c r="AG16" s="52">
        <f>VLOOKUP($A16,'ADR Raw Data'!$B$6:$BE$43,'ADR Raw Data'!AR$1,FALSE)</f>
        <v>170.77123476207001</v>
      </c>
      <c r="AI16" s="118">
        <f>(VLOOKUP($A16,'ADR Raw Data'!$B$6:$BE$43,'ADR Raw Data'!AT$1,FALSE))/100</f>
        <v>3.6685499625067799E-2</v>
      </c>
      <c r="AJ16" s="115">
        <f>(VLOOKUP($A16,'ADR Raw Data'!$B$6:$BE$43,'ADR Raw Data'!AU$1,FALSE))/100</f>
        <v>4.1890473698762899E-2</v>
      </c>
      <c r="AK16" s="115">
        <f>(VLOOKUP($A16,'ADR Raw Data'!$B$6:$BE$43,'ADR Raw Data'!AV$1,FALSE))/100</f>
        <v>4.9540580973289901E-2</v>
      </c>
      <c r="AL16" s="115">
        <f>(VLOOKUP($A16,'ADR Raw Data'!$B$6:$BE$43,'ADR Raw Data'!AW$1,FALSE))/100</f>
        <v>8.0743920123266796E-2</v>
      </c>
      <c r="AM16" s="115">
        <f>(VLOOKUP($A16,'ADR Raw Data'!$B$6:$BE$43,'ADR Raw Data'!AX$1,FALSE))/100</f>
        <v>4.8852885355582999E-2</v>
      </c>
      <c r="AN16" s="116">
        <f>(VLOOKUP($A16,'ADR Raw Data'!$B$6:$BE$43,'ADR Raw Data'!AY$1,FALSE))/100</f>
        <v>5.4233667179985595E-2</v>
      </c>
      <c r="AO16" s="115">
        <f>(VLOOKUP($A16,'ADR Raw Data'!$B$6:$BE$43,'ADR Raw Data'!BA$1,FALSE))/100</f>
        <v>6.4928296447886391E-2</v>
      </c>
      <c r="AP16" s="115">
        <f>(VLOOKUP($A16,'ADR Raw Data'!$B$6:$BE$43,'ADR Raw Data'!BB$1,FALSE))/100</f>
        <v>5.4669715420051904E-2</v>
      </c>
      <c r="AQ16" s="116">
        <f>(VLOOKUP($A16,'ADR Raw Data'!$B$6:$BE$43,'ADR Raw Data'!BC$1,FALSE))/100</f>
        <v>5.9828427657457904E-2</v>
      </c>
      <c r="AR16" s="117">
        <f>(VLOOKUP($A16,'ADR Raw Data'!$B$6:$BE$43,'ADR Raw Data'!BE$1,FALSE))/100</f>
        <v>5.70897073281115E-2</v>
      </c>
      <c r="AT16" s="49">
        <f>VLOOKUP($A16,'RevPAR Raw Data'!$B$6:$BE$43,'RevPAR Raw Data'!AG$1,FALSE)</f>
        <v>81.148992549143898</v>
      </c>
      <c r="AU16" s="50">
        <f>VLOOKUP($A16,'RevPAR Raw Data'!$B$6:$BE$43,'RevPAR Raw Data'!AH$1,FALSE)</f>
        <v>120.352850084548</v>
      </c>
      <c r="AV16" s="50">
        <f>VLOOKUP($A16,'RevPAR Raw Data'!$B$6:$BE$43,'RevPAR Raw Data'!AI$1,FALSE)</f>
        <v>154.24528244557101</v>
      </c>
      <c r="AW16" s="50">
        <f>VLOOKUP($A16,'RevPAR Raw Data'!$B$6:$BE$43,'RevPAR Raw Data'!AJ$1,FALSE)</f>
        <v>153.062201965757</v>
      </c>
      <c r="AX16" s="50">
        <f>VLOOKUP($A16,'RevPAR Raw Data'!$B$6:$BE$43,'RevPAR Raw Data'!AK$1,FALSE)</f>
        <v>119.58653455928901</v>
      </c>
      <c r="AY16" s="51">
        <f>VLOOKUP($A16,'RevPAR Raw Data'!$B$6:$BE$43,'RevPAR Raw Data'!AL$1,FALSE)</f>
        <v>125.67917232086199</v>
      </c>
      <c r="AZ16" s="50">
        <f>VLOOKUP($A16,'RevPAR Raw Data'!$B$6:$BE$43,'RevPAR Raw Data'!AN$1,FALSE)</f>
        <v>89.429668674698704</v>
      </c>
      <c r="BA16" s="50">
        <f>VLOOKUP($A16,'RevPAR Raw Data'!$B$6:$BE$43,'RevPAR Raw Data'!AO$1,FALSE)</f>
        <v>88.320459733671498</v>
      </c>
      <c r="BB16" s="51">
        <f>VLOOKUP($A16,'RevPAR Raw Data'!$B$6:$BE$43,'RevPAR Raw Data'!AP$1,FALSE)</f>
        <v>88.875064204185094</v>
      </c>
      <c r="BC16" s="52">
        <f>VLOOKUP($A16,'RevPAR Raw Data'!$B$6:$BE$43,'RevPAR Raw Data'!AR$1,FALSE)</f>
        <v>115.163712858954</v>
      </c>
      <c r="BE16" s="129">
        <f>(VLOOKUP($A16,'RevPAR Raw Data'!$B$6:$BE$43,'RevPAR Raw Data'!AT$1,FALSE))/100</f>
        <v>7.8876041831867499E-2</v>
      </c>
      <c r="BF16" s="119">
        <f>(VLOOKUP($A16,'RevPAR Raw Data'!$B$6:$BE$43,'RevPAR Raw Data'!AU$1,FALSE))/100</f>
        <v>9.3841347649435108E-2</v>
      </c>
      <c r="BG16" s="119">
        <f>(VLOOKUP($A16,'RevPAR Raw Data'!$B$6:$BE$43,'RevPAR Raw Data'!AV$1,FALSE))/100</f>
        <v>0.150334974484093</v>
      </c>
      <c r="BH16" s="119">
        <f>(VLOOKUP($A16,'RevPAR Raw Data'!$B$6:$BE$43,'RevPAR Raw Data'!AW$1,FALSE))/100</f>
        <v>0.18970806734541601</v>
      </c>
      <c r="BI16" s="119">
        <f>(VLOOKUP($A16,'RevPAR Raw Data'!$B$6:$BE$43,'RevPAR Raw Data'!AX$1,FALSE))/100</f>
        <v>0.179557716750299</v>
      </c>
      <c r="BJ16" s="130">
        <f>(VLOOKUP($A16,'RevPAR Raw Data'!$B$6:$BE$43,'RevPAR Raw Data'!AY$1,FALSE))/100</f>
        <v>0.14385025298055498</v>
      </c>
      <c r="BK16" s="119">
        <f>(VLOOKUP($A16,'RevPAR Raw Data'!$B$6:$BE$43,'RevPAR Raw Data'!BA$1,FALSE))/100</f>
        <v>0.12863768067776701</v>
      </c>
      <c r="BL16" s="119">
        <f>(VLOOKUP($A16,'RevPAR Raw Data'!$B$6:$BE$43,'RevPAR Raw Data'!BB$1,FALSE))/100</f>
        <v>9.1467041124986895E-2</v>
      </c>
      <c r="BM16" s="130">
        <f>(VLOOKUP($A16,'RevPAR Raw Data'!$B$6:$BE$43,'RevPAR Raw Data'!BC$1,FALSE))/100</f>
        <v>0.10985714872910499</v>
      </c>
      <c r="BN16" s="131">
        <f>(VLOOKUP($A16,'RevPAR Raw Data'!$B$6:$BE$43,'RevPAR Raw Data'!BE$1,FALSE))/100</f>
        <v>0.13617723789651401</v>
      </c>
    </row>
    <row r="17" spans="1:66" x14ac:dyDescent="0.45">
      <c r="A17" s="59" t="s">
        <v>89</v>
      </c>
      <c r="B17" s="129">
        <f>(VLOOKUP($A17,'Occupancy Raw Data'!$B$8:$BE$45,'Occupancy Raw Data'!AG$3,FALSE))/100</f>
        <v>0.441917140536149</v>
      </c>
      <c r="C17" s="119">
        <f>(VLOOKUP($A17,'Occupancy Raw Data'!$B$8:$BE$45,'Occupancy Raw Data'!AH$3,FALSE))/100</f>
        <v>0.51958338168736196</v>
      </c>
      <c r="D17" s="119">
        <f>(VLOOKUP($A17,'Occupancy Raw Data'!$B$8:$BE$45,'Occupancy Raw Data'!AI$3,FALSE))/100</f>
        <v>0.61332250203086902</v>
      </c>
      <c r="E17" s="119">
        <f>(VLOOKUP($A17,'Occupancy Raw Data'!$B$8:$BE$45,'Occupancy Raw Data'!AJ$3,FALSE))/100</f>
        <v>0.59005454334455099</v>
      </c>
      <c r="F17" s="119">
        <f>(VLOOKUP($A17,'Occupancy Raw Data'!$B$8:$BE$45,'Occupancy Raw Data'!AK$3,FALSE))/100</f>
        <v>0.53231983288847606</v>
      </c>
      <c r="G17" s="130">
        <f>(VLOOKUP($A17,'Occupancy Raw Data'!$B$8:$BE$45,'Occupancy Raw Data'!AL$3,FALSE))/100</f>
        <v>0.53943948009748099</v>
      </c>
      <c r="H17" s="119">
        <f>(VLOOKUP($A17,'Occupancy Raw Data'!$B$8:$BE$45,'Occupancy Raw Data'!AN$3,FALSE))/100</f>
        <v>0.59304282232795602</v>
      </c>
      <c r="I17" s="119">
        <f>(VLOOKUP($A17,'Occupancy Raw Data'!$B$8:$BE$45,'Occupancy Raw Data'!AO$3,FALSE))/100</f>
        <v>0.61636880584890297</v>
      </c>
      <c r="J17" s="130">
        <f>(VLOOKUP($A17,'Occupancy Raw Data'!$B$8:$BE$45,'Occupancy Raw Data'!AP$3,FALSE))/100</f>
        <v>0.60470581408842894</v>
      </c>
      <c r="K17" s="131">
        <f>(VLOOKUP($A17,'Occupancy Raw Data'!$B$8:$BE$45,'Occupancy Raw Data'!AR$3,FALSE))/100</f>
        <v>0.55808700409489498</v>
      </c>
      <c r="M17" s="118">
        <f>(VLOOKUP($A17,'Occupancy Raw Data'!$B$8:$BE$45,'Occupancy Raw Data'!AT$3,FALSE))/100</f>
        <v>-1.1132698014153199E-2</v>
      </c>
      <c r="N17" s="115">
        <f>(VLOOKUP($A17,'Occupancy Raw Data'!$B$8:$BE$45,'Occupancy Raw Data'!AU$3,FALSE))/100</f>
        <v>3.6139941086274201E-3</v>
      </c>
      <c r="O17" s="115">
        <f>(VLOOKUP($A17,'Occupancy Raw Data'!$B$8:$BE$45,'Occupancy Raw Data'!AV$3,FALSE))/100</f>
        <v>5.7266254450296705E-2</v>
      </c>
      <c r="P17" s="115">
        <f>(VLOOKUP($A17,'Occupancy Raw Data'!$B$8:$BE$45,'Occupancy Raw Data'!AW$3,FALSE))/100</f>
        <v>-7.6660142458178007E-3</v>
      </c>
      <c r="Q17" s="115">
        <f>(VLOOKUP($A17,'Occupancy Raw Data'!$B$8:$BE$45,'Occupancy Raw Data'!AX$3,FALSE))/100</f>
        <v>-3.5637697378922598E-2</v>
      </c>
      <c r="R17" s="116">
        <f>(VLOOKUP($A17,'Occupancy Raw Data'!$B$8:$BE$45,'Occupancy Raw Data'!AY$3,FALSE))/100</f>
        <v>2.1870960587771398E-3</v>
      </c>
      <c r="S17" s="115">
        <f>(VLOOKUP($A17,'Occupancy Raw Data'!$B$8:$BE$45,'Occupancy Raw Data'!BA$3,FALSE))/100</f>
        <v>3.6850341173631097E-2</v>
      </c>
      <c r="T17" s="115">
        <f>(VLOOKUP($A17,'Occupancy Raw Data'!$B$8:$BE$45,'Occupancy Raw Data'!BB$3,FALSE))/100</f>
        <v>1.1894662985005699E-2</v>
      </c>
      <c r="U17" s="116">
        <f>(VLOOKUP($A17,'Occupancy Raw Data'!$B$8:$BE$45,'Occupancy Raw Data'!BC$3,FALSE))/100</f>
        <v>2.3979941546743499E-2</v>
      </c>
      <c r="V17" s="117">
        <f>(VLOOKUP($A17,'Occupancy Raw Data'!$B$8:$BE$45,'Occupancy Raw Data'!BE$3,FALSE))/100</f>
        <v>8.8339536064563195E-3</v>
      </c>
      <c r="X17" s="49">
        <f>VLOOKUP($A17,'ADR Raw Data'!$B$6:$BE$43,'ADR Raw Data'!AG$1,FALSE)</f>
        <v>126.204548319327</v>
      </c>
      <c r="Y17" s="50">
        <f>VLOOKUP($A17,'ADR Raw Data'!$B$6:$BE$43,'ADR Raw Data'!AH$1,FALSE)</f>
        <v>137.647690546652</v>
      </c>
      <c r="Z17" s="50">
        <f>VLOOKUP($A17,'ADR Raw Data'!$B$6:$BE$43,'ADR Raw Data'!AI$1,FALSE)</f>
        <v>143.011232734153</v>
      </c>
      <c r="AA17" s="50">
        <f>VLOOKUP($A17,'ADR Raw Data'!$B$6:$BE$43,'ADR Raw Data'!AJ$1,FALSE)</f>
        <v>139.82161864490101</v>
      </c>
      <c r="AB17" s="50">
        <f>VLOOKUP($A17,'ADR Raw Data'!$B$6:$BE$43,'ADR Raw Data'!AK$1,FALSE)</f>
        <v>133.900160235448</v>
      </c>
      <c r="AC17" s="51">
        <f>VLOOKUP($A17,'ADR Raw Data'!$B$6:$BE$43,'ADR Raw Data'!AL$1,FALSE)</f>
        <v>136.72840739187001</v>
      </c>
      <c r="AD17" s="50">
        <f>VLOOKUP($A17,'ADR Raw Data'!$B$6:$BE$43,'ADR Raw Data'!AN$1,FALSE)</f>
        <v>132.046376400371</v>
      </c>
      <c r="AE17" s="50">
        <f>VLOOKUP($A17,'ADR Raw Data'!$B$6:$BE$43,'ADR Raw Data'!AO$1,FALSE)</f>
        <v>132.709369734055</v>
      </c>
      <c r="AF17" s="51">
        <f>VLOOKUP($A17,'ADR Raw Data'!$B$6:$BE$43,'ADR Raw Data'!AP$1,FALSE)</f>
        <v>132.38426666026899</v>
      </c>
      <c r="AG17" s="52">
        <f>VLOOKUP($A17,'ADR Raw Data'!$B$6:$BE$43,'ADR Raw Data'!AR$1,FALSE)</f>
        <v>135.38354429533601</v>
      </c>
      <c r="AI17" s="118">
        <f>(VLOOKUP($A17,'ADR Raw Data'!$B$6:$BE$43,'ADR Raw Data'!AT$1,FALSE))/100</f>
        <v>2.23080772714476E-2</v>
      </c>
      <c r="AJ17" s="115">
        <f>(VLOOKUP($A17,'ADR Raw Data'!$B$6:$BE$43,'ADR Raw Data'!AU$1,FALSE))/100</f>
        <v>4.11558983468895E-2</v>
      </c>
      <c r="AK17" s="115">
        <f>(VLOOKUP($A17,'ADR Raw Data'!$B$6:$BE$43,'ADR Raw Data'!AV$1,FALSE))/100</f>
        <v>4.8709500726803107E-2</v>
      </c>
      <c r="AL17" s="115">
        <f>(VLOOKUP($A17,'ADR Raw Data'!$B$6:$BE$43,'ADR Raw Data'!AW$1,FALSE))/100</f>
        <v>3.5041675517639599E-2</v>
      </c>
      <c r="AM17" s="115">
        <f>(VLOOKUP($A17,'ADR Raw Data'!$B$6:$BE$43,'ADR Raw Data'!AX$1,FALSE))/100</f>
        <v>2.0060395455083101E-2</v>
      </c>
      <c r="AN17" s="116">
        <f>(VLOOKUP($A17,'ADR Raw Data'!$B$6:$BE$43,'ADR Raw Data'!AY$1,FALSE))/100</f>
        <v>3.5086774812575897E-2</v>
      </c>
      <c r="AO17" s="115">
        <f>(VLOOKUP($A17,'ADR Raw Data'!$B$6:$BE$43,'ADR Raw Data'!BA$1,FALSE))/100</f>
        <v>4.3620320532475304E-2</v>
      </c>
      <c r="AP17" s="115">
        <f>(VLOOKUP($A17,'ADR Raw Data'!$B$6:$BE$43,'ADR Raw Data'!BB$1,FALSE))/100</f>
        <v>3.7038069900432201E-2</v>
      </c>
      <c r="AQ17" s="116">
        <f>(VLOOKUP($A17,'ADR Raw Data'!$B$6:$BE$43,'ADR Raw Data'!BC$1,FALSE))/100</f>
        <v>4.0175315281225504E-2</v>
      </c>
      <c r="AR17" s="117">
        <f>(VLOOKUP($A17,'ADR Raw Data'!$B$6:$BE$43,'ADR Raw Data'!BE$1,FALSE))/100</f>
        <v>3.6446677698143401E-2</v>
      </c>
      <c r="AT17" s="49">
        <f>VLOOKUP($A17,'RevPAR Raw Data'!$B$6:$BE$43,'RevPAR Raw Data'!AG$1,FALSE)</f>
        <v>55.771953115933599</v>
      </c>
      <c r="AU17" s="50">
        <f>VLOOKUP($A17,'RevPAR Raw Data'!$B$6:$BE$43,'RevPAR Raw Data'!AH$1,FALSE)</f>
        <v>71.519452535685204</v>
      </c>
      <c r="AV17" s="50">
        <f>VLOOKUP($A17,'RevPAR Raw Data'!$B$6:$BE$43,'RevPAR Raw Data'!AI$1,FALSE)</f>
        <v>87.712007079029803</v>
      </c>
      <c r="AW17" s="50">
        <f>VLOOKUP($A17,'RevPAR Raw Data'!$B$6:$BE$43,'RevPAR Raw Data'!AJ$1,FALSE)</f>
        <v>82.502381339213102</v>
      </c>
      <c r="AX17" s="50">
        <f>VLOOKUP($A17,'RevPAR Raw Data'!$B$6:$BE$43,'RevPAR Raw Data'!AK$1,FALSE)</f>
        <v>71.277710920273805</v>
      </c>
      <c r="AY17" s="51">
        <f>VLOOKUP($A17,'RevPAR Raw Data'!$B$6:$BE$43,'RevPAR Raw Data'!AL$1,FALSE)</f>
        <v>73.7567009980271</v>
      </c>
      <c r="AZ17" s="50">
        <f>VLOOKUP($A17,'RevPAR Raw Data'!$B$6:$BE$43,'RevPAR Raw Data'!AN$1,FALSE)</f>
        <v>78.309155738656102</v>
      </c>
      <c r="BA17" s="50">
        <f>VLOOKUP($A17,'RevPAR Raw Data'!$B$6:$BE$43,'RevPAR Raw Data'!AO$1,FALSE)</f>
        <v>81.797915747940095</v>
      </c>
      <c r="BB17" s="51">
        <f>VLOOKUP($A17,'RevPAR Raw Data'!$B$6:$BE$43,'RevPAR Raw Data'!AP$1,FALSE)</f>
        <v>80.053535743298099</v>
      </c>
      <c r="BC17" s="52">
        <f>VLOOKUP($A17,'RevPAR Raw Data'!$B$6:$BE$43,'RevPAR Raw Data'!AR$1,FALSE)</f>
        <v>75.555796639533099</v>
      </c>
      <c r="BE17" s="129">
        <f>(VLOOKUP($A17,'RevPAR Raw Data'!$B$6:$BE$43,'RevPAR Raw Data'!AT$1,FALSE))/100</f>
        <v>1.0927030169755001E-2</v>
      </c>
      <c r="BF17" s="119">
        <f>(VLOOKUP($A17,'RevPAR Raw Data'!$B$6:$BE$43,'RevPAR Raw Data'!AU$1,FALSE))/100</f>
        <v>4.4918629629677805E-2</v>
      </c>
      <c r="BG17" s="119">
        <f>(VLOOKUP($A17,'RevPAR Raw Data'!$B$6:$BE$43,'RevPAR Raw Data'!AV$1,FALSE))/100</f>
        <v>0.10876516583986801</v>
      </c>
      <c r="BH17" s="119">
        <f>(VLOOKUP($A17,'RevPAR Raw Data'!$B$6:$BE$43,'RevPAR Raw Data'!AW$1,FALSE))/100</f>
        <v>2.7107031288106199E-2</v>
      </c>
      <c r="BI17" s="119">
        <f>(VLOOKUP($A17,'RevPAR Raw Data'!$B$6:$BE$43,'RevPAR Raw Data'!AX$1,FALSE))/100</f>
        <v>-1.62922082263692E-2</v>
      </c>
      <c r="BJ17" s="130">
        <f>(VLOOKUP($A17,'RevPAR Raw Data'!$B$6:$BE$43,'RevPAR Raw Data'!AY$1,FALSE))/100</f>
        <v>3.7350609018260796E-2</v>
      </c>
      <c r="BK17" s="119">
        <f>(VLOOKUP($A17,'RevPAR Raw Data'!$B$6:$BE$43,'RevPAR Raw Data'!BA$1,FALSE))/100</f>
        <v>8.2078085399831302E-2</v>
      </c>
      <c r="BL17" s="119">
        <f>(VLOOKUP($A17,'RevPAR Raw Data'!$B$6:$BE$43,'RevPAR Raw Data'!BB$1,FALSE))/100</f>
        <v>4.9373288244518705E-2</v>
      </c>
      <c r="BM17" s="130">
        <f>(VLOOKUP($A17,'RevPAR Raw Data'!$B$6:$BE$43,'RevPAR Raw Data'!BC$1,FALSE))/100</f>
        <v>6.5118658540034791E-2</v>
      </c>
      <c r="BN17" s="131">
        <f>(VLOOKUP($A17,'RevPAR Raw Data'!$B$6:$BE$43,'RevPAR Raw Data'!BE$1,FALSE))/100</f>
        <v>4.5602599564494604E-2</v>
      </c>
    </row>
    <row r="18" spans="1:66" x14ac:dyDescent="0.45">
      <c r="A18" s="59" t="s">
        <v>26</v>
      </c>
      <c r="B18" s="129">
        <f>(VLOOKUP($A18,'Occupancy Raw Data'!$B$8:$BE$45,'Occupancy Raw Data'!AG$3,FALSE))/100</f>
        <v>0.46866335489833605</v>
      </c>
      <c r="C18" s="119">
        <f>(VLOOKUP($A18,'Occupancy Raw Data'!$B$8:$BE$45,'Occupancy Raw Data'!AH$3,FALSE))/100</f>
        <v>0.62941890018484203</v>
      </c>
      <c r="D18" s="119">
        <f>(VLOOKUP($A18,'Occupancy Raw Data'!$B$8:$BE$45,'Occupancy Raw Data'!AI$3,FALSE))/100</f>
        <v>0.75277264325323401</v>
      </c>
      <c r="E18" s="119">
        <f>(VLOOKUP($A18,'Occupancy Raw Data'!$B$8:$BE$45,'Occupancy Raw Data'!AJ$3,FALSE))/100</f>
        <v>0.71528419593345605</v>
      </c>
      <c r="F18" s="119">
        <f>(VLOOKUP($A18,'Occupancy Raw Data'!$B$8:$BE$45,'Occupancy Raw Data'!AK$3,FALSE))/100</f>
        <v>0.55577056377079403</v>
      </c>
      <c r="G18" s="130">
        <f>(VLOOKUP($A18,'Occupancy Raw Data'!$B$8:$BE$45,'Occupancy Raw Data'!AL$3,FALSE))/100</f>
        <v>0.62438193160813293</v>
      </c>
      <c r="H18" s="119">
        <f>(VLOOKUP($A18,'Occupancy Raw Data'!$B$8:$BE$45,'Occupancy Raw Data'!AN$3,FALSE))/100</f>
        <v>0.56972042513863197</v>
      </c>
      <c r="I18" s="119">
        <f>(VLOOKUP($A18,'Occupancy Raw Data'!$B$8:$BE$45,'Occupancy Raw Data'!AO$3,FALSE))/100</f>
        <v>0.600421672828096</v>
      </c>
      <c r="J18" s="130">
        <f>(VLOOKUP($A18,'Occupancy Raw Data'!$B$8:$BE$45,'Occupancy Raw Data'!AP$3,FALSE))/100</f>
        <v>0.58507104898336404</v>
      </c>
      <c r="K18" s="131">
        <f>(VLOOKUP($A18,'Occupancy Raw Data'!$B$8:$BE$45,'Occupancy Raw Data'!AR$3,FALSE))/100</f>
        <v>0.61315025085819896</v>
      </c>
      <c r="M18" s="118">
        <f>(VLOOKUP($A18,'Occupancy Raw Data'!$B$8:$BE$45,'Occupancy Raw Data'!AT$3,FALSE))/100</f>
        <v>3.7097927849068603E-2</v>
      </c>
      <c r="N18" s="115">
        <f>(VLOOKUP($A18,'Occupancy Raw Data'!$B$8:$BE$45,'Occupancy Raw Data'!AU$3,FALSE))/100</f>
        <v>4.8960599270105203E-2</v>
      </c>
      <c r="O18" s="115">
        <f>(VLOOKUP($A18,'Occupancy Raw Data'!$B$8:$BE$45,'Occupancy Raw Data'!AV$3,FALSE))/100</f>
        <v>7.9530758463979501E-2</v>
      </c>
      <c r="P18" s="115">
        <f>(VLOOKUP($A18,'Occupancy Raw Data'!$B$8:$BE$45,'Occupancy Raw Data'!AW$3,FALSE))/100</f>
        <v>4.2178100190725196E-2</v>
      </c>
      <c r="Q18" s="115">
        <f>(VLOOKUP($A18,'Occupancy Raw Data'!$B$8:$BE$45,'Occupancy Raw Data'!AX$3,FALSE))/100</f>
        <v>2.3083902288520499E-2</v>
      </c>
      <c r="R18" s="116">
        <f>(VLOOKUP($A18,'Occupancy Raw Data'!$B$8:$BE$45,'Occupancy Raw Data'!AY$3,FALSE))/100</f>
        <v>4.7981364800776298E-2</v>
      </c>
      <c r="S18" s="115">
        <f>(VLOOKUP($A18,'Occupancy Raw Data'!$B$8:$BE$45,'Occupancy Raw Data'!BA$3,FALSE))/100</f>
        <v>5.20266648750922E-2</v>
      </c>
      <c r="T18" s="115">
        <f>(VLOOKUP($A18,'Occupancy Raw Data'!$B$8:$BE$45,'Occupancy Raw Data'!BB$3,FALSE))/100</f>
        <v>1.85064303751943E-2</v>
      </c>
      <c r="U18" s="116">
        <f>(VLOOKUP($A18,'Occupancy Raw Data'!$B$8:$BE$45,'Occupancy Raw Data'!BC$3,FALSE))/100</f>
        <v>3.4555778480254401E-2</v>
      </c>
      <c r="V18" s="117">
        <f>(VLOOKUP($A18,'Occupancy Raw Data'!$B$8:$BE$45,'Occupancy Raw Data'!BE$3,FALSE))/100</f>
        <v>4.4260974278948206E-2</v>
      </c>
      <c r="X18" s="49">
        <f>VLOOKUP($A18,'ADR Raw Data'!$B$6:$BE$43,'ADR Raw Data'!AG$1,FALSE)</f>
        <v>142.37063659333199</v>
      </c>
      <c r="Y18" s="50">
        <f>VLOOKUP($A18,'ADR Raw Data'!$B$6:$BE$43,'ADR Raw Data'!AH$1,FALSE)</f>
        <v>169.859130913596</v>
      </c>
      <c r="Z18" s="50">
        <f>VLOOKUP($A18,'ADR Raw Data'!$B$6:$BE$43,'ADR Raw Data'!AI$1,FALSE)</f>
        <v>190.0234196593</v>
      </c>
      <c r="AA18" s="50">
        <f>VLOOKUP($A18,'ADR Raw Data'!$B$6:$BE$43,'ADR Raw Data'!AJ$1,FALSE)</f>
        <v>184.74154364854999</v>
      </c>
      <c r="AB18" s="50">
        <f>VLOOKUP($A18,'ADR Raw Data'!$B$6:$BE$43,'ADR Raw Data'!AK$1,FALSE)</f>
        <v>152.73628748116101</v>
      </c>
      <c r="AC18" s="51">
        <f>VLOOKUP($A18,'ADR Raw Data'!$B$6:$BE$43,'ADR Raw Data'!AL$1,FALSE)</f>
        <v>170.95623416872499</v>
      </c>
      <c r="AD18" s="50">
        <f>VLOOKUP($A18,'ADR Raw Data'!$B$6:$BE$43,'ADR Raw Data'!AN$1,FALSE)</f>
        <v>133.24246121869601</v>
      </c>
      <c r="AE18" s="50">
        <f>VLOOKUP($A18,'ADR Raw Data'!$B$6:$BE$43,'ADR Raw Data'!AO$1,FALSE)</f>
        <v>132.27637789215399</v>
      </c>
      <c r="AF18" s="51">
        <f>VLOOKUP($A18,'ADR Raw Data'!$B$6:$BE$43,'ADR Raw Data'!AP$1,FALSE)</f>
        <v>132.74674589658099</v>
      </c>
      <c r="AG18" s="52">
        <f>VLOOKUP($A18,'ADR Raw Data'!$B$6:$BE$43,'ADR Raw Data'!AR$1,FALSE)</f>
        <v>160.539181134259</v>
      </c>
      <c r="AI18" s="118">
        <f>(VLOOKUP($A18,'ADR Raw Data'!$B$6:$BE$43,'ADR Raw Data'!AT$1,FALSE))/100</f>
        <v>6.7380276591660598E-2</v>
      </c>
      <c r="AJ18" s="115">
        <f>(VLOOKUP($A18,'ADR Raw Data'!$B$6:$BE$43,'ADR Raw Data'!AU$1,FALSE))/100</f>
        <v>7.3928945385247802E-2</v>
      </c>
      <c r="AK18" s="115">
        <f>(VLOOKUP($A18,'ADR Raw Data'!$B$6:$BE$43,'ADR Raw Data'!AV$1,FALSE))/100</f>
        <v>0.119301991250484</v>
      </c>
      <c r="AL18" s="115">
        <f>(VLOOKUP($A18,'ADR Raw Data'!$B$6:$BE$43,'ADR Raw Data'!AW$1,FALSE))/100</f>
        <v>0.116529158296589</v>
      </c>
      <c r="AM18" s="115">
        <f>(VLOOKUP($A18,'ADR Raw Data'!$B$6:$BE$43,'ADR Raw Data'!AX$1,FALSE))/100</f>
        <v>7.1458755794555504E-2</v>
      </c>
      <c r="AN18" s="116">
        <f>(VLOOKUP($A18,'ADR Raw Data'!$B$6:$BE$43,'ADR Raw Data'!AY$1,FALSE))/100</f>
        <v>9.6135408524870888E-2</v>
      </c>
      <c r="AO18" s="115">
        <f>(VLOOKUP($A18,'ADR Raw Data'!$B$6:$BE$43,'ADR Raw Data'!BA$1,FALSE))/100</f>
        <v>7.7930800154548396E-2</v>
      </c>
      <c r="AP18" s="115">
        <f>(VLOOKUP($A18,'ADR Raw Data'!$B$6:$BE$43,'ADR Raw Data'!BB$1,FALSE))/100</f>
        <v>4.11294562301271E-2</v>
      </c>
      <c r="AQ18" s="116">
        <f>(VLOOKUP($A18,'ADR Raw Data'!$B$6:$BE$43,'ADR Raw Data'!BC$1,FALSE))/100</f>
        <v>5.8560049968445299E-2</v>
      </c>
      <c r="AR18" s="117">
        <f>(VLOOKUP($A18,'ADR Raw Data'!$B$6:$BE$43,'ADR Raw Data'!BE$1,FALSE))/100</f>
        <v>8.7905864865889305E-2</v>
      </c>
      <c r="AT18" s="49">
        <f>VLOOKUP($A18,'RevPAR Raw Data'!$B$6:$BE$43,'RevPAR Raw Data'!AG$1,FALSE)</f>
        <v>66.723900184842805</v>
      </c>
      <c r="AU18" s="50">
        <f>VLOOKUP($A18,'RevPAR Raw Data'!$B$6:$BE$43,'RevPAR Raw Data'!AH$1,FALSE)</f>
        <v>106.912547365988</v>
      </c>
      <c r="AV18" s="50">
        <f>VLOOKUP($A18,'RevPAR Raw Data'!$B$6:$BE$43,'RevPAR Raw Data'!AI$1,FALSE)</f>
        <v>143.04443189694999</v>
      </c>
      <c r="AW18" s="50">
        <f>VLOOKUP($A18,'RevPAR Raw Data'!$B$6:$BE$43,'RevPAR Raw Data'!AJ$1,FALSE)</f>
        <v>132.14270650415801</v>
      </c>
      <c r="AX18" s="50">
        <f>VLOOKUP($A18,'RevPAR Raw Data'!$B$6:$BE$43,'RevPAR Raw Data'!AK$1,FALSE)</f>
        <v>84.886332601663497</v>
      </c>
      <c r="AY18" s="51">
        <f>VLOOKUP($A18,'RevPAR Raw Data'!$B$6:$BE$43,'RevPAR Raw Data'!AL$1,FALSE)</f>
        <v>106.74198371072001</v>
      </c>
      <c r="AZ18" s="50">
        <f>VLOOKUP($A18,'RevPAR Raw Data'!$B$6:$BE$43,'RevPAR Raw Data'!AN$1,FALSE)</f>
        <v>75.910951652033205</v>
      </c>
      <c r="BA18" s="50">
        <f>VLOOKUP($A18,'RevPAR Raw Data'!$B$6:$BE$43,'RevPAR Raw Data'!AO$1,FALSE)</f>
        <v>79.421604089648696</v>
      </c>
      <c r="BB18" s="51">
        <f>VLOOKUP($A18,'RevPAR Raw Data'!$B$6:$BE$43,'RevPAR Raw Data'!AP$1,FALSE)</f>
        <v>77.666277870841</v>
      </c>
      <c r="BC18" s="52">
        <f>VLOOKUP($A18,'RevPAR Raw Data'!$B$6:$BE$43,'RevPAR Raw Data'!AR$1,FALSE)</f>
        <v>98.434639185040893</v>
      </c>
      <c r="BE18" s="129">
        <f>(VLOOKUP($A18,'RevPAR Raw Data'!$B$6:$BE$43,'RevPAR Raw Data'!AT$1,FALSE))/100</f>
        <v>0.10697787308017701</v>
      </c>
      <c r="BF18" s="119">
        <f>(VLOOKUP($A18,'RevPAR Raw Data'!$B$6:$BE$43,'RevPAR Raw Data'!AU$1,FALSE))/100</f>
        <v>0.126509150124821</v>
      </c>
      <c r="BG18" s="119">
        <f>(VLOOKUP($A18,'RevPAR Raw Data'!$B$6:$BE$43,'RevPAR Raw Data'!AV$1,FALSE))/100</f>
        <v>0.208320927564877</v>
      </c>
      <c r="BH18" s="119">
        <f>(VLOOKUP($A18,'RevPAR Raw Data'!$B$6:$BE$43,'RevPAR Raw Data'!AW$1,FALSE))/100</f>
        <v>0.16362223700108899</v>
      </c>
      <c r="BI18" s="119">
        <f>(VLOOKUP($A18,'RevPAR Raw Data'!$B$6:$BE$43,'RevPAR Raw Data'!AX$1,FALSE))/100</f>
        <v>9.619220501949681E-2</v>
      </c>
      <c r="BJ18" s="130">
        <f>(VLOOKUP($A18,'RevPAR Raw Data'!$B$6:$BE$43,'RevPAR Raw Data'!AY$1,FALSE))/100</f>
        <v>0.14872948143234999</v>
      </c>
      <c r="BK18" s="119">
        <f>(VLOOKUP($A18,'RevPAR Raw Data'!$B$6:$BE$43,'RevPAR Raw Data'!BA$1,FALSE))/100</f>
        <v>0.134011944652729</v>
      </c>
      <c r="BL18" s="119">
        <f>(VLOOKUP($A18,'RevPAR Raw Data'!$B$6:$BE$43,'RevPAR Raw Data'!BB$1,FALSE))/100</f>
        <v>6.0397046023413899E-2</v>
      </c>
      <c r="BM18" s="130">
        <f>(VLOOKUP($A18,'RevPAR Raw Data'!$B$6:$BE$43,'RevPAR Raw Data'!BC$1,FALSE))/100</f>
        <v>9.5139416563202003E-2</v>
      </c>
      <c r="BN18" s="131">
        <f>(VLOOKUP($A18,'RevPAR Raw Data'!$B$6:$BE$43,'RevPAR Raw Data'!BE$1,FALSE))/100</f>
        <v>0.13605763836863502</v>
      </c>
    </row>
    <row r="19" spans="1:66" x14ac:dyDescent="0.45">
      <c r="A19" s="59" t="s">
        <v>24</v>
      </c>
      <c r="B19" s="129">
        <f>(VLOOKUP($A19,'Occupancy Raw Data'!$B$8:$BE$45,'Occupancy Raw Data'!AG$3,FALSE))/100</f>
        <v>0.43465070514922899</v>
      </c>
      <c r="C19" s="119">
        <f>(VLOOKUP($A19,'Occupancy Raw Data'!$B$8:$BE$45,'Occupancy Raw Data'!AH$3,FALSE))/100</f>
        <v>0.58486388979993398</v>
      </c>
      <c r="D19" s="119">
        <f>(VLOOKUP($A19,'Occupancy Raw Data'!$B$8:$BE$45,'Occupancy Raw Data'!AI$3,FALSE))/100</f>
        <v>0.65324696621843203</v>
      </c>
      <c r="E19" s="119">
        <f>(VLOOKUP($A19,'Occupancy Raw Data'!$B$8:$BE$45,'Occupancy Raw Data'!AJ$3,FALSE))/100</f>
        <v>0.619752377828796</v>
      </c>
      <c r="F19" s="119">
        <f>(VLOOKUP($A19,'Occupancy Raw Data'!$B$8:$BE$45,'Occupancy Raw Data'!AK$3,FALSE))/100</f>
        <v>0.54521974417841901</v>
      </c>
      <c r="G19" s="130">
        <f>(VLOOKUP($A19,'Occupancy Raw Data'!$B$8:$BE$45,'Occupancy Raw Data'!AL$3,FALSE))/100</f>
        <v>0.56754673663496202</v>
      </c>
      <c r="H19" s="119">
        <f>(VLOOKUP($A19,'Occupancy Raw Data'!$B$8:$BE$45,'Occupancy Raw Data'!AN$3,FALSE))/100</f>
        <v>0.524516234831092</v>
      </c>
      <c r="I19" s="119">
        <f>(VLOOKUP($A19,'Occupancy Raw Data'!$B$8:$BE$45,'Occupancy Raw Data'!AO$3,FALSE))/100</f>
        <v>0.54657264676943196</v>
      </c>
      <c r="J19" s="130">
        <f>(VLOOKUP($A19,'Occupancy Raw Data'!$B$8:$BE$45,'Occupancy Raw Data'!AP$3,FALSE))/100</f>
        <v>0.53554444080026198</v>
      </c>
      <c r="K19" s="131">
        <f>(VLOOKUP($A19,'Occupancy Raw Data'!$B$8:$BE$45,'Occupancy Raw Data'!AR$3,FALSE))/100</f>
        <v>0.55840322353933303</v>
      </c>
      <c r="M19" s="118">
        <f>(VLOOKUP($A19,'Occupancy Raw Data'!$B$8:$BE$45,'Occupancy Raw Data'!AT$3,FALSE))/100</f>
        <v>1.81697974765462E-2</v>
      </c>
      <c r="N19" s="115">
        <f>(VLOOKUP($A19,'Occupancy Raw Data'!$B$8:$BE$45,'Occupancy Raw Data'!AU$3,FALSE))/100</f>
        <v>3.3127108127590399E-2</v>
      </c>
      <c r="O19" s="115">
        <f>(VLOOKUP($A19,'Occupancy Raw Data'!$B$8:$BE$45,'Occupancy Raw Data'!AV$3,FALSE))/100</f>
        <v>5.5454348750304597E-2</v>
      </c>
      <c r="P19" s="115">
        <f>(VLOOKUP($A19,'Occupancy Raw Data'!$B$8:$BE$45,'Occupancy Raw Data'!AW$3,FALSE))/100</f>
        <v>-1.36933924541216E-3</v>
      </c>
      <c r="Q19" s="115">
        <f>(VLOOKUP($A19,'Occupancy Raw Data'!$B$8:$BE$45,'Occupancy Raw Data'!AX$3,FALSE))/100</f>
        <v>1.13333910075336E-2</v>
      </c>
      <c r="R19" s="116">
        <f>(VLOOKUP($A19,'Occupancy Raw Data'!$B$8:$BE$45,'Occupancy Raw Data'!AY$3,FALSE))/100</f>
        <v>2.3845935815868403E-2</v>
      </c>
      <c r="S19" s="115">
        <f>(VLOOKUP($A19,'Occupancy Raw Data'!$B$8:$BE$45,'Occupancy Raw Data'!BA$3,FALSE))/100</f>
        <v>2.4472620392426401E-2</v>
      </c>
      <c r="T19" s="115">
        <f>(VLOOKUP($A19,'Occupancy Raw Data'!$B$8:$BE$45,'Occupancy Raw Data'!BB$3,FALSE))/100</f>
        <v>2.12047525515562E-2</v>
      </c>
      <c r="U19" s="116">
        <f>(VLOOKUP($A19,'Occupancy Raw Data'!$B$8:$BE$45,'Occupancy Raw Data'!BC$3,FALSE))/100</f>
        <v>2.2802430730651801E-2</v>
      </c>
      <c r="V19" s="117">
        <f>(VLOOKUP($A19,'Occupancy Raw Data'!$B$8:$BE$45,'Occupancy Raw Data'!BE$3,FALSE))/100</f>
        <v>2.3559784605651002E-2</v>
      </c>
      <c r="X19" s="49">
        <f>VLOOKUP($A19,'ADR Raw Data'!$B$6:$BE$43,'ADR Raw Data'!AG$1,FALSE)</f>
        <v>123.973099415204</v>
      </c>
      <c r="Y19" s="50">
        <f>VLOOKUP($A19,'ADR Raw Data'!$B$6:$BE$43,'ADR Raw Data'!AH$1,FALSE)</f>
        <v>128.94992008972301</v>
      </c>
      <c r="Z19" s="50">
        <f>VLOOKUP($A19,'ADR Raw Data'!$B$6:$BE$43,'ADR Raw Data'!AI$1,FALSE)</f>
        <v>132.40575310656399</v>
      </c>
      <c r="AA19" s="50">
        <f>VLOOKUP($A19,'ADR Raw Data'!$B$6:$BE$43,'ADR Raw Data'!AJ$1,FALSE)</f>
        <v>134.72283191109301</v>
      </c>
      <c r="AB19" s="50">
        <f>VLOOKUP($A19,'ADR Raw Data'!$B$6:$BE$43,'ADR Raw Data'!AK$1,FALSE)</f>
        <v>132.70423039326201</v>
      </c>
      <c r="AC19" s="51">
        <f>VLOOKUP($A19,'ADR Raw Data'!$B$6:$BE$43,'ADR Raw Data'!AL$1,FALSE)</f>
        <v>130.96527261694899</v>
      </c>
      <c r="AD19" s="50">
        <f>VLOOKUP($A19,'ADR Raw Data'!$B$6:$BE$43,'ADR Raw Data'!AN$1,FALSE)</f>
        <v>136.03631233390601</v>
      </c>
      <c r="AE19" s="50">
        <f>VLOOKUP($A19,'ADR Raw Data'!$B$6:$BE$43,'ADR Raw Data'!AO$1,FALSE)</f>
        <v>145.00085883588301</v>
      </c>
      <c r="AF19" s="51">
        <f>VLOOKUP($A19,'ADR Raw Data'!$B$6:$BE$43,'ADR Raw Data'!AP$1,FALSE)</f>
        <v>140.61088685600501</v>
      </c>
      <c r="AG19" s="52">
        <f>VLOOKUP($A19,'ADR Raw Data'!$B$6:$BE$43,'ADR Raw Data'!AR$1,FALSE)</f>
        <v>133.60834735274301</v>
      </c>
      <c r="AI19" s="118">
        <f>(VLOOKUP($A19,'ADR Raw Data'!$B$6:$BE$43,'ADR Raw Data'!AT$1,FALSE))/100</f>
        <v>3.5303696411122701E-2</v>
      </c>
      <c r="AJ19" s="115">
        <f>(VLOOKUP($A19,'ADR Raw Data'!$B$6:$BE$43,'ADR Raw Data'!AU$1,FALSE))/100</f>
        <v>2.7450592739730099E-2</v>
      </c>
      <c r="AK19" s="115">
        <f>(VLOOKUP($A19,'ADR Raw Data'!$B$6:$BE$43,'ADR Raw Data'!AV$1,FALSE))/100</f>
        <v>1.56846791865623E-2</v>
      </c>
      <c r="AL19" s="115">
        <f>(VLOOKUP($A19,'ADR Raw Data'!$B$6:$BE$43,'ADR Raw Data'!AW$1,FALSE))/100</f>
        <v>3.7861612800889996E-2</v>
      </c>
      <c r="AM19" s="115">
        <f>(VLOOKUP($A19,'ADR Raw Data'!$B$6:$BE$43,'ADR Raw Data'!AX$1,FALSE))/100</f>
        <v>3.1050090210093598E-2</v>
      </c>
      <c r="AN19" s="116">
        <f>(VLOOKUP($A19,'ADR Raw Data'!$B$6:$BE$43,'ADR Raw Data'!AY$1,FALSE))/100</f>
        <v>2.8883217749917499E-2</v>
      </c>
      <c r="AO19" s="115">
        <f>(VLOOKUP($A19,'ADR Raw Data'!$B$6:$BE$43,'ADR Raw Data'!BA$1,FALSE))/100</f>
        <v>2.99595918515696E-2</v>
      </c>
      <c r="AP19" s="115">
        <f>(VLOOKUP($A19,'ADR Raw Data'!$B$6:$BE$43,'ADR Raw Data'!BB$1,FALSE))/100</f>
        <v>4.2559549885233798E-2</v>
      </c>
      <c r="AQ19" s="116">
        <f>(VLOOKUP($A19,'ADR Raw Data'!$B$6:$BE$43,'ADR Raw Data'!BC$1,FALSE))/100</f>
        <v>3.6509120028790601E-2</v>
      </c>
      <c r="AR19" s="117">
        <f>(VLOOKUP($A19,'ADR Raw Data'!$B$6:$BE$43,'ADR Raw Data'!BE$1,FALSE))/100</f>
        <v>3.10573240004525E-2</v>
      </c>
      <c r="AT19" s="49">
        <f>VLOOKUP($A19,'RevPAR Raw Data'!$B$6:$BE$43,'RevPAR Raw Data'!AG$1,FALSE)</f>
        <v>53.884995080354201</v>
      </c>
      <c r="AU19" s="50">
        <f>VLOOKUP($A19,'RevPAR Raw Data'!$B$6:$BE$43,'RevPAR Raw Data'!AH$1,FALSE)</f>
        <v>75.418151853066504</v>
      </c>
      <c r="AV19" s="50">
        <f>VLOOKUP($A19,'RevPAR Raw Data'!$B$6:$BE$43,'RevPAR Raw Data'!AI$1,FALSE)</f>
        <v>86.493656526730007</v>
      </c>
      <c r="AW19" s="50">
        <f>VLOOKUP($A19,'RevPAR Raw Data'!$B$6:$BE$43,'RevPAR Raw Data'!AJ$1,FALSE)</f>
        <v>83.494795424729404</v>
      </c>
      <c r="AX19" s="50">
        <f>VLOOKUP($A19,'RevPAR Raw Data'!$B$6:$BE$43,'RevPAR Raw Data'!AK$1,FALSE)</f>
        <v>72.352966546408595</v>
      </c>
      <c r="AY19" s="51">
        <f>VLOOKUP($A19,'RevPAR Raw Data'!$B$6:$BE$43,'RevPAR Raw Data'!AL$1,FALSE)</f>
        <v>74.3289130862577</v>
      </c>
      <c r="AZ19" s="50">
        <f>VLOOKUP($A19,'RevPAR Raw Data'!$B$6:$BE$43,'RevPAR Raw Data'!AN$1,FALSE)</f>
        <v>71.353254345687105</v>
      </c>
      <c r="BA19" s="50">
        <f>VLOOKUP($A19,'RevPAR Raw Data'!$B$6:$BE$43,'RevPAR Raw Data'!AO$1,FALSE)</f>
        <v>79.253503197769703</v>
      </c>
      <c r="BB19" s="51">
        <f>VLOOKUP($A19,'RevPAR Raw Data'!$B$6:$BE$43,'RevPAR Raw Data'!AP$1,FALSE)</f>
        <v>75.303378771728404</v>
      </c>
      <c r="BC19" s="52">
        <f>VLOOKUP($A19,'RevPAR Raw Data'!$B$6:$BE$43,'RevPAR Raw Data'!AR$1,FALSE)</f>
        <v>74.607331853535101</v>
      </c>
      <c r="BE19" s="129">
        <f>(VLOOKUP($A19,'RevPAR Raw Data'!$B$6:$BE$43,'RevPAR Raw Data'!AT$1,FALSE))/100</f>
        <v>5.4114954901632498E-2</v>
      </c>
      <c r="BF19" s="119">
        <f>(VLOOKUP($A19,'RevPAR Raw Data'!$B$6:$BE$43,'RevPAR Raw Data'!AU$1,FALSE))/100</f>
        <v>6.14870596211761E-2</v>
      </c>
      <c r="BG19" s="119">
        <f>(VLOOKUP($A19,'RevPAR Raw Data'!$B$6:$BE$43,'RevPAR Raw Data'!AV$1,FALSE))/100</f>
        <v>7.2008811606515094E-2</v>
      </c>
      <c r="BH19" s="119">
        <f>(VLOOKUP($A19,'RevPAR Raw Data'!$B$6:$BE$43,'RevPAR Raw Data'!AW$1,FALSE))/100</f>
        <v>3.6440428163174901E-2</v>
      </c>
      <c r="BI19" s="119">
        <f>(VLOOKUP($A19,'RevPAR Raw Data'!$B$6:$BE$43,'RevPAR Raw Data'!AX$1,FALSE))/100</f>
        <v>4.2735384030797394E-2</v>
      </c>
      <c r="BJ19" s="130">
        <f>(VLOOKUP($A19,'RevPAR Raw Data'!$B$6:$BE$43,'RevPAR Raw Data'!AY$1,FALSE))/100</f>
        <v>5.3417900922406197E-2</v>
      </c>
      <c r="BK19" s="119">
        <f>(VLOOKUP($A19,'RevPAR Raw Data'!$B$6:$BE$43,'RevPAR Raw Data'!BA$1,FALSE))/100</f>
        <v>5.5165401962491506E-2</v>
      </c>
      <c r="BL19" s="119">
        <f>(VLOOKUP($A19,'RevPAR Raw Data'!$B$6:$BE$43,'RevPAR Raw Data'!BB$1,FALSE))/100</f>
        <v>6.46667671608121E-2</v>
      </c>
      <c r="BM19" s="130">
        <f>(VLOOKUP($A19,'RevPAR Raw Data'!$B$6:$BE$43,'RevPAR Raw Data'!BC$1,FALSE))/100</f>
        <v>6.0144047439936094E-2</v>
      </c>
      <c r="BN19" s="131">
        <f>(VLOOKUP($A19,'RevPAR Raw Data'!$B$6:$BE$43,'RevPAR Raw Data'!BE$1,FALSE))/100</f>
        <v>5.5348812469982196E-2</v>
      </c>
    </row>
    <row r="20" spans="1:66" x14ac:dyDescent="0.45">
      <c r="A20" s="59" t="s">
        <v>27</v>
      </c>
      <c r="B20" s="129">
        <f>(VLOOKUP($A20,'Occupancy Raw Data'!$B$8:$BE$45,'Occupancy Raw Data'!AG$3,FALSE))/100</f>
        <v>0.42564357529554697</v>
      </c>
      <c r="C20" s="119">
        <f>(VLOOKUP($A20,'Occupancy Raw Data'!$B$8:$BE$45,'Occupancy Raw Data'!AH$3,FALSE))/100</f>
        <v>0.49961330239752499</v>
      </c>
      <c r="D20" s="119">
        <f>(VLOOKUP($A20,'Occupancy Raw Data'!$B$8:$BE$45,'Occupancy Raw Data'!AI$3,FALSE))/100</f>
        <v>0.55515965086730701</v>
      </c>
      <c r="E20" s="119">
        <f>(VLOOKUP($A20,'Occupancy Raw Data'!$B$8:$BE$45,'Occupancy Raw Data'!AJ$3,FALSE))/100</f>
        <v>0.54082421831841698</v>
      </c>
      <c r="F20" s="119">
        <f>(VLOOKUP($A20,'Occupancy Raw Data'!$B$8:$BE$45,'Occupancy Raw Data'!AK$3,FALSE))/100</f>
        <v>0.51577173792951003</v>
      </c>
      <c r="G20" s="130">
        <f>(VLOOKUP($A20,'Occupancy Raw Data'!$B$8:$BE$45,'Occupancy Raw Data'!AL$3,FALSE))/100</f>
        <v>0.50740249696166106</v>
      </c>
      <c r="H20" s="119">
        <f>(VLOOKUP($A20,'Occupancy Raw Data'!$B$8:$BE$45,'Occupancy Raw Data'!AN$3,FALSE))/100</f>
        <v>0.56413655949618802</v>
      </c>
      <c r="I20" s="119">
        <f>(VLOOKUP($A20,'Occupancy Raw Data'!$B$8:$BE$45,'Occupancy Raw Data'!AO$3,FALSE))/100</f>
        <v>0.56855596066732905</v>
      </c>
      <c r="J20" s="130">
        <f>(VLOOKUP($A20,'Occupancy Raw Data'!$B$8:$BE$45,'Occupancy Raw Data'!AP$3,FALSE))/100</f>
        <v>0.56634626008175804</v>
      </c>
      <c r="K20" s="131">
        <f>(VLOOKUP($A20,'Occupancy Raw Data'!$B$8:$BE$45,'Occupancy Raw Data'!AR$3,FALSE))/100</f>
        <v>0.52424357213883199</v>
      </c>
      <c r="M20" s="118">
        <f>(VLOOKUP($A20,'Occupancy Raw Data'!$B$8:$BE$45,'Occupancy Raw Data'!AT$3,FALSE))/100</f>
        <v>-3.4862376803592998E-2</v>
      </c>
      <c r="N20" s="115">
        <f>(VLOOKUP($A20,'Occupancy Raw Data'!$B$8:$BE$45,'Occupancy Raw Data'!AU$3,FALSE))/100</f>
        <v>5.4565670005891501E-3</v>
      </c>
      <c r="O20" s="115">
        <f>(VLOOKUP($A20,'Occupancy Raw Data'!$B$8:$BE$45,'Occupancy Raw Data'!AV$3,FALSE))/100</f>
        <v>4.0678699512985902E-2</v>
      </c>
      <c r="P20" s="115">
        <f>(VLOOKUP($A20,'Occupancy Raw Data'!$B$8:$BE$45,'Occupancy Raw Data'!AW$3,FALSE))/100</f>
        <v>-4.1638899547850106E-2</v>
      </c>
      <c r="Q20" s="115">
        <f>(VLOOKUP($A20,'Occupancy Raw Data'!$B$8:$BE$45,'Occupancy Raw Data'!AX$3,FALSE))/100</f>
        <v>-4.3995857702653997E-2</v>
      </c>
      <c r="R20" s="116">
        <f>(VLOOKUP($A20,'Occupancy Raw Data'!$B$8:$BE$45,'Occupancy Raw Data'!AY$3,FALSE))/100</f>
        <v>-1.4832581318264499E-2</v>
      </c>
      <c r="S20" s="115">
        <f>(VLOOKUP($A20,'Occupancy Raw Data'!$B$8:$BE$45,'Occupancy Raw Data'!BA$3,FALSE))/100</f>
        <v>-3.6790112118649201E-2</v>
      </c>
      <c r="T20" s="115">
        <f>(VLOOKUP($A20,'Occupancy Raw Data'!$B$8:$BE$45,'Occupancy Raw Data'!BB$3,FALSE))/100</f>
        <v>-5.8186773267979698E-2</v>
      </c>
      <c r="U20" s="116">
        <f>(VLOOKUP($A20,'Occupancy Raw Data'!$B$8:$BE$45,'Occupancy Raw Data'!BC$3,FALSE))/100</f>
        <v>-4.7650337549443096E-2</v>
      </c>
      <c r="V20" s="117">
        <f>(VLOOKUP($A20,'Occupancy Raw Data'!$B$8:$BE$45,'Occupancy Raw Data'!BE$3,FALSE))/100</f>
        <v>-2.52009026757389E-2</v>
      </c>
      <c r="X20" s="49">
        <f>VLOOKUP($A20,'ADR Raw Data'!$B$6:$BE$43,'ADR Raw Data'!AG$1,FALSE)</f>
        <v>89.515649578195905</v>
      </c>
      <c r="Y20" s="50">
        <f>VLOOKUP($A20,'ADR Raw Data'!$B$6:$BE$43,'ADR Raw Data'!AH$1,FALSE)</f>
        <v>92.469686532507694</v>
      </c>
      <c r="Z20" s="50">
        <f>VLOOKUP($A20,'ADR Raw Data'!$B$6:$BE$43,'ADR Raw Data'!AI$1,FALSE)</f>
        <v>94.626623712622504</v>
      </c>
      <c r="AA20" s="50">
        <f>VLOOKUP($A20,'ADR Raw Data'!$B$6:$BE$43,'ADR Raw Data'!AJ$1,FALSE)</f>
        <v>93.811360572012205</v>
      </c>
      <c r="AB20" s="50">
        <f>VLOOKUP($A20,'ADR Raw Data'!$B$6:$BE$43,'ADR Raw Data'!AK$1,FALSE)</f>
        <v>94.170830611042604</v>
      </c>
      <c r="AC20" s="51">
        <f>VLOOKUP($A20,'ADR Raw Data'!$B$6:$BE$43,'ADR Raw Data'!AL$1,FALSE)</f>
        <v>93.077917474142595</v>
      </c>
      <c r="AD20" s="50">
        <f>VLOOKUP($A20,'ADR Raw Data'!$B$6:$BE$43,'ADR Raw Data'!AN$1,FALSE)</f>
        <v>98.961126615746096</v>
      </c>
      <c r="AE20" s="50">
        <f>VLOOKUP($A20,'ADR Raw Data'!$B$6:$BE$43,'ADR Raw Data'!AO$1,FALSE)</f>
        <v>98.668203458997198</v>
      </c>
      <c r="AF20" s="51">
        <f>VLOOKUP($A20,'ADR Raw Data'!$B$6:$BE$43,'ADR Raw Data'!AP$1,FALSE)</f>
        <v>98.814093591494299</v>
      </c>
      <c r="AG20" s="52">
        <f>VLOOKUP($A20,'ADR Raw Data'!$B$6:$BE$43,'ADR Raw Data'!AR$1,FALSE)</f>
        <v>94.848447741197305</v>
      </c>
      <c r="AI20" s="118">
        <f>(VLOOKUP($A20,'ADR Raw Data'!$B$6:$BE$43,'ADR Raw Data'!AT$1,FALSE))/100</f>
        <v>1.31620800349069E-2</v>
      </c>
      <c r="AJ20" s="115">
        <f>(VLOOKUP($A20,'ADR Raw Data'!$B$6:$BE$43,'ADR Raw Data'!AU$1,FALSE))/100</f>
        <v>1.0283957751440101E-2</v>
      </c>
      <c r="AK20" s="115">
        <f>(VLOOKUP($A20,'ADR Raw Data'!$B$6:$BE$43,'ADR Raw Data'!AV$1,FALSE))/100</f>
        <v>1.5849850515733802E-2</v>
      </c>
      <c r="AL20" s="115">
        <f>(VLOOKUP($A20,'ADR Raw Data'!$B$6:$BE$43,'ADR Raw Data'!AW$1,FALSE))/100</f>
        <v>6.9002155859566507E-3</v>
      </c>
      <c r="AM20" s="115">
        <f>(VLOOKUP($A20,'ADR Raw Data'!$B$6:$BE$43,'ADR Raw Data'!AX$1,FALSE))/100</f>
        <v>1.3695822053831099E-2</v>
      </c>
      <c r="AN20" s="116">
        <f>(VLOOKUP($A20,'ADR Raw Data'!$B$6:$BE$43,'ADR Raw Data'!AY$1,FALSE))/100</f>
        <v>1.20800338425081E-2</v>
      </c>
      <c r="AO20" s="115">
        <f>(VLOOKUP($A20,'ADR Raw Data'!$B$6:$BE$43,'ADR Raw Data'!BA$1,FALSE))/100</f>
        <v>9.9542739361692303E-3</v>
      </c>
      <c r="AP20" s="115">
        <f>(VLOOKUP($A20,'ADR Raw Data'!$B$6:$BE$43,'ADR Raw Data'!BB$1,FALSE))/100</f>
        <v>7.6694895640312091E-4</v>
      </c>
      <c r="AQ20" s="116">
        <f>(VLOOKUP($A20,'ADR Raw Data'!$B$6:$BE$43,'ADR Raw Data'!BC$1,FALSE))/100</f>
        <v>5.2936547790198097E-3</v>
      </c>
      <c r="AR20" s="117">
        <f>(VLOOKUP($A20,'ADR Raw Data'!$B$6:$BE$43,'ADR Raw Data'!BE$1,FALSE))/100</f>
        <v>9.3930544515711707E-3</v>
      </c>
      <c r="AT20" s="49">
        <f>VLOOKUP($A20,'RevPAR Raw Data'!$B$6:$BE$43,'RevPAR Raw Data'!AG$1,FALSE)</f>
        <v>38.101761131366601</v>
      </c>
      <c r="AU20" s="50">
        <f>VLOOKUP($A20,'RevPAR Raw Data'!$B$6:$BE$43,'RevPAR Raw Data'!AH$1,FALSE)</f>
        <v>46.199085460170103</v>
      </c>
      <c r="AV20" s="50">
        <f>VLOOKUP($A20,'RevPAR Raw Data'!$B$6:$BE$43,'RevPAR Raw Data'!AI$1,FALSE)</f>
        <v>52.532883383051498</v>
      </c>
      <c r="AW20" s="50">
        <f>VLOOKUP($A20,'RevPAR Raw Data'!$B$6:$BE$43,'RevPAR Raw Data'!AJ$1,FALSE)</f>
        <v>50.7354557507457</v>
      </c>
      <c r="AX20" s="50">
        <f>VLOOKUP($A20,'RevPAR Raw Data'!$B$6:$BE$43,'RevPAR Raw Data'!AK$1,FALSE)</f>
        <v>48.570652966522999</v>
      </c>
      <c r="AY20" s="51">
        <f>VLOOKUP($A20,'RevPAR Raw Data'!$B$6:$BE$43,'RevPAR Raw Data'!AL$1,FALSE)</f>
        <v>47.227967738371397</v>
      </c>
      <c r="AZ20" s="50">
        <f>VLOOKUP($A20,'RevPAR Raw Data'!$B$6:$BE$43,'RevPAR Raw Data'!AN$1,FALSE)</f>
        <v>55.827589492873699</v>
      </c>
      <c r="BA20" s="50">
        <f>VLOOKUP($A20,'RevPAR Raw Data'!$B$6:$BE$43,'RevPAR Raw Data'!AO$1,FALSE)</f>
        <v>56.098395204949703</v>
      </c>
      <c r="BB20" s="51">
        <f>VLOOKUP($A20,'RevPAR Raw Data'!$B$6:$BE$43,'RevPAR Raw Data'!AP$1,FALSE)</f>
        <v>55.962992348911698</v>
      </c>
      <c r="BC20" s="52">
        <f>VLOOKUP($A20,'RevPAR Raw Data'!$B$6:$BE$43,'RevPAR Raw Data'!AR$1,FALSE)</f>
        <v>49.723689055668601</v>
      </c>
      <c r="BE20" s="129">
        <f>(VLOOKUP($A20,'RevPAR Raw Data'!$B$6:$BE$43,'RevPAR Raw Data'!AT$1,FALSE))/100</f>
        <v>-2.2159158162381998E-2</v>
      </c>
      <c r="BF20" s="119">
        <f>(VLOOKUP($A20,'RevPAR Raw Data'!$B$6:$BE$43,'RevPAR Raw Data'!AU$1,FALSE))/100</f>
        <v>1.5796639856531201E-2</v>
      </c>
      <c r="BG20" s="119">
        <f>(VLOOKUP($A20,'RevPAR Raw Data'!$B$6:$BE$43,'RevPAR Raw Data'!AV$1,FALSE))/100</f>
        <v>5.7173301335174995E-2</v>
      </c>
      <c r="BH20" s="119">
        <f>(VLOOKUP($A20,'RevPAR Raw Data'!$B$6:$BE$43,'RevPAR Raw Data'!AW$1,FALSE))/100</f>
        <v>-3.5026001345535601E-2</v>
      </c>
      <c r="BI20" s="119">
        <f>(VLOOKUP($A20,'RevPAR Raw Data'!$B$6:$BE$43,'RevPAR Raw Data'!AX$1,FALSE))/100</f>
        <v>-3.0902595087024101E-2</v>
      </c>
      <c r="BJ20" s="130">
        <f>(VLOOKUP($A20,'RevPAR Raw Data'!$B$6:$BE$43,'RevPAR Raw Data'!AY$1,FALSE))/100</f>
        <v>-2.9317255600527698E-3</v>
      </c>
      <c r="BK20" s="119">
        <f>(VLOOKUP($A20,'RevPAR Raw Data'!$B$6:$BE$43,'RevPAR Raw Data'!BA$1,FALSE))/100</f>
        <v>-2.7202057036651399E-2</v>
      </c>
      <c r="BL20" s="119">
        <f>(VLOOKUP($A20,'RevPAR Raw Data'!$B$6:$BE$43,'RevPAR Raw Data'!BB$1,FALSE))/100</f>
        <v>-5.74644505966109E-2</v>
      </c>
      <c r="BM20" s="130">
        <f>(VLOOKUP($A20,'RevPAR Raw Data'!$B$6:$BE$43,'RevPAR Raw Data'!BC$1,FALSE))/100</f>
        <v>-4.2608927207513796E-2</v>
      </c>
      <c r="BN20" s="131">
        <f>(VLOOKUP($A20,'RevPAR Raw Data'!$B$6:$BE$43,'RevPAR Raw Data'!BE$1,FALSE))/100</f>
        <v>-1.6044561675229701E-2</v>
      </c>
    </row>
    <row r="21" spans="1:66" x14ac:dyDescent="0.45">
      <c r="A21" s="59" t="s">
        <v>90</v>
      </c>
      <c r="B21" s="129">
        <f>(VLOOKUP($A21,'Occupancy Raw Data'!$B$8:$BE$45,'Occupancy Raw Data'!AG$3,FALSE))/100</f>
        <v>0.50309869577282296</v>
      </c>
      <c r="C21" s="119">
        <f>(VLOOKUP($A21,'Occupancy Raw Data'!$B$8:$BE$45,'Occupancy Raw Data'!AH$3,FALSE))/100</f>
        <v>0.65819535658125905</v>
      </c>
      <c r="D21" s="119">
        <f>(VLOOKUP($A21,'Occupancy Raw Data'!$B$8:$BE$45,'Occupancy Raw Data'!AI$3,FALSE))/100</f>
        <v>0.76491536398113003</v>
      </c>
      <c r="E21" s="119">
        <f>(VLOOKUP($A21,'Occupancy Raw Data'!$B$8:$BE$45,'Occupancy Raw Data'!AJ$3,FALSE))/100</f>
        <v>0.74831190454166996</v>
      </c>
      <c r="F21" s="119">
        <f>(VLOOKUP($A21,'Occupancy Raw Data'!$B$8:$BE$45,'Occupancy Raw Data'!AK$3,FALSE))/100</f>
        <v>0.62653778558875206</v>
      </c>
      <c r="G21" s="130">
        <f>(VLOOKUP($A21,'Occupancy Raw Data'!$B$8:$BE$45,'Occupancy Raw Data'!AL$3,FALSE))/100</f>
        <v>0.66021182129312705</v>
      </c>
      <c r="H21" s="119">
        <f>(VLOOKUP($A21,'Occupancy Raw Data'!$B$8:$BE$45,'Occupancy Raw Data'!AN$3,FALSE))/100</f>
        <v>0.55538340579039802</v>
      </c>
      <c r="I21" s="119">
        <f>(VLOOKUP($A21,'Occupancy Raw Data'!$B$8:$BE$45,'Occupancy Raw Data'!AO$3,FALSE))/100</f>
        <v>0.58250855610026797</v>
      </c>
      <c r="J21" s="130">
        <f>(VLOOKUP($A21,'Occupancy Raw Data'!$B$8:$BE$45,'Occupancy Raw Data'!AP$3,FALSE))/100</f>
        <v>0.568945980945333</v>
      </c>
      <c r="K21" s="131">
        <f>(VLOOKUP($A21,'Occupancy Raw Data'!$B$8:$BE$45,'Occupancy Raw Data'!AR$3,FALSE))/100</f>
        <v>0.63413586690804302</v>
      </c>
      <c r="M21" s="118">
        <f>(VLOOKUP($A21,'Occupancy Raw Data'!$B$8:$BE$45,'Occupancy Raw Data'!AT$3,FALSE))/100</f>
        <v>4.12105915753836E-2</v>
      </c>
      <c r="N21" s="115">
        <f>(VLOOKUP($A21,'Occupancy Raw Data'!$B$8:$BE$45,'Occupancy Raw Data'!AU$3,FALSE))/100</f>
        <v>4.8299659930448796E-2</v>
      </c>
      <c r="O21" s="115">
        <f>(VLOOKUP($A21,'Occupancy Raw Data'!$B$8:$BE$45,'Occupancy Raw Data'!AV$3,FALSE))/100</f>
        <v>8.8223720254935994E-2</v>
      </c>
      <c r="P21" s="115">
        <f>(VLOOKUP($A21,'Occupancy Raw Data'!$B$8:$BE$45,'Occupancy Raw Data'!AW$3,FALSE))/100</f>
        <v>5.6192809971654899E-2</v>
      </c>
      <c r="Q21" s="115">
        <f>(VLOOKUP($A21,'Occupancy Raw Data'!$B$8:$BE$45,'Occupancy Raw Data'!AX$3,FALSE))/100</f>
        <v>2.27960722661338E-2</v>
      </c>
      <c r="R21" s="116">
        <f>(VLOOKUP($A21,'Occupancy Raw Data'!$B$8:$BE$45,'Occupancy Raw Data'!AY$3,FALSE))/100</f>
        <v>5.2958898027526707E-2</v>
      </c>
      <c r="S21" s="115">
        <f>(VLOOKUP($A21,'Occupancy Raw Data'!$B$8:$BE$45,'Occupancy Raw Data'!BA$3,FALSE))/100</f>
        <v>-3.69517453997232E-2</v>
      </c>
      <c r="T21" s="115">
        <f>(VLOOKUP($A21,'Occupancy Raw Data'!$B$8:$BE$45,'Occupancy Raw Data'!BB$3,FALSE))/100</f>
        <v>-3.7679890552943698E-2</v>
      </c>
      <c r="U21" s="116">
        <f>(VLOOKUP($A21,'Occupancy Raw Data'!$B$8:$BE$45,'Occupancy Raw Data'!BC$3,FALSE))/100</f>
        <v>-3.7324634371814602E-2</v>
      </c>
      <c r="V21" s="117">
        <f>(VLOOKUP($A21,'Occupancy Raw Data'!$B$8:$BE$45,'Occupancy Raw Data'!BE$3,FALSE))/100</f>
        <v>2.8239180461811401E-2</v>
      </c>
      <c r="X21" s="49">
        <f>VLOOKUP($A21,'ADR Raw Data'!$B$6:$BE$43,'ADR Raw Data'!AG$1,FALSE)</f>
        <v>112.627433811362</v>
      </c>
      <c r="Y21" s="50">
        <f>VLOOKUP($A21,'ADR Raw Data'!$B$6:$BE$43,'ADR Raw Data'!AH$1,FALSE)</f>
        <v>133.68741664617201</v>
      </c>
      <c r="Z21" s="50">
        <f>VLOOKUP($A21,'ADR Raw Data'!$B$6:$BE$43,'ADR Raw Data'!AI$1,FALSE)</f>
        <v>145.036413326077</v>
      </c>
      <c r="AA21" s="50">
        <f>VLOOKUP($A21,'ADR Raw Data'!$B$6:$BE$43,'ADR Raw Data'!AJ$1,FALSE)</f>
        <v>143.174181396786</v>
      </c>
      <c r="AB21" s="50">
        <f>VLOOKUP($A21,'ADR Raw Data'!$B$6:$BE$43,'ADR Raw Data'!AK$1,FALSE)</f>
        <v>124.394985236583</v>
      </c>
      <c r="AC21" s="51">
        <f>VLOOKUP($A21,'ADR Raw Data'!$B$6:$BE$43,'ADR Raw Data'!AL$1,FALSE)</f>
        <v>133.494379093666</v>
      </c>
      <c r="AD21" s="50">
        <f>VLOOKUP($A21,'ADR Raw Data'!$B$6:$BE$43,'ADR Raw Data'!AN$1,FALSE)</f>
        <v>107.881324894866</v>
      </c>
      <c r="AE21" s="50">
        <f>VLOOKUP($A21,'ADR Raw Data'!$B$6:$BE$43,'ADR Raw Data'!AO$1,FALSE)</f>
        <v>109.780491067884</v>
      </c>
      <c r="AF21" s="51">
        <f>VLOOKUP($A21,'ADR Raw Data'!$B$6:$BE$43,'ADR Raw Data'!AP$1,FALSE)</f>
        <v>108.853544211189</v>
      </c>
      <c r="AG21" s="52">
        <f>VLOOKUP($A21,'ADR Raw Data'!$B$6:$BE$43,'ADR Raw Data'!AR$1,FALSE)</f>
        <v>127.17788505818901</v>
      </c>
      <c r="AI21" s="118">
        <f>(VLOOKUP($A21,'ADR Raw Data'!$B$6:$BE$43,'ADR Raw Data'!AT$1,FALSE))/100</f>
        <v>3.8383899149878303E-2</v>
      </c>
      <c r="AJ21" s="115">
        <f>(VLOOKUP($A21,'ADR Raw Data'!$B$6:$BE$43,'ADR Raw Data'!AU$1,FALSE))/100</f>
        <v>5.4582712393460506E-2</v>
      </c>
      <c r="AK21" s="115">
        <f>(VLOOKUP($A21,'ADR Raw Data'!$B$6:$BE$43,'ADR Raw Data'!AV$1,FALSE))/100</f>
        <v>9.3678960799085595E-2</v>
      </c>
      <c r="AL21" s="115">
        <f>(VLOOKUP($A21,'ADR Raw Data'!$B$6:$BE$43,'ADR Raw Data'!AW$1,FALSE))/100</f>
        <v>0.102810274383473</v>
      </c>
      <c r="AM21" s="115">
        <f>(VLOOKUP($A21,'ADR Raw Data'!$B$6:$BE$43,'ADR Raw Data'!AX$1,FALSE))/100</f>
        <v>6.1668736611712995E-2</v>
      </c>
      <c r="AN21" s="116">
        <f>(VLOOKUP($A21,'ADR Raw Data'!$B$6:$BE$43,'ADR Raw Data'!AY$1,FALSE))/100</f>
        <v>7.5932379792106805E-2</v>
      </c>
      <c r="AO21" s="115">
        <f>(VLOOKUP($A21,'ADR Raw Data'!$B$6:$BE$43,'ADR Raw Data'!BA$1,FALSE))/100</f>
        <v>3.4570328322052896E-2</v>
      </c>
      <c r="AP21" s="115">
        <f>(VLOOKUP($A21,'ADR Raw Data'!$B$6:$BE$43,'ADR Raw Data'!BB$1,FALSE))/100</f>
        <v>4.6448056555981498E-2</v>
      </c>
      <c r="AQ21" s="116">
        <f>(VLOOKUP($A21,'ADR Raw Data'!$B$6:$BE$43,'ADR Raw Data'!BC$1,FALSE))/100</f>
        <v>4.0667487441949299E-2</v>
      </c>
      <c r="AR21" s="117">
        <f>(VLOOKUP($A21,'ADR Raw Data'!$B$6:$BE$43,'ADR Raw Data'!BE$1,FALSE))/100</f>
        <v>7.1049674489704395E-2</v>
      </c>
      <c r="AT21" s="49">
        <f>VLOOKUP($A21,'RevPAR Raw Data'!$B$6:$BE$43,'RevPAR Raw Data'!AG$1,FALSE)</f>
        <v>56.662715058736403</v>
      </c>
      <c r="AU21" s="50">
        <f>VLOOKUP($A21,'RevPAR Raw Data'!$B$6:$BE$43,'RevPAR Raw Data'!AH$1,FALSE)</f>
        <v>87.9924368698547</v>
      </c>
      <c r="AV21" s="50">
        <f>VLOOKUP($A21,'RevPAR Raw Data'!$B$6:$BE$43,'RevPAR Raw Data'!AI$1,FALSE)</f>
        <v>110.940580889834</v>
      </c>
      <c r="AW21" s="50">
        <f>VLOOKUP($A21,'RevPAR Raw Data'!$B$6:$BE$43,'RevPAR Raw Data'!AJ$1,FALSE)</f>
        <v>107.138944362223</v>
      </c>
      <c r="AX21" s="50">
        <f>VLOOKUP($A21,'RevPAR Raw Data'!$B$6:$BE$43,'RevPAR Raw Data'!AK$1,FALSE)</f>
        <v>77.938158588474707</v>
      </c>
      <c r="AY21" s="51">
        <f>VLOOKUP($A21,'RevPAR Raw Data'!$B$6:$BE$43,'RevPAR Raw Data'!AL$1,FALSE)</f>
        <v>88.134567153824804</v>
      </c>
      <c r="AZ21" s="50">
        <f>VLOOKUP($A21,'RevPAR Raw Data'!$B$6:$BE$43,'RevPAR Raw Data'!AN$1,FALSE)</f>
        <v>59.915497641291203</v>
      </c>
      <c r="BA21" s="50">
        <f>VLOOKUP($A21,'RevPAR Raw Data'!$B$6:$BE$43,'RevPAR Raw Data'!AO$1,FALSE)</f>
        <v>63.948075339931499</v>
      </c>
      <c r="BB21" s="51">
        <f>VLOOKUP($A21,'RevPAR Raw Data'!$B$6:$BE$43,'RevPAR Raw Data'!AP$1,FALSE)</f>
        <v>61.931786490611401</v>
      </c>
      <c r="BC21" s="52">
        <f>VLOOKUP($A21,'RevPAR Raw Data'!$B$6:$BE$43,'RevPAR Raw Data'!AR$1,FALSE)</f>
        <v>80.648058392906606</v>
      </c>
      <c r="BE21" s="129">
        <f>(VLOOKUP($A21,'RevPAR Raw Data'!$B$6:$BE$43,'RevPAR Raw Data'!AT$1,FALSE))/100</f>
        <v>8.1176313916198298E-2</v>
      </c>
      <c r="BF21" s="119">
        <f>(VLOOKUP($A21,'RevPAR Raw Data'!$B$6:$BE$43,'RevPAR Raw Data'!AU$1,FALSE))/100</f>
        <v>0.105518698770595</v>
      </c>
      <c r="BG21" s="119">
        <f>(VLOOKUP($A21,'RevPAR Raw Data'!$B$6:$BE$43,'RevPAR Raw Data'!AV$1,FALSE))/100</f>
        <v>0.19016738748533299</v>
      </c>
      <c r="BH21" s="119">
        <f>(VLOOKUP($A21,'RevPAR Raw Data'!$B$6:$BE$43,'RevPAR Raw Data'!AW$1,FALSE))/100</f>
        <v>0.16478028256669203</v>
      </c>
      <c r="BI21" s="119">
        <f>(VLOOKUP($A21,'RevPAR Raw Data'!$B$6:$BE$43,'RevPAR Raw Data'!AX$1,FALSE))/100</f>
        <v>8.5870613854208605E-2</v>
      </c>
      <c r="BJ21" s="130">
        <f>(VLOOKUP($A21,'RevPAR Raw Data'!$B$6:$BE$43,'RevPAR Raw Data'!AY$1,FALSE))/100</f>
        <v>0.132912572978031</v>
      </c>
      <c r="BK21" s="119">
        <f>(VLOOKUP($A21,'RevPAR Raw Data'!$B$6:$BE$43,'RevPAR Raw Data'!BA$1,FALSE))/100</f>
        <v>-3.6588510482115501E-3</v>
      </c>
      <c r="BL21" s="119">
        <f>(VLOOKUP($A21,'RevPAR Raw Data'!$B$6:$BE$43,'RevPAR Raw Data'!BB$1,FALSE))/100</f>
        <v>7.0180083156115205E-3</v>
      </c>
      <c r="BM21" s="130">
        <f>(VLOOKUP($A21,'RevPAR Raw Data'!$B$6:$BE$43,'RevPAR Raw Data'!BC$1,FALSE))/100</f>
        <v>1.8249539705436099E-3</v>
      </c>
      <c r="BN21" s="131">
        <f>(VLOOKUP($A21,'RevPAR Raw Data'!$B$6:$BE$43,'RevPAR Raw Data'!BE$1,FALSE))/100</f>
        <v>0.101295239531183</v>
      </c>
    </row>
    <row r="22" spans="1:66" x14ac:dyDescent="0.45">
      <c r="B22" s="134"/>
      <c r="C22" s="138"/>
      <c r="D22" s="138"/>
      <c r="E22" s="138"/>
      <c r="F22" s="138"/>
      <c r="G22" s="139"/>
      <c r="H22" s="138"/>
      <c r="I22" s="138"/>
      <c r="J22" s="139"/>
      <c r="K22" s="135"/>
      <c r="M22" s="143"/>
      <c r="N22" s="145"/>
      <c r="O22" s="145"/>
      <c r="P22" s="145"/>
      <c r="Q22" s="145"/>
      <c r="R22" s="146"/>
      <c r="S22" s="145"/>
      <c r="T22" s="145"/>
      <c r="U22" s="146"/>
      <c r="V22" s="144"/>
      <c r="X22" s="55"/>
      <c r="Y22" s="56"/>
      <c r="Z22" s="56"/>
      <c r="AA22" s="56"/>
      <c r="AB22" s="56"/>
      <c r="AC22" s="57"/>
      <c r="AD22" s="56"/>
      <c r="AE22" s="56"/>
      <c r="AF22" s="57"/>
      <c r="AG22" s="58"/>
      <c r="AI22" s="143"/>
      <c r="AJ22" s="145"/>
      <c r="AK22" s="145"/>
      <c r="AL22" s="145"/>
      <c r="AM22" s="145"/>
      <c r="AN22" s="146"/>
      <c r="AO22" s="145"/>
      <c r="AP22" s="145"/>
      <c r="AQ22" s="146"/>
      <c r="AR22" s="144"/>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29">
        <f>(VLOOKUP($A23,'Occupancy Raw Data'!$B$8:$BE$45,'Occupancy Raw Data'!AG$3,FALSE))/100</f>
        <v>0.40368832735509402</v>
      </c>
      <c r="C23" s="119">
        <f>(VLOOKUP($A23,'Occupancy Raw Data'!$B$8:$BE$45,'Occupancy Raw Data'!AH$3,FALSE))/100</f>
        <v>0.45887848668210901</v>
      </c>
      <c r="D23" s="119">
        <f>(VLOOKUP($A23,'Occupancy Raw Data'!$B$8:$BE$45,'Occupancy Raw Data'!AI$3,FALSE))/100</f>
        <v>0.47471634143052499</v>
      </c>
      <c r="E23" s="119">
        <f>(VLOOKUP($A23,'Occupancy Raw Data'!$B$8:$BE$45,'Occupancy Raw Data'!AJ$3,FALSE))/100</f>
        <v>0.48129169797024302</v>
      </c>
      <c r="F23" s="119">
        <f>(VLOOKUP($A23,'Occupancy Raw Data'!$B$8:$BE$45,'Occupancy Raw Data'!AK$3,FALSE))/100</f>
        <v>0.477310525065336</v>
      </c>
      <c r="G23" s="130">
        <f>(VLOOKUP($A23,'Occupancy Raw Data'!$B$8:$BE$45,'Occupancy Raw Data'!AL$3,FALSE))/100</f>
        <v>0.45916919699313702</v>
      </c>
      <c r="H23" s="119">
        <f>(VLOOKUP($A23,'Occupancy Raw Data'!$B$8:$BE$45,'Occupancy Raw Data'!AN$3,FALSE))/100</f>
        <v>0.55449394583009803</v>
      </c>
      <c r="I23" s="119">
        <f>(VLOOKUP($A23,'Occupancy Raw Data'!$B$8:$BE$45,'Occupancy Raw Data'!AO$3,FALSE))/100</f>
        <v>0.57529420823654709</v>
      </c>
      <c r="J23" s="130">
        <f>(VLOOKUP($A23,'Occupancy Raw Data'!$B$8:$BE$45,'Occupancy Raw Data'!AP$3,FALSE))/100</f>
        <v>0.56489404366588003</v>
      </c>
      <c r="K23" s="131">
        <f>(VLOOKUP($A23,'Occupancy Raw Data'!$B$8:$BE$45,'Occupancy Raw Data'!AR$3,FALSE))/100</f>
        <v>0.48938536728499699</v>
      </c>
      <c r="M23" s="118">
        <f>(VLOOKUP($A23,'Occupancy Raw Data'!$B$8:$BE$45,'Occupancy Raw Data'!AT$3,FALSE))/100</f>
        <v>-8.8994717135383906E-3</v>
      </c>
      <c r="N23" s="115">
        <f>(VLOOKUP($A23,'Occupancy Raw Data'!$B$8:$BE$45,'Occupancy Raw Data'!AU$3,FALSE))/100</f>
        <v>2.1211152250411699E-2</v>
      </c>
      <c r="O23" s="115">
        <f>(VLOOKUP($A23,'Occupancy Raw Data'!$B$8:$BE$45,'Occupancy Raw Data'!AV$3,FALSE))/100</f>
        <v>-1.5680393889142299E-2</v>
      </c>
      <c r="P23" s="115">
        <f>(VLOOKUP($A23,'Occupancy Raw Data'!$B$8:$BE$45,'Occupancy Raw Data'!AW$3,FALSE))/100</f>
        <v>-4.2202561382973798E-2</v>
      </c>
      <c r="Q23" s="115">
        <f>(VLOOKUP($A23,'Occupancy Raw Data'!$B$8:$BE$45,'Occupancy Raw Data'!AX$3,FALSE))/100</f>
        <v>-5.6093250762682303E-2</v>
      </c>
      <c r="R23" s="116">
        <f>(VLOOKUP($A23,'Occupancy Raw Data'!$B$8:$BE$45,'Occupancy Raw Data'!AY$3,FALSE))/100</f>
        <v>-2.18404804350373E-2</v>
      </c>
      <c r="S23" s="115">
        <f>(VLOOKUP($A23,'Occupancy Raw Data'!$B$8:$BE$45,'Occupancy Raw Data'!BA$3,FALSE))/100</f>
        <v>-7.1922402230746904E-2</v>
      </c>
      <c r="T23" s="115">
        <f>(VLOOKUP($A23,'Occupancy Raw Data'!$B$8:$BE$45,'Occupancy Raw Data'!BB$3,FALSE))/100</f>
        <v>-7.4254869866347703E-2</v>
      </c>
      <c r="U23" s="116">
        <f>(VLOOKUP($A23,'Occupancy Raw Data'!$B$8:$BE$45,'Occupancy Raw Data'!BC$3,FALSE))/100</f>
        <v>-7.3111628869769102E-2</v>
      </c>
      <c r="V23" s="117">
        <f>(VLOOKUP($A23,'Occupancy Raw Data'!$B$8:$BE$45,'Occupancy Raw Data'!BE$3,FALSE))/100</f>
        <v>-3.9341621386921405E-2</v>
      </c>
      <c r="X23" s="49">
        <f>VLOOKUP($A23,'ADR Raw Data'!$B$6:$BE$43,'ADR Raw Data'!AG$1,FALSE)</f>
        <v>93.783326300228794</v>
      </c>
      <c r="Y23" s="50">
        <f>VLOOKUP($A23,'ADR Raw Data'!$B$6:$BE$43,'ADR Raw Data'!AH$1,FALSE)</f>
        <v>93.963770080964295</v>
      </c>
      <c r="Z23" s="50">
        <f>VLOOKUP($A23,'ADR Raw Data'!$B$6:$BE$43,'ADR Raw Data'!AI$1,FALSE)</f>
        <v>95.407055409920304</v>
      </c>
      <c r="AA23" s="50">
        <f>VLOOKUP($A23,'ADR Raw Data'!$B$6:$BE$43,'ADR Raw Data'!AJ$1,FALSE)</f>
        <v>94.792427936173297</v>
      </c>
      <c r="AB23" s="50">
        <f>VLOOKUP($A23,'ADR Raw Data'!$B$6:$BE$43,'ADR Raw Data'!AK$1,FALSE)</f>
        <v>94.512366615096894</v>
      </c>
      <c r="AC23" s="51">
        <f>VLOOKUP($A23,'ADR Raw Data'!$B$6:$BE$43,'ADR Raw Data'!AL$1,FALSE)</f>
        <v>94.518064288390505</v>
      </c>
      <c r="AD23" s="50">
        <f>VLOOKUP($A23,'ADR Raw Data'!$B$6:$BE$43,'ADR Raw Data'!AN$1,FALSE)</f>
        <v>112.460329423473</v>
      </c>
      <c r="AE23" s="50">
        <f>VLOOKUP($A23,'ADR Raw Data'!$B$6:$BE$43,'ADR Raw Data'!AO$1,FALSE)</f>
        <v>117.78140600078</v>
      </c>
      <c r="AF23" s="51">
        <f>VLOOKUP($A23,'ADR Raw Data'!$B$6:$BE$43,'ADR Raw Data'!AP$1,FALSE)</f>
        <v>115.169841720007</v>
      </c>
      <c r="AG23" s="52">
        <f>VLOOKUP($A23,'ADR Raw Data'!$B$6:$BE$43,'ADR Raw Data'!AR$1,FALSE)</f>
        <v>101.331023786183</v>
      </c>
      <c r="AI23" s="118">
        <f>(VLOOKUP($A23,'ADR Raw Data'!$B$6:$BE$43,'ADR Raw Data'!AT$1,FALSE))/100</f>
        <v>-2.2769963214490797E-2</v>
      </c>
      <c r="AJ23" s="115">
        <f>(VLOOKUP($A23,'ADR Raw Data'!$B$6:$BE$43,'ADR Raw Data'!AU$1,FALSE))/100</f>
        <v>-1.3062535284712699E-4</v>
      </c>
      <c r="AK23" s="115">
        <f>(VLOOKUP($A23,'ADR Raw Data'!$B$6:$BE$43,'ADR Raw Data'!AV$1,FALSE))/100</f>
        <v>-1.20437967354434E-2</v>
      </c>
      <c r="AL23" s="115">
        <f>(VLOOKUP($A23,'ADR Raw Data'!$B$6:$BE$43,'ADR Raw Data'!AW$1,FALSE))/100</f>
        <v>-2.7813458631101403E-2</v>
      </c>
      <c r="AM23" s="115">
        <f>(VLOOKUP($A23,'ADR Raw Data'!$B$6:$BE$43,'ADR Raw Data'!AX$1,FALSE))/100</f>
        <v>-2.9331176636689299E-2</v>
      </c>
      <c r="AN23" s="116">
        <f>(VLOOKUP($A23,'ADR Raw Data'!$B$6:$BE$43,'ADR Raw Data'!AY$1,FALSE))/100</f>
        <v>-1.8922109723374003E-2</v>
      </c>
      <c r="AO23" s="115">
        <f>(VLOOKUP($A23,'ADR Raw Data'!$B$6:$BE$43,'ADR Raw Data'!BA$1,FALSE))/100</f>
        <v>-1.32924632300084E-2</v>
      </c>
      <c r="AP23" s="115">
        <f>(VLOOKUP($A23,'ADR Raw Data'!$B$6:$BE$43,'ADR Raw Data'!BB$1,FALSE))/100</f>
        <v>1.61590388124663E-2</v>
      </c>
      <c r="AQ23" s="116">
        <f>(VLOOKUP($A23,'ADR Raw Data'!$B$6:$BE$43,'ADR Raw Data'!BC$1,FALSE))/100</f>
        <v>1.81749979986423E-3</v>
      </c>
      <c r="AR23" s="117">
        <f>(VLOOKUP($A23,'ADR Raw Data'!$B$6:$BE$43,'ADR Raw Data'!BE$1,FALSE))/100</f>
        <v>-1.33783463203809E-2</v>
      </c>
      <c r="AT23" s="49">
        <f>VLOOKUP($A23,'RevPAR Raw Data'!$B$6:$BE$43,'RevPAR Raw Data'!AG$1,FALSE)</f>
        <v>37.859234127936404</v>
      </c>
      <c r="AU23" s="50">
        <f>VLOOKUP($A23,'RevPAR Raw Data'!$B$6:$BE$43,'RevPAR Raw Data'!AH$1,FALSE)</f>
        <v>43.117952617698499</v>
      </c>
      <c r="AV23" s="50">
        <f>VLOOKUP($A23,'RevPAR Raw Data'!$B$6:$BE$43,'RevPAR Raw Data'!AI$1,FALSE)</f>
        <v>45.291288290856698</v>
      </c>
      <c r="AW23" s="50">
        <f>VLOOKUP($A23,'RevPAR Raw Data'!$B$6:$BE$43,'RevPAR Raw Data'!AJ$1,FALSE)</f>
        <v>45.622808596122802</v>
      </c>
      <c r="AX23" s="50">
        <f>VLOOKUP($A23,'RevPAR Raw Data'!$B$6:$BE$43,'RevPAR Raw Data'!AK$1,FALSE)</f>
        <v>45.111747334219402</v>
      </c>
      <c r="AY23" s="51">
        <f>VLOOKUP($A23,'RevPAR Raw Data'!$B$6:$BE$43,'RevPAR Raw Data'!AL$1,FALSE)</f>
        <v>43.399783680646003</v>
      </c>
      <c r="AZ23" s="50">
        <f>VLOOKUP($A23,'RevPAR Raw Data'!$B$6:$BE$43,'RevPAR Raw Data'!AN$1,FALSE)</f>
        <v>62.358571811374198</v>
      </c>
      <c r="BA23" s="50">
        <f>VLOOKUP($A23,'RevPAR Raw Data'!$B$6:$BE$43,'RevPAR Raw Data'!AO$1,FALSE)</f>
        <v>67.758960710206395</v>
      </c>
      <c r="BB23" s="51">
        <f>VLOOKUP($A23,'RevPAR Raw Data'!$B$6:$BE$43,'RevPAR Raw Data'!AP$1,FALSE)</f>
        <v>65.058757597574399</v>
      </c>
      <c r="BC23" s="52">
        <f>VLOOKUP($A23,'RevPAR Raw Data'!$B$6:$BE$43,'RevPAR Raw Data'!AR$1,FALSE)</f>
        <v>49.589920292965999</v>
      </c>
      <c r="BE23" s="129">
        <f>(VLOOKUP($A23,'RevPAR Raw Data'!$B$6:$BE$43,'RevPAR Raw Data'!AT$1,FALSE))/100</f>
        <v>-3.1466794284483499E-2</v>
      </c>
      <c r="BF23" s="119">
        <f>(VLOOKUP($A23,'RevPAR Raw Data'!$B$6:$BE$43,'RevPAR Raw Data'!AU$1,FALSE))/100</f>
        <v>2.10777561833175E-2</v>
      </c>
      <c r="BG23" s="119">
        <f>(VLOOKUP($A23,'RevPAR Raw Data'!$B$6:$BE$43,'RevPAR Raw Data'!AV$1,FALSE))/100</f>
        <v>-2.7535339147853201E-2</v>
      </c>
      <c r="BH23" s="119">
        <f>(VLOOKUP($A23,'RevPAR Raw Data'!$B$6:$BE$43,'RevPAR Raw Data'!AW$1,FALSE))/100</f>
        <v>-6.8842220818923397E-2</v>
      </c>
      <c r="BI23" s="119">
        <f>(VLOOKUP($A23,'RevPAR Raw Data'!$B$6:$BE$43,'RevPAR Raw Data'!AX$1,FALSE))/100</f>
        <v>-8.3779146353125306E-2</v>
      </c>
      <c r="BJ23" s="130">
        <f>(VLOOKUP($A23,'RevPAR Raw Data'!$B$6:$BE$43,'RevPAR Raw Data'!AY$1,FALSE))/100</f>
        <v>-4.0349322191208306E-2</v>
      </c>
      <c r="BK23" s="119">
        <f>(VLOOKUP($A23,'RevPAR Raw Data'!$B$6:$BE$43,'RevPAR Raw Data'!BA$1,FALSE))/100</f>
        <v>-8.4258839573689209E-2</v>
      </c>
      <c r="BL23" s="119">
        <f>(VLOOKUP($A23,'RevPAR Raw Data'!$B$6:$BE$43,'RevPAR Raw Data'!BB$1,FALSE))/100</f>
        <v>-5.9295718378066305E-2</v>
      </c>
      <c r="BM23" s="130">
        <f>(VLOOKUP($A23,'RevPAR Raw Data'!$B$6:$BE$43,'RevPAR Raw Data'!BC$1,FALSE))/100</f>
        <v>-7.14270094407434E-2</v>
      </c>
      <c r="BN23" s="131">
        <f>(VLOOKUP($A23,'RevPAR Raw Data'!$B$6:$BE$43,'RevPAR Raw Data'!BE$1,FALSE))/100</f>
        <v>-5.2193641871582798E-2</v>
      </c>
    </row>
    <row r="24" spans="1:66" x14ac:dyDescent="0.45">
      <c r="A24" s="59" t="s">
        <v>91</v>
      </c>
      <c r="B24" s="129">
        <f>(VLOOKUP($A24,'Occupancy Raw Data'!$B$8:$BE$45,'Occupancy Raw Data'!AG$3,FALSE))/100</f>
        <v>0.50290928879400498</v>
      </c>
      <c r="C24" s="119">
        <f>(VLOOKUP($A24,'Occupancy Raw Data'!$B$8:$BE$45,'Occupancy Raw Data'!AH$3,FALSE))/100</f>
        <v>0.60542509104608799</v>
      </c>
      <c r="D24" s="119">
        <f>(VLOOKUP($A24,'Occupancy Raw Data'!$B$8:$BE$45,'Occupancy Raw Data'!AI$3,FALSE))/100</f>
        <v>0.62836451923479397</v>
      </c>
      <c r="E24" s="119">
        <f>(VLOOKUP($A24,'Occupancy Raw Data'!$B$8:$BE$45,'Occupancy Raw Data'!AJ$3,FALSE))/100</f>
        <v>0.625601741387249</v>
      </c>
      <c r="F24" s="119">
        <f>(VLOOKUP($A24,'Occupancy Raw Data'!$B$8:$BE$45,'Occupancy Raw Data'!AK$3,FALSE))/100</f>
        <v>0.59202980451253706</v>
      </c>
      <c r="G24" s="130">
        <f>(VLOOKUP($A24,'Occupancy Raw Data'!$B$8:$BE$45,'Occupancy Raw Data'!AL$3,FALSE))/100</f>
        <v>0.59086608899493398</v>
      </c>
      <c r="H24" s="119">
        <f>(VLOOKUP($A24,'Occupancy Raw Data'!$B$8:$BE$45,'Occupancy Raw Data'!AN$3,FALSE))/100</f>
        <v>0.606220436184017</v>
      </c>
      <c r="I24" s="119">
        <f>(VLOOKUP($A24,'Occupancy Raw Data'!$B$8:$BE$45,'Occupancy Raw Data'!AO$3,FALSE))/100</f>
        <v>0.62273945077026094</v>
      </c>
      <c r="J24" s="130">
        <f>(VLOOKUP($A24,'Occupancy Raw Data'!$B$8:$BE$45,'Occupancy Raw Data'!AP$3,FALSE))/100</f>
        <v>0.61447977060091608</v>
      </c>
      <c r="K24" s="131">
        <f>(VLOOKUP($A24,'Occupancy Raw Data'!$B$8:$BE$45,'Occupancy Raw Data'!AR$3,FALSE))/100</f>
        <v>0.59761275430266303</v>
      </c>
      <c r="M24" s="118">
        <f>(VLOOKUP($A24,'Occupancy Raw Data'!$B$8:$BE$45,'Occupancy Raw Data'!AT$3,FALSE))/100</f>
        <v>-3.6515109352724597E-2</v>
      </c>
      <c r="N24" s="115">
        <f>(VLOOKUP($A24,'Occupancy Raw Data'!$B$8:$BE$45,'Occupancy Raw Data'!AU$3,FALSE))/100</f>
        <v>-1.9755838943894499E-2</v>
      </c>
      <c r="O24" s="115">
        <f>(VLOOKUP($A24,'Occupancy Raw Data'!$B$8:$BE$45,'Occupancy Raw Data'!AV$3,FALSE))/100</f>
        <v>-4.58441887060115E-2</v>
      </c>
      <c r="P24" s="115">
        <f>(VLOOKUP($A24,'Occupancy Raw Data'!$B$8:$BE$45,'Occupancy Raw Data'!AW$3,FALSE))/100</f>
        <v>-6.8585002581615498E-2</v>
      </c>
      <c r="Q24" s="115">
        <f>(VLOOKUP($A24,'Occupancy Raw Data'!$B$8:$BE$45,'Occupancy Raw Data'!AX$3,FALSE))/100</f>
        <v>-4.9253434620159207E-2</v>
      </c>
      <c r="R24" s="116">
        <f>(VLOOKUP($A24,'Occupancy Raw Data'!$B$8:$BE$45,'Occupancy Raw Data'!AY$3,FALSE))/100</f>
        <v>-4.4684894760177202E-2</v>
      </c>
      <c r="S24" s="115">
        <f>(VLOOKUP($A24,'Occupancy Raw Data'!$B$8:$BE$45,'Occupancy Raw Data'!BA$3,FALSE))/100</f>
        <v>-4.2137942691376003E-2</v>
      </c>
      <c r="T24" s="115">
        <f>(VLOOKUP($A24,'Occupancy Raw Data'!$B$8:$BE$45,'Occupancy Raw Data'!BB$3,FALSE))/100</f>
        <v>-5.58649703483068E-2</v>
      </c>
      <c r="U24" s="116">
        <f>(VLOOKUP($A24,'Occupancy Raw Data'!$B$8:$BE$45,'Occupancy Raw Data'!BC$3,FALSE))/100</f>
        <v>-4.9143501036002804E-2</v>
      </c>
      <c r="V24" s="117">
        <f>(VLOOKUP($A24,'Occupancy Raw Data'!$B$8:$BE$45,'Occupancy Raw Data'!BE$3,FALSE))/100</f>
        <v>-4.5999228829259504E-2</v>
      </c>
      <c r="X24" s="49">
        <f>VLOOKUP($A24,'ADR Raw Data'!$B$6:$BE$43,'ADR Raw Data'!AG$1,FALSE)</f>
        <v>83.122968719826801</v>
      </c>
      <c r="Y24" s="50">
        <f>VLOOKUP($A24,'ADR Raw Data'!$B$6:$BE$43,'ADR Raw Data'!AH$1,FALSE)</f>
        <v>86.711954767337303</v>
      </c>
      <c r="Z24" s="50">
        <f>VLOOKUP($A24,'ADR Raw Data'!$B$6:$BE$43,'ADR Raw Data'!AI$1,FALSE)</f>
        <v>88.335307994137594</v>
      </c>
      <c r="AA24" s="50">
        <f>VLOOKUP($A24,'ADR Raw Data'!$B$6:$BE$43,'ADR Raw Data'!AJ$1,FALSE)</f>
        <v>87.850370003345603</v>
      </c>
      <c r="AB24" s="50">
        <f>VLOOKUP($A24,'ADR Raw Data'!$B$6:$BE$43,'ADR Raw Data'!AK$1,FALSE)</f>
        <v>85.687209920101793</v>
      </c>
      <c r="AC24" s="51">
        <f>VLOOKUP($A24,'ADR Raw Data'!$B$6:$BE$43,'ADR Raw Data'!AL$1,FALSE)</f>
        <v>86.482000196950807</v>
      </c>
      <c r="AD24" s="50">
        <f>VLOOKUP($A24,'ADR Raw Data'!$B$6:$BE$43,'ADR Raw Data'!AN$1,FALSE)</f>
        <v>87.637993157022507</v>
      </c>
      <c r="AE24" s="50">
        <f>VLOOKUP($A24,'ADR Raw Data'!$B$6:$BE$43,'ADR Raw Data'!AO$1,FALSE)</f>
        <v>89.139004806399498</v>
      </c>
      <c r="AF24" s="51">
        <f>VLOOKUP($A24,'ADR Raw Data'!$B$6:$BE$43,'ADR Raw Data'!AP$1,FALSE)</f>
        <v>88.398571169698201</v>
      </c>
      <c r="AG24" s="52">
        <f>VLOOKUP($A24,'ADR Raw Data'!$B$6:$BE$43,'ADR Raw Data'!AR$1,FALSE)</f>
        <v>87.045038708547594</v>
      </c>
      <c r="AI24" s="118">
        <f>(VLOOKUP($A24,'ADR Raw Data'!$B$6:$BE$43,'ADR Raw Data'!AT$1,FALSE))/100</f>
        <v>-1.36180232946513E-2</v>
      </c>
      <c r="AJ24" s="115">
        <f>(VLOOKUP($A24,'ADR Raw Data'!$B$6:$BE$43,'ADR Raw Data'!AU$1,FALSE))/100</f>
        <v>-8.8136466059690697E-3</v>
      </c>
      <c r="AK24" s="115">
        <f>(VLOOKUP($A24,'ADR Raw Data'!$B$6:$BE$43,'ADR Raw Data'!AV$1,FALSE))/100</f>
        <v>-1.41896053220265E-2</v>
      </c>
      <c r="AL24" s="115">
        <f>(VLOOKUP($A24,'ADR Raw Data'!$B$6:$BE$43,'ADR Raw Data'!AW$1,FALSE))/100</f>
        <v>-2.21345519375034E-2</v>
      </c>
      <c r="AM24" s="115">
        <f>(VLOOKUP($A24,'ADR Raw Data'!$B$6:$BE$43,'ADR Raw Data'!AX$1,FALSE))/100</f>
        <v>-1.70389689777347E-2</v>
      </c>
      <c r="AN24" s="116">
        <f>(VLOOKUP($A24,'ADR Raw Data'!$B$6:$BE$43,'ADR Raw Data'!AY$1,FALSE))/100</f>
        <v>-1.54848743555526E-2</v>
      </c>
      <c r="AO24" s="115">
        <f>(VLOOKUP($A24,'ADR Raw Data'!$B$6:$BE$43,'ADR Raw Data'!BA$1,FALSE))/100</f>
        <v>-2.5086935626498601E-2</v>
      </c>
      <c r="AP24" s="115">
        <f>(VLOOKUP($A24,'ADR Raw Data'!$B$6:$BE$43,'ADR Raw Data'!BB$1,FALSE))/100</f>
        <v>-2.1256781648296301E-2</v>
      </c>
      <c r="AQ24" s="116">
        <f>(VLOOKUP($A24,'ADR Raw Data'!$B$6:$BE$43,'ADR Raw Data'!BC$1,FALSE))/100</f>
        <v>-2.3179810561479601E-2</v>
      </c>
      <c r="AR24" s="117">
        <f>(VLOOKUP($A24,'ADR Raw Data'!$B$6:$BE$43,'ADR Raw Data'!BE$1,FALSE))/100</f>
        <v>-1.78219603789549E-2</v>
      </c>
      <c r="AT24" s="49">
        <f>VLOOKUP($A24,'RevPAR Raw Data'!$B$6:$BE$43,'RevPAR Raw Data'!AG$1,FALSE)</f>
        <v>41.803313081334501</v>
      </c>
      <c r="AU24" s="50">
        <f>VLOOKUP($A24,'RevPAR Raw Data'!$B$6:$BE$43,'RevPAR Raw Data'!AH$1,FALSE)</f>
        <v>52.497593109799404</v>
      </c>
      <c r="AV24" s="50">
        <f>VLOOKUP($A24,'RevPAR Raw Data'!$B$6:$BE$43,'RevPAR Raw Data'!AI$1,FALSE)</f>
        <v>55.5067733391937</v>
      </c>
      <c r="AW24" s="50">
        <f>VLOOKUP($A24,'RevPAR Raw Data'!$B$6:$BE$43,'RevPAR Raw Data'!AJ$1,FALSE)</f>
        <v>54.959344455607102</v>
      </c>
      <c r="AX24" s="50">
        <f>VLOOKUP($A24,'RevPAR Raw Data'!$B$6:$BE$43,'RevPAR Raw Data'!AK$1,FALSE)</f>
        <v>50.729382138222597</v>
      </c>
      <c r="AY24" s="51">
        <f>VLOOKUP($A24,'RevPAR Raw Data'!$B$6:$BE$43,'RevPAR Raw Data'!AL$1,FALSE)</f>
        <v>51.0992812248315</v>
      </c>
      <c r="AZ24" s="50">
        <f>VLOOKUP($A24,'RevPAR Raw Data'!$B$6:$BE$43,'RevPAR Raw Data'!AN$1,FALSE)</f>
        <v>53.127942437942103</v>
      </c>
      <c r="BA24" s="50">
        <f>VLOOKUP($A24,'RevPAR Raw Data'!$B$6:$BE$43,'RevPAR Raw Data'!AO$1,FALSE)</f>
        <v>55.510374895344903</v>
      </c>
      <c r="BB24" s="51">
        <f>VLOOKUP($A24,'RevPAR Raw Data'!$B$6:$BE$43,'RevPAR Raw Data'!AP$1,FALSE)</f>
        <v>54.319133733804897</v>
      </c>
      <c r="BC24" s="52">
        <f>VLOOKUP($A24,'RevPAR Raw Data'!$B$6:$BE$43,'RevPAR Raw Data'!AR$1,FALSE)</f>
        <v>52.019225330997102</v>
      </c>
      <c r="BE24" s="129">
        <f>(VLOOKUP($A24,'RevPAR Raw Data'!$B$6:$BE$43,'RevPAR Raw Data'!AT$1,FALSE))/100</f>
        <v>-4.9635869037603794E-2</v>
      </c>
      <c r="BF24" s="119">
        <f>(VLOOKUP($A24,'RevPAR Raw Data'!$B$6:$BE$43,'RevPAR Raw Data'!AU$1,FALSE))/100</f>
        <v>-2.8395364567007701E-2</v>
      </c>
      <c r="BG24" s="119">
        <f>(VLOOKUP($A24,'RevPAR Raw Data'!$B$6:$BE$43,'RevPAR Raw Data'!AV$1,FALSE))/100</f>
        <v>-5.9383283083991295E-2</v>
      </c>
      <c r="BH24" s="119">
        <f>(VLOOKUP($A24,'RevPAR Raw Data'!$B$6:$BE$43,'RevPAR Raw Data'!AW$1,FALSE))/100</f>
        <v>-8.9201456217342406E-2</v>
      </c>
      <c r="BI24" s="119">
        <f>(VLOOKUP($A24,'RevPAR Raw Data'!$B$6:$BE$43,'RevPAR Raw Data'!AX$1,FALSE))/100</f>
        <v>-6.5453175853354098E-2</v>
      </c>
      <c r="BJ24" s="130">
        <f>(VLOOKUP($A24,'RevPAR Raw Data'!$B$6:$BE$43,'RevPAR Raw Data'!AY$1,FALSE))/100</f>
        <v>-5.9477829134777498E-2</v>
      </c>
      <c r="BK24" s="119">
        <f>(VLOOKUP($A24,'RevPAR Raw Data'!$B$6:$BE$43,'RevPAR Raw Data'!BA$1,FALSE))/100</f>
        <v>-6.6167766462143104E-2</v>
      </c>
      <c r="BL24" s="119">
        <f>(VLOOKUP($A24,'RevPAR Raw Data'!$B$6:$BE$43,'RevPAR Raw Data'!BB$1,FALSE))/100</f>
        <v>-7.5934242520120696E-2</v>
      </c>
      <c r="BM24" s="130">
        <f>(VLOOKUP($A24,'RevPAR Raw Data'!$B$6:$BE$43,'RevPAR Raw Data'!BC$1,FALSE))/100</f>
        <v>-7.1184174553139995E-2</v>
      </c>
      <c r="BN24" s="131">
        <f>(VLOOKUP($A24,'RevPAR Raw Data'!$B$6:$BE$43,'RevPAR Raw Data'!BE$1,FALSE))/100</f>
        <v>-6.3001392774556797E-2</v>
      </c>
    </row>
    <row r="25" spans="1:66" x14ac:dyDescent="0.45">
      <c r="A25" s="59" t="s">
        <v>32</v>
      </c>
      <c r="B25" s="129">
        <f>(VLOOKUP($A25,'Occupancy Raw Data'!$B$8:$BE$45,'Occupancy Raw Data'!AG$3,FALSE))/100</f>
        <v>0.46749893902956502</v>
      </c>
      <c r="C25" s="119">
        <f>(VLOOKUP($A25,'Occupancy Raw Data'!$B$8:$BE$45,'Occupancy Raw Data'!AH$3,FALSE))/100</f>
        <v>0.52995473192813602</v>
      </c>
      <c r="D25" s="119">
        <f>(VLOOKUP($A25,'Occupancy Raw Data'!$B$8:$BE$45,'Occupancy Raw Data'!AI$3,FALSE))/100</f>
        <v>0.56952892912717401</v>
      </c>
      <c r="E25" s="119">
        <f>(VLOOKUP($A25,'Occupancy Raw Data'!$B$8:$BE$45,'Occupancy Raw Data'!AJ$3,FALSE))/100</f>
        <v>0.59499221955014792</v>
      </c>
      <c r="F25" s="119">
        <f>(VLOOKUP($A25,'Occupancy Raw Data'!$B$8:$BE$45,'Occupancy Raw Data'!AK$3,FALSE))/100</f>
        <v>0.57479841561748402</v>
      </c>
      <c r="G25" s="130">
        <f>(VLOOKUP($A25,'Occupancy Raw Data'!$B$8:$BE$45,'Occupancy Raw Data'!AL$3,FALSE))/100</f>
        <v>0.54735464705050196</v>
      </c>
      <c r="H25" s="119">
        <f>(VLOOKUP($A25,'Occupancy Raw Data'!$B$8:$BE$45,'Occupancy Raw Data'!AN$3,FALSE))/100</f>
        <v>0.63187862498231706</v>
      </c>
      <c r="I25" s="119">
        <f>(VLOOKUP($A25,'Occupancy Raw Data'!$B$8:$BE$45,'Occupancy Raw Data'!AO$3,FALSE))/100</f>
        <v>0.61706040458339206</v>
      </c>
      <c r="J25" s="130">
        <f>(VLOOKUP($A25,'Occupancy Raw Data'!$B$8:$BE$45,'Occupancy Raw Data'!AP$3,FALSE))/100</f>
        <v>0.62446951478285395</v>
      </c>
      <c r="K25" s="131">
        <f>(VLOOKUP($A25,'Occupancy Raw Data'!$B$8:$BE$45,'Occupancy Raw Data'!AR$3,FALSE))/100</f>
        <v>0.56938746640260196</v>
      </c>
      <c r="M25" s="118">
        <f>(VLOOKUP($A25,'Occupancy Raw Data'!$B$8:$BE$45,'Occupancy Raw Data'!AT$3,FALSE))/100</f>
        <v>5.4709792786682698E-2</v>
      </c>
      <c r="N25" s="115">
        <f>(VLOOKUP($A25,'Occupancy Raw Data'!$B$8:$BE$45,'Occupancy Raw Data'!AU$3,FALSE))/100</f>
        <v>3.0033020271320397E-2</v>
      </c>
      <c r="O25" s="115">
        <f>(VLOOKUP($A25,'Occupancy Raw Data'!$B$8:$BE$45,'Occupancy Raw Data'!AV$3,FALSE))/100</f>
        <v>1.4491659140124201E-2</v>
      </c>
      <c r="P25" s="115">
        <f>(VLOOKUP($A25,'Occupancy Raw Data'!$B$8:$BE$45,'Occupancy Raw Data'!AW$3,FALSE))/100</f>
        <v>5.63492469189997E-3</v>
      </c>
      <c r="Q25" s="115">
        <f>(VLOOKUP($A25,'Occupancy Raw Data'!$B$8:$BE$45,'Occupancy Raw Data'!AX$3,FALSE))/100</f>
        <v>-1.0684523184969501E-2</v>
      </c>
      <c r="R25" s="116">
        <f>(VLOOKUP($A25,'Occupancy Raw Data'!$B$8:$BE$45,'Occupancy Raw Data'!AY$3,FALSE))/100</f>
        <v>1.6703939320812398E-2</v>
      </c>
      <c r="S25" s="115">
        <f>(VLOOKUP($A25,'Occupancy Raw Data'!$B$8:$BE$45,'Occupancy Raw Data'!BA$3,FALSE))/100</f>
        <v>-3.3125259119810803E-3</v>
      </c>
      <c r="T25" s="115">
        <f>(VLOOKUP($A25,'Occupancy Raw Data'!$B$8:$BE$45,'Occupancy Raw Data'!BB$3,FALSE))/100</f>
        <v>-1.7933876141849599E-2</v>
      </c>
      <c r="U25" s="116">
        <f>(VLOOKUP($A25,'Occupancy Raw Data'!$B$8:$BE$45,'Occupancy Raw Data'!BC$3,FALSE))/100</f>
        <v>-1.0590479414661E-2</v>
      </c>
      <c r="V25" s="117">
        <f>(VLOOKUP($A25,'Occupancy Raw Data'!$B$8:$BE$45,'Occupancy Raw Data'!BE$3,FALSE))/100</f>
        <v>7.9905022413126296E-3</v>
      </c>
      <c r="X25" s="49">
        <f>VLOOKUP($A25,'ADR Raw Data'!$B$6:$BE$43,'ADR Raw Data'!AG$1,FALSE)</f>
        <v>75.315944103184805</v>
      </c>
      <c r="Y25" s="50">
        <f>VLOOKUP($A25,'ADR Raw Data'!$B$6:$BE$43,'ADR Raw Data'!AH$1,FALSE)</f>
        <v>80.791899586252896</v>
      </c>
      <c r="Z25" s="50">
        <f>VLOOKUP($A25,'ADR Raw Data'!$B$6:$BE$43,'ADR Raw Data'!AI$1,FALSE)</f>
        <v>84.811766337555795</v>
      </c>
      <c r="AA25" s="50">
        <f>VLOOKUP($A25,'ADR Raw Data'!$B$6:$BE$43,'ADR Raw Data'!AJ$1,FALSE)</f>
        <v>87.669045666904395</v>
      </c>
      <c r="AB25" s="50">
        <f>VLOOKUP($A25,'ADR Raw Data'!$B$6:$BE$43,'ADR Raw Data'!AK$1,FALSE)</f>
        <v>85.9435528948501</v>
      </c>
      <c r="AC25" s="51">
        <f>VLOOKUP($A25,'ADR Raw Data'!$B$6:$BE$43,'ADR Raw Data'!AL$1,FALSE)</f>
        <v>83.270160302384099</v>
      </c>
      <c r="AD25" s="50">
        <f>VLOOKUP($A25,'ADR Raw Data'!$B$6:$BE$43,'ADR Raw Data'!AN$1,FALSE)</f>
        <v>97.591565623775594</v>
      </c>
      <c r="AE25" s="50">
        <f>VLOOKUP($A25,'ADR Raw Data'!$B$6:$BE$43,'ADR Raw Data'!AO$1,FALSE)</f>
        <v>96.426831384685897</v>
      </c>
      <c r="AF25" s="51">
        <f>VLOOKUP($A25,'ADR Raw Data'!$B$6:$BE$43,'ADR Raw Data'!AP$1,FALSE)</f>
        <v>97.016108084383404</v>
      </c>
      <c r="AG25" s="52">
        <f>VLOOKUP($A25,'ADR Raw Data'!$B$6:$BE$43,'ADR Raw Data'!AR$1,FALSE)</f>
        <v>87.577508535936104</v>
      </c>
      <c r="AI25" s="118">
        <f>(VLOOKUP($A25,'ADR Raw Data'!$B$6:$BE$43,'ADR Raw Data'!AT$1,FALSE))/100</f>
        <v>-1.9470795455284198E-2</v>
      </c>
      <c r="AJ25" s="115">
        <f>(VLOOKUP($A25,'ADR Raw Data'!$B$6:$BE$43,'ADR Raw Data'!AU$1,FALSE))/100</f>
        <v>-1.5618051164091601E-2</v>
      </c>
      <c r="AK25" s="115">
        <f>(VLOOKUP($A25,'ADR Raw Data'!$B$6:$BE$43,'ADR Raw Data'!AV$1,FALSE))/100</f>
        <v>-1.82028552386049E-2</v>
      </c>
      <c r="AL25" s="115">
        <f>(VLOOKUP($A25,'ADR Raw Data'!$B$6:$BE$43,'ADR Raw Data'!AW$1,FALSE))/100</f>
        <v>-4.9059021099561303E-3</v>
      </c>
      <c r="AM25" s="115">
        <f>(VLOOKUP($A25,'ADR Raw Data'!$B$6:$BE$43,'ADR Raw Data'!AX$1,FALSE))/100</f>
        <v>-1.9925588963530402E-2</v>
      </c>
      <c r="AN25" s="116">
        <f>(VLOOKUP($A25,'ADR Raw Data'!$B$6:$BE$43,'ADR Raw Data'!AY$1,FALSE))/100</f>
        <v>-1.6224526571503698E-2</v>
      </c>
      <c r="AO25" s="115">
        <f>(VLOOKUP($A25,'ADR Raw Data'!$B$6:$BE$43,'ADR Raw Data'!BA$1,FALSE))/100</f>
        <v>-1.09225764031496E-2</v>
      </c>
      <c r="AP25" s="115">
        <f>(VLOOKUP($A25,'ADR Raw Data'!$B$6:$BE$43,'ADR Raw Data'!BB$1,FALSE))/100</f>
        <v>1.3356119267287301E-2</v>
      </c>
      <c r="AQ25" s="116">
        <f>(VLOOKUP($A25,'ADR Raw Data'!$B$6:$BE$43,'ADR Raw Data'!BC$1,FALSE))/100</f>
        <v>9.8681284381270211E-4</v>
      </c>
      <c r="AR25" s="117">
        <f>(VLOOKUP($A25,'ADR Raw Data'!$B$6:$BE$43,'ADR Raw Data'!BE$1,FALSE))/100</f>
        <v>-1.1124858227586201E-2</v>
      </c>
      <c r="AT25" s="49">
        <f>VLOOKUP($A25,'RevPAR Raw Data'!$B$6:$BE$43,'RevPAR Raw Data'!AG$1,FALSE)</f>
        <v>35.2101239602489</v>
      </c>
      <c r="AU25" s="50">
        <f>VLOOKUP($A25,'RevPAR Raw Data'!$B$6:$BE$43,'RevPAR Raw Data'!AH$1,FALSE)</f>
        <v>42.816049487197603</v>
      </c>
      <c r="AV25" s="50">
        <f>VLOOKUP($A25,'RevPAR Raw Data'!$B$6:$BE$43,'RevPAR Raw Data'!AI$1,FALSE)</f>
        <v>48.302754459612302</v>
      </c>
      <c r="AW25" s="50">
        <f>VLOOKUP($A25,'RevPAR Raw Data'!$B$6:$BE$43,'RevPAR Raw Data'!AJ$1,FALSE)</f>
        <v>52.162400067194703</v>
      </c>
      <c r="AX25" s="50">
        <f>VLOOKUP($A25,'RevPAR Raw Data'!$B$6:$BE$43,'RevPAR Raw Data'!AK$1,FALSE)</f>
        <v>49.4002180364973</v>
      </c>
      <c r="AY25" s="51">
        <f>VLOOKUP($A25,'RevPAR Raw Data'!$B$6:$BE$43,'RevPAR Raw Data'!AL$1,FALSE)</f>
        <v>45.578309202150201</v>
      </c>
      <c r="AZ25" s="50">
        <f>VLOOKUP($A25,'RevPAR Raw Data'!$B$6:$BE$43,'RevPAR Raw Data'!AN$1,FALSE)</f>
        <v>61.666024296222901</v>
      </c>
      <c r="BA25" s="50">
        <f>VLOOKUP($A25,'RevPAR Raw Data'!$B$6:$BE$43,'RevPAR Raw Data'!AO$1,FALSE)</f>
        <v>59.501179586928799</v>
      </c>
      <c r="BB25" s="51">
        <f>VLOOKUP($A25,'RevPAR Raw Data'!$B$6:$BE$43,'RevPAR Raw Data'!AP$1,FALSE)</f>
        <v>60.5836019415758</v>
      </c>
      <c r="BC25" s="52">
        <f>VLOOKUP($A25,'RevPAR Raw Data'!$B$6:$BE$43,'RevPAR Raw Data'!AR$1,FALSE)</f>
        <v>49.865535699128898</v>
      </c>
      <c r="BE25" s="129">
        <f>(VLOOKUP($A25,'RevPAR Raw Data'!$B$6:$BE$43,'RevPAR Raw Data'!AT$1,FALSE))/100</f>
        <v>3.4173754146648E-2</v>
      </c>
      <c r="BF25" s="119">
        <f>(VLOOKUP($A25,'RevPAR Raw Data'!$B$6:$BE$43,'RevPAR Raw Data'!AU$1,FALSE))/100</f>
        <v>1.3945911860019099E-2</v>
      </c>
      <c r="BG25" s="119">
        <f>(VLOOKUP($A25,'RevPAR Raw Data'!$B$6:$BE$43,'RevPAR Raw Data'!AV$1,FALSE))/100</f>
        <v>-3.9749856719755302E-3</v>
      </c>
      <c r="BH25" s="119">
        <f>(VLOOKUP($A25,'RevPAR Raw Data'!$B$6:$BE$43,'RevPAR Raw Data'!AW$1,FALSE))/100</f>
        <v>7.0137819300840104E-4</v>
      </c>
      <c r="BI25" s="119">
        <f>(VLOOKUP($A25,'RevPAR Raw Data'!$B$6:$BE$43,'RevPAR Raw Data'!AX$1,FALSE))/100</f>
        <v>-3.0397216731244899E-2</v>
      </c>
      <c r="BJ25" s="130">
        <f>(VLOOKUP($A25,'RevPAR Raw Data'!$B$6:$BE$43,'RevPAR Raw Data'!AY$1,FALSE))/100</f>
        <v>2.08399241949426E-4</v>
      </c>
      <c r="BK25" s="119">
        <f>(VLOOKUP($A25,'RevPAR Raw Data'!$B$6:$BE$43,'RevPAR Raw Data'!BA$1,FALSE))/100</f>
        <v>-1.4198920997769699E-2</v>
      </c>
      <c r="BL25" s="119">
        <f>(VLOOKUP($A25,'RevPAR Raw Data'!$B$6:$BE$43,'RevPAR Raw Data'!BB$1,FALSE))/100</f>
        <v>-4.8172838632376102E-3</v>
      </c>
      <c r="BM25" s="130">
        <f>(VLOOKUP($A25,'RevPAR Raw Data'!$B$6:$BE$43,'RevPAR Raw Data'!BC$1,FALSE))/100</f>
        <v>-9.6141173919568803E-3</v>
      </c>
      <c r="BN25" s="131">
        <f>(VLOOKUP($A25,'RevPAR Raw Data'!$B$6:$BE$43,'RevPAR Raw Data'!BE$1,FALSE))/100</f>
        <v>-3.2232491908754501E-3</v>
      </c>
    </row>
    <row r="26" spans="1:66" x14ac:dyDescent="0.45">
      <c r="A26" s="59" t="s">
        <v>92</v>
      </c>
      <c r="B26" s="129">
        <f>(VLOOKUP($A26,'Occupancy Raw Data'!$B$8:$BE$45,'Occupancy Raw Data'!AG$3,FALSE))/100</f>
        <v>0.47547385047384999</v>
      </c>
      <c r="C26" s="119">
        <f>(VLOOKUP($A26,'Occupancy Raw Data'!$B$8:$BE$45,'Occupancy Raw Data'!AH$3,FALSE))/100</f>
        <v>0.56971744471744401</v>
      </c>
      <c r="D26" s="119">
        <f>(VLOOKUP($A26,'Occupancy Raw Data'!$B$8:$BE$45,'Occupancy Raw Data'!AI$3,FALSE))/100</f>
        <v>0.579984204984204</v>
      </c>
      <c r="E26" s="119">
        <f>(VLOOKUP($A26,'Occupancy Raw Data'!$B$8:$BE$45,'Occupancy Raw Data'!AJ$3,FALSE))/100</f>
        <v>0.60170235170235098</v>
      </c>
      <c r="F26" s="119">
        <f>(VLOOKUP($A26,'Occupancy Raw Data'!$B$8:$BE$45,'Occupancy Raw Data'!AK$3,FALSE))/100</f>
        <v>0.58345033345033304</v>
      </c>
      <c r="G26" s="130">
        <f>(VLOOKUP($A26,'Occupancy Raw Data'!$B$8:$BE$45,'Occupancy Raw Data'!AL$3,FALSE))/100</f>
        <v>0.56206563706563695</v>
      </c>
      <c r="H26" s="119">
        <f>(VLOOKUP($A26,'Occupancy Raw Data'!$B$8:$BE$45,'Occupancy Raw Data'!AN$3,FALSE))/100</f>
        <v>0.647332397332397</v>
      </c>
      <c r="I26" s="119">
        <f>(VLOOKUP($A26,'Occupancy Raw Data'!$B$8:$BE$45,'Occupancy Raw Data'!AO$3,FALSE))/100</f>
        <v>0.65527378027378003</v>
      </c>
      <c r="J26" s="130">
        <f>(VLOOKUP($A26,'Occupancy Raw Data'!$B$8:$BE$45,'Occupancy Raw Data'!AP$3,FALSE))/100</f>
        <v>0.65130308880308807</v>
      </c>
      <c r="K26" s="131">
        <f>(VLOOKUP($A26,'Occupancy Raw Data'!$B$8:$BE$45,'Occupancy Raw Data'!AR$3,FALSE))/100</f>
        <v>0.587562051847766</v>
      </c>
      <c r="M26" s="118">
        <f>(VLOOKUP($A26,'Occupancy Raw Data'!$B$8:$BE$45,'Occupancy Raw Data'!AT$3,FALSE))/100</f>
        <v>1.4605741307410101E-2</v>
      </c>
      <c r="N26" s="115">
        <f>(VLOOKUP($A26,'Occupancy Raw Data'!$B$8:$BE$45,'Occupancy Raw Data'!AU$3,FALSE))/100</f>
        <v>7.7779822273214297E-2</v>
      </c>
      <c r="O26" s="115">
        <f>(VLOOKUP($A26,'Occupancy Raw Data'!$B$8:$BE$45,'Occupancy Raw Data'!AV$3,FALSE))/100</f>
        <v>3.8096925561537001E-2</v>
      </c>
      <c r="P26" s="115">
        <f>(VLOOKUP($A26,'Occupancy Raw Data'!$B$8:$BE$45,'Occupancy Raw Data'!AW$3,FALSE))/100</f>
        <v>4.2773587508225394E-2</v>
      </c>
      <c r="Q26" s="115">
        <f>(VLOOKUP($A26,'Occupancy Raw Data'!$B$8:$BE$45,'Occupancy Raw Data'!AX$3,FALSE))/100</f>
        <v>3.7853035508369597E-2</v>
      </c>
      <c r="R26" s="116">
        <f>(VLOOKUP($A26,'Occupancy Raw Data'!$B$8:$BE$45,'Occupancy Raw Data'!AY$3,FALSE))/100</f>
        <v>4.2745789896961199E-2</v>
      </c>
      <c r="S26" s="115">
        <f>(VLOOKUP($A26,'Occupancy Raw Data'!$B$8:$BE$45,'Occupancy Raw Data'!BA$3,FALSE))/100</f>
        <v>1.7562356743239402E-2</v>
      </c>
      <c r="T26" s="115">
        <f>(VLOOKUP($A26,'Occupancy Raw Data'!$B$8:$BE$45,'Occupancy Raw Data'!BB$3,FALSE))/100</f>
        <v>-7.2534620893803404E-3</v>
      </c>
      <c r="U26" s="116">
        <f>(VLOOKUP($A26,'Occupancy Raw Data'!$B$8:$BE$45,'Occupancy Raw Data'!BC$3,FALSE))/100</f>
        <v>4.9256525766592802E-3</v>
      </c>
      <c r="V26" s="117">
        <f>(VLOOKUP($A26,'Occupancy Raw Data'!$B$8:$BE$45,'Occupancy Raw Data'!BE$3,FALSE))/100</f>
        <v>3.0463393991679001E-2</v>
      </c>
      <c r="X26" s="49">
        <f>VLOOKUP($A26,'ADR Raw Data'!$B$6:$BE$43,'ADR Raw Data'!AG$1,FALSE)</f>
        <v>97.968522866106795</v>
      </c>
      <c r="Y26" s="50">
        <f>VLOOKUP($A26,'ADR Raw Data'!$B$6:$BE$43,'ADR Raw Data'!AH$1,FALSE)</f>
        <v>104.03302860993399</v>
      </c>
      <c r="Z26" s="50">
        <f>VLOOKUP($A26,'ADR Raw Data'!$B$6:$BE$43,'ADR Raw Data'!AI$1,FALSE)</f>
        <v>105.491009781375</v>
      </c>
      <c r="AA26" s="50">
        <f>VLOOKUP($A26,'ADR Raw Data'!$B$6:$BE$43,'ADR Raw Data'!AJ$1,FALSE)</f>
        <v>105.28242731515201</v>
      </c>
      <c r="AB26" s="50">
        <f>VLOOKUP($A26,'ADR Raw Data'!$B$6:$BE$43,'ADR Raw Data'!AK$1,FALSE)</f>
        <v>104.657869972928</v>
      </c>
      <c r="AC26" s="51">
        <f>VLOOKUP($A26,'ADR Raw Data'!$B$6:$BE$43,'ADR Raw Data'!AL$1,FALSE)</f>
        <v>103.70510327697301</v>
      </c>
      <c r="AD26" s="50">
        <f>VLOOKUP($A26,'ADR Raw Data'!$B$6:$BE$43,'ADR Raw Data'!AN$1,FALSE)</f>
        <v>114.318807137047</v>
      </c>
      <c r="AE26" s="50">
        <f>VLOOKUP($A26,'ADR Raw Data'!$B$6:$BE$43,'ADR Raw Data'!AO$1,FALSE)</f>
        <v>114.99511401405999</v>
      </c>
      <c r="AF26" s="51">
        <f>VLOOKUP($A26,'ADR Raw Data'!$B$6:$BE$43,'ADR Raw Data'!AP$1,FALSE)</f>
        <v>114.659022139512</v>
      </c>
      <c r="AG26" s="52">
        <f>VLOOKUP($A26,'ADR Raw Data'!$B$6:$BE$43,'ADR Raw Data'!AR$1,FALSE)</f>
        <v>107.17431555226</v>
      </c>
      <c r="AI26" s="118">
        <f>(VLOOKUP($A26,'ADR Raw Data'!$B$6:$BE$43,'ADR Raw Data'!AT$1,FALSE))/100</f>
        <v>-1.8409375559780999E-3</v>
      </c>
      <c r="AJ26" s="115">
        <f>(VLOOKUP($A26,'ADR Raw Data'!$B$6:$BE$43,'ADR Raw Data'!AU$1,FALSE))/100</f>
        <v>1.1405913411822299E-2</v>
      </c>
      <c r="AK26" s="115">
        <f>(VLOOKUP($A26,'ADR Raw Data'!$B$6:$BE$43,'ADR Raw Data'!AV$1,FALSE))/100</f>
        <v>-1.00915667009877E-2</v>
      </c>
      <c r="AL26" s="115">
        <f>(VLOOKUP($A26,'ADR Raw Data'!$B$6:$BE$43,'ADR Raw Data'!AW$1,FALSE))/100</f>
        <v>-8.3331677835549005E-3</v>
      </c>
      <c r="AM26" s="115">
        <f>(VLOOKUP($A26,'ADR Raw Data'!$B$6:$BE$43,'ADR Raw Data'!AX$1,FALSE))/100</f>
        <v>2.1492612862274801E-2</v>
      </c>
      <c r="AN26" s="116">
        <f>(VLOOKUP($A26,'ADR Raw Data'!$B$6:$BE$43,'ADR Raw Data'!AY$1,FALSE))/100</f>
        <v>2.63129911059376E-3</v>
      </c>
      <c r="AO26" s="115">
        <f>(VLOOKUP($A26,'ADR Raw Data'!$B$6:$BE$43,'ADR Raw Data'!BA$1,FALSE))/100</f>
        <v>4.2645207155939106E-2</v>
      </c>
      <c r="AP26" s="115">
        <f>(VLOOKUP($A26,'ADR Raw Data'!$B$6:$BE$43,'ADR Raw Data'!BB$1,FALSE))/100</f>
        <v>1.8013665487754699E-2</v>
      </c>
      <c r="AQ26" s="116">
        <f>(VLOOKUP($A26,'ADR Raw Data'!$B$6:$BE$43,'ADR Raw Data'!BC$1,FALSE))/100</f>
        <v>2.9881434562172501E-2</v>
      </c>
      <c r="AR26" s="117">
        <f>(VLOOKUP($A26,'ADR Raw Data'!$B$6:$BE$43,'ADR Raw Data'!BE$1,FALSE))/100</f>
        <v>1.1094601347118E-2</v>
      </c>
      <c r="AT26" s="49">
        <f>VLOOKUP($A26,'RevPAR Raw Data'!$B$6:$BE$43,'RevPAR Raw Data'!AG$1,FALSE)</f>
        <v>46.5814707923832</v>
      </c>
      <c r="AU26" s="50">
        <f>VLOOKUP($A26,'RevPAR Raw Data'!$B$6:$BE$43,'RevPAR Raw Data'!AH$1,FALSE)</f>
        <v>59.269431225868701</v>
      </c>
      <c r="AV26" s="50">
        <f>VLOOKUP($A26,'RevPAR Raw Data'!$B$6:$BE$43,'RevPAR Raw Data'!AI$1,FALSE)</f>
        <v>61.183119441031899</v>
      </c>
      <c r="AW26" s="50">
        <f>VLOOKUP($A26,'RevPAR Raw Data'!$B$6:$BE$43,'RevPAR Raw Data'!AJ$1,FALSE)</f>
        <v>63.348684108459103</v>
      </c>
      <c r="AX26" s="50">
        <f>VLOOKUP($A26,'RevPAR Raw Data'!$B$6:$BE$43,'RevPAR Raw Data'!AK$1,FALSE)</f>
        <v>61.062669133906603</v>
      </c>
      <c r="AY26" s="51">
        <f>VLOOKUP($A26,'RevPAR Raw Data'!$B$6:$BE$43,'RevPAR Raw Data'!AL$1,FALSE)</f>
        <v>58.289074940329897</v>
      </c>
      <c r="AZ26" s="50">
        <f>VLOOKUP($A26,'RevPAR Raw Data'!$B$6:$BE$43,'RevPAR Raw Data'!AN$1,FALSE)</f>
        <v>74.002267484204907</v>
      </c>
      <c r="BA26" s="50">
        <f>VLOOKUP($A26,'RevPAR Raw Data'!$B$6:$BE$43,'RevPAR Raw Data'!AO$1,FALSE)</f>
        <v>75.353283073008001</v>
      </c>
      <c r="BB26" s="51">
        <f>VLOOKUP($A26,'RevPAR Raw Data'!$B$6:$BE$43,'RevPAR Raw Data'!AP$1,FALSE)</f>
        <v>74.677775278606504</v>
      </c>
      <c r="BC26" s="52">
        <f>VLOOKUP($A26,'RevPAR Raw Data'!$B$6:$BE$43,'RevPAR Raw Data'!AR$1,FALSE)</f>
        <v>62.971560751266097</v>
      </c>
      <c r="BE26" s="129">
        <f>(VLOOKUP($A26,'RevPAR Raw Data'!$B$6:$BE$43,'RevPAR Raw Data'!AT$1,FALSE))/100</f>
        <v>1.27379154937263E-2</v>
      </c>
      <c r="BF26" s="119">
        <f>(VLOOKUP($A26,'RevPAR Raw Data'!$B$6:$BE$43,'RevPAR Raw Data'!AU$1,FALSE))/100</f>
        <v>9.0072885603071903E-2</v>
      </c>
      <c r="BG26" s="119">
        <f>(VLOOKUP($A26,'RevPAR Raw Data'!$B$6:$BE$43,'RevPAR Raw Data'!AV$1,FALSE))/100</f>
        <v>2.7620901195142503E-2</v>
      </c>
      <c r="BH26" s="119">
        <f>(VLOOKUP($A26,'RevPAR Raw Data'!$B$6:$BE$43,'RevPAR Raw Data'!AW$1,FALSE))/100</f>
        <v>3.4083980243259898E-2</v>
      </c>
      <c r="BI26" s="119">
        <f>(VLOOKUP($A26,'RevPAR Raw Data'!$B$6:$BE$43,'RevPAR Raw Data'!AX$1,FALSE))/100</f>
        <v>6.0159209008487799E-2</v>
      </c>
      <c r="BJ26" s="130">
        <f>(VLOOKUP($A26,'RevPAR Raw Data'!$B$6:$BE$43,'RevPAR Raw Data'!AY$1,FALSE))/100</f>
        <v>4.5489565966492396E-2</v>
      </c>
      <c r="BK26" s="119">
        <f>(VLOOKUP($A26,'RevPAR Raw Data'!$B$6:$BE$43,'RevPAR Raw Data'!BA$1,FALSE))/100</f>
        <v>6.0956514240640497E-2</v>
      </c>
      <c r="BL26" s="119">
        <f>(VLOOKUP($A26,'RevPAR Raw Data'!$B$6:$BE$43,'RevPAR Raw Data'!BB$1,FALSE))/100</f>
        <v>1.06295419586682E-2</v>
      </c>
      <c r="BM26" s="130">
        <f>(VLOOKUP($A26,'RevPAR Raw Data'!$B$6:$BE$43,'RevPAR Raw Data'!BC$1,FALSE))/100</f>
        <v>3.4954272703977302E-2</v>
      </c>
      <c r="BN26" s="131">
        <f>(VLOOKUP($A26,'RevPAR Raw Data'!$B$6:$BE$43,'RevPAR Raw Data'!BE$1,FALSE))/100</f>
        <v>4.1895974550814896E-2</v>
      </c>
    </row>
    <row r="27" spans="1:66" x14ac:dyDescent="0.45">
      <c r="A27" s="59" t="s">
        <v>93</v>
      </c>
      <c r="B27" s="129">
        <f>(VLOOKUP($A27,'Occupancy Raw Data'!$B$8:$BE$45,'Occupancy Raw Data'!AG$3,FALSE))/100</f>
        <v>0.35411806571507598</v>
      </c>
      <c r="C27" s="119">
        <f>(VLOOKUP($A27,'Occupancy Raw Data'!$B$8:$BE$45,'Occupancy Raw Data'!AH$3,FALSE))/100</f>
        <v>0.38717330275592099</v>
      </c>
      <c r="D27" s="119">
        <f>(VLOOKUP($A27,'Occupancy Raw Data'!$B$8:$BE$45,'Occupancy Raw Data'!AI$3,FALSE))/100</f>
        <v>0.40467982247582801</v>
      </c>
      <c r="E27" s="119">
        <f>(VLOOKUP($A27,'Occupancy Raw Data'!$B$8:$BE$45,'Occupancy Raw Data'!AJ$3,FALSE))/100</f>
        <v>0.39948882548739806</v>
      </c>
      <c r="F27" s="119">
        <f>(VLOOKUP($A27,'Occupancy Raw Data'!$B$8:$BE$45,'Occupancy Raw Data'!AK$3,FALSE))/100</f>
        <v>0.40305515929624297</v>
      </c>
      <c r="G27" s="130">
        <f>(VLOOKUP($A27,'Occupancy Raw Data'!$B$8:$BE$45,'Occupancy Raw Data'!AL$3,FALSE))/100</f>
        <v>0.38968643598067898</v>
      </c>
      <c r="H27" s="119">
        <f>(VLOOKUP($A27,'Occupancy Raw Data'!$B$8:$BE$45,'Occupancy Raw Data'!AN$3,FALSE))/100</f>
        <v>0.52991182634138601</v>
      </c>
      <c r="I27" s="119">
        <f>(VLOOKUP($A27,'Occupancy Raw Data'!$B$8:$BE$45,'Occupancy Raw Data'!AO$3,FALSE))/100</f>
        <v>0.57065754616266606</v>
      </c>
      <c r="J27" s="130">
        <f>(VLOOKUP($A27,'Occupancy Raw Data'!$B$8:$BE$45,'Occupancy Raw Data'!AP$3,FALSE))/100</f>
        <v>0.55028468625202598</v>
      </c>
      <c r="K27" s="131">
        <f>(VLOOKUP($A27,'Occupancy Raw Data'!$B$8:$BE$45,'Occupancy Raw Data'!AR$3,FALSE))/100</f>
        <v>0.435614455651544</v>
      </c>
      <c r="M27" s="118">
        <f>(VLOOKUP($A27,'Occupancy Raw Data'!$B$8:$BE$45,'Occupancy Raw Data'!AT$3,FALSE))/100</f>
        <v>-5.7627577862874403E-2</v>
      </c>
      <c r="N27" s="115">
        <f>(VLOOKUP($A27,'Occupancy Raw Data'!$B$8:$BE$45,'Occupancy Raw Data'!AU$3,FALSE))/100</f>
        <v>-2.3288027405991996E-2</v>
      </c>
      <c r="O27" s="115">
        <f>(VLOOKUP($A27,'Occupancy Raw Data'!$B$8:$BE$45,'Occupancy Raw Data'!AV$3,FALSE))/100</f>
        <v>-7.1420932155150899E-2</v>
      </c>
      <c r="P27" s="115">
        <f>(VLOOKUP($A27,'Occupancy Raw Data'!$B$8:$BE$45,'Occupancy Raw Data'!AW$3,FALSE))/100</f>
        <v>-0.138275055414809</v>
      </c>
      <c r="Q27" s="115">
        <f>(VLOOKUP($A27,'Occupancy Raw Data'!$B$8:$BE$45,'Occupancy Raw Data'!AX$3,FALSE))/100</f>
        <v>-0.18060553940725799</v>
      </c>
      <c r="R27" s="116">
        <f>(VLOOKUP($A27,'Occupancy Raw Data'!$B$8:$BE$45,'Occupancy Raw Data'!AY$3,FALSE))/100</f>
        <v>-9.9394521168873207E-2</v>
      </c>
      <c r="S27" s="115">
        <f>(VLOOKUP($A27,'Occupancy Raw Data'!$B$8:$BE$45,'Occupancy Raw Data'!BA$3,FALSE))/100</f>
        <v>-0.12557703143274401</v>
      </c>
      <c r="T27" s="115">
        <f>(VLOOKUP($A27,'Occupancy Raw Data'!$B$8:$BE$45,'Occupancy Raw Data'!BB$3,FALSE))/100</f>
        <v>-0.10117072019780499</v>
      </c>
      <c r="U27" s="116">
        <f>(VLOOKUP($A27,'Occupancy Raw Data'!$B$8:$BE$45,'Occupancy Raw Data'!BC$3,FALSE))/100</f>
        <v>-0.11308990019222601</v>
      </c>
      <c r="V27" s="117">
        <f>(VLOOKUP($A27,'Occupancy Raw Data'!$B$8:$BE$45,'Occupancy Raw Data'!BE$3,FALSE))/100</f>
        <v>-0.10429850894225201</v>
      </c>
      <c r="X27" s="49">
        <f>VLOOKUP($A27,'ADR Raw Data'!$B$6:$BE$43,'ADR Raw Data'!AG$1,FALSE)</f>
        <v>102.067838354175</v>
      </c>
      <c r="Y27" s="50">
        <f>VLOOKUP($A27,'ADR Raw Data'!$B$6:$BE$43,'ADR Raw Data'!AH$1,FALSE)</f>
        <v>102.19293485498299</v>
      </c>
      <c r="Z27" s="50">
        <f>VLOOKUP($A27,'ADR Raw Data'!$B$6:$BE$43,'ADR Raw Data'!AI$1,FALSE)</f>
        <v>104.07540649694</v>
      </c>
      <c r="AA27" s="50">
        <f>VLOOKUP($A27,'ADR Raw Data'!$B$6:$BE$43,'ADR Raw Data'!AJ$1,FALSE)</f>
        <v>101.647586118137</v>
      </c>
      <c r="AB27" s="50">
        <f>VLOOKUP($A27,'ADR Raw Data'!$B$6:$BE$43,'ADR Raw Data'!AK$1,FALSE)</f>
        <v>100.947080450277</v>
      </c>
      <c r="AC27" s="51">
        <f>VLOOKUP($A27,'ADR Raw Data'!$B$6:$BE$43,'ADR Raw Data'!AL$1,FALSE)</f>
        <v>102.191598555274</v>
      </c>
      <c r="AD27" s="50">
        <f>VLOOKUP($A27,'ADR Raw Data'!$B$6:$BE$43,'ADR Raw Data'!AN$1,FALSE)</f>
        <v>123.292521131174</v>
      </c>
      <c r="AE27" s="50">
        <f>VLOOKUP($A27,'ADR Raw Data'!$B$6:$BE$43,'ADR Raw Data'!AO$1,FALSE)</f>
        <v>125.20642257751599</v>
      </c>
      <c r="AF27" s="51">
        <f>VLOOKUP($A27,'ADR Raw Data'!$B$6:$BE$43,'ADR Raw Data'!AP$1,FALSE)</f>
        <v>124.284900467046</v>
      </c>
      <c r="AG27" s="52">
        <f>VLOOKUP($A27,'ADR Raw Data'!$B$6:$BE$43,'ADR Raw Data'!AR$1,FALSE)</f>
        <v>110.173064810897</v>
      </c>
      <c r="AI27" s="118">
        <f>(VLOOKUP($A27,'ADR Raw Data'!$B$6:$BE$43,'ADR Raw Data'!AT$1,FALSE))/100</f>
        <v>-8.5918814599839199E-3</v>
      </c>
      <c r="AJ27" s="115">
        <f>(VLOOKUP($A27,'ADR Raw Data'!$B$6:$BE$43,'ADR Raw Data'!AU$1,FALSE))/100</f>
        <v>6.2586223654758303E-3</v>
      </c>
      <c r="AK27" s="115">
        <f>(VLOOKUP($A27,'ADR Raw Data'!$B$6:$BE$43,'ADR Raw Data'!AV$1,FALSE))/100</f>
        <v>7.8892102551626504E-4</v>
      </c>
      <c r="AL27" s="115">
        <f>(VLOOKUP($A27,'ADR Raw Data'!$B$6:$BE$43,'ADR Raw Data'!AW$1,FALSE))/100</f>
        <v>-4.2776954215805095E-2</v>
      </c>
      <c r="AM27" s="115">
        <f>(VLOOKUP($A27,'ADR Raw Data'!$B$6:$BE$43,'ADR Raw Data'!AX$1,FALSE))/100</f>
        <v>-5.7526510927610894E-2</v>
      </c>
      <c r="AN27" s="116">
        <f>(VLOOKUP($A27,'ADR Raw Data'!$B$6:$BE$43,'ADR Raw Data'!AY$1,FALSE))/100</f>
        <v>-2.2513069270142599E-2</v>
      </c>
      <c r="AO27" s="115">
        <f>(VLOOKUP($A27,'ADR Raw Data'!$B$6:$BE$43,'ADR Raw Data'!BA$1,FALSE))/100</f>
        <v>-2.1536030614570701E-2</v>
      </c>
      <c r="AP27" s="115">
        <f>(VLOOKUP($A27,'ADR Raw Data'!$B$6:$BE$43,'ADR Raw Data'!BB$1,FALSE))/100</f>
        <v>-1.7123399147358099E-2</v>
      </c>
      <c r="AQ27" s="116">
        <f>(VLOOKUP($A27,'ADR Raw Data'!$B$6:$BE$43,'ADR Raw Data'!BC$1,FALSE))/100</f>
        <v>-1.9162496768696E-2</v>
      </c>
      <c r="AR27" s="117">
        <f>(VLOOKUP($A27,'ADR Raw Data'!$B$6:$BE$43,'ADR Raw Data'!BE$1,FALSE))/100</f>
        <v>-2.17747733073154E-2</v>
      </c>
      <c r="AT27" s="49">
        <f>VLOOKUP($A27,'RevPAR Raw Data'!$B$6:$BE$43,'RevPAR Raw Data'!AG$1,FALSE)</f>
        <v>36.144065489699798</v>
      </c>
      <c r="AU27" s="50">
        <f>VLOOKUP($A27,'RevPAR Raw Data'!$B$6:$BE$43,'RevPAR Raw Data'!AH$1,FALSE)</f>
        <v>39.5663761061247</v>
      </c>
      <c r="AV27" s="50">
        <f>VLOOKUP($A27,'RevPAR Raw Data'!$B$6:$BE$43,'RevPAR Raw Data'!AI$1,FALSE)</f>
        <v>42.117217025281299</v>
      </c>
      <c r="AW27" s="50">
        <f>VLOOKUP($A27,'RevPAR Raw Data'!$B$6:$BE$43,'RevPAR Raw Data'!AJ$1,FALSE)</f>
        <v>40.607074791963797</v>
      </c>
      <c r="AX27" s="50">
        <f>VLOOKUP($A27,'RevPAR Raw Data'!$B$6:$BE$43,'RevPAR Raw Data'!AK$1,FALSE)</f>
        <v>40.687241591377301</v>
      </c>
      <c r="AY27" s="51">
        <f>VLOOKUP($A27,'RevPAR Raw Data'!$B$6:$BE$43,'RevPAR Raw Data'!AL$1,FALSE)</f>
        <v>39.8226798281732</v>
      </c>
      <c r="AZ27" s="50">
        <f>VLOOKUP($A27,'RevPAR Raw Data'!$B$6:$BE$43,'RevPAR Raw Data'!AN$1,FALSE)</f>
        <v>65.334165046854594</v>
      </c>
      <c r="BA27" s="50">
        <f>VLOOKUP($A27,'RevPAR Raw Data'!$B$6:$BE$43,'RevPAR Raw Data'!AO$1,FALSE)</f>
        <v>71.449989871891106</v>
      </c>
      <c r="BB27" s="51">
        <f>VLOOKUP($A27,'RevPAR Raw Data'!$B$6:$BE$43,'RevPAR Raw Data'!AP$1,FALSE)</f>
        <v>68.3920774593728</v>
      </c>
      <c r="BC27" s="52">
        <f>VLOOKUP($A27,'RevPAR Raw Data'!$B$6:$BE$43,'RevPAR Raw Data'!AR$1,FALSE)</f>
        <v>47.992979655061198</v>
      </c>
      <c r="BE27" s="129">
        <f>(VLOOKUP($A27,'RevPAR Raw Data'!$B$6:$BE$43,'RevPAR Raw Data'!AT$1,FALSE))/100</f>
        <v>-6.5724330005034498E-2</v>
      </c>
      <c r="BF27" s="119">
        <f>(VLOOKUP($A27,'RevPAR Raw Data'!$B$6:$BE$43,'RevPAR Raw Data'!AU$1,FALSE))/100</f>
        <v>-1.7175156009687099E-2</v>
      </c>
      <c r="BG27" s="119">
        <f>(VLOOKUP($A27,'RevPAR Raw Data'!$B$6:$BE$43,'RevPAR Raw Data'!AV$1,FALSE))/100</f>
        <v>-7.0688356604673805E-2</v>
      </c>
      <c r="BH27" s="119">
        <f>(VLOOKUP($A27,'RevPAR Raw Data'!$B$6:$BE$43,'RevPAR Raw Data'!AW$1,FALSE))/100</f>
        <v>-0.17513702391594699</v>
      </c>
      <c r="BI27" s="119">
        <f>(VLOOKUP($A27,'RevPAR Raw Data'!$B$6:$BE$43,'RevPAR Raw Data'!AX$1,FALSE))/100</f>
        <v>-0.22774244379856998</v>
      </c>
      <c r="BJ27" s="130">
        <f>(VLOOKUP($A27,'RevPAR Raw Data'!$B$6:$BE$43,'RevPAR Raw Data'!AY$1,FALSE))/100</f>
        <v>-0.11966991469886799</v>
      </c>
      <c r="BK27" s="119">
        <f>(VLOOKUP($A27,'RevPAR Raw Data'!$B$6:$BE$43,'RevPAR Raw Data'!BA$1,FALSE))/100</f>
        <v>-0.144408631253892</v>
      </c>
      <c r="BL27" s="119">
        <f>(VLOOKUP($A27,'RevPAR Raw Data'!$B$6:$BE$43,'RevPAR Raw Data'!BB$1,FALSE))/100</f>
        <v>-0.11656173272119</v>
      </c>
      <c r="BM27" s="130">
        <f>(VLOOKUP($A27,'RevPAR Raw Data'!$B$6:$BE$43,'RevPAR Raw Data'!BC$1,FALSE))/100</f>
        <v>-0.130085312113917</v>
      </c>
      <c r="BN27" s="131">
        <f>(VLOOKUP($A27,'RevPAR Raw Data'!$B$6:$BE$43,'RevPAR Raw Data'!BE$1,FALSE))/100</f>
        <v>-0.123802205861059</v>
      </c>
    </row>
    <row r="28" spans="1:66" x14ac:dyDescent="0.45">
      <c r="A28" s="59" t="s">
        <v>29</v>
      </c>
      <c r="B28" s="129">
        <f>(VLOOKUP($A28,'Occupancy Raw Data'!$B$8:$BE$45,'Occupancy Raw Data'!AG$3,FALSE))/100</f>
        <v>0.29468057022175198</v>
      </c>
      <c r="C28" s="119">
        <f>(VLOOKUP($A28,'Occupancy Raw Data'!$B$8:$BE$45,'Occupancy Raw Data'!AH$3,FALSE))/100</f>
        <v>0.31335797254487802</v>
      </c>
      <c r="D28" s="119">
        <f>(VLOOKUP($A28,'Occupancy Raw Data'!$B$8:$BE$45,'Occupancy Raw Data'!AI$3,FALSE))/100</f>
        <v>0.30260031678986199</v>
      </c>
      <c r="E28" s="119">
        <f>(VLOOKUP($A28,'Occupancy Raw Data'!$B$8:$BE$45,'Occupancy Raw Data'!AJ$3,FALSE))/100</f>
        <v>0.30712117212249201</v>
      </c>
      <c r="F28" s="119">
        <f>(VLOOKUP($A28,'Occupancy Raw Data'!$B$8:$BE$45,'Occupancy Raw Data'!AK$3,FALSE))/100</f>
        <v>0.33975712777191097</v>
      </c>
      <c r="G28" s="130">
        <f>(VLOOKUP($A28,'Occupancy Raw Data'!$B$8:$BE$45,'Occupancy Raw Data'!AL$3,FALSE))/100</f>
        <v>0.31150343189017898</v>
      </c>
      <c r="H28" s="119">
        <f>(VLOOKUP($A28,'Occupancy Raw Data'!$B$8:$BE$45,'Occupancy Raw Data'!AN$3,FALSE))/100</f>
        <v>0.412717793030623</v>
      </c>
      <c r="I28" s="119">
        <f>(VLOOKUP($A28,'Occupancy Raw Data'!$B$8:$BE$45,'Occupancy Raw Data'!AO$3,FALSE))/100</f>
        <v>0.44650871172122403</v>
      </c>
      <c r="J28" s="130">
        <f>(VLOOKUP($A28,'Occupancy Raw Data'!$B$8:$BE$45,'Occupancy Raw Data'!AP$3,FALSE))/100</f>
        <v>0.42961325237592296</v>
      </c>
      <c r="K28" s="131">
        <f>(VLOOKUP($A28,'Occupancy Raw Data'!$B$8:$BE$45,'Occupancy Raw Data'!AR$3,FALSE))/100</f>
        <v>0.34524909488610594</v>
      </c>
      <c r="M28" s="118">
        <f>(VLOOKUP($A28,'Occupancy Raw Data'!$B$8:$BE$45,'Occupancy Raw Data'!AT$3,FALSE))/100</f>
        <v>2.13638856274183E-3</v>
      </c>
      <c r="N28" s="115">
        <f>(VLOOKUP($A28,'Occupancy Raw Data'!$B$8:$BE$45,'Occupancy Raw Data'!AU$3,FALSE))/100</f>
        <v>7.7616539171509805E-2</v>
      </c>
      <c r="O28" s="115">
        <f>(VLOOKUP($A28,'Occupancy Raw Data'!$B$8:$BE$45,'Occupancy Raw Data'!AV$3,FALSE))/100</f>
        <v>2.0797060295193699E-2</v>
      </c>
      <c r="P28" s="115">
        <f>(VLOOKUP($A28,'Occupancy Raw Data'!$B$8:$BE$45,'Occupancy Raw Data'!AW$3,FALSE))/100</f>
        <v>1.7338882655754999E-2</v>
      </c>
      <c r="Q28" s="115">
        <f>(VLOOKUP($A28,'Occupancy Raw Data'!$B$8:$BE$45,'Occupancy Raw Data'!AX$3,FALSE))/100</f>
        <v>3.2424577660685697E-2</v>
      </c>
      <c r="R28" s="116">
        <f>(VLOOKUP($A28,'Occupancy Raw Data'!$B$8:$BE$45,'Occupancy Raw Data'!AY$3,FALSE))/100</f>
        <v>2.99472697406509E-2</v>
      </c>
      <c r="S28" s="115">
        <f>(VLOOKUP($A28,'Occupancy Raw Data'!$B$8:$BE$45,'Occupancy Raw Data'!BA$3,FALSE))/100</f>
        <v>-0.16545894178919099</v>
      </c>
      <c r="T28" s="115">
        <f>(VLOOKUP($A28,'Occupancy Raw Data'!$B$8:$BE$45,'Occupancy Raw Data'!BB$3,FALSE))/100</f>
        <v>-0.16589218995483301</v>
      </c>
      <c r="U28" s="116">
        <f>(VLOOKUP($A28,'Occupancy Raw Data'!$B$8:$BE$45,'Occupancy Raw Data'!BC$3,FALSE))/100</f>
        <v>-0.16568414123378802</v>
      </c>
      <c r="V28" s="117">
        <f>(VLOOKUP($A28,'Occupancy Raw Data'!$B$8:$BE$45,'Occupancy Raw Data'!BE$3,FALSE))/100</f>
        <v>-4.9242225333362102E-2</v>
      </c>
      <c r="X28" s="49">
        <f>VLOOKUP($A28,'ADR Raw Data'!$B$6:$BE$43,'ADR Raw Data'!AG$1,FALSE)</f>
        <v>113.766160134378</v>
      </c>
      <c r="Y28" s="50">
        <f>VLOOKUP($A28,'ADR Raw Data'!$B$6:$BE$43,'ADR Raw Data'!AH$1,FALSE)</f>
        <v>95.054144903117106</v>
      </c>
      <c r="Z28" s="50">
        <f>VLOOKUP($A28,'ADR Raw Data'!$B$6:$BE$43,'ADR Raw Data'!AI$1,FALSE)</f>
        <v>91.746169029443806</v>
      </c>
      <c r="AA28" s="50">
        <f>VLOOKUP($A28,'ADR Raw Data'!$B$6:$BE$43,'ADR Raw Data'!AJ$1,FALSE)</f>
        <v>88.508172343397405</v>
      </c>
      <c r="AB28" s="50">
        <f>VLOOKUP($A28,'ADR Raw Data'!$B$6:$BE$43,'ADR Raw Data'!AK$1,FALSE)</f>
        <v>94.344032634032601</v>
      </c>
      <c r="AC28" s="51">
        <f>VLOOKUP($A28,'ADR Raw Data'!$B$6:$BE$43,'ADR Raw Data'!AL$1,FALSE)</f>
        <v>96.506071315070201</v>
      </c>
      <c r="AD28" s="50">
        <f>VLOOKUP($A28,'ADR Raw Data'!$B$6:$BE$43,'ADR Raw Data'!AN$1,FALSE)</f>
        <v>137.036265291436</v>
      </c>
      <c r="AE28" s="50">
        <f>VLOOKUP($A28,'ADR Raw Data'!$B$6:$BE$43,'ADR Raw Data'!AO$1,FALSE)</f>
        <v>164.04325992166099</v>
      </c>
      <c r="AF28" s="51">
        <f>VLOOKUP($A28,'ADR Raw Data'!$B$6:$BE$43,'ADR Raw Data'!AP$1,FALSE)</f>
        <v>151.07081649896301</v>
      </c>
      <c r="AG28" s="52">
        <f>VLOOKUP($A28,'ADR Raw Data'!$B$6:$BE$43,'ADR Raw Data'!AR$1,FALSE)</f>
        <v>115.905511967994</v>
      </c>
      <c r="AI28" s="118">
        <f>(VLOOKUP($A28,'ADR Raw Data'!$B$6:$BE$43,'ADR Raw Data'!AT$1,FALSE))/100</f>
        <v>-5.7036920355191499E-2</v>
      </c>
      <c r="AJ28" s="115">
        <f>(VLOOKUP($A28,'ADR Raw Data'!$B$6:$BE$43,'ADR Raw Data'!AU$1,FALSE))/100</f>
        <v>5.5471110568090596E-3</v>
      </c>
      <c r="AK28" s="115">
        <f>(VLOOKUP($A28,'ADR Raw Data'!$B$6:$BE$43,'ADR Raw Data'!AV$1,FALSE))/100</f>
        <v>-2.2329286170126302E-2</v>
      </c>
      <c r="AL28" s="115">
        <f>(VLOOKUP($A28,'ADR Raw Data'!$B$6:$BE$43,'ADR Raw Data'!AW$1,FALSE))/100</f>
        <v>-4.7273744005138799E-2</v>
      </c>
      <c r="AM28" s="115">
        <f>(VLOOKUP($A28,'ADR Raw Data'!$B$6:$BE$43,'ADR Raw Data'!AX$1,FALSE))/100</f>
        <v>-2.8163327688774598E-2</v>
      </c>
      <c r="AN28" s="116">
        <f>(VLOOKUP($A28,'ADR Raw Data'!$B$6:$BE$43,'ADR Raw Data'!AY$1,FALSE))/100</f>
        <v>-3.20643304632258E-2</v>
      </c>
      <c r="AO28" s="115">
        <f>(VLOOKUP($A28,'ADR Raw Data'!$B$6:$BE$43,'ADR Raw Data'!BA$1,FALSE))/100</f>
        <v>1.47217837951485E-2</v>
      </c>
      <c r="AP28" s="115">
        <f>(VLOOKUP($A28,'ADR Raw Data'!$B$6:$BE$43,'ADR Raw Data'!BB$1,FALSE))/100</f>
        <v>0.159052664053728</v>
      </c>
      <c r="AQ28" s="116">
        <f>(VLOOKUP($A28,'ADR Raw Data'!$B$6:$BE$43,'ADR Raw Data'!BC$1,FALSE))/100</f>
        <v>9.1406311266258394E-2</v>
      </c>
      <c r="AR28" s="117">
        <f>(VLOOKUP($A28,'ADR Raw Data'!$B$6:$BE$43,'ADR Raw Data'!BE$1,FALSE))/100</f>
        <v>4.5358678426945095E-3</v>
      </c>
      <c r="AT28" s="49">
        <f>VLOOKUP($A28,'RevPAR Raw Data'!$B$6:$BE$43,'RevPAR Raw Data'!AG$1,FALSE)</f>
        <v>33.524676940337898</v>
      </c>
      <c r="AU28" s="50">
        <f>VLOOKUP($A28,'RevPAR Raw Data'!$B$6:$BE$43,'RevPAR Raw Data'!AH$1,FALSE)</f>
        <v>29.785974128827799</v>
      </c>
      <c r="AV28" s="50">
        <f>VLOOKUP($A28,'RevPAR Raw Data'!$B$6:$BE$43,'RevPAR Raw Data'!AI$1,FALSE)</f>
        <v>27.762419812565899</v>
      </c>
      <c r="AW28" s="50">
        <f>VLOOKUP($A28,'RevPAR Raw Data'!$B$6:$BE$43,'RevPAR Raw Data'!AJ$1,FALSE)</f>
        <v>27.1827336325237</v>
      </c>
      <c r="AX28" s="50">
        <f>VLOOKUP($A28,'RevPAR Raw Data'!$B$6:$BE$43,'RevPAR Raw Data'!AK$1,FALSE)</f>
        <v>32.054057550158298</v>
      </c>
      <c r="AY28" s="51">
        <f>VLOOKUP($A28,'RevPAR Raw Data'!$B$6:$BE$43,'RevPAR Raw Data'!AL$1,FALSE)</f>
        <v>30.0619724128827</v>
      </c>
      <c r="AZ28" s="50">
        <f>VLOOKUP($A28,'RevPAR Raw Data'!$B$6:$BE$43,'RevPAR Raw Data'!AN$1,FALSE)</f>
        <v>56.557304976240701</v>
      </c>
      <c r="BA28" s="50">
        <f>VLOOKUP($A28,'RevPAR Raw Data'!$B$6:$BE$43,'RevPAR Raw Data'!AO$1,FALSE)</f>
        <v>73.246744654170996</v>
      </c>
      <c r="BB28" s="51">
        <f>VLOOKUP($A28,'RevPAR Raw Data'!$B$6:$BE$43,'RevPAR Raw Data'!AP$1,FALSE)</f>
        <v>64.902024815205905</v>
      </c>
      <c r="BC28" s="52">
        <f>VLOOKUP($A28,'RevPAR Raw Data'!$B$6:$BE$43,'RevPAR Raw Data'!AR$1,FALSE)</f>
        <v>40.0162730992608</v>
      </c>
      <c r="BE28" s="129">
        <f>(VLOOKUP($A28,'RevPAR Raw Data'!$B$6:$BE$43,'RevPAR Raw Data'!AT$1,FALSE))/100</f>
        <v>-5.5022384816750501E-2</v>
      </c>
      <c r="BF28" s="119">
        <f>(VLOOKUP($A28,'RevPAR Raw Data'!$B$6:$BE$43,'RevPAR Raw Data'!AU$1,FALSE))/100</f>
        <v>8.3594197790948399E-2</v>
      </c>
      <c r="BG28" s="119">
        <f>(VLOOKUP($A28,'RevPAR Raw Data'!$B$6:$BE$43,'RevPAR Raw Data'!AV$1,FALSE))/100</f>
        <v>-1.9966093857613503E-3</v>
      </c>
      <c r="BH28" s="119">
        <f>(VLOOKUP($A28,'RevPAR Raw Data'!$B$6:$BE$43,'RevPAR Raw Data'!AW$1,FALSE))/100</f>
        <v>-3.0754535249387097E-2</v>
      </c>
      <c r="BI28" s="119">
        <f>(VLOOKUP($A28,'RevPAR Raw Data'!$B$6:$BE$43,'RevPAR Raw Data'!AX$1,FALSE))/100</f>
        <v>3.3480659660830902E-3</v>
      </c>
      <c r="BJ28" s="130">
        <f>(VLOOKUP($A28,'RevPAR Raw Data'!$B$6:$BE$43,'RevPAR Raw Data'!AY$1,FALSE))/100</f>
        <v>-3.0772998760104902E-3</v>
      </c>
      <c r="BK28" s="119">
        <f>(VLOOKUP($A28,'RevPAR Raw Data'!$B$6:$BE$43,'RevPAR Raw Data'!BA$1,FALSE))/100</f>
        <v>-0.15317300876203699</v>
      </c>
      <c r="BL28" s="119">
        <f>(VLOOKUP($A28,'RevPAR Raw Data'!$B$6:$BE$43,'RevPAR Raw Data'!BB$1,FALSE))/100</f>
        <v>-3.3225120659128499E-2</v>
      </c>
      <c r="BM28" s="130">
        <f>(VLOOKUP($A28,'RevPAR Raw Data'!$B$6:$BE$43,'RevPAR Raw Data'!BC$1,FALSE))/100</f>
        <v>-8.9422406153028891E-2</v>
      </c>
      <c r="BN28" s="131">
        <f>(VLOOKUP($A28,'RevPAR Raw Data'!$B$6:$BE$43,'RevPAR Raw Data'!BE$1,FALSE))/100</f>
        <v>-4.4929713717059901E-2</v>
      </c>
    </row>
    <row r="29" spans="1:66" x14ac:dyDescent="0.45">
      <c r="B29" s="134"/>
      <c r="C29" s="138"/>
      <c r="D29" s="138"/>
      <c r="E29" s="138"/>
      <c r="F29" s="138"/>
      <c r="G29" s="139"/>
      <c r="H29" s="138"/>
      <c r="I29" s="138"/>
      <c r="J29" s="139"/>
      <c r="K29" s="135"/>
      <c r="M29" s="143"/>
      <c r="N29" s="145"/>
      <c r="O29" s="145"/>
      <c r="P29" s="145"/>
      <c r="Q29" s="145"/>
      <c r="R29" s="146"/>
      <c r="S29" s="145"/>
      <c r="T29" s="145"/>
      <c r="U29" s="146"/>
      <c r="V29" s="144"/>
      <c r="X29" s="55"/>
      <c r="Y29" s="56"/>
      <c r="Z29" s="56"/>
      <c r="AA29" s="56"/>
      <c r="AB29" s="56"/>
      <c r="AC29" s="57"/>
      <c r="AD29" s="56"/>
      <c r="AE29" s="56"/>
      <c r="AF29" s="57"/>
      <c r="AG29" s="58"/>
      <c r="AI29" s="143"/>
      <c r="AJ29" s="145"/>
      <c r="AK29" s="145"/>
      <c r="AL29" s="145"/>
      <c r="AM29" s="145"/>
      <c r="AN29" s="146"/>
      <c r="AO29" s="145"/>
      <c r="AP29" s="145"/>
      <c r="AQ29" s="146"/>
      <c r="AR29" s="144"/>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29">
        <f>(VLOOKUP($A30,'Occupancy Raw Data'!$B$8:$BE$45,'Occupancy Raw Data'!AG$3,FALSE))/100</f>
        <v>0.36865813718935203</v>
      </c>
      <c r="C30" s="119">
        <f>(VLOOKUP($A30,'Occupancy Raw Data'!$B$8:$BE$45,'Occupancy Raw Data'!AH$3,FALSE))/100</f>
        <v>0.46972564396042699</v>
      </c>
      <c r="D30" s="119">
        <f>(VLOOKUP($A30,'Occupancy Raw Data'!$B$8:$BE$45,'Occupancy Raw Data'!AI$3,FALSE))/100</f>
        <v>0.50614213025395705</v>
      </c>
      <c r="E30" s="119">
        <f>(VLOOKUP($A30,'Occupancy Raw Data'!$B$8:$BE$45,'Occupancy Raw Data'!AJ$3,FALSE))/100</f>
        <v>0.51004612263862203</v>
      </c>
      <c r="F30" s="119">
        <f>(VLOOKUP($A30,'Occupancy Raw Data'!$B$8:$BE$45,'Occupancy Raw Data'!AK$3,FALSE))/100</f>
        <v>0.49493444239203099</v>
      </c>
      <c r="G30" s="130">
        <f>(VLOOKUP($A30,'Occupancy Raw Data'!$B$8:$BE$45,'Occupancy Raw Data'!AL$3,FALSE))/100</f>
        <v>0.46990129528687802</v>
      </c>
      <c r="H30" s="119">
        <f>(VLOOKUP($A30,'Occupancy Raw Data'!$B$8:$BE$45,'Occupancy Raw Data'!AN$3,FALSE))/100</f>
        <v>0.54612263862289301</v>
      </c>
      <c r="I30" s="119">
        <f>(VLOOKUP($A30,'Occupancy Raw Data'!$B$8:$BE$45,'Occupancy Raw Data'!AO$3,FALSE))/100</f>
        <v>0.52888883855770896</v>
      </c>
      <c r="J30" s="130">
        <f>(VLOOKUP($A30,'Occupancy Raw Data'!$B$8:$BE$45,'Occupancy Raw Data'!AP$3,FALSE))/100</f>
        <v>0.53750276130435504</v>
      </c>
      <c r="K30" s="131">
        <f>(VLOOKUP($A30,'Occupancy Raw Data'!$B$8:$BE$45,'Occupancy Raw Data'!AR$3,FALSE))/100</f>
        <v>0.48922076786853097</v>
      </c>
      <c r="M30" s="118">
        <f>(VLOOKUP($A30,'Occupancy Raw Data'!$B$8:$BE$45,'Occupancy Raw Data'!AT$3,FALSE))/100</f>
        <v>3.6472555286077096E-2</v>
      </c>
      <c r="N30" s="115">
        <f>(VLOOKUP($A30,'Occupancy Raw Data'!$B$8:$BE$45,'Occupancy Raw Data'!AU$3,FALSE))/100</f>
        <v>2.9917282961458504E-3</v>
      </c>
      <c r="O30" s="115">
        <f>(VLOOKUP($A30,'Occupancy Raw Data'!$B$8:$BE$45,'Occupancy Raw Data'!AV$3,FALSE))/100</f>
        <v>2.4485425500150098E-3</v>
      </c>
      <c r="P30" s="115">
        <f>(VLOOKUP($A30,'Occupancy Raw Data'!$B$8:$BE$45,'Occupancy Raw Data'!AW$3,FALSE))/100</f>
        <v>-1.8907219671950601E-3</v>
      </c>
      <c r="Q30" s="115">
        <f>(VLOOKUP($A30,'Occupancy Raw Data'!$B$8:$BE$45,'Occupancy Raw Data'!AX$3,FALSE))/100</f>
        <v>-2.6619428222639997E-2</v>
      </c>
      <c r="R30" s="116">
        <f>(VLOOKUP($A30,'Occupancy Raw Data'!$B$8:$BE$45,'Occupancy Raw Data'!AY$3,FALSE))/100</f>
        <v>4.6512124634263198E-4</v>
      </c>
      <c r="S30" s="115">
        <f>(VLOOKUP($A30,'Occupancy Raw Data'!$B$8:$BE$45,'Occupancy Raw Data'!BA$3,FALSE))/100</f>
        <v>-2.71141300396468E-2</v>
      </c>
      <c r="T30" s="115">
        <f>(VLOOKUP($A30,'Occupancy Raw Data'!$B$8:$BE$45,'Occupancy Raw Data'!BB$3,FALSE))/100</f>
        <v>-3.8839505655884204E-2</v>
      </c>
      <c r="U30" s="116">
        <f>(VLOOKUP($A30,'Occupancy Raw Data'!$B$8:$BE$45,'Occupancy Raw Data'!BC$3,FALSE))/100</f>
        <v>-3.29237257818039E-2</v>
      </c>
      <c r="V30" s="117">
        <f>(VLOOKUP($A30,'Occupancy Raw Data'!$B$8:$BE$45,'Occupancy Raw Data'!BE$3,FALSE))/100</f>
        <v>-1.0264069163894701E-2</v>
      </c>
      <c r="X30" s="49">
        <f>VLOOKUP($A30,'ADR Raw Data'!$B$6:$BE$43,'ADR Raw Data'!AG$1,FALSE)</f>
        <v>99.788045586585298</v>
      </c>
      <c r="Y30" s="50">
        <f>VLOOKUP($A30,'ADR Raw Data'!$B$6:$BE$43,'ADR Raw Data'!AH$1,FALSE)</f>
        <v>100.51321290711699</v>
      </c>
      <c r="Z30" s="50">
        <f>VLOOKUP($A30,'ADR Raw Data'!$B$6:$BE$43,'ADR Raw Data'!AI$1,FALSE)</f>
        <v>101.552283967893</v>
      </c>
      <c r="AA30" s="50">
        <f>VLOOKUP($A30,'ADR Raw Data'!$B$6:$BE$43,'ADR Raw Data'!AJ$1,FALSE)</f>
        <v>101.477767730181</v>
      </c>
      <c r="AB30" s="50">
        <f>VLOOKUP($A30,'ADR Raw Data'!$B$6:$BE$43,'ADR Raw Data'!AK$1,FALSE)</f>
        <v>103.527752693219</v>
      </c>
      <c r="AC30" s="51">
        <f>VLOOKUP($A30,'ADR Raw Data'!$B$6:$BE$43,'ADR Raw Data'!AL$1,FALSE)</f>
        <v>101.46768817450599</v>
      </c>
      <c r="AD30" s="50">
        <f>VLOOKUP($A30,'ADR Raw Data'!$B$6:$BE$43,'ADR Raw Data'!AN$1,FALSE)</f>
        <v>119.274193270597</v>
      </c>
      <c r="AE30" s="50">
        <f>VLOOKUP($A30,'ADR Raw Data'!$B$6:$BE$43,'ADR Raw Data'!AO$1,FALSE)</f>
        <v>120.005923495278</v>
      </c>
      <c r="AF30" s="51">
        <f>VLOOKUP($A30,'ADR Raw Data'!$B$6:$BE$43,'ADR Raw Data'!AP$1,FALSE)</f>
        <v>119.634319481107</v>
      </c>
      <c r="AG30" s="52">
        <f>VLOOKUP($A30,'ADR Raw Data'!$B$6:$BE$43,'ADR Raw Data'!AR$1,FALSE)</f>
        <v>107.171817571189</v>
      </c>
      <c r="AH30" s="61"/>
      <c r="AI30" s="118">
        <f>(VLOOKUP($A30,'ADR Raw Data'!$B$6:$BE$43,'ADR Raw Data'!AT$1,FALSE))/100</f>
        <v>9.0405746690756291E-3</v>
      </c>
      <c r="AJ30" s="115">
        <f>(VLOOKUP($A30,'ADR Raw Data'!$B$6:$BE$43,'ADR Raw Data'!AU$1,FALSE))/100</f>
        <v>1.11570087284015E-2</v>
      </c>
      <c r="AK30" s="115">
        <f>(VLOOKUP($A30,'ADR Raw Data'!$B$6:$BE$43,'ADR Raw Data'!AV$1,FALSE))/100</f>
        <v>7.0811375575467496E-3</v>
      </c>
      <c r="AL30" s="115">
        <f>(VLOOKUP($A30,'ADR Raw Data'!$B$6:$BE$43,'ADR Raw Data'!AW$1,FALSE))/100</f>
        <v>9.5405150809552402E-3</v>
      </c>
      <c r="AM30" s="115">
        <f>(VLOOKUP($A30,'ADR Raw Data'!$B$6:$BE$43,'ADR Raw Data'!AX$1,FALSE))/100</f>
        <v>4.9700108475262796E-3</v>
      </c>
      <c r="AN30" s="116">
        <f>(VLOOKUP($A30,'ADR Raw Data'!$B$6:$BE$43,'ADR Raw Data'!AY$1,FALSE))/100</f>
        <v>8.0244470382109592E-3</v>
      </c>
      <c r="AO30" s="115">
        <f>(VLOOKUP($A30,'ADR Raw Data'!$B$6:$BE$43,'ADR Raw Data'!BA$1,FALSE))/100</f>
        <v>-1.82781674088491E-3</v>
      </c>
      <c r="AP30" s="115">
        <f>(VLOOKUP($A30,'ADR Raw Data'!$B$6:$BE$43,'ADR Raw Data'!BB$1,FALSE))/100</f>
        <v>-1.48600420476157E-2</v>
      </c>
      <c r="AQ30" s="116">
        <f>(VLOOKUP($A30,'ADR Raw Data'!$B$6:$BE$43,'ADR Raw Data'!BC$1,FALSE))/100</f>
        <v>-8.3590434608254906E-3</v>
      </c>
      <c r="AR30" s="117">
        <f>(VLOOKUP($A30,'ADR Raw Data'!$B$6:$BE$43,'ADR Raw Data'!BE$1,FALSE))/100</f>
        <v>8.4499282743857212E-4</v>
      </c>
      <c r="AT30" s="49">
        <f>VLOOKUP($A30,'RevPAR Raw Data'!$B$6:$BE$43,'RevPAR Raw Data'!AG$1,FALSE)</f>
        <v>36.7876749997166</v>
      </c>
      <c r="AU30" s="50">
        <f>VLOOKUP($A30,'RevPAR Raw Data'!$B$6:$BE$43,'RevPAR Raw Data'!AH$1,FALSE)</f>
        <v>47.213633659327002</v>
      </c>
      <c r="AV30" s="50">
        <f>VLOOKUP($A30,'RevPAR Raw Data'!$B$6:$BE$43,'RevPAR Raw Data'!AI$1,FALSE)</f>
        <v>51.399889339664298</v>
      </c>
      <c r="AW30" s="50">
        <f>VLOOKUP($A30,'RevPAR Raw Data'!$B$6:$BE$43,'RevPAR Raw Data'!AJ$1,FALSE)</f>
        <v>51.758341964801701</v>
      </c>
      <c r="AX30" s="50">
        <f>VLOOKUP($A30,'RevPAR Raw Data'!$B$6:$BE$43,'RevPAR Raw Data'!AK$1,FALSE)</f>
        <v>51.239450551318498</v>
      </c>
      <c r="AY30" s="51">
        <f>VLOOKUP($A30,'RevPAR Raw Data'!$B$6:$BE$43,'RevPAR Raw Data'!AL$1,FALSE)</f>
        <v>47.679798102965599</v>
      </c>
      <c r="AZ30" s="50">
        <f>VLOOKUP($A30,'RevPAR Raw Data'!$B$6:$BE$43,'RevPAR Raw Data'!AN$1,FALSE)</f>
        <v>65.138337148555607</v>
      </c>
      <c r="BA30" s="50">
        <f>VLOOKUP($A30,'RevPAR Raw Data'!$B$6:$BE$43,'RevPAR Raw Data'!AO$1,FALSE)</f>
        <v>63.4697934974633</v>
      </c>
      <c r="BB30" s="51">
        <f>VLOOKUP($A30,'RevPAR Raw Data'!$B$6:$BE$43,'RevPAR Raw Data'!AP$1,FALSE)</f>
        <v>64.303777067862896</v>
      </c>
      <c r="BC30" s="52">
        <f>VLOOKUP($A30,'RevPAR Raw Data'!$B$6:$BE$43,'RevPAR Raw Data'!AR$1,FALSE)</f>
        <v>52.430678886043403</v>
      </c>
      <c r="BE30" s="129">
        <f>(VLOOKUP($A30,'RevPAR Raw Data'!$B$6:$BE$43,'RevPAR Raw Data'!AT$1,FALSE))/100</f>
        <v>4.5842862814588499E-2</v>
      </c>
      <c r="BF30" s="119">
        <f>(VLOOKUP($A30,'RevPAR Raw Data'!$B$6:$BE$43,'RevPAR Raw Data'!AU$1,FALSE))/100</f>
        <v>1.41821157632605E-2</v>
      </c>
      <c r="BG30" s="119">
        <f>(VLOOKUP($A30,'RevPAR Raw Data'!$B$6:$BE$43,'RevPAR Raw Data'!AV$1,FALSE))/100</f>
        <v>9.5470185741739298E-3</v>
      </c>
      <c r="BH30" s="119">
        <f>(VLOOKUP($A30,'RevPAR Raw Data'!$B$6:$BE$43,'RevPAR Raw Data'!AW$1,FALSE))/100</f>
        <v>7.6317546523182603E-3</v>
      </c>
      <c r="BI30" s="119">
        <f>(VLOOKUP($A30,'RevPAR Raw Data'!$B$6:$BE$43,'RevPAR Raw Data'!AX$1,FALSE))/100</f>
        <v>-2.1781716222135202E-2</v>
      </c>
      <c r="BJ30" s="130">
        <f>(VLOOKUP($A30,'RevPAR Raw Data'!$B$6:$BE$43,'RevPAR Raw Data'!AY$1,FALSE))/100</f>
        <v>8.4933006253612199E-3</v>
      </c>
      <c r="BK30" s="119">
        <f>(VLOOKUP($A30,'RevPAR Raw Data'!$B$6:$BE$43,'RevPAR Raw Data'!BA$1,FALSE))/100</f>
        <v>-2.88923871197307E-2</v>
      </c>
      <c r="BL30" s="119">
        <f>(VLOOKUP($A30,'RevPAR Raw Data'!$B$6:$BE$43,'RevPAR Raw Data'!BB$1,FALSE))/100</f>
        <v>-5.3122391016344903E-2</v>
      </c>
      <c r="BM30" s="130">
        <f>(VLOOKUP($A30,'RevPAR Raw Data'!$B$6:$BE$43,'RevPAR Raw Data'!BC$1,FALSE))/100</f>
        <v>-4.1007558387926996E-2</v>
      </c>
      <c r="BN30" s="131">
        <f>(VLOOKUP($A30,'RevPAR Raw Data'!$B$6:$BE$43,'RevPAR Raw Data'!BE$1,FALSE))/100</f>
        <v>-9.4277494012800101E-3</v>
      </c>
    </row>
    <row r="31" spans="1:66" x14ac:dyDescent="0.45">
      <c r="A31" s="59" t="s">
        <v>70</v>
      </c>
      <c r="B31" s="129">
        <f>(VLOOKUP($A31,'Occupancy Raw Data'!$B$8:$BE$45,'Occupancy Raw Data'!AG$3,FALSE))/100</f>
        <v>0.355605241264559</v>
      </c>
      <c r="C31" s="119">
        <f>(VLOOKUP($A31,'Occupancy Raw Data'!$B$8:$BE$45,'Occupancy Raw Data'!AH$3,FALSE))/100</f>
        <v>0.44405158069883499</v>
      </c>
      <c r="D31" s="119">
        <f>(VLOOKUP($A31,'Occupancy Raw Data'!$B$8:$BE$45,'Occupancy Raw Data'!AI$3,FALSE))/100</f>
        <v>0.46726809484192999</v>
      </c>
      <c r="E31" s="119">
        <f>(VLOOKUP($A31,'Occupancy Raw Data'!$B$8:$BE$45,'Occupancy Raw Data'!AJ$3,FALSE))/100</f>
        <v>0.46755407653910097</v>
      </c>
      <c r="F31" s="119">
        <f>(VLOOKUP($A31,'Occupancy Raw Data'!$B$8:$BE$45,'Occupancy Raw Data'!AK$3,FALSE))/100</f>
        <v>0.43287229617304396</v>
      </c>
      <c r="G31" s="130">
        <f>(VLOOKUP($A31,'Occupancy Raw Data'!$B$8:$BE$45,'Occupancy Raw Data'!AL$3,FALSE))/100</f>
        <v>0.43347025790349397</v>
      </c>
      <c r="H31" s="119">
        <f>(VLOOKUP($A31,'Occupancy Raw Data'!$B$8:$BE$45,'Occupancy Raw Data'!AN$3,FALSE))/100</f>
        <v>0.47413165557404297</v>
      </c>
      <c r="I31" s="119">
        <f>(VLOOKUP($A31,'Occupancy Raw Data'!$B$8:$BE$45,'Occupancy Raw Data'!AO$3,FALSE))/100</f>
        <v>0.47519758735440903</v>
      </c>
      <c r="J31" s="130">
        <f>(VLOOKUP($A31,'Occupancy Raw Data'!$B$8:$BE$45,'Occupancy Raw Data'!AP$3,FALSE))/100</f>
        <v>0.474664621464226</v>
      </c>
      <c r="K31" s="131">
        <f>(VLOOKUP($A31,'Occupancy Raw Data'!$B$8:$BE$45,'Occupancy Raw Data'!AR$3,FALSE))/100</f>
        <v>0.44524007606370297</v>
      </c>
      <c r="M31" s="118">
        <f>(VLOOKUP($A31,'Occupancy Raw Data'!$B$8:$BE$45,'Occupancy Raw Data'!AT$3,FALSE))/100</f>
        <v>2.9229668746829199E-2</v>
      </c>
      <c r="N31" s="115">
        <f>(VLOOKUP($A31,'Occupancy Raw Data'!$B$8:$BE$45,'Occupancy Raw Data'!AU$3,FALSE))/100</f>
        <v>1.1295612631154099E-2</v>
      </c>
      <c r="O31" s="115">
        <f>(VLOOKUP($A31,'Occupancy Raw Data'!$B$8:$BE$45,'Occupancy Raw Data'!AV$3,FALSE))/100</f>
        <v>-2.1392432435060099E-3</v>
      </c>
      <c r="P31" s="115">
        <f>(VLOOKUP($A31,'Occupancy Raw Data'!$B$8:$BE$45,'Occupancy Raw Data'!AW$3,FALSE))/100</f>
        <v>-2.6257789528867401E-2</v>
      </c>
      <c r="Q31" s="115">
        <f>(VLOOKUP($A31,'Occupancy Raw Data'!$B$8:$BE$45,'Occupancy Raw Data'!AX$3,FALSE))/100</f>
        <v>-4.3031607296735004E-2</v>
      </c>
      <c r="R31" s="116">
        <f>(VLOOKUP($A31,'Occupancy Raw Data'!$B$8:$BE$45,'Occupancy Raw Data'!AY$3,FALSE))/100</f>
        <v>-8.2415939982037195E-3</v>
      </c>
      <c r="S31" s="115">
        <f>(VLOOKUP($A31,'Occupancy Raw Data'!$B$8:$BE$45,'Occupancy Raw Data'!BA$3,FALSE))/100</f>
        <v>-2.7209547751425599E-2</v>
      </c>
      <c r="T31" s="115">
        <f>(VLOOKUP($A31,'Occupancy Raw Data'!$B$8:$BE$45,'Occupancy Raw Data'!BB$3,FALSE))/100</f>
        <v>-4.1481789609909399E-2</v>
      </c>
      <c r="U31" s="116">
        <f>(VLOOKUP($A31,'Occupancy Raw Data'!$B$8:$BE$45,'Occupancy Raw Data'!BC$3,FALSE))/100</f>
        <v>-3.4406416256840003E-2</v>
      </c>
      <c r="V31" s="117">
        <f>(VLOOKUP($A31,'Occupancy Raw Data'!$B$8:$BE$45,'Occupancy Raw Data'!BE$3,FALSE))/100</f>
        <v>-1.6354142158037599E-2</v>
      </c>
      <c r="X31" s="49">
        <f>VLOOKUP($A31,'ADR Raw Data'!$B$6:$BE$43,'ADR Raw Data'!AG$1,FALSE)</f>
        <v>102.83018204415799</v>
      </c>
      <c r="Y31" s="50">
        <f>VLOOKUP($A31,'ADR Raw Data'!$B$6:$BE$43,'ADR Raw Data'!AH$1,FALSE)</f>
        <v>93.278063231850098</v>
      </c>
      <c r="Z31" s="50">
        <f>VLOOKUP($A31,'ADR Raw Data'!$B$6:$BE$43,'ADR Raw Data'!AI$1,FALSE)</f>
        <v>93.790599788571697</v>
      </c>
      <c r="AA31" s="50">
        <f>VLOOKUP($A31,'ADR Raw Data'!$B$6:$BE$43,'ADR Raw Data'!AJ$1,FALSE)</f>
        <v>94.183391903914497</v>
      </c>
      <c r="AB31" s="50">
        <f>VLOOKUP($A31,'ADR Raw Data'!$B$6:$BE$43,'ADR Raw Data'!AK$1,FALSE)</f>
        <v>97.990442042042005</v>
      </c>
      <c r="AC31" s="51">
        <f>VLOOKUP($A31,'ADR Raw Data'!$B$6:$BE$43,'ADR Raw Data'!AL$1,FALSE)</f>
        <v>96.092292688778201</v>
      </c>
      <c r="AD31" s="50">
        <f>VLOOKUP($A31,'ADR Raw Data'!$B$6:$BE$43,'ADR Raw Data'!AN$1,FALSE)</f>
        <v>123.849311290234</v>
      </c>
      <c r="AE31" s="50">
        <f>VLOOKUP($A31,'ADR Raw Data'!$B$6:$BE$43,'ADR Raw Data'!AO$1,FALSE)</f>
        <v>129.74489987963599</v>
      </c>
      <c r="AF31" s="51">
        <f>VLOOKUP($A31,'ADR Raw Data'!$B$6:$BE$43,'ADR Raw Data'!AP$1,FALSE)</f>
        <v>126.800415445707</v>
      </c>
      <c r="AG31" s="52">
        <f>VLOOKUP($A31,'ADR Raw Data'!$B$6:$BE$43,'ADR Raw Data'!AR$1,FALSE)</f>
        <v>105.445872122122</v>
      </c>
      <c r="AH31" s="61"/>
      <c r="AI31" s="118">
        <f>(VLOOKUP($A31,'ADR Raw Data'!$B$6:$BE$43,'ADR Raw Data'!AT$1,FALSE))/100</f>
        <v>6.6483539152226101E-2</v>
      </c>
      <c r="AJ31" s="115">
        <f>(VLOOKUP($A31,'ADR Raw Data'!$B$6:$BE$43,'ADR Raw Data'!AU$1,FALSE))/100</f>
        <v>4.37417992579993E-2</v>
      </c>
      <c r="AK31" s="115">
        <f>(VLOOKUP($A31,'ADR Raw Data'!$B$6:$BE$43,'ADR Raw Data'!AV$1,FALSE))/100</f>
        <v>3.7424334117158196E-2</v>
      </c>
      <c r="AL31" s="115">
        <f>(VLOOKUP($A31,'ADR Raw Data'!$B$6:$BE$43,'ADR Raw Data'!AW$1,FALSE))/100</f>
        <v>4.1129578927420099E-2</v>
      </c>
      <c r="AM31" s="115">
        <f>(VLOOKUP($A31,'ADR Raw Data'!$B$6:$BE$43,'ADR Raw Data'!AX$1,FALSE))/100</f>
        <v>6.0306772932723601E-2</v>
      </c>
      <c r="AN31" s="116">
        <f>(VLOOKUP($A31,'ADR Raw Data'!$B$6:$BE$43,'ADR Raw Data'!AY$1,FALSE))/100</f>
        <v>4.9302235789441699E-2</v>
      </c>
      <c r="AO31" s="115">
        <f>(VLOOKUP($A31,'ADR Raw Data'!$B$6:$BE$43,'ADR Raw Data'!BA$1,FALSE))/100</f>
        <v>9.3814360136365196E-2</v>
      </c>
      <c r="AP31" s="115">
        <f>(VLOOKUP($A31,'ADR Raw Data'!$B$6:$BE$43,'ADR Raw Data'!BB$1,FALSE))/100</f>
        <v>9.7677029728255912E-2</v>
      </c>
      <c r="AQ31" s="116">
        <f>(VLOOKUP($A31,'ADR Raw Data'!$B$6:$BE$43,'ADR Raw Data'!BC$1,FALSE))/100</f>
        <v>9.5615400408386397E-2</v>
      </c>
      <c r="AR31" s="117">
        <f>(VLOOKUP($A31,'ADR Raw Data'!$B$6:$BE$43,'ADR Raw Data'!BE$1,FALSE))/100</f>
        <v>6.4338988037761696E-2</v>
      </c>
      <c r="AT31" s="49">
        <f>VLOOKUP($A31,'RevPAR Raw Data'!$B$6:$BE$43,'RevPAR Raw Data'!AG$1,FALSE)</f>
        <v>36.566951695091497</v>
      </c>
      <c r="AU31" s="50">
        <f>VLOOKUP($A31,'RevPAR Raw Data'!$B$6:$BE$43,'RevPAR Raw Data'!AH$1,FALSE)</f>
        <v>41.4202714226289</v>
      </c>
      <c r="AV31" s="50">
        <f>VLOOKUP($A31,'RevPAR Raw Data'!$B$6:$BE$43,'RevPAR Raw Data'!AI$1,FALSE)</f>
        <v>43.825354877287801</v>
      </c>
      <c r="AW31" s="50">
        <f>VLOOKUP($A31,'RevPAR Raw Data'!$B$6:$BE$43,'RevPAR Raw Data'!AJ$1,FALSE)</f>
        <v>44.035828826954997</v>
      </c>
      <c r="AX31" s="50">
        <f>VLOOKUP($A31,'RevPAR Raw Data'!$B$6:$BE$43,'RevPAR Raw Data'!AK$1,FALSE)</f>
        <v>42.417347649750397</v>
      </c>
      <c r="AY31" s="51">
        <f>VLOOKUP($A31,'RevPAR Raw Data'!$B$6:$BE$43,'RevPAR Raw Data'!AL$1,FALSE)</f>
        <v>41.653150894342701</v>
      </c>
      <c r="AZ31" s="50">
        <f>VLOOKUP($A31,'RevPAR Raw Data'!$B$6:$BE$43,'RevPAR Raw Data'!AN$1,FALSE)</f>
        <v>58.720879003743697</v>
      </c>
      <c r="BA31" s="50">
        <f>VLOOKUP($A31,'RevPAR Raw Data'!$B$6:$BE$43,'RevPAR Raw Data'!AO$1,FALSE)</f>
        <v>61.654463394342699</v>
      </c>
      <c r="BB31" s="51">
        <f>VLOOKUP($A31,'RevPAR Raw Data'!$B$6:$BE$43,'RevPAR Raw Data'!AP$1,FALSE)</f>
        <v>60.187671199043201</v>
      </c>
      <c r="BC31" s="52">
        <f>VLOOKUP($A31,'RevPAR Raw Data'!$B$6:$BE$43,'RevPAR Raw Data'!AR$1,FALSE)</f>
        <v>46.948728124257102</v>
      </c>
      <c r="BE31" s="129">
        <f>(VLOOKUP($A31,'RevPAR Raw Data'!$B$6:$BE$43,'RevPAR Raw Data'!AT$1,FALSE))/100</f>
        <v>9.7656499725591706E-2</v>
      </c>
      <c r="BF31" s="119">
        <f>(VLOOKUP($A31,'RevPAR Raw Data'!$B$6:$BE$43,'RevPAR Raw Data'!AU$1,FALSE))/100</f>
        <v>5.5531502309361498E-2</v>
      </c>
      <c r="BG31" s="119">
        <f>(VLOOKUP($A31,'RevPAR Raw Data'!$B$6:$BE$43,'RevPAR Raw Data'!AV$1,FALSE))/100</f>
        <v>3.5205031119749298E-2</v>
      </c>
      <c r="BH31" s="119">
        <f>(VLOOKUP($A31,'RevPAR Raw Data'!$B$6:$BE$43,'RevPAR Raw Data'!AW$1,FALSE))/100</f>
        <v>1.3791817571665602E-2</v>
      </c>
      <c r="BI31" s="119">
        <f>(VLOOKUP($A31,'RevPAR Raw Data'!$B$6:$BE$43,'RevPAR Raw Data'!AX$1,FALSE))/100</f>
        <v>1.46800682658142E-2</v>
      </c>
      <c r="BJ31" s="130">
        <f>(VLOOKUP($A31,'RevPAR Raw Data'!$B$6:$BE$43,'RevPAR Raw Data'!AY$1,FALSE))/100</f>
        <v>4.0654312780657696E-2</v>
      </c>
      <c r="BK31" s="119">
        <f>(VLOOKUP($A31,'RevPAR Raw Data'!$B$6:$BE$43,'RevPAR Raw Data'!BA$1,FALSE))/100</f>
        <v>6.4052166073039707E-2</v>
      </c>
      <c r="BL31" s="119">
        <f>(VLOOKUP($A31,'RevPAR Raw Data'!$B$6:$BE$43,'RevPAR Raw Data'!BB$1,FALSE))/100</f>
        <v>5.2143422121438104E-2</v>
      </c>
      <c r="BM31" s="130">
        <f>(VLOOKUP($A31,'RevPAR Raw Data'!$B$6:$BE$43,'RevPAR Raw Data'!BC$1,FALSE))/100</f>
        <v>5.7919200884531001E-2</v>
      </c>
      <c r="BN31" s="131">
        <f>(VLOOKUP($A31,'RevPAR Raw Data'!$B$6:$BE$43,'RevPAR Raw Data'!BE$1,FALSE))/100</f>
        <v>4.6932636923050206E-2</v>
      </c>
    </row>
    <row r="32" spans="1:66" x14ac:dyDescent="0.45">
      <c r="A32" s="59" t="s">
        <v>52</v>
      </c>
      <c r="B32" s="129">
        <f>(VLOOKUP($A32,'Occupancy Raw Data'!$B$8:$BE$45,'Occupancy Raw Data'!AG$3,FALSE))/100</f>
        <v>0.35249322691659901</v>
      </c>
      <c r="C32" s="119">
        <f>(VLOOKUP($A32,'Occupancy Raw Data'!$B$8:$BE$45,'Occupancy Raw Data'!AH$3,FALSE))/100</f>
        <v>0.48634399941421896</v>
      </c>
      <c r="D32" s="119">
        <f>(VLOOKUP($A32,'Occupancy Raw Data'!$B$8:$BE$45,'Occupancy Raw Data'!AI$3,FALSE))/100</f>
        <v>0.53181518635132097</v>
      </c>
      <c r="E32" s="119">
        <f>(VLOOKUP($A32,'Occupancy Raw Data'!$B$8:$BE$45,'Occupancy Raw Data'!AJ$3,FALSE))/100</f>
        <v>0.56557076956871899</v>
      </c>
      <c r="F32" s="119">
        <f>(VLOOKUP($A32,'Occupancy Raw Data'!$B$8:$BE$45,'Occupancy Raw Data'!AK$3,FALSE))/100</f>
        <v>0.57823826609064899</v>
      </c>
      <c r="G32" s="130">
        <f>(VLOOKUP($A32,'Occupancy Raw Data'!$B$8:$BE$45,'Occupancy Raw Data'!AL$3,FALSE))/100</f>
        <v>0.50289228966830102</v>
      </c>
      <c r="H32" s="119">
        <f>(VLOOKUP($A32,'Occupancy Raw Data'!$B$8:$BE$45,'Occupancy Raw Data'!AN$3,FALSE))/100</f>
        <v>0.61353152229625796</v>
      </c>
      <c r="I32" s="119">
        <f>(VLOOKUP($A32,'Occupancy Raw Data'!$B$8:$BE$45,'Occupancy Raw Data'!AO$3,FALSE))/100</f>
        <v>0.50073270808909698</v>
      </c>
      <c r="J32" s="130">
        <f>(VLOOKUP($A32,'Occupancy Raw Data'!$B$8:$BE$45,'Occupancy Raw Data'!AP$3,FALSE))/100</f>
        <v>0.55715070499908403</v>
      </c>
      <c r="K32" s="131">
        <f>(VLOOKUP($A32,'Occupancy Raw Data'!$B$8:$BE$45,'Occupancy Raw Data'!AR$3,FALSE))/100</f>
        <v>0.51839104508839806</v>
      </c>
      <c r="M32" s="118">
        <f>(VLOOKUP($A32,'Occupancy Raw Data'!$B$8:$BE$45,'Occupancy Raw Data'!AT$3,FALSE))/100</f>
        <v>1.63177196186114E-2</v>
      </c>
      <c r="N32" s="115">
        <f>(VLOOKUP($A32,'Occupancy Raw Data'!$B$8:$BE$45,'Occupancy Raw Data'!AU$3,FALSE))/100</f>
        <v>-4.8231595671856101E-2</v>
      </c>
      <c r="O32" s="115">
        <f>(VLOOKUP($A32,'Occupancy Raw Data'!$B$8:$BE$45,'Occupancy Raw Data'!AV$3,FALSE))/100</f>
        <v>-6.1824945118845197E-2</v>
      </c>
      <c r="P32" s="115">
        <f>(VLOOKUP($A32,'Occupancy Raw Data'!$B$8:$BE$45,'Occupancy Raw Data'!AW$3,FALSE))/100</f>
        <v>-2.1121727370553799E-2</v>
      </c>
      <c r="Q32" s="115">
        <f>(VLOOKUP($A32,'Occupancy Raw Data'!$B$8:$BE$45,'Occupancy Raw Data'!AX$3,FALSE))/100</f>
        <v>-2.10725581093506E-2</v>
      </c>
      <c r="R32" s="116">
        <f>(VLOOKUP($A32,'Occupancy Raw Data'!$B$8:$BE$45,'Occupancy Raw Data'!AY$3,FALSE))/100</f>
        <v>-3.0342825978906803E-2</v>
      </c>
      <c r="S32" s="115">
        <f>(VLOOKUP($A32,'Occupancy Raw Data'!$B$8:$BE$45,'Occupancy Raw Data'!BA$3,FALSE))/100</f>
        <v>-3.2330646288616503E-2</v>
      </c>
      <c r="T32" s="115">
        <f>(VLOOKUP($A32,'Occupancy Raw Data'!$B$8:$BE$45,'Occupancy Raw Data'!BB$3,FALSE))/100</f>
        <v>-5.7495443706735899E-2</v>
      </c>
      <c r="U32" s="116">
        <f>(VLOOKUP($A32,'Occupancy Raw Data'!$B$8:$BE$45,'Occupancy Raw Data'!BC$3,FALSE))/100</f>
        <v>-4.3771684567950005E-2</v>
      </c>
      <c r="V32" s="117">
        <f>(VLOOKUP($A32,'Occupancy Raw Data'!$B$8:$BE$45,'Occupancy Raw Data'!BE$3,FALSE))/100</f>
        <v>-3.4513240960399198E-2</v>
      </c>
      <c r="X32" s="49">
        <f>VLOOKUP($A32,'ADR Raw Data'!$B$6:$BE$43,'ADR Raw Data'!AG$1,FALSE)</f>
        <v>94.286734524304094</v>
      </c>
      <c r="Y32" s="50">
        <f>VLOOKUP($A32,'ADR Raw Data'!$B$6:$BE$43,'ADR Raw Data'!AH$1,FALSE)</f>
        <v>102.600201746461</v>
      </c>
      <c r="Z32" s="50">
        <f>VLOOKUP($A32,'ADR Raw Data'!$B$6:$BE$43,'ADR Raw Data'!AI$1,FALSE)</f>
        <v>103.952190554867</v>
      </c>
      <c r="AA32" s="50">
        <f>VLOOKUP($A32,'ADR Raw Data'!$B$6:$BE$43,'ADR Raw Data'!AJ$1,FALSE)</f>
        <v>104.707164681512</v>
      </c>
      <c r="AB32" s="50">
        <f>VLOOKUP($A32,'ADR Raw Data'!$B$6:$BE$43,'ADR Raw Data'!AK$1,FALSE)</f>
        <v>113.797692794732</v>
      </c>
      <c r="AC32" s="51">
        <f>VLOOKUP($A32,'ADR Raw Data'!$B$6:$BE$43,'ADR Raw Data'!AL$1,FALSE)</f>
        <v>104.76966103669101</v>
      </c>
      <c r="AD32" s="50">
        <f>VLOOKUP($A32,'ADR Raw Data'!$B$6:$BE$43,'ADR Raw Data'!AN$1,FALSE)</f>
        <v>125.125884950471</v>
      </c>
      <c r="AE32" s="50">
        <f>VLOOKUP($A32,'ADR Raw Data'!$B$6:$BE$43,'ADR Raw Data'!AO$1,FALSE)</f>
        <v>118.003631840796</v>
      </c>
      <c r="AF32" s="51">
        <f>VLOOKUP($A32,'ADR Raw Data'!$B$6:$BE$43,'ADR Raw Data'!AP$1,FALSE)</f>
        <v>121.926418852297</v>
      </c>
      <c r="AG32" s="52">
        <f>VLOOKUP($A32,'ADR Raw Data'!$B$6:$BE$43,'ADR Raw Data'!AR$1,FALSE)</f>
        <v>110.036864972857</v>
      </c>
      <c r="AH32" s="61"/>
      <c r="AI32" s="118">
        <f>(VLOOKUP($A32,'ADR Raw Data'!$B$6:$BE$43,'ADR Raw Data'!AT$1,FALSE))/100</f>
        <v>-3.05547316597219E-2</v>
      </c>
      <c r="AJ32" s="115">
        <f>(VLOOKUP($A32,'ADR Raw Data'!$B$6:$BE$43,'ADR Raw Data'!AU$1,FALSE))/100</f>
        <v>7.7470487344075203E-3</v>
      </c>
      <c r="AK32" s="115">
        <f>(VLOOKUP($A32,'ADR Raw Data'!$B$6:$BE$43,'ADR Raw Data'!AV$1,FALSE))/100</f>
        <v>-1.1995089591817401E-2</v>
      </c>
      <c r="AL32" s="115">
        <f>(VLOOKUP($A32,'ADR Raw Data'!$B$6:$BE$43,'ADR Raw Data'!AW$1,FALSE))/100</f>
        <v>-3.1857622153104004E-2</v>
      </c>
      <c r="AM32" s="115">
        <f>(VLOOKUP($A32,'ADR Raw Data'!$B$6:$BE$43,'ADR Raw Data'!AX$1,FALSE))/100</f>
        <v>-1.30225009102043E-2</v>
      </c>
      <c r="AN32" s="116">
        <f>(VLOOKUP($A32,'ADR Raw Data'!$B$6:$BE$43,'ADR Raw Data'!AY$1,FALSE))/100</f>
        <v>-1.56145640122288E-2</v>
      </c>
      <c r="AO32" s="115">
        <f>(VLOOKUP($A32,'ADR Raw Data'!$B$6:$BE$43,'ADR Raw Data'!BA$1,FALSE))/100</f>
        <v>-2.8869280252365803E-2</v>
      </c>
      <c r="AP32" s="115">
        <f>(VLOOKUP($A32,'ADR Raw Data'!$B$6:$BE$43,'ADR Raw Data'!BB$1,FALSE))/100</f>
        <v>-6.5841368345300105E-2</v>
      </c>
      <c r="AQ32" s="116">
        <f>(VLOOKUP($A32,'ADR Raw Data'!$B$6:$BE$43,'ADR Raw Data'!BC$1,FALSE))/100</f>
        <v>-4.5170765050530998E-2</v>
      </c>
      <c r="AR32" s="117">
        <f>(VLOOKUP($A32,'ADR Raw Data'!$B$6:$BE$43,'ADR Raw Data'!BE$1,FALSE))/100</f>
        <v>-2.6430222735898699E-2</v>
      </c>
      <c r="AT32" s="49">
        <f>VLOOKUP($A32,'RevPAR Raw Data'!$B$6:$BE$43,'RevPAR Raw Data'!AG$1,FALSE)</f>
        <v>33.235435307900701</v>
      </c>
      <c r="AU32" s="50">
        <f>VLOOKUP($A32,'RevPAR Raw Data'!$B$6:$BE$43,'RevPAR Raw Data'!AH$1,FALSE)</f>
        <v>49.898992458080102</v>
      </c>
      <c r="AV32" s="50">
        <f>VLOOKUP($A32,'RevPAR Raw Data'!$B$6:$BE$43,'RevPAR Raw Data'!AI$1,FALSE)</f>
        <v>55.283353591564698</v>
      </c>
      <c r="AW32" s="50">
        <f>VLOOKUP($A32,'RevPAR Raw Data'!$B$6:$BE$43,'RevPAR Raw Data'!AJ$1,FALSE)</f>
        <v>59.219311708281403</v>
      </c>
      <c r="AX32" s="50">
        <f>VLOOKUP($A32,'RevPAR Raw Data'!$B$6:$BE$43,'RevPAR Raw Data'!AK$1,FALSE)</f>
        <v>65.802180566742294</v>
      </c>
      <c r="AY32" s="51">
        <f>VLOOKUP($A32,'RevPAR Raw Data'!$B$6:$BE$43,'RevPAR Raw Data'!AL$1,FALSE)</f>
        <v>52.687854726513798</v>
      </c>
      <c r="AZ32" s="50">
        <f>VLOOKUP($A32,'RevPAR Raw Data'!$B$6:$BE$43,'RevPAR Raw Data'!AN$1,FALSE)</f>
        <v>76.768674672329198</v>
      </c>
      <c r="BA32" s="50">
        <f>VLOOKUP($A32,'RevPAR Raw Data'!$B$6:$BE$43,'RevPAR Raw Data'!AO$1,FALSE)</f>
        <v>59.088278135990599</v>
      </c>
      <c r="BB32" s="51">
        <f>VLOOKUP($A32,'RevPAR Raw Data'!$B$6:$BE$43,'RevPAR Raw Data'!AP$1,FALSE)</f>
        <v>67.931390221571107</v>
      </c>
      <c r="BC32" s="52">
        <f>VLOOKUP($A32,'RevPAR Raw Data'!$B$6:$BE$43,'RevPAR Raw Data'!AR$1,FALSE)</f>
        <v>57.042125431530401</v>
      </c>
      <c r="BE32" s="129">
        <f>(VLOOKUP($A32,'RevPAR Raw Data'!$B$6:$BE$43,'RevPAR Raw Data'!AT$1,FALSE))/100</f>
        <v>-1.47355955853557E-2</v>
      </c>
      <c r="BF32" s="119">
        <f>(VLOOKUP($A32,'RevPAR Raw Data'!$B$6:$BE$43,'RevPAR Raw Data'!AU$1,FALSE))/100</f>
        <v>-4.0858199459656699E-2</v>
      </c>
      <c r="BG32" s="119">
        <f>(VLOOKUP($A32,'RevPAR Raw Data'!$B$6:$BE$43,'RevPAR Raw Data'!AV$1,FALSE))/100</f>
        <v>-7.307843895495289E-2</v>
      </c>
      <c r="BH32" s="119">
        <f>(VLOOKUP($A32,'RevPAR Raw Data'!$B$6:$BE$43,'RevPAR Raw Data'!AW$1,FALSE))/100</f>
        <v>-5.2306461513865893E-2</v>
      </c>
      <c r="BI32" s="119">
        <f>(VLOOKUP($A32,'RevPAR Raw Data'!$B$6:$BE$43,'RevPAR Raw Data'!AX$1,FALSE))/100</f>
        <v>-3.3820641612395598E-2</v>
      </c>
      <c r="BJ32" s="130">
        <f>(VLOOKUP($A32,'RevPAR Raw Data'!$B$6:$BE$43,'RevPAR Raw Data'!AY$1,FALSE))/100</f>
        <v>-4.5483599992576097E-2</v>
      </c>
      <c r="BK32" s="119">
        <f>(VLOOKUP($A32,'RevPAR Raw Data'!$B$6:$BE$43,'RevPAR Raw Data'!BA$1,FALSE))/100</f>
        <v>-6.0266564052536199E-2</v>
      </c>
      <c r="BL32" s="119">
        <f>(VLOOKUP($A32,'RevPAR Raw Data'!$B$6:$BE$43,'RevPAR Raw Data'!BB$1,FALSE))/100</f>
        <v>-0.11955123336476399</v>
      </c>
      <c r="BM32" s="130">
        <f>(VLOOKUP($A32,'RevPAR Raw Data'!$B$6:$BE$43,'RevPAR Raw Data'!BC$1,FALSE))/100</f>
        <v>-8.6965249138996198E-2</v>
      </c>
      <c r="BN32" s="131">
        <f>(VLOOKUP($A32,'RevPAR Raw Data'!$B$6:$BE$43,'RevPAR Raw Data'!BE$1,FALSE))/100</f>
        <v>-6.0031271050376797E-2</v>
      </c>
    </row>
    <row r="33" spans="1:66" x14ac:dyDescent="0.45">
      <c r="A33" s="59" t="s">
        <v>51</v>
      </c>
      <c r="B33" s="129">
        <f>(VLOOKUP($A33,'Occupancy Raw Data'!$B$8:$BE$45,'Occupancy Raw Data'!AG$3,FALSE))/100</f>
        <v>0.35869779353821896</v>
      </c>
      <c r="C33" s="119">
        <f>(VLOOKUP($A33,'Occupancy Raw Data'!$B$8:$BE$45,'Occupancy Raw Data'!AH$3,FALSE))/100</f>
        <v>0.44276989755713103</v>
      </c>
      <c r="D33" s="119">
        <f>(VLOOKUP($A33,'Occupancy Raw Data'!$B$8:$BE$45,'Occupancy Raw Data'!AI$3,FALSE))/100</f>
        <v>0.47606382978723405</v>
      </c>
      <c r="E33" s="119">
        <f>(VLOOKUP($A33,'Occupancy Raw Data'!$B$8:$BE$45,'Occupancy Raw Data'!AJ$3,FALSE))/100</f>
        <v>0.486012608353033</v>
      </c>
      <c r="F33" s="119">
        <f>(VLOOKUP($A33,'Occupancy Raw Data'!$B$8:$BE$45,'Occupancy Raw Data'!AK$3,FALSE))/100</f>
        <v>0.51290386130811594</v>
      </c>
      <c r="G33" s="130">
        <f>(VLOOKUP($A33,'Occupancy Raw Data'!$B$8:$BE$45,'Occupancy Raw Data'!AL$3,FALSE))/100</f>
        <v>0.45528959810874703</v>
      </c>
      <c r="H33" s="119">
        <f>(VLOOKUP($A33,'Occupancy Raw Data'!$B$8:$BE$45,'Occupancy Raw Data'!AN$3,FALSE))/100</f>
        <v>0.57885145784081904</v>
      </c>
      <c r="I33" s="119">
        <f>(VLOOKUP($A33,'Occupancy Raw Data'!$B$8:$BE$45,'Occupancy Raw Data'!AO$3,FALSE))/100</f>
        <v>0.52876280535855003</v>
      </c>
      <c r="J33" s="130">
        <f>(VLOOKUP($A33,'Occupancy Raw Data'!$B$8:$BE$45,'Occupancy Raw Data'!AP$3,FALSE))/100</f>
        <v>0.55380713159968398</v>
      </c>
      <c r="K33" s="131">
        <f>(VLOOKUP($A33,'Occupancy Raw Data'!$B$8:$BE$45,'Occupancy Raw Data'!AR$3,FALSE))/100</f>
        <v>0.48343746482044303</v>
      </c>
      <c r="M33" s="118">
        <f>(VLOOKUP($A33,'Occupancy Raw Data'!$B$8:$BE$45,'Occupancy Raw Data'!AT$3,FALSE))/100</f>
        <v>7.1532601068481694E-2</v>
      </c>
      <c r="N33" s="115">
        <f>(VLOOKUP($A33,'Occupancy Raw Data'!$B$8:$BE$45,'Occupancy Raw Data'!AU$3,FALSE))/100</f>
        <v>-3.7280544109480902E-2</v>
      </c>
      <c r="O33" s="115">
        <f>(VLOOKUP($A33,'Occupancy Raw Data'!$B$8:$BE$45,'Occupancy Raw Data'!AV$3,FALSE))/100</f>
        <v>-1.8207323155101301E-2</v>
      </c>
      <c r="P33" s="115">
        <f>(VLOOKUP($A33,'Occupancy Raw Data'!$B$8:$BE$45,'Occupancy Raw Data'!AW$3,FALSE))/100</f>
        <v>-2.9518112768481802E-2</v>
      </c>
      <c r="Q33" s="115">
        <f>(VLOOKUP($A33,'Occupancy Raw Data'!$B$8:$BE$45,'Occupancy Raw Data'!AX$3,FALSE))/100</f>
        <v>-1.950245397286E-2</v>
      </c>
      <c r="R33" s="116">
        <f>(VLOOKUP($A33,'Occupancy Raw Data'!$B$8:$BE$45,'Occupancy Raw Data'!AY$3,FALSE))/100</f>
        <v>-1.17272165808751E-2</v>
      </c>
      <c r="S33" s="115">
        <f>(VLOOKUP($A33,'Occupancy Raw Data'!$B$8:$BE$45,'Occupancy Raw Data'!BA$3,FALSE))/100</f>
        <v>3.4077888422185898E-2</v>
      </c>
      <c r="T33" s="115">
        <f>(VLOOKUP($A33,'Occupancy Raw Data'!$B$8:$BE$45,'Occupancy Raw Data'!BB$3,FALSE))/100</f>
        <v>6.1298233061002599E-2</v>
      </c>
      <c r="U33" s="116">
        <f>(VLOOKUP($A33,'Occupancy Raw Data'!$B$8:$BE$45,'Occupancy Raw Data'!BC$3,FALSE))/100</f>
        <v>4.6896239929377595E-2</v>
      </c>
      <c r="V33" s="117">
        <f>(VLOOKUP($A33,'Occupancy Raw Data'!$B$8:$BE$45,'Occupancy Raw Data'!BE$3,FALSE))/100</f>
        <v>6.7241468390324003E-3</v>
      </c>
      <c r="X33" s="49">
        <f>VLOOKUP($A33,'ADR Raw Data'!$B$6:$BE$43,'ADR Raw Data'!AG$1,FALSE)</f>
        <v>88.544274337498194</v>
      </c>
      <c r="Y33" s="50">
        <f>VLOOKUP($A33,'ADR Raw Data'!$B$6:$BE$43,'ADR Raw Data'!AH$1,FALSE)</f>
        <v>92.730776418242399</v>
      </c>
      <c r="Z33" s="50">
        <f>VLOOKUP($A33,'ADR Raw Data'!$B$6:$BE$43,'ADR Raw Data'!AI$1,FALSE)</f>
        <v>96.291436995654806</v>
      </c>
      <c r="AA33" s="50">
        <f>VLOOKUP($A33,'ADR Raw Data'!$B$6:$BE$43,'ADR Raw Data'!AJ$1,FALSE)</f>
        <v>95.947868869071698</v>
      </c>
      <c r="AB33" s="50">
        <f>VLOOKUP($A33,'ADR Raw Data'!$B$6:$BE$43,'ADR Raw Data'!AK$1,FALSE)</f>
        <v>96.342465911273194</v>
      </c>
      <c r="AC33" s="51">
        <f>VLOOKUP($A33,'ADR Raw Data'!$B$6:$BE$43,'ADR Raw Data'!AL$1,FALSE)</f>
        <v>94.3163209363709</v>
      </c>
      <c r="AD33" s="50">
        <f>VLOOKUP($A33,'ADR Raw Data'!$B$6:$BE$43,'ADR Raw Data'!AN$1,FALSE)</f>
        <v>109.024780907002</v>
      </c>
      <c r="AE33" s="50">
        <f>VLOOKUP($A33,'ADR Raw Data'!$B$6:$BE$43,'ADR Raw Data'!AO$1,FALSE)</f>
        <v>105.529524962742</v>
      </c>
      <c r="AF33" s="51">
        <f>VLOOKUP($A33,'ADR Raw Data'!$B$6:$BE$43,'ADR Raw Data'!AP$1,FALSE)</f>
        <v>107.35618435679601</v>
      </c>
      <c r="AG33" s="52">
        <f>VLOOKUP($A33,'ADR Raw Data'!$B$6:$BE$43,'ADR Raw Data'!AR$1,FALSE)</f>
        <v>98.584309416387697</v>
      </c>
      <c r="AI33" s="118">
        <f>(VLOOKUP($A33,'ADR Raw Data'!$B$6:$BE$43,'ADR Raw Data'!AT$1,FALSE))/100</f>
        <v>-2.5084191425422002E-2</v>
      </c>
      <c r="AJ33" s="115">
        <f>(VLOOKUP($A33,'ADR Raw Data'!$B$6:$BE$43,'ADR Raw Data'!AU$1,FALSE))/100</f>
        <v>-2.40820954941511E-2</v>
      </c>
      <c r="AK33" s="115">
        <f>(VLOOKUP($A33,'ADR Raw Data'!$B$6:$BE$43,'ADR Raw Data'!AV$1,FALSE))/100</f>
        <v>1.3762834246956498E-2</v>
      </c>
      <c r="AL33" s="115">
        <f>(VLOOKUP($A33,'ADR Raw Data'!$B$6:$BE$43,'ADR Raw Data'!AW$1,FALSE))/100</f>
        <v>1.3622678420326001E-2</v>
      </c>
      <c r="AM33" s="115">
        <f>(VLOOKUP($A33,'ADR Raw Data'!$B$6:$BE$43,'ADR Raw Data'!AX$1,FALSE))/100</f>
        <v>-4.3169854630397998E-2</v>
      </c>
      <c r="AN33" s="116">
        <f>(VLOOKUP($A33,'ADR Raw Data'!$B$6:$BE$43,'ADR Raw Data'!AY$1,FALSE))/100</f>
        <v>-1.3542032167051401E-2</v>
      </c>
      <c r="AO33" s="115">
        <f>(VLOOKUP($A33,'ADR Raw Data'!$B$6:$BE$43,'ADR Raw Data'!BA$1,FALSE))/100</f>
        <v>-4.5521634289859295E-2</v>
      </c>
      <c r="AP33" s="115">
        <f>(VLOOKUP($A33,'ADR Raw Data'!$B$6:$BE$43,'ADR Raw Data'!BB$1,FALSE))/100</f>
        <v>-4.5891171410154197E-2</v>
      </c>
      <c r="AQ33" s="116">
        <f>(VLOOKUP($A33,'ADR Raw Data'!$B$6:$BE$43,'ADR Raw Data'!BC$1,FALSE))/100</f>
        <v>-4.5893928048554404E-2</v>
      </c>
      <c r="AR33" s="117">
        <f>(VLOOKUP($A33,'ADR Raw Data'!$B$6:$BE$43,'ADR Raw Data'!BE$1,FALSE))/100</f>
        <v>-2.3270942598834797E-2</v>
      </c>
      <c r="AT33" s="49">
        <f>VLOOKUP($A33,'RevPAR Raw Data'!$B$6:$BE$43,'RevPAR Raw Data'!AG$1,FALSE)</f>
        <v>31.760635835303301</v>
      </c>
      <c r="AU33" s="50">
        <f>VLOOKUP($A33,'RevPAR Raw Data'!$B$6:$BE$43,'RevPAR Raw Data'!AH$1,FALSE)</f>
        <v>41.058396375098503</v>
      </c>
      <c r="AV33" s="50">
        <f>VLOOKUP($A33,'RevPAR Raw Data'!$B$6:$BE$43,'RevPAR Raw Data'!AI$1,FALSE)</f>
        <v>45.840870271867601</v>
      </c>
      <c r="AW33" s="50">
        <f>VLOOKUP($A33,'RevPAR Raw Data'!$B$6:$BE$43,'RevPAR Raw Data'!AJ$1,FALSE)</f>
        <v>46.631874014972396</v>
      </c>
      <c r="AX33" s="50">
        <f>VLOOKUP($A33,'RevPAR Raw Data'!$B$6:$BE$43,'RevPAR Raw Data'!AK$1,FALSE)</f>
        <v>49.4144227738376</v>
      </c>
      <c r="AY33" s="51">
        <f>VLOOKUP($A33,'RevPAR Raw Data'!$B$6:$BE$43,'RevPAR Raw Data'!AL$1,FALSE)</f>
        <v>42.941239854215901</v>
      </c>
      <c r="AZ33" s="50">
        <f>VLOOKUP($A33,'RevPAR Raw Data'!$B$6:$BE$43,'RevPAR Raw Data'!AN$1,FALSE)</f>
        <v>63.109153368794303</v>
      </c>
      <c r="BA33" s="50">
        <f>VLOOKUP($A33,'RevPAR Raw Data'!$B$6:$BE$43,'RevPAR Raw Data'!AO$1,FALSE)</f>
        <v>55.800087667454598</v>
      </c>
      <c r="BB33" s="51">
        <f>VLOOKUP($A33,'RevPAR Raw Data'!$B$6:$BE$43,'RevPAR Raw Data'!AP$1,FALSE)</f>
        <v>59.4546205181245</v>
      </c>
      <c r="BC33" s="52">
        <f>VLOOKUP($A33,'RevPAR Raw Data'!$B$6:$BE$43,'RevPAR Raw Data'!AR$1,FALSE)</f>
        <v>47.659348615332597</v>
      </c>
      <c r="BE33" s="129">
        <f>(VLOOKUP($A33,'RevPAR Raw Data'!$B$6:$BE$43,'RevPAR Raw Data'!AT$1,FALSE))/100</f>
        <v>4.4654072184699495E-2</v>
      </c>
      <c r="BF33" s="119">
        <f>(VLOOKUP($A33,'RevPAR Raw Data'!$B$6:$BE$43,'RevPAR Raw Data'!AU$1,FALSE))/100</f>
        <v>-6.0464845980313597E-2</v>
      </c>
      <c r="BG33" s="119">
        <f>(VLOOKUP($A33,'RevPAR Raw Data'!$B$6:$BE$43,'RevPAR Raw Data'!AV$1,FALSE))/100</f>
        <v>-4.6950732788092805E-3</v>
      </c>
      <c r="BH33" s="119">
        <f>(VLOOKUP($A33,'RevPAR Raw Data'!$B$6:$BE$43,'RevPAR Raw Data'!AW$1,FALSE))/100</f>
        <v>-1.6297550105975701E-2</v>
      </c>
      <c r="BI33" s="119">
        <f>(VLOOKUP($A33,'RevPAR Raw Data'!$B$6:$BE$43,'RevPAR Raw Data'!AX$1,FALSE))/100</f>
        <v>-6.1830390500313602E-2</v>
      </c>
      <c r="BJ33" s="130">
        <f>(VLOOKUP($A33,'RevPAR Raw Data'!$B$6:$BE$43,'RevPAR Raw Data'!AY$1,FALSE))/100</f>
        <v>-2.5110438403758401E-2</v>
      </c>
      <c r="BK33" s="119">
        <f>(VLOOKUP($A33,'RevPAR Raw Data'!$B$6:$BE$43,'RevPAR Raw Data'!BA$1,FALSE))/100</f>
        <v>-1.2995027041798699E-2</v>
      </c>
      <c r="BL33" s="119">
        <f>(VLOOKUP($A33,'RevPAR Raw Data'!$B$6:$BE$43,'RevPAR Raw Data'!BB$1,FALSE))/100</f>
        <v>1.2594013930306201E-2</v>
      </c>
      <c r="BM33" s="130">
        <f>(VLOOKUP($A33,'RevPAR Raw Data'!$B$6:$BE$43,'RevPAR Raw Data'!BC$1,FALSE))/100</f>
        <v>-1.14994078024346E-3</v>
      </c>
      <c r="BN33" s="131">
        <f>(VLOOKUP($A33,'RevPAR Raw Data'!$B$6:$BE$43,'RevPAR Raw Data'!BE$1,FALSE))/100</f>
        <v>-1.67032729949197E-2</v>
      </c>
    </row>
    <row r="34" spans="1:66" x14ac:dyDescent="0.45">
      <c r="A34" s="59" t="s">
        <v>50</v>
      </c>
      <c r="B34" s="129">
        <f>(VLOOKUP($A34,'Occupancy Raw Data'!$B$8:$BE$45,'Occupancy Raw Data'!AG$3,FALSE))/100</f>
        <v>0.37309485386408398</v>
      </c>
      <c r="C34" s="119">
        <f>(VLOOKUP($A34,'Occupancy Raw Data'!$B$8:$BE$45,'Occupancy Raw Data'!AH$3,FALSE))/100</f>
        <v>0.42773892773892697</v>
      </c>
      <c r="D34" s="119">
        <f>(VLOOKUP($A34,'Occupancy Raw Data'!$B$8:$BE$45,'Occupancy Raw Data'!AI$3,FALSE))/100</f>
        <v>0.46507979200286798</v>
      </c>
      <c r="E34" s="119">
        <f>(VLOOKUP($A34,'Occupancy Raw Data'!$B$8:$BE$45,'Occupancy Raw Data'!AJ$3,FALSE))/100</f>
        <v>0.44979379594764196</v>
      </c>
      <c r="F34" s="119">
        <f>(VLOOKUP($A34,'Occupancy Raw Data'!$B$8:$BE$45,'Occupancy Raw Data'!AK$3,FALSE))/100</f>
        <v>0.46449704142011794</v>
      </c>
      <c r="G34" s="130">
        <f>(VLOOKUP($A34,'Occupancy Raw Data'!$B$8:$BE$45,'Occupancy Raw Data'!AL$3,FALSE))/100</f>
        <v>0.43604088219472797</v>
      </c>
      <c r="H34" s="119">
        <f>(VLOOKUP($A34,'Occupancy Raw Data'!$B$8:$BE$45,'Occupancy Raw Data'!AN$3,FALSE))/100</f>
        <v>0.55814057737134593</v>
      </c>
      <c r="I34" s="119">
        <f>(VLOOKUP($A34,'Occupancy Raw Data'!$B$8:$BE$45,'Occupancy Raw Data'!AO$3,FALSE))/100</f>
        <v>0.58893670432131895</v>
      </c>
      <c r="J34" s="130">
        <f>(VLOOKUP($A34,'Occupancy Raw Data'!$B$8:$BE$45,'Occupancy Raw Data'!AP$3,FALSE))/100</f>
        <v>0.57353864084633299</v>
      </c>
      <c r="K34" s="131">
        <f>(VLOOKUP($A34,'Occupancy Raw Data'!$B$8:$BE$45,'Occupancy Raw Data'!AR$3,FALSE))/100</f>
        <v>0.47532595609518602</v>
      </c>
      <c r="M34" s="118">
        <f>(VLOOKUP($A34,'Occupancy Raw Data'!$B$8:$BE$45,'Occupancy Raw Data'!AT$3,FALSE))/100</f>
        <v>0.110668167289959</v>
      </c>
      <c r="N34" s="115">
        <f>(VLOOKUP($A34,'Occupancy Raw Data'!$B$8:$BE$45,'Occupancy Raw Data'!AU$3,FALSE))/100</f>
        <v>9.6640387281914E-2</v>
      </c>
      <c r="O34" s="115">
        <f>(VLOOKUP($A34,'Occupancy Raw Data'!$B$8:$BE$45,'Occupancy Raw Data'!AV$3,FALSE))/100</f>
        <v>9.8885289432504409E-2</v>
      </c>
      <c r="P34" s="115">
        <f>(VLOOKUP($A34,'Occupancy Raw Data'!$B$8:$BE$45,'Occupancy Raw Data'!AW$3,FALSE))/100</f>
        <v>5.8394180609097603E-2</v>
      </c>
      <c r="Q34" s="115">
        <f>(VLOOKUP($A34,'Occupancy Raw Data'!$B$8:$BE$45,'Occupancy Raw Data'!AX$3,FALSE))/100</f>
        <v>7.2841431762676198E-2</v>
      </c>
      <c r="R34" s="116">
        <f>(VLOOKUP($A34,'Occupancy Raw Data'!$B$8:$BE$45,'Occupancy Raw Data'!AY$3,FALSE))/100</f>
        <v>8.6229771994731988E-2</v>
      </c>
      <c r="S34" s="115">
        <f>(VLOOKUP($A34,'Occupancy Raw Data'!$B$8:$BE$45,'Occupancy Raw Data'!BA$3,FALSE))/100</f>
        <v>-2.6473611624479497E-2</v>
      </c>
      <c r="T34" s="115">
        <f>(VLOOKUP($A34,'Occupancy Raw Data'!$B$8:$BE$45,'Occupancy Raw Data'!BB$3,FALSE))/100</f>
        <v>-3.4955653878651599E-2</v>
      </c>
      <c r="U34" s="116">
        <f>(VLOOKUP($A34,'Occupancy Raw Data'!$B$8:$BE$45,'Occupancy Raw Data'!BC$3,FALSE))/100</f>
        <v>-3.0847034108264802E-2</v>
      </c>
      <c r="V34" s="117">
        <f>(VLOOKUP($A34,'Occupancy Raw Data'!$B$8:$BE$45,'Occupancy Raw Data'!BE$3,FALSE))/100</f>
        <v>4.28004686585058E-2</v>
      </c>
      <c r="X34" s="49">
        <f>VLOOKUP($A34,'ADR Raw Data'!$B$6:$BE$43,'ADR Raw Data'!AG$1,FALSE)</f>
        <v>94.057301453802694</v>
      </c>
      <c r="Y34" s="50">
        <f>VLOOKUP($A34,'ADR Raw Data'!$B$6:$BE$43,'ADR Raw Data'!AH$1,FALSE)</f>
        <v>90.134944456088803</v>
      </c>
      <c r="Z34" s="50">
        <f>VLOOKUP($A34,'ADR Raw Data'!$B$6:$BE$43,'ADR Raw Data'!AI$1,FALSE)</f>
        <v>90.452557108433695</v>
      </c>
      <c r="AA34" s="50">
        <f>VLOOKUP($A34,'ADR Raw Data'!$B$6:$BE$43,'ADR Raw Data'!AJ$1,FALSE)</f>
        <v>90.119094080127496</v>
      </c>
      <c r="AB34" s="50">
        <f>VLOOKUP($A34,'ADR Raw Data'!$B$6:$BE$43,'ADR Raw Data'!AK$1,FALSE)</f>
        <v>93.066862574792495</v>
      </c>
      <c r="AC34" s="51">
        <f>VLOOKUP($A34,'ADR Raw Data'!$B$6:$BE$43,'ADR Raw Data'!AL$1,FALSE)</f>
        <v>91.495305123776603</v>
      </c>
      <c r="AD34" s="50">
        <f>VLOOKUP($A34,'ADR Raw Data'!$B$6:$BE$43,'ADR Raw Data'!AN$1,FALSE)</f>
        <v>108.568746285438</v>
      </c>
      <c r="AE34" s="50">
        <f>VLOOKUP($A34,'ADR Raw Data'!$B$6:$BE$43,'ADR Raw Data'!AO$1,FALSE)</f>
        <v>109.337622925863</v>
      </c>
      <c r="AF34" s="51">
        <f>VLOOKUP($A34,'ADR Raw Data'!$B$6:$BE$43,'ADR Raw Data'!AP$1,FALSE)</f>
        <v>108.963505803274</v>
      </c>
      <c r="AG34" s="52">
        <f>VLOOKUP($A34,'ADR Raw Data'!$B$6:$BE$43,'ADR Raw Data'!AR$1,FALSE)</f>
        <v>97.517451128326002</v>
      </c>
      <c r="AI34" s="118">
        <f>(VLOOKUP($A34,'ADR Raw Data'!$B$6:$BE$43,'ADR Raw Data'!AT$1,FALSE))/100</f>
        <v>-1.4863602077034299E-2</v>
      </c>
      <c r="AJ34" s="115">
        <f>(VLOOKUP($A34,'ADR Raw Data'!$B$6:$BE$43,'ADR Raw Data'!AU$1,FALSE))/100</f>
        <v>6.3510330315039E-3</v>
      </c>
      <c r="AK34" s="115">
        <f>(VLOOKUP($A34,'ADR Raw Data'!$B$6:$BE$43,'ADR Raw Data'!AV$1,FALSE))/100</f>
        <v>-2.3196918884300002E-4</v>
      </c>
      <c r="AL34" s="115">
        <f>(VLOOKUP($A34,'ADR Raw Data'!$B$6:$BE$43,'ADR Raw Data'!AW$1,FALSE))/100</f>
        <v>-6.0580736007801398E-3</v>
      </c>
      <c r="AM34" s="115">
        <f>(VLOOKUP($A34,'ADR Raw Data'!$B$6:$BE$43,'ADR Raw Data'!AX$1,FALSE))/100</f>
        <v>9.4359421361131096E-3</v>
      </c>
      <c r="AN34" s="116">
        <f>(VLOOKUP($A34,'ADR Raw Data'!$B$6:$BE$43,'ADR Raw Data'!AY$1,FALSE))/100</f>
        <v>-5.7010263556946702E-4</v>
      </c>
      <c r="AO34" s="115">
        <f>(VLOOKUP($A34,'ADR Raw Data'!$B$6:$BE$43,'ADR Raw Data'!BA$1,FALSE))/100</f>
        <v>-3.7748329890150499E-2</v>
      </c>
      <c r="AP34" s="115">
        <f>(VLOOKUP($A34,'ADR Raw Data'!$B$6:$BE$43,'ADR Raw Data'!BB$1,FALSE))/100</f>
        <v>-5.3218700850745301E-2</v>
      </c>
      <c r="AQ34" s="116">
        <f>(VLOOKUP($A34,'ADR Raw Data'!$B$6:$BE$43,'ADR Raw Data'!BC$1,FALSE))/100</f>
        <v>-4.5829573719540405E-2</v>
      </c>
      <c r="AR34" s="117">
        <f>(VLOOKUP($A34,'ADR Raw Data'!$B$6:$BE$43,'ADR Raw Data'!BE$1,FALSE))/100</f>
        <v>-2.4330878923776701E-2</v>
      </c>
      <c r="AT34" s="49">
        <f>VLOOKUP($A34,'RevPAR Raw Data'!$B$6:$BE$43,'RevPAR Raw Data'!AG$1,FALSE)</f>
        <v>35.092295140756598</v>
      </c>
      <c r="AU34" s="50">
        <f>VLOOKUP($A34,'RevPAR Raw Data'!$B$6:$BE$43,'RevPAR Raw Data'!AH$1,FALSE)</f>
        <v>38.554224493455202</v>
      </c>
      <c r="AV34" s="50">
        <f>VLOOKUP($A34,'RevPAR Raw Data'!$B$6:$BE$43,'RevPAR Raw Data'!AI$1,FALSE)</f>
        <v>42.067656446117901</v>
      </c>
      <c r="AW34" s="50">
        <f>VLOOKUP($A34,'RevPAR Raw Data'!$B$6:$BE$43,'RevPAR Raw Data'!AJ$1,FALSE)</f>
        <v>40.535009413663197</v>
      </c>
      <c r="AX34" s="50">
        <f>VLOOKUP($A34,'RevPAR Raw Data'!$B$6:$BE$43,'RevPAR Raw Data'!AK$1,FALSE)</f>
        <v>43.229282320243797</v>
      </c>
      <c r="AY34" s="51">
        <f>VLOOKUP($A34,'RevPAR Raw Data'!$B$6:$BE$43,'RevPAR Raw Data'!AL$1,FALSE)</f>
        <v>39.895693562847399</v>
      </c>
      <c r="AZ34" s="50">
        <f>VLOOKUP($A34,'RevPAR Raw Data'!$B$6:$BE$43,'RevPAR Raw Data'!AN$1,FALSE)</f>
        <v>60.596622736238103</v>
      </c>
      <c r="BA34" s="50">
        <f>VLOOKUP($A34,'RevPAR Raw Data'!$B$6:$BE$43,'RevPAR Raw Data'!AO$1,FALSE)</f>
        <v>64.392939304285406</v>
      </c>
      <c r="BB34" s="51">
        <f>VLOOKUP($A34,'RevPAR Raw Data'!$B$6:$BE$43,'RevPAR Raw Data'!AP$1,FALSE)</f>
        <v>62.494781020261698</v>
      </c>
      <c r="BC34" s="52">
        <f>VLOOKUP($A34,'RevPAR Raw Data'!$B$6:$BE$43,'RevPAR Raw Data'!AR$1,FALSE)</f>
        <v>46.352575693537197</v>
      </c>
      <c r="BE34" s="129">
        <f>(VLOOKUP($A34,'RevPAR Raw Data'!$B$6:$BE$43,'RevPAR Raw Data'!AT$1,FALSE))/100</f>
        <v>9.4159637611732502E-2</v>
      </c>
      <c r="BF34" s="119">
        <f>(VLOOKUP($A34,'RevPAR Raw Data'!$B$6:$BE$43,'RevPAR Raw Data'!AU$1,FALSE))/100</f>
        <v>0.103605186605222</v>
      </c>
      <c r="BG34" s="119">
        <f>(VLOOKUP($A34,'RevPAR Raw Data'!$B$6:$BE$43,'RevPAR Raw Data'!AV$1,FALSE))/100</f>
        <v>9.8630381903283201E-2</v>
      </c>
      <c r="BH34" s="119">
        <f>(VLOOKUP($A34,'RevPAR Raw Data'!$B$6:$BE$43,'RevPAR Raw Data'!AW$1,FALSE))/100</f>
        <v>5.1982350764330304E-2</v>
      </c>
      <c r="BI34" s="119">
        <f>(VLOOKUP($A34,'RevPAR Raw Data'!$B$6:$BE$43,'RevPAR Raw Data'!AX$1,FALSE))/100</f>
        <v>8.2964701434013507E-2</v>
      </c>
      <c r="BJ34" s="130">
        <f>(VLOOKUP($A34,'RevPAR Raw Data'!$B$6:$BE$43,'RevPAR Raw Data'!AY$1,FALSE))/100</f>
        <v>8.56105095388838E-2</v>
      </c>
      <c r="BK34" s="119">
        <f>(VLOOKUP($A34,'RevPAR Raw Data'!$B$6:$BE$43,'RevPAR Raw Data'!BA$1,FALSE))/100</f>
        <v>-6.3222606889645497E-2</v>
      </c>
      <c r="BL34" s="119">
        <f>(VLOOKUP($A34,'RevPAR Raw Data'!$B$6:$BE$43,'RevPAR Raw Data'!BB$1,FALSE))/100</f>
        <v>-8.631406024258681E-2</v>
      </c>
      <c r="BM34" s="130">
        <f>(VLOOKUP($A34,'RevPAR Raw Data'!$B$6:$BE$43,'RevPAR Raw Data'!BC$1,FALSE))/100</f>
        <v>-7.5262901404111307E-2</v>
      </c>
      <c r="BN34" s="131">
        <f>(VLOOKUP($A34,'RevPAR Raw Data'!$B$6:$BE$43,'RevPAR Raw Data'!BE$1,FALSE))/100</f>
        <v>1.7428216713918102E-2</v>
      </c>
    </row>
    <row r="35" spans="1:66" x14ac:dyDescent="0.45">
      <c r="A35" s="59" t="s">
        <v>47</v>
      </c>
      <c r="B35" s="129">
        <f>(VLOOKUP($A35,'Occupancy Raw Data'!$B$8:$BE$45,'Occupancy Raw Data'!AG$3,FALSE))/100</f>
        <v>0.420563669659207</v>
      </c>
      <c r="C35" s="119">
        <f>(VLOOKUP($A35,'Occupancy Raw Data'!$B$8:$BE$45,'Occupancy Raw Data'!AH$3,FALSE))/100</f>
        <v>0.52588324623699101</v>
      </c>
      <c r="D35" s="119">
        <f>(VLOOKUP($A35,'Occupancy Raw Data'!$B$8:$BE$45,'Occupancy Raw Data'!AI$3,FALSE))/100</f>
        <v>0.55884586180713702</v>
      </c>
      <c r="E35" s="119">
        <f>(VLOOKUP($A35,'Occupancy Raw Data'!$B$8:$BE$45,'Occupancy Raw Data'!AJ$3,FALSE))/100</f>
        <v>0.57059270177319199</v>
      </c>
      <c r="F35" s="119">
        <f>(VLOOKUP($A35,'Occupancy Raw Data'!$B$8:$BE$45,'Occupancy Raw Data'!AK$3,FALSE))/100</f>
        <v>0.56795747911921002</v>
      </c>
      <c r="G35" s="130">
        <f>(VLOOKUP($A35,'Occupancy Raw Data'!$B$8:$BE$45,'Occupancy Raw Data'!AL$3,FALSE))/100</f>
        <v>0.52876859171914703</v>
      </c>
      <c r="H35" s="119">
        <f>(VLOOKUP($A35,'Occupancy Raw Data'!$B$8:$BE$45,'Occupancy Raw Data'!AN$3,FALSE))/100</f>
        <v>0.60284068069140995</v>
      </c>
      <c r="I35" s="119">
        <f>(VLOOKUP($A35,'Occupancy Raw Data'!$B$8:$BE$45,'Occupancy Raw Data'!AO$3,FALSE))/100</f>
        <v>0.57371225577264606</v>
      </c>
      <c r="J35" s="130">
        <f>(VLOOKUP($A35,'Occupancy Raw Data'!$B$8:$BE$45,'Occupancy Raw Data'!AP$3,FALSE))/100</f>
        <v>0.58823398427931994</v>
      </c>
      <c r="K35" s="131">
        <f>(VLOOKUP($A35,'Occupancy Raw Data'!$B$8:$BE$45,'Occupancy Raw Data'!AR$3,FALSE))/100</f>
        <v>0.54579417802542407</v>
      </c>
      <c r="M35" s="118">
        <f>(VLOOKUP($A35,'Occupancy Raw Data'!$B$8:$BE$45,'Occupancy Raw Data'!AT$3,FALSE))/100</f>
        <v>8.808942779848121E-2</v>
      </c>
      <c r="N35" s="115">
        <f>(VLOOKUP($A35,'Occupancy Raw Data'!$B$8:$BE$45,'Occupancy Raw Data'!AU$3,FALSE))/100</f>
        <v>-7.2107068466487306E-4</v>
      </c>
      <c r="O35" s="115">
        <f>(VLOOKUP($A35,'Occupancy Raw Data'!$B$8:$BE$45,'Occupancy Raw Data'!AV$3,FALSE))/100</f>
        <v>-1.15515581976533E-3</v>
      </c>
      <c r="P35" s="115">
        <f>(VLOOKUP($A35,'Occupancy Raw Data'!$B$8:$BE$45,'Occupancy Raw Data'!AW$3,FALSE))/100</f>
        <v>2.9156180848712797E-3</v>
      </c>
      <c r="Q35" s="115">
        <f>(VLOOKUP($A35,'Occupancy Raw Data'!$B$8:$BE$45,'Occupancy Raw Data'!AX$3,FALSE))/100</f>
        <v>-1.5935720406013001E-2</v>
      </c>
      <c r="R35" s="116">
        <f>(VLOOKUP($A35,'Occupancy Raw Data'!$B$8:$BE$45,'Occupancy Raw Data'!AY$3,FALSE))/100</f>
        <v>9.6514292377998107E-3</v>
      </c>
      <c r="S35" s="115">
        <f>(VLOOKUP($A35,'Occupancy Raw Data'!$B$8:$BE$45,'Occupancy Raw Data'!BA$3,FALSE))/100</f>
        <v>-3.49994190139116E-3</v>
      </c>
      <c r="T35" s="115">
        <f>(VLOOKUP($A35,'Occupancy Raw Data'!$B$8:$BE$45,'Occupancy Raw Data'!BB$3,FALSE))/100</f>
        <v>-2.1750486498205598E-2</v>
      </c>
      <c r="U35" s="116">
        <f>(VLOOKUP($A35,'Occupancy Raw Data'!$B$8:$BE$45,'Occupancy Raw Data'!BC$3,FALSE))/100</f>
        <v>-1.25549149975679E-2</v>
      </c>
      <c r="V35" s="117">
        <f>(VLOOKUP($A35,'Occupancy Raw Data'!$B$8:$BE$45,'Occupancy Raw Data'!BE$3,FALSE))/100</f>
        <v>2.6872316814564603E-3</v>
      </c>
      <c r="X35" s="49">
        <f>VLOOKUP($A35,'ADR Raw Data'!$B$6:$BE$43,'ADR Raw Data'!AG$1,FALSE)</f>
        <v>93.933584324553905</v>
      </c>
      <c r="Y35" s="50">
        <f>VLOOKUP($A35,'ADR Raw Data'!$B$6:$BE$43,'ADR Raw Data'!AH$1,FALSE)</f>
        <v>101.121580601324</v>
      </c>
      <c r="Z35" s="50">
        <f>VLOOKUP($A35,'ADR Raw Data'!$B$6:$BE$43,'ADR Raw Data'!AI$1,FALSE)</f>
        <v>103.43949488491</v>
      </c>
      <c r="AA35" s="50">
        <f>VLOOKUP($A35,'ADR Raw Data'!$B$6:$BE$43,'ADR Raw Data'!AJ$1,FALSE)</f>
        <v>102.236191780821</v>
      </c>
      <c r="AB35" s="50">
        <f>VLOOKUP($A35,'ADR Raw Data'!$B$6:$BE$43,'ADR Raw Data'!AK$1,FALSE)</f>
        <v>100.09925369613001</v>
      </c>
      <c r="AC35" s="51">
        <f>VLOOKUP($A35,'ADR Raw Data'!$B$6:$BE$43,'ADR Raw Data'!AL$1,FALSE)</f>
        <v>100.489053435372</v>
      </c>
      <c r="AD35" s="50">
        <f>VLOOKUP($A35,'ADR Raw Data'!$B$6:$BE$43,'ADR Raw Data'!AN$1,FALSE)</f>
        <v>107.66373045861999</v>
      </c>
      <c r="AE35" s="50">
        <f>VLOOKUP($A35,'ADR Raw Data'!$B$6:$BE$43,'ADR Raw Data'!AO$1,FALSE)</f>
        <v>105.608543343653</v>
      </c>
      <c r="AF35" s="51">
        <f>VLOOKUP($A35,'ADR Raw Data'!$B$6:$BE$43,'ADR Raw Data'!AP$1,FALSE)</f>
        <v>106.658581595184</v>
      </c>
      <c r="AG35" s="52">
        <f>VLOOKUP($A35,'ADR Raw Data'!$B$6:$BE$43,'ADR Raw Data'!AR$1,FALSE)</f>
        <v>102.392807966359</v>
      </c>
      <c r="AI35" s="118">
        <f>(VLOOKUP($A35,'ADR Raw Data'!$B$6:$BE$43,'ADR Raw Data'!AT$1,FALSE))/100</f>
        <v>4.5040507073845902E-2</v>
      </c>
      <c r="AJ35" s="115">
        <f>(VLOOKUP($A35,'ADR Raw Data'!$B$6:$BE$43,'ADR Raw Data'!AU$1,FALSE))/100</f>
        <v>1.79132889274859E-2</v>
      </c>
      <c r="AK35" s="115">
        <f>(VLOOKUP($A35,'ADR Raw Data'!$B$6:$BE$43,'ADR Raw Data'!AV$1,FALSE))/100</f>
        <v>1.04312801678177E-2</v>
      </c>
      <c r="AL35" s="115">
        <f>(VLOOKUP($A35,'ADR Raw Data'!$B$6:$BE$43,'ADR Raw Data'!AW$1,FALSE))/100</f>
        <v>1.7139411281011301E-2</v>
      </c>
      <c r="AM35" s="115">
        <f>(VLOOKUP($A35,'ADR Raw Data'!$B$6:$BE$43,'ADR Raw Data'!AX$1,FALSE))/100</f>
        <v>6.0765180752510193E-3</v>
      </c>
      <c r="AN35" s="116">
        <f>(VLOOKUP($A35,'ADR Raw Data'!$B$6:$BE$43,'ADR Raw Data'!AY$1,FALSE))/100</f>
        <v>1.6251174543301702E-2</v>
      </c>
      <c r="AO35" s="115">
        <f>(VLOOKUP($A35,'ADR Raw Data'!$B$6:$BE$43,'ADR Raw Data'!BA$1,FALSE))/100</f>
        <v>1.6253639260226601E-2</v>
      </c>
      <c r="AP35" s="115">
        <f>(VLOOKUP($A35,'ADR Raw Data'!$B$6:$BE$43,'ADR Raw Data'!BB$1,FALSE))/100</f>
        <v>2.6864998263501998E-3</v>
      </c>
      <c r="AQ35" s="116">
        <f>(VLOOKUP($A35,'ADR Raw Data'!$B$6:$BE$43,'ADR Raw Data'!BC$1,FALSE))/100</f>
        <v>9.6566303610778007E-3</v>
      </c>
      <c r="AR35" s="117">
        <f>(VLOOKUP($A35,'ADR Raw Data'!$B$6:$BE$43,'ADR Raw Data'!BE$1,FALSE))/100</f>
        <v>1.3795582754071301E-2</v>
      </c>
      <c r="AT35" s="49">
        <f>VLOOKUP($A35,'RevPAR Raw Data'!$B$6:$BE$43,'RevPAR Raw Data'!AG$1,FALSE)</f>
        <v>39.505052927777001</v>
      </c>
      <c r="AU35" s="50">
        <f>VLOOKUP($A35,'RevPAR Raw Data'!$B$6:$BE$43,'RevPAR Raw Data'!AH$1,FALSE)</f>
        <v>53.178145071240301</v>
      </c>
      <c r="AV35" s="50">
        <f>VLOOKUP($A35,'RevPAR Raw Data'!$B$6:$BE$43,'RevPAR Raw Data'!AI$1,FALSE)</f>
        <v>57.806733663852697</v>
      </c>
      <c r="AW35" s="50">
        <f>VLOOKUP($A35,'RevPAR Raw Data'!$B$6:$BE$43,'RevPAR Raw Data'!AJ$1,FALSE)</f>
        <v>58.335224887221401</v>
      </c>
      <c r="AX35" s="50">
        <f>VLOOKUP($A35,'RevPAR Raw Data'!$B$6:$BE$43,'RevPAR Raw Data'!AK$1,FALSE)</f>
        <v>56.8521197909687</v>
      </c>
      <c r="AY35" s="51">
        <f>VLOOKUP($A35,'RevPAR Raw Data'!$B$6:$BE$43,'RevPAR Raw Data'!AL$1,FALSE)</f>
        <v>53.135455268211999</v>
      </c>
      <c r="AZ35" s="50">
        <f>VLOOKUP($A35,'RevPAR Raw Data'!$B$6:$BE$43,'RevPAR Raw Data'!AN$1,FALSE)</f>
        <v>64.904076555451297</v>
      </c>
      <c r="BA35" s="50">
        <f>VLOOKUP($A35,'RevPAR Raw Data'!$B$6:$BE$43,'RevPAR Raw Data'!AO$1,FALSE)</f>
        <v>60.588915630550602</v>
      </c>
      <c r="BB35" s="51">
        <f>VLOOKUP($A35,'RevPAR Raw Data'!$B$6:$BE$43,'RevPAR Raw Data'!AP$1,FALSE)</f>
        <v>62.740202409316602</v>
      </c>
      <c r="BC35" s="52">
        <f>VLOOKUP($A35,'RevPAR Raw Data'!$B$6:$BE$43,'RevPAR Raw Data'!AR$1,FALSE)</f>
        <v>55.885398459714096</v>
      </c>
      <c r="BE35" s="129">
        <f>(VLOOKUP($A35,'RevPAR Raw Data'!$B$6:$BE$43,'RevPAR Raw Data'!AT$1,FALSE))/100</f>
        <v>0.13709752736821501</v>
      </c>
      <c r="BF35" s="119">
        <f>(VLOOKUP($A35,'RevPAR Raw Data'!$B$6:$BE$43,'RevPAR Raw Data'!AU$1,FALSE))/100</f>
        <v>1.7179301495309499E-2</v>
      </c>
      <c r="BG35" s="119">
        <f>(VLOOKUP($A35,'RevPAR Raw Data'!$B$6:$BE$43,'RevPAR Raw Data'!AV$1,FALSE))/100</f>
        <v>9.2640745940589294E-3</v>
      </c>
      <c r="BH35" s="119">
        <f>(VLOOKUP($A35,'RevPAR Raw Data'!$B$6:$BE$43,'RevPAR Raw Data'!AW$1,FALSE))/100</f>
        <v>2.0105001343377601E-2</v>
      </c>
      <c r="BI35" s="119">
        <f>(VLOOKUP($A35,'RevPAR Raw Data'!$B$6:$BE$43,'RevPAR Raw Data'!AX$1,FALSE))/100</f>
        <v>-9.9560360238513095E-3</v>
      </c>
      <c r="BJ35" s="130">
        <f>(VLOOKUP($A35,'RevPAR Raw Data'!$B$6:$BE$43,'RevPAR Raw Data'!AY$1,FALSE))/100</f>
        <v>2.6059450842237299E-2</v>
      </c>
      <c r="BK35" s="119">
        <f>(VLOOKUP($A35,'RevPAR Raw Data'!$B$6:$BE$43,'RevPAR Raw Data'!BA$1,FALSE))/100</f>
        <v>1.2696810565738501E-2</v>
      </c>
      <c r="BL35" s="119">
        <f>(VLOOKUP($A35,'RevPAR Raw Data'!$B$6:$BE$43,'RevPAR Raw Data'!BB$1,FALSE))/100</f>
        <v>-1.9122419350055899E-2</v>
      </c>
      <c r="BM35" s="130">
        <f>(VLOOKUP($A35,'RevPAR Raw Data'!$B$6:$BE$43,'RevPAR Raw Data'!BC$1,FALSE))/100</f>
        <v>-3.0195228098364403E-3</v>
      </c>
      <c r="BN35" s="131">
        <f>(VLOOKUP($A35,'RevPAR Raw Data'!$B$6:$BE$43,'RevPAR Raw Data'!BE$1,FALSE))/100</f>
        <v>1.6519886362568601E-2</v>
      </c>
    </row>
    <row r="36" spans="1:66" x14ac:dyDescent="0.45">
      <c r="A36" s="59" t="s">
        <v>48</v>
      </c>
      <c r="B36" s="129">
        <f>(VLOOKUP($A36,'Occupancy Raw Data'!$B$8:$BE$45,'Occupancy Raw Data'!AG$3,FALSE))/100</f>
        <v>0.39274306248752194</v>
      </c>
      <c r="C36" s="119">
        <f>(VLOOKUP($A36,'Occupancy Raw Data'!$B$8:$BE$45,'Occupancy Raw Data'!AH$3,FALSE))/100</f>
        <v>0.52355759632661192</v>
      </c>
      <c r="D36" s="119">
        <f>(VLOOKUP($A36,'Occupancy Raw Data'!$B$8:$BE$45,'Occupancy Raw Data'!AI$3,FALSE))/100</f>
        <v>0.57711119984028703</v>
      </c>
      <c r="E36" s="119">
        <f>(VLOOKUP($A36,'Occupancy Raw Data'!$B$8:$BE$45,'Occupancy Raw Data'!AJ$3,FALSE))/100</f>
        <v>0.58260131762826906</v>
      </c>
      <c r="F36" s="119">
        <f>(VLOOKUP($A36,'Occupancy Raw Data'!$B$8:$BE$45,'Occupancy Raw Data'!AK$3,FALSE))/100</f>
        <v>0.50858454781393403</v>
      </c>
      <c r="G36" s="130">
        <f>(VLOOKUP($A36,'Occupancy Raw Data'!$B$8:$BE$45,'Occupancy Raw Data'!AL$3,FALSE))/100</f>
        <v>0.51691954481932501</v>
      </c>
      <c r="H36" s="119">
        <f>(VLOOKUP($A36,'Occupancy Raw Data'!$B$8:$BE$45,'Occupancy Raw Data'!AN$3,FALSE))/100</f>
        <v>0.56118985825514001</v>
      </c>
      <c r="I36" s="119">
        <f>(VLOOKUP($A36,'Occupancy Raw Data'!$B$8:$BE$45,'Occupancy Raw Data'!AO$3,FALSE))/100</f>
        <v>0.58120383310041901</v>
      </c>
      <c r="J36" s="130">
        <f>(VLOOKUP($A36,'Occupancy Raw Data'!$B$8:$BE$45,'Occupancy Raw Data'!AP$3,FALSE))/100</f>
        <v>0.57119684567777906</v>
      </c>
      <c r="K36" s="131">
        <f>(VLOOKUP($A36,'Occupancy Raw Data'!$B$8:$BE$45,'Occupancy Raw Data'!AR$3,FALSE))/100</f>
        <v>0.53242734506459799</v>
      </c>
      <c r="M36" s="118">
        <f>(VLOOKUP($A36,'Occupancy Raw Data'!$B$8:$BE$45,'Occupancy Raw Data'!AT$3,FALSE))/100</f>
        <v>4.6986315310187704E-4</v>
      </c>
      <c r="N36" s="115">
        <f>(VLOOKUP($A36,'Occupancy Raw Data'!$B$8:$BE$45,'Occupancy Raw Data'!AU$3,FALSE))/100</f>
        <v>6.7823228391776305E-3</v>
      </c>
      <c r="O36" s="115">
        <f>(VLOOKUP($A36,'Occupancy Raw Data'!$B$8:$BE$45,'Occupancy Raw Data'!AV$3,FALSE))/100</f>
        <v>-4.5783084952579801E-3</v>
      </c>
      <c r="P36" s="115">
        <f>(VLOOKUP($A36,'Occupancy Raw Data'!$B$8:$BE$45,'Occupancy Raw Data'!AW$3,FALSE))/100</f>
        <v>3.5852999716052499E-2</v>
      </c>
      <c r="Q36" s="115">
        <f>(VLOOKUP($A36,'Occupancy Raw Data'!$B$8:$BE$45,'Occupancy Raw Data'!AX$3,FALSE))/100</f>
        <v>-8.3286281294496708E-2</v>
      </c>
      <c r="R36" s="116">
        <f>(VLOOKUP($A36,'Occupancy Raw Data'!$B$8:$BE$45,'Occupancy Raw Data'!AY$3,FALSE))/100</f>
        <v>-9.5740752582850804E-3</v>
      </c>
      <c r="S36" s="115">
        <f>(VLOOKUP($A36,'Occupancy Raw Data'!$B$8:$BE$45,'Occupancy Raw Data'!BA$3,FALSE))/100</f>
        <v>-0.101620021298477</v>
      </c>
      <c r="T36" s="115">
        <f>(VLOOKUP($A36,'Occupancy Raw Data'!$B$8:$BE$45,'Occupancy Raw Data'!BB$3,FALSE))/100</f>
        <v>-0.12538585630999902</v>
      </c>
      <c r="U36" s="116">
        <f>(VLOOKUP($A36,'Occupancy Raw Data'!$B$8:$BE$45,'Occupancy Raw Data'!BC$3,FALSE))/100</f>
        <v>-0.113870316106741</v>
      </c>
      <c r="V36" s="117">
        <f>(VLOOKUP($A36,'Occupancy Raw Data'!$B$8:$BE$45,'Occupancy Raw Data'!BE$3,FALSE))/100</f>
        <v>-4.4061343750204006E-2</v>
      </c>
      <c r="X36" s="49">
        <f>VLOOKUP($A36,'ADR Raw Data'!$B$6:$BE$43,'ADR Raw Data'!AG$1,FALSE)</f>
        <v>132.84761087812899</v>
      </c>
      <c r="Y36" s="50">
        <f>VLOOKUP($A36,'ADR Raw Data'!$B$6:$BE$43,'ADR Raw Data'!AH$1,FALSE)</f>
        <v>127.331326978074</v>
      </c>
      <c r="Z36" s="50">
        <f>VLOOKUP($A36,'ADR Raw Data'!$B$6:$BE$43,'ADR Raw Data'!AI$1,FALSE)</f>
        <v>126.325599757848</v>
      </c>
      <c r="AA36" s="50">
        <f>VLOOKUP($A36,'ADR Raw Data'!$B$6:$BE$43,'ADR Raw Data'!AJ$1,FALSE)</f>
        <v>125.611566007024</v>
      </c>
      <c r="AB36" s="50">
        <f>VLOOKUP($A36,'ADR Raw Data'!$B$6:$BE$43,'ADR Raw Data'!AK$1,FALSE)</f>
        <v>131.729346418056</v>
      </c>
      <c r="AC36" s="51">
        <f>VLOOKUP($A36,'ADR Raw Data'!$B$6:$BE$43,'ADR Raw Data'!AL$1,FALSE)</f>
        <v>128.42275234141101</v>
      </c>
      <c r="AD36" s="50">
        <f>VLOOKUP($A36,'ADR Raw Data'!$B$6:$BE$43,'ADR Raw Data'!AN$1,FALSE)</f>
        <v>160.46189078619699</v>
      </c>
      <c r="AE36" s="50">
        <f>VLOOKUP($A36,'ADR Raw Data'!$B$6:$BE$43,'ADR Raw Data'!AO$1,FALSE)</f>
        <v>165.66394332331399</v>
      </c>
      <c r="AF36" s="51">
        <f>VLOOKUP($A36,'ADR Raw Data'!$B$6:$BE$43,'ADR Raw Data'!AP$1,FALSE)</f>
        <v>163.10848529861499</v>
      </c>
      <c r="AG36" s="52">
        <f>VLOOKUP($A36,'ADR Raw Data'!$B$6:$BE$43,'ADR Raw Data'!AR$1,FALSE)</f>
        <v>139.054588611832</v>
      </c>
      <c r="AI36" s="118">
        <f>(VLOOKUP($A36,'ADR Raw Data'!$B$6:$BE$43,'ADR Raw Data'!AT$1,FALSE))/100</f>
        <v>-8.1375318557976601E-3</v>
      </c>
      <c r="AJ36" s="115">
        <f>(VLOOKUP($A36,'ADR Raw Data'!$B$6:$BE$43,'ADR Raw Data'!AU$1,FALSE))/100</f>
        <v>-1.3697657253572899E-2</v>
      </c>
      <c r="AK36" s="115">
        <f>(VLOOKUP($A36,'ADR Raw Data'!$B$6:$BE$43,'ADR Raw Data'!AV$1,FALSE))/100</f>
        <v>-1.47026277428125E-2</v>
      </c>
      <c r="AL36" s="115">
        <f>(VLOOKUP($A36,'ADR Raw Data'!$B$6:$BE$43,'ADR Raw Data'!AW$1,FALSE))/100</f>
        <v>-2.1773264354279301E-2</v>
      </c>
      <c r="AM36" s="115">
        <f>(VLOOKUP($A36,'ADR Raw Data'!$B$6:$BE$43,'ADR Raw Data'!AX$1,FALSE))/100</f>
        <v>8.2619097344150099E-4</v>
      </c>
      <c r="AN36" s="116">
        <f>(VLOOKUP($A36,'ADR Raw Data'!$B$6:$BE$43,'ADR Raw Data'!AY$1,FALSE))/100</f>
        <v>-1.22592641942604E-2</v>
      </c>
      <c r="AO36" s="115">
        <f>(VLOOKUP($A36,'ADR Raw Data'!$B$6:$BE$43,'ADR Raw Data'!BA$1,FALSE))/100</f>
        <v>-4.90103018440258E-2</v>
      </c>
      <c r="AP36" s="115">
        <f>(VLOOKUP($A36,'ADR Raw Data'!$B$6:$BE$43,'ADR Raw Data'!BB$1,FALSE))/100</f>
        <v>-7.5792650923135502E-2</v>
      </c>
      <c r="AQ36" s="116">
        <f>(VLOOKUP($A36,'ADR Raw Data'!$B$6:$BE$43,'ADR Raw Data'!BC$1,FALSE))/100</f>
        <v>-6.3419577978437905E-2</v>
      </c>
      <c r="AR36" s="117">
        <f>(VLOOKUP($A36,'ADR Raw Data'!$B$6:$BE$43,'ADR Raw Data'!BE$1,FALSE))/100</f>
        <v>-3.8424067508164496E-2</v>
      </c>
      <c r="AT36" s="49">
        <f>VLOOKUP($A36,'RevPAR Raw Data'!$B$6:$BE$43,'RevPAR Raw Data'!AG$1,FALSE)</f>
        <v>52.1749775404272</v>
      </c>
      <c r="AU36" s="50">
        <f>VLOOKUP($A36,'RevPAR Raw Data'!$B$6:$BE$43,'RevPAR Raw Data'!AH$1,FALSE)</f>
        <v>66.665283489718504</v>
      </c>
      <c r="AV36" s="50">
        <f>VLOOKUP($A36,'RevPAR Raw Data'!$B$6:$BE$43,'RevPAR Raw Data'!AI$1,FALSE)</f>
        <v>72.9039184467957</v>
      </c>
      <c r="AW36" s="50">
        <f>VLOOKUP($A36,'RevPAR Raw Data'!$B$6:$BE$43,'RevPAR Raw Data'!AJ$1,FALSE)</f>
        <v>73.1814638650429</v>
      </c>
      <c r="AX36" s="50">
        <f>VLOOKUP($A36,'RevPAR Raw Data'!$B$6:$BE$43,'RevPAR Raw Data'!AK$1,FALSE)</f>
        <v>66.995510081852601</v>
      </c>
      <c r="AY36" s="51">
        <f>VLOOKUP($A36,'RevPAR Raw Data'!$B$6:$BE$43,'RevPAR Raw Data'!AL$1,FALSE)</f>
        <v>66.384230684767402</v>
      </c>
      <c r="AZ36" s="50">
        <f>VLOOKUP($A36,'RevPAR Raw Data'!$B$6:$BE$43,'RevPAR Raw Data'!AN$1,FALSE)</f>
        <v>90.049585745657794</v>
      </c>
      <c r="BA36" s="50">
        <f>VLOOKUP($A36,'RevPAR Raw Data'!$B$6:$BE$43,'RevPAR Raw Data'!AO$1,FALSE)</f>
        <v>96.284518866041097</v>
      </c>
      <c r="BB36" s="51">
        <f>VLOOKUP($A36,'RevPAR Raw Data'!$B$6:$BE$43,'RevPAR Raw Data'!AP$1,FALSE)</f>
        <v>93.167052305849396</v>
      </c>
      <c r="BC36" s="52">
        <f>VLOOKUP($A36,'RevPAR Raw Data'!$B$6:$BE$43,'RevPAR Raw Data'!AR$1,FALSE)</f>
        <v>74.036465433648004</v>
      </c>
      <c r="BE36" s="129">
        <f>(VLOOKUP($A36,'RevPAR Raw Data'!$B$6:$BE$43,'RevPAR Raw Data'!AT$1,FALSE))/100</f>
        <v>-7.6714922290720099E-3</v>
      </c>
      <c r="BF36" s="119">
        <f>(VLOOKUP($A36,'RevPAR Raw Data'!$B$6:$BE$43,'RevPAR Raw Data'!AU$1,FALSE))/100</f>
        <v>-7.00823634802947E-3</v>
      </c>
      <c r="BG36" s="119">
        <f>(VLOOKUP($A36,'RevPAR Raw Data'!$B$6:$BE$43,'RevPAR Raw Data'!AV$1,FALSE))/100</f>
        <v>-1.9213623072573002E-2</v>
      </c>
      <c r="BH36" s="119">
        <f>(VLOOKUP($A36,'RevPAR Raw Data'!$B$6:$BE$43,'RevPAR Raw Data'!AW$1,FALSE))/100</f>
        <v>1.3299098521061601E-2</v>
      </c>
      <c r="BI36" s="119">
        <f>(VLOOKUP($A36,'RevPAR Raw Data'!$B$6:$BE$43,'RevPAR Raw Data'!AX$1,FALSE))/100</f>
        <v>-8.2528900694872204E-2</v>
      </c>
      <c r="BJ36" s="130">
        <f>(VLOOKUP($A36,'RevPAR Raw Data'!$B$6:$BE$43,'RevPAR Raw Data'!AY$1,FALSE))/100</f>
        <v>-2.1715968334538399E-2</v>
      </c>
      <c r="BK36" s="119">
        <f>(VLOOKUP($A36,'RevPAR Raw Data'!$B$6:$BE$43,'RevPAR Raw Data'!BA$1,FALSE))/100</f>
        <v>-0.145649895225268</v>
      </c>
      <c r="BL36" s="119">
        <f>(VLOOKUP($A36,'RevPAR Raw Data'!$B$6:$BE$43,'RevPAR Raw Data'!BB$1,FALSE))/100</f>
        <v>-0.19167518079513202</v>
      </c>
      <c r="BM36" s="130">
        <f>(VLOOKUP($A36,'RevPAR Raw Data'!$B$6:$BE$43,'RevPAR Raw Data'!BC$1,FALSE))/100</f>
        <v>-0.170068286693418</v>
      </c>
      <c r="BN36" s="131">
        <f>(VLOOKUP($A36,'RevPAR Raw Data'!$B$6:$BE$43,'RevPAR Raw Data'!BE$1,FALSE))/100</f>
        <v>-8.0792395211610191E-2</v>
      </c>
    </row>
    <row r="37" spans="1:66" x14ac:dyDescent="0.45">
      <c r="A37" s="59"/>
      <c r="B37" s="134"/>
      <c r="C37" s="138"/>
      <c r="D37" s="138"/>
      <c r="E37" s="138"/>
      <c r="F37" s="138"/>
      <c r="G37" s="139"/>
      <c r="H37" s="138"/>
      <c r="I37" s="138"/>
      <c r="J37" s="139"/>
      <c r="K37" s="135"/>
      <c r="M37" s="143"/>
      <c r="N37" s="145"/>
      <c r="O37" s="145"/>
      <c r="P37" s="145"/>
      <c r="Q37" s="145"/>
      <c r="R37" s="146"/>
      <c r="S37" s="145"/>
      <c r="T37" s="145"/>
      <c r="U37" s="146"/>
      <c r="V37" s="144"/>
      <c r="X37" s="55"/>
      <c r="Y37" s="56"/>
      <c r="Z37" s="56"/>
      <c r="AA37" s="56"/>
      <c r="AB37" s="56"/>
      <c r="AC37" s="57"/>
      <c r="AD37" s="56"/>
      <c r="AE37" s="56"/>
      <c r="AF37" s="57"/>
      <c r="AG37" s="58"/>
      <c r="AI37" s="143"/>
      <c r="AJ37" s="145"/>
      <c r="AK37" s="145"/>
      <c r="AL37" s="145"/>
      <c r="AM37" s="145"/>
      <c r="AN37" s="146"/>
      <c r="AO37" s="145"/>
      <c r="AP37" s="145"/>
      <c r="AQ37" s="146"/>
      <c r="AR37" s="144"/>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29">
        <f>(VLOOKUP($A38,'Occupancy Raw Data'!$B$8:$BE$45,'Occupancy Raw Data'!AG$3,FALSE))/100</f>
        <v>0.45648925572790605</v>
      </c>
      <c r="C38" s="119">
        <f>(VLOOKUP($A38,'Occupancy Raw Data'!$B$8:$BE$45,'Occupancy Raw Data'!AH$3,FALSE))/100</f>
        <v>0.58353493667283307</v>
      </c>
      <c r="D38" s="119">
        <f>(VLOOKUP($A38,'Occupancy Raw Data'!$B$8:$BE$45,'Occupancy Raw Data'!AI$3,FALSE))/100</f>
        <v>0.61281485698021898</v>
      </c>
      <c r="E38" s="119">
        <f>(VLOOKUP($A38,'Occupancy Raw Data'!$B$8:$BE$45,'Occupancy Raw Data'!AJ$3,FALSE))/100</f>
        <v>0.60061192543048203</v>
      </c>
      <c r="F38" s="119">
        <f>(VLOOKUP($A38,'Occupancy Raw Data'!$B$8:$BE$45,'Occupancy Raw Data'!AK$3,FALSE))/100</f>
        <v>0.57154546748256696</v>
      </c>
      <c r="G38" s="130">
        <f>(VLOOKUP($A38,'Occupancy Raw Data'!$B$8:$BE$45,'Occupancy Raw Data'!AL$3,FALSE))/100</f>
        <v>0.56499928845880099</v>
      </c>
      <c r="H38" s="119">
        <f>(VLOOKUP($A38,'Occupancy Raw Data'!$B$8:$BE$45,'Occupancy Raw Data'!AN$3,FALSE))/100</f>
        <v>0.59993596129215798</v>
      </c>
      <c r="I38" s="119">
        <f>(VLOOKUP($A38,'Occupancy Raw Data'!$B$8:$BE$45,'Occupancy Raw Data'!AO$3,FALSE))/100</f>
        <v>0.58705706560409798</v>
      </c>
      <c r="J38" s="130">
        <f>(VLOOKUP($A38,'Occupancy Raw Data'!$B$8:$BE$45,'Occupancy Raw Data'!AP$3,FALSE))/100</f>
        <v>0.59349651344812804</v>
      </c>
      <c r="K38" s="131">
        <f>(VLOOKUP($A38,'Occupancy Raw Data'!$B$8:$BE$45,'Occupancy Raw Data'!AR$3,FALSE))/100</f>
        <v>0.57314135274146605</v>
      </c>
      <c r="M38" s="118">
        <f>(VLOOKUP($A38,'Occupancy Raw Data'!$B$8:$BE$45,'Occupancy Raw Data'!AT$3,FALSE))/100</f>
        <v>0.41715989055283004</v>
      </c>
      <c r="N38" s="115">
        <f>(VLOOKUP($A38,'Occupancy Raw Data'!$B$8:$BE$45,'Occupancy Raw Data'!AU$3,FALSE))/100</f>
        <v>0.23369034057120397</v>
      </c>
      <c r="O38" s="115">
        <f>(VLOOKUP($A38,'Occupancy Raw Data'!$B$8:$BE$45,'Occupancy Raw Data'!AV$3,FALSE))/100</f>
        <v>0.14646773375282801</v>
      </c>
      <c r="P38" s="115">
        <f>(VLOOKUP($A38,'Occupancy Raw Data'!$B$8:$BE$45,'Occupancy Raw Data'!AW$3,FALSE))/100</f>
        <v>0.14402473420683701</v>
      </c>
      <c r="Q38" s="115">
        <f>(VLOOKUP($A38,'Occupancy Raw Data'!$B$8:$BE$45,'Occupancy Raw Data'!AX$3,FALSE))/100</f>
        <v>0.20030331693622302</v>
      </c>
      <c r="R38" s="116">
        <f>(VLOOKUP($A38,'Occupancy Raw Data'!$B$8:$BE$45,'Occupancy Raw Data'!AY$3,FALSE))/100</f>
        <v>0.212025760653969</v>
      </c>
      <c r="S38" s="115">
        <f>(VLOOKUP($A38,'Occupancy Raw Data'!$B$8:$BE$45,'Occupancy Raw Data'!BA$3,FALSE))/100</f>
        <v>0.21939673313714303</v>
      </c>
      <c r="T38" s="115">
        <f>(VLOOKUP($A38,'Occupancy Raw Data'!$B$8:$BE$45,'Occupancy Raw Data'!BB$3,FALSE))/100</f>
        <v>0.24294119359637201</v>
      </c>
      <c r="U38" s="116">
        <f>(VLOOKUP($A38,'Occupancy Raw Data'!$B$8:$BE$45,'Occupancy Raw Data'!BC$3,FALSE))/100</f>
        <v>0.23092869530157198</v>
      </c>
      <c r="V38" s="117">
        <f>(VLOOKUP($A38,'Occupancy Raw Data'!$B$8:$BE$45,'Occupancy Raw Data'!BE$3,FALSE))/100</f>
        <v>0.217557910152123</v>
      </c>
      <c r="X38" s="49">
        <f>VLOOKUP($A38,'ADR Raw Data'!$B$6:$BE$43,'ADR Raw Data'!AG$1,FALSE)</f>
        <v>98.899160626607397</v>
      </c>
      <c r="Y38" s="50">
        <f>VLOOKUP($A38,'ADR Raw Data'!$B$6:$BE$43,'ADR Raw Data'!AH$1,FALSE)</f>
        <v>104.418656871113</v>
      </c>
      <c r="Z38" s="50">
        <f>VLOOKUP($A38,'ADR Raw Data'!$B$6:$BE$43,'ADR Raw Data'!AI$1,FALSE)</f>
        <v>107.137619738751</v>
      </c>
      <c r="AA38" s="50">
        <f>VLOOKUP($A38,'ADR Raw Data'!$B$6:$BE$43,'ADR Raw Data'!AJ$1,FALSE)</f>
        <v>106.284403506693</v>
      </c>
      <c r="AB38" s="50">
        <f>VLOOKUP($A38,'ADR Raw Data'!$B$6:$BE$43,'ADR Raw Data'!AK$1,FALSE)</f>
        <v>103.304278867102</v>
      </c>
      <c r="AC38" s="51">
        <f>VLOOKUP($A38,'ADR Raw Data'!$B$6:$BE$43,'ADR Raw Data'!AL$1,FALSE)</f>
        <v>104.28779018953399</v>
      </c>
      <c r="AD38" s="50">
        <f>VLOOKUP($A38,'ADR Raw Data'!$B$6:$BE$43,'ADR Raw Data'!AN$1,FALSE)</f>
        <v>111.603872976338</v>
      </c>
      <c r="AE38" s="50">
        <f>VLOOKUP($A38,'ADR Raw Data'!$B$6:$BE$43,'ADR Raw Data'!AO$1,FALSE)</f>
        <v>112.604658505545</v>
      </c>
      <c r="AF38" s="51">
        <f>VLOOKUP($A38,'ADR Raw Data'!$B$6:$BE$43,'ADR Raw Data'!AP$1,FALSE)</f>
        <v>112.098836470447</v>
      </c>
      <c r="AG38" s="52">
        <f>VLOOKUP($A38,'ADR Raw Data'!$B$6:$BE$43,'ADR Raw Data'!AR$1,FALSE)</f>
        <v>106.598777678262</v>
      </c>
      <c r="AI38" s="118">
        <f>(VLOOKUP($A38,'ADR Raw Data'!$B$6:$BE$43,'ADR Raw Data'!AT$1,FALSE))/100</f>
        <v>0.142961789285873</v>
      </c>
      <c r="AJ38" s="115">
        <f>(VLOOKUP($A38,'ADR Raw Data'!$B$6:$BE$43,'ADR Raw Data'!AU$1,FALSE))/100</f>
        <v>8.1336642316232388E-2</v>
      </c>
      <c r="AK38" s="115">
        <f>(VLOOKUP($A38,'ADR Raw Data'!$B$6:$BE$43,'ADR Raw Data'!AV$1,FALSE))/100</f>
        <v>7.1522021563896102E-2</v>
      </c>
      <c r="AL38" s="115">
        <f>(VLOOKUP($A38,'ADR Raw Data'!$B$6:$BE$43,'ADR Raw Data'!AW$1,FALSE))/100</f>
        <v>6.2397483116724904E-2</v>
      </c>
      <c r="AM38" s="115">
        <f>(VLOOKUP($A38,'ADR Raw Data'!$B$6:$BE$43,'ADR Raw Data'!AX$1,FALSE))/100</f>
        <v>7.2318110938184202E-2</v>
      </c>
      <c r="AN38" s="116">
        <f>(VLOOKUP($A38,'ADR Raw Data'!$B$6:$BE$43,'ADR Raw Data'!AY$1,FALSE))/100</f>
        <v>7.8476277810902703E-2</v>
      </c>
      <c r="AO38" s="115">
        <f>(VLOOKUP($A38,'ADR Raw Data'!$B$6:$BE$43,'ADR Raw Data'!BA$1,FALSE))/100</f>
        <v>0.123153135746049</v>
      </c>
      <c r="AP38" s="115">
        <f>(VLOOKUP($A38,'ADR Raw Data'!$B$6:$BE$43,'ADR Raw Data'!BB$1,FALSE))/100</f>
        <v>0.13311795065564899</v>
      </c>
      <c r="AQ38" s="116">
        <f>(VLOOKUP($A38,'ADR Raw Data'!$B$6:$BE$43,'ADR Raw Data'!BC$1,FALSE))/100</f>
        <v>0.128082227212266</v>
      </c>
      <c r="AR38" s="117">
        <f>(VLOOKUP($A38,'ADR Raw Data'!$B$6:$BE$43,'ADR Raw Data'!BE$1,FALSE))/100</f>
        <v>9.3532509399964908E-2</v>
      </c>
      <c r="AT38" s="49">
        <f>VLOOKUP($A38,'RevPAR Raw Data'!$B$6:$BE$43,'RevPAR Raw Data'!AG$1,FALSE)</f>
        <v>45.146404226554701</v>
      </c>
      <c r="AU38" s="50">
        <f>VLOOKUP($A38,'RevPAR Raw Data'!$B$6:$BE$43,'RevPAR Raw Data'!AH$1,FALSE)</f>
        <v>60.931934324747402</v>
      </c>
      <c r="AV38" s="50">
        <f>VLOOKUP($A38,'RevPAR Raw Data'!$B$6:$BE$43,'RevPAR Raw Data'!AI$1,FALSE)</f>
        <v>65.655525117404196</v>
      </c>
      <c r="AW38" s="50">
        <f>VLOOKUP($A38,'RevPAR Raw Data'!$B$6:$BE$43,'RevPAR Raw Data'!AJ$1,FALSE)</f>
        <v>63.835680233385503</v>
      </c>
      <c r="AX38" s="50">
        <f>VLOOKUP($A38,'RevPAR Raw Data'!$B$6:$BE$43,'RevPAR Raw Data'!AK$1,FALSE)</f>
        <v>59.043092358047502</v>
      </c>
      <c r="AY38" s="51">
        <f>VLOOKUP($A38,'RevPAR Raw Data'!$B$6:$BE$43,'RevPAR Raw Data'!AL$1,FALSE)</f>
        <v>58.922527252027798</v>
      </c>
      <c r="AZ38" s="50">
        <f>VLOOKUP($A38,'RevPAR Raw Data'!$B$6:$BE$43,'RevPAR Raw Data'!AN$1,FALSE)</f>
        <v>66.955176817987706</v>
      </c>
      <c r="BA38" s="50">
        <f>VLOOKUP($A38,'RevPAR Raw Data'!$B$6:$BE$43,'RevPAR Raw Data'!AO$1,FALSE)</f>
        <v>66.105360395616898</v>
      </c>
      <c r="BB38" s="51">
        <f>VLOOKUP($A38,'RevPAR Raw Data'!$B$6:$BE$43,'RevPAR Raw Data'!AP$1,FALSE)</f>
        <v>66.530268606802295</v>
      </c>
      <c r="BC38" s="52">
        <f>VLOOKUP($A38,'RevPAR Raw Data'!$B$6:$BE$43,'RevPAR Raw Data'!AR$1,FALSE)</f>
        <v>61.096167639106298</v>
      </c>
      <c r="BE38" s="129">
        <f>(VLOOKUP($A38,'RevPAR Raw Data'!$B$6:$BE$43,'RevPAR Raw Data'!AT$1,FALSE))/100</f>
        <v>0.61975960421043508</v>
      </c>
      <c r="BF38" s="119">
        <f>(VLOOKUP($A38,'RevPAR Raw Data'!$B$6:$BE$43,'RevPAR Raw Data'!AU$1,FALSE))/100</f>
        <v>0.33403457053123503</v>
      </c>
      <c r="BG38" s="119">
        <f>(VLOOKUP($A38,'RevPAR Raw Data'!$B$6:$BE$43,'RevPAR Raw Data'!AV$1,FALSE))/100</f>
        <v>0.22846542372860898</v>
      </c>
      <c r="BH38" s="119">
        <f>(VLOOKUP($A38,'RevPAR Raw Data'!$B$6:$BE$43,'RevPAR Raw Data'!AW$1,FALSE))/100</f>
        <v>0.21540899824462301</v>
      </c>
      <c r="BI38" s="119">
        <f>(VLOOKUP($A38,'RevPAR Raw Data'!$B$6:$BE$43,'RevPAR Raw Data'!AX$1,FALSE))/100</f>
        <v>0.28710698536988699</v>
      </c>
      <c r="BJ38" s="130">
        <f>(VLOOKUP($A38,'RevPAR Raw Data'!$B$6:$BE$43,'RevPAR Raw Data'!AY$1,FALSE))/100</f>
        <v>0.30714103096102102</v>
      </c>
      <c r="BK38" s="119">
        <f>(VLOOKUP($A38,'RevPAR Raw Data'!$B$6:$BE$43,'RevPAR Raw Data'!BA$1,FALSE))/100</f>
        <v>0.36956926454147099</v>
      </c>
      <c r="BL38" s="119">
        <f>(VLOOKUP($A38,'RevPAR Raw Data'!$B$6:$BE$43,'RevPAR Raw Data'!BB$1,FALSE))/100</f>
        <v>0.40839897807340797</v>
      </c>
      <c r="BM38" s="130">
        <f>(VLOOKUP($A38,'RevPAR Raw Data'!$B$6:$BE$43,'RevPAR Raw Data'!BC$1,FALSE))/100</f>
        <v>0.38858878413528702</v>
      </c>
      <c r="BN38" s="131">
        <f>(VLOOKUP($A38,'RevPAR Raw Data'!$B$6:$BE$43,'RevPAR Raw Data'!BE$1,FALSE))/100</f>
        <v>0.33143915682842801</v>
      </c>
    </row>
    <row r="39" spans="1:66" x14ac:dyDescent="0.45">
      <c r="A39" s="46"/>
      <c r="B39" s="134"/>
      <c r="C39" s="138"/>
      <c r="D39" s="138"/>
      <c r="E39" s="138"/>
      <c r="F39" s="138"/>
      <c r="G39" s="139"/>
      <c r="H39" s="138"/>
      <c r="I39" s="138"/>
      <c r="J39" s="139"/>
      <c r="K39" s="135"/>
      <c r="M39" s="143"/>
      <c r="N39" s="145"/>
      <c r="O39" s="145"/>
      <c r="P39" s="145"/>
      <c r="Q39" s="145"/>
      <c r="R39" s="146"/>
      <c r="S39" s="145"/>
      <c r="T39" s="145"/>
      <c r="U39" s="146"/>
      <c r="V39" s="144"/>
      <c r="X39" s="55"/>
      <c r="Y39" s="56"/>
      <c r="Z39" s="56"/>
      <c r="AA39" s="56"/>
      <c r="AB39" s="56"/>
      <c r="AC39" s="57"/>
      <c r="AD39" s="56"/>
      <c r="AE39" s="56"/>
      <c r="AF39" s="57"/>
      <c r="AG39" s="58"/>
      <c r="AI39" s="143"/>
      <c r="AJ39" s="145"/>
      <c r="AK39" s="145"/>
      <c r="AL39" s="145"/>
      <c r="AM39" s="145"/>
      <c r="AN39" s="146"/>
      <c r="AO39" s="145"/>
      <c r="AP39" s="145"/>
      <c r="AQ39" s="146"/>
      <c r="AR39" s="144"/>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29">
        <f>(VLOOKUP($A40,'Occupancy Raw Data'!$B$8:$BE$45,'Occupancy Raw Data'!AG$3,FALSE))/100</f>
        <v>0.44482409243769899</v>
      </c>
      <c r="C40" s="119">
        <f>(VLOOKUP($A40,'Occupancy Raw Data'!$B$8:$BE$45,'Occupancy Raw Data'!AH$3,FALSE))/100</f>
        <v>0.566956971630594</v>
      </c>
      <c r="D40" s="119">
        <f>(VLOOKUP($A40,'Occupancy Raw Data'!$B$8:$BE$45,'Occupancy Raw Data'!AI$3,FALSE))/100</f>
        <v>0.61342373027507102</v>
      </c>
      <c r="E40" s="119">
        <f>(VLOOKUP($A40,'Occupancy Raw Data'!$B$8:$BE$45,'Occupancy Raw Data'!AJ$3,FALSE))/100</f>
        <v>0.62293049926705102</v>
      </c>
      <c r="F40" s="119">
        <f>(VLOOKUP($A40,'Occupancy Raw Data'!$B$8:$BE$45,'Occupancy Raw Data'!AK$3,FALSE))/100</f>
        <v>0.56540484608088204</v>
      </c>
      <c r="G40" s="130">
        <f>(VLOOKUP($A40,'Occupancy Raw Data'!$B$8:$BE$45,'Occupancy Raw Data'!AL$3,FALSE))/100</f>
        <v>0.56270802793825903</v>
      </c>
      <c r="H40" s="119">
        <f>(VLOOKUP($A40,'Occupancy Raw Data'!$B$8:$BE$45,'Occupancy Raw Data'!AN$3,FALSE))/100</f>
        <v>0.62161550400965704</v>
      </c>
      <c r="I40" s="119">
        <f>(VLOOKUP($A40,'Occupancy Raw Data'!$B$8:$BE$45,'Occupancy Raw Data'!AO$3,FALSE))/100</f>
        <v>0.62884797792532499</v>
      </c>
      <c r="J40" s="130">
        <f>(VLOOKUP($A40,'Occupancy Raw Data'!$B$8:$BE$45,'Occupancy Raw Data'!AP$3,FALSE))/100</f>
        <v>0.62523174096749101</v>
      </c>
      <c r="K40" s="131">
        <f>(VLOOKUP($A40,'Occupancy Raw Data'!$B$8:$BE$45,'Occupancy Raw Data'!AR$3,FALSE))/100</f>
        <v>0.58057194594661099</v>
      </c>
      <c r="M40" s="118">
        <f>(VLOOKUP($A40,'Occupancy Raw Data'!$B$8:$BE$45,'Occupancy Raw Data'!AT$3,FALSE))/100</f>
        <v>5.0194079092558394E-2</v>
      </c>
      <c r="N40" s="115">
        <f>(VLOOKUP($A40,'Occupancy Raw Data'!$B$8:$BE$45,'Occupancy Raw Data'!AU$3,FALSE))/100</f>
        <v>3.9198453403993E-2</v>
      </c>
      <c r="O40" s="115">
        <f>(VLOOKUP($A40,'Occupancy Raw Data'!$B$8:$BE$45,'Occupancy Raw Data'!AV$3,FALSE))/100</f>
        <v>1.7658577499176601E-2</v>
      </c>
      <c r="P40" s="115">
        <f>(VLOOKUP($A40,'Occupancy Raw Data'!$B$8:$BE$45,'Occupancy Raw Data'!AW$3,FALSE))/100</f>
        <v>2.92480417839742E-2</v>
      </c>
      <c r="Q40" s="115">
        <f>(VLOOKUP($A40,'Occupancy Raw Data'!$B$8:$BE$45,'Occupancy Raw Data'!AX$3,FALSE))/100</f>
        <v>2.9785032327524798E-2</v>
      </c>
      <c r="R40" s="116">
        <f>(VLOOKUP($A40,'Occupancy Raw Data'!$B$8:$BE$45,'Occupancy Raw Data'!AY$3,FALSE))/100</f>
        <v>3.2039326332880702E-2</v>
      </c>
      <c r="S40" s="115">
        <f>(VLOOKUP($A40,'Occupancy Raw Data'!$B$8:$BE$45,'Occupancy Raw Data'!BA$3,FALSE))/100</f>
        <v>2.2264528646923999E-2</v>
      </c>
      <c r="T40" s="115">
        <f>(VLOOKUP($A40,'Occupancy Raw Data'!$B$8:$BE$45,'Occupancy Raw Data'!BB$3,FALSE))/100</f>
        <v>-3.3928479711279901E-2</v>
      </c>
      <c r="U40" s="116">
        <f>(VLOOKUP($A40,'Occupancy Raw Data'!$B$8:$BE$45,'Occupancy Raw Data'!BC$3,FALSE))/100</f>
        <v>-6.7883691279508199E-3</v>
      </c>
      <c r="V40" s="117">
        <f>(VLOOKUP($A40,'Occupancy Raw Data'!$B$8:$BE$45,'Occupancy Raw Data'!BE$3,FALSE))/100</f>
        <v>1.9772839812184098E-2</v>
      </c>
      <c r="X40" s="49">
        <f>VLOOKUP($A40,'ADR Raw Data'!$B$6:$BE$43,'ADR Raw Data'!AG$1,FALSE)</f>
        <v>97.586059572560501</v>
      </c>
      <c r="Y40" s="50">
        <f>VLOOKUP($A40,'ADR Raw Data'!$B$6:$BE$43,'ADR Raw Data'!AH$1,FALSE)</f>
        <v>108.11711782509499</v>
      </c>
      <c r="Z40" s="50">
        <f>VLOOKUP($A40,'ADR Raw Data'!$B$6:$BE$43,'ADR Raw Data'!AI$1,FALSE)</f>
        <v>111.41671552248199</v>
      </c>
      <c r="AA40" s="50">
        <f>VLOOKUP($A40,'ADR Raw Data'!$B$6:$BE$43,'ADR Raw Data'!AJ$1,FALSE)</f>
        <v>110.798864976727</v>
      </c>
      <c r="AB40" s="50">
        <f>VLOOKUP($A40,'ADR Raw Data'!$B$6:$BE$43,'ADR Raw Data'!AK$1,FALSE)</f>
        <v>105.20795862246401</v>
      </c>
      <c r="AC40" s="51">
        <f>VLOOKUP($A40,'ADR Raw Data'!$B$6:$BE$43,'ADR Raw Data'!AL$1,FALSE)</f>
        <v>107.18067214102599</v>
      </c>
      <c r="AD40" s="50">
        <f>VLOOKUP($A40,'ADR Raw Data'!$B$6:$BE$43,'ADR Raw Data'!AN$1,FALSE)</f>
        <v>114.878528452775</v>
      </c>
      <c r="AE40" s="50">
        <f>VLOOKUP($A40,'ADR Raw Data'!$B$6:$BE$43,'ADR Raw Data'!AO$1,FALSE)</f>
        <v>115.573915073189</v>
      </c>
      <c r="AF40" s="51">
        <f>VLOOKUP($A40,'ADR Raw Data'!$B$6:$BE$43,'ADR Raw Data'!AP$1,FALSE)</f>
        <v>115.228232763569</v>
      </c>
      <c r="AG40" s="52">
        <f>VLOOKUP($A40,'ADR Raw Data'!$B$6:$BE$43,'ADR Raw Data'!AR$1,FALSE)</f>
        <v>109.656846282111</v>
      </c>
      <c r="AI40" s="118">
        <f>(VLOOKUP($A40,'ADR Raw Data'!$B$6:$BE$43,'ADR Raw Data'!AT$1,FALSE))/100</f>
        <v>5.5498604266734797E-3</v>
      </c>
      <c r="AJ40" s="115">
        <f>(VLOOKUP($A40,'ADR Raw Data'!$B$6:$BE$43,'ADR Raw Data'!AU$1,FALSE))/100</f>
        <v>2.2482553124433303E-2</v>
      </c>
      <c r="AK40" s="115">
        <f>(VLOOKUP($A40,'ADR Raw Data'!$B$6:$BE$43,'ADR Raw Data'!AV$1,FALSE))/100</f>
        <v>1.00073425308483E-2</v>
      </c>
      <c r="AL40" s="115">
        <f>(VLOOKUP($A40,'ADR Raw Data'!$B$6:$BE$43,'ADR Raw Data'!AW$1,FALSE))/100</f>
        <v>1.3274623366329501E-2</v>
      </c>
      <c r="AM40" s="115">
        <f>(VLOOKUP($A40,'ADR Raw Data'!$B$6:$BE$43,'ADR Raw Data'!AX$1,FALSE))/100</f>
        <v>3.1408760688320602E-3</v>
      </c>
      <c r="AN40" s="116">
        <f>(VLOOKUP($A40,'ADR Raw Data'!$B$6:$BE$43,'ADR Raw Data'!AY$1,FALSE))/100</f>
        <v>1.0872929572131301E-2</v>
      </c>
      <c r="AO40" s="115">
        <f>(VLOOKUP($A40,'ADR Raw Data'!$B$6:$BE$43,'ADR Raw Data'!BA$1,FALSE))/100</f>
        <v>-1.28114194071423E-2</v>
      </c>
      <c r="AP40" s="115">
        <f>(VLOOKUP($A40,'ADR Raw Data'!$B$6:$BE$43,'ADR Raw Data'!BB$1,FALSE))/100</f>
        <v>-3.7178809238329197E-2</v>
      </c>
      <c r="AQ40" s="116">
        <f>(VLOOKUP($A40,'ADR Raw Data'!$B$6:$BE$43,'ADR Raw Data'!BC$1,FALSE))/100</f>
        <v>-2.56815987846024E-2</v>
      </c>
      <c r="AR40" s="117">
        <f>(VLOOKUP($A40,'ADR Raw Data'!$B$6:$BE$43,'ADR Raw Data'!BE$1,FALSE))/100</f>
        <v>-2.15772457929027E-3</v>
      </c>
      <c r="AT40" s="49">
        <f>VLOOKUP($A40,'RevPAR Raw Data'!$B$6:$BE$43,'RevPAR Raw Data'!AG$1,FALSE)</f>
        <v>43.408630383935503</v>
      </c>
      <c r="AU40" s="50">
        <f>VLOOKUP($A40,'RevPAR Raw Data'!$B$6:$BE$43,'RevPAR Raw Data'!AH$1,FALSE)</f>
        <v>61.297753703543997</v>
      </c>
      <c r="AV40" s="50">
        <f>VLOOKUP($A40,'RevPAR Raw Data'!$B$6:$BE$43,'RevPAR Raw Data'!AI$1,FALSE)</f>
        <v>68.345657250797601</v>
      </c>
      <c r="AW40" s="50">
        <f>VLOOKUP($A40,'RevPAR Raw Data'!$B$6:$BE$43,'RevPAR Raw Data'!AJ$1,FALSE)</f>
        <v>69.019992278175295</v>
      </c>
      <c r="AX40" s="50">
        <f>VLOOKUP($A40,'RevPAR Raw Data'!$B$6:$BE$43,'RevPAR Raw Data'!AK$1,FALSE)</f>
        <v>59.485089651418399</v>
      </c>
      <c r="AY40" s="51">
        <f>VLOOKUP($A40,'RevPAR Raw Data'!$B$6:$BE$43,'RevPAR Raw Data'!AL$1,FALSE)</f>
        <v>60.3114246535742</v>
      </c>
      <c r="AZ40" s="50">
        <f>VLOOKUP($A40,'RevPAR Raw Data'!$B$6:$BE$43,'RevPAR Raw Data'!AN$1,FALSE)</f>
        <v>71.410274364059603</v>
      </c>
      <c r="BA40" s="50">
        <f>VLOOKUP($A40,'RevPAR Raw Data'!$B$6:$BE$43,'RevPAR Raw Data'!AO$1,FALSE)</f>
        <v>72.678422794688203</v>
      </c>
      <c r="BB40" s="51">
        <f>VLOOKUP($A40,'RevPAR Raw Data'!$B$6:$BE$43,'RevPAR Raw Data'!AP$1,FALSE)</f>
        <v>72.044348579373903</v>
      </c>
      <c r="BC40" s="52">
        <f>VLOOKUP($A40,'RevPAR Raw Data'!$B$6:$BE$43,'RevPAR Raw Data'!AR$1,FALSE)</f>
        <v>63.663688632374097</v>
      </c>
      <c r="BE40" s="129">
        <f>(VLOOKUP($A40,'RevPAR Raw Data'!$B$6:$BE$43,'RevPAR Raw Data'!AT$1,FALSE))/100</f>
        <v>5.6022509652441002E-2</v>
      </c>
      <c r="BF40" s="119">
        <f>(VLOOKUP($A40,'RevPAR Raw Data'!$B$6:$BE$43,'RevPAR Raw Data'!AU$1,FALSE))/100</f>
        <v>6.2562287839477301E-2</v>
      </c>
      <c r="BG40" s="119">
        <f>(VLOOKUP($A40,'RevPAR Raw Data'!$B$6:$BE$43,'RevPAR Raw Data'!AV$1,FALSE))/100</f>
        <v>2.78426354636667E-2</v>
      </c>
      <c r="BH40" s="119">
        <f>(VLOOKUP($A40,'RevPAR Raw Data'!$B$6:$BE$43,'RevPAR Raw Data'!AW$1,FALSE))/100</f>
        <v>4.29109218891887E-2</v>
      </c>
      <c r="BI40" s="119">
        <f>(VLOOKUP($A40,'RevPAR Raw Data'!$B$6:$BE$43,'RevPAR Raw Data'!AX$1,FALSE))/100</f>
        <v>3.3019459491603703E-2</v>
      </c>
      <c r="BJ40" s="130">
        <f>(VLOOKUP($A40,'RevPAR Raw Data'!$B$6:$BE$43,'RevPAR Raw Data'!AY$1,FALSE))/100</f>
        <v>4.3260617243767993E-2</v>
      </c>
      <c r="BK40" s="119">
        <f>(VLOOKUP($A40,'RevPAR Raw Data'!$B$6:$BE$43,'RevPAR Raw Data'!BA$1,FALSE))/100</f>
        <v>9.1678690253836296E-3</v>
      </c>
      <c r="BL40" s="119">
        <f>(VLOOKUP($A40,'RevPAR Raw Data'!$B$6:$BE$43,'RevPAR Raw Data'!BB$1,FALSE))/100</f>
        <v>-6.98458684746769E-2</v>
      </c>
      <c r="BM40" s="130">
        <f>(VLOOKUP($A40,'RevPAR Raw Data'!$B$6:$BE$43,'RevPAR Raw Data'!BC$1,FALSE))/100</f>
        <v>-3.2295631740207401E-2</v>
      </c>
      <c r="BN40" s="131">
        <f>(VLOOKUP($A40,'RevPAR Raw Data'!$B$6:$BE$43,'RevPAR Raw Data'!BE$1,FALSE))/100</f>
        <v>1.7572450890428699E-2</v>
      </c>
    </row>
    <row r="41" spans="1:66" x14ac:dyDescent="0.45">
      <c r="A41" s="59" t="s">
        <v>45</v>
      </c>
      <c r="B41" s="129">
        <f>(VLOOKUP($A41,'Occupancy Raw Data'!$B$8:$BE$45,'Occupancy Raw Data'!AG$3,FALSE))/100</f>
        <v>0.48623120300751799</v>
      </c>
      <c r="C41" s="119">
        <f>(VLOOKUP($A41,'Occupancy Raw Data'!$B$8:$BE$45,'Occupancy Raw Data'!AH$3,FALSE))/100</f>
        <v>0.59295112781954795</v>
      </c>
      <c r="D41" s="119">
        <f>(VLOOKUP($A41,'Occupancy Raw Data'!$B$8:$BE$45,'Occupancy Raw Data'!AI$3,FALSE))/100</f>
        <v>0.61560150375939804</v>
      </c>
      <c r="E41" s="119">
        <f>(VLOOKUP($A41,'Occupancy Raw Data'!$B$8:$BE$45,'Occupancy Raw Data'!AJ$3,FALSE))/100</f>
        <v>0.62415413533834507</v>
      </c>
      <c r="F41" s="119">
        <f>(VLOOKUP($A41,'Occupancy Raw Data'!$B$8:$BE$45,'Occupancy Raw Data'!AK$3,FALSE))/100</f>
        <v>0.573261278195488</v>
      </c>
      <c r="G41" s="130">
        <f>(VLOOKUP($A41,'Occupancy Raw Data'!$B$8:$BE$45,'Occupancy Raw Data'!AL$3,FALSE))/100</f>
        <v>0.57843984962405992</v>
      </c>
      <c r="H41" s="119">
        <f>(VLOOKUP($A41,'Occupancy Raw Data'!$B$8:$BE$45,'Occupancy Raw Data'!AN$3,FALSE))/100</f>
        <v>0.580451127819548</v>
      </c>
      <c r="I41" s="119">
        <f>(VLOOKUP($A41,'Occupancy Raw Data'!$B$8:$BE$45,'Occupancy Raw Data'!AO$3,FALSE))/100</f>
        <v>0.56437969924812004</v>
      </c>
      <c r="J41" s="130">
        <f>(VLOOKUP($A41,'Occupancy Raw Data'!$B$8:$BE$45,'Occupancy Raw Data'!AP$3,FALSE))/100</f>
        <v>0.57241541353383396</v>
      </c>
      <c r="K41" s="131">
        <f>(VLOOKUP($A41,'Occupancy Raw Data'!$B$8:$BE$45,'Occupancy Raw Data'!AR$3,FALSE))/100</f>
        <v>0.57671858216970895</v>
      </c>
      <c r="M41" s="118">
        <f>(VLOOKUP($A41,'Occupancy Raw Data'!$B$8:$BE$45,'Occupancy Raw Data'!AT$3,FALSE))/100</f>
        <v>5.5509679434034001E-3</v>
      </c>
      <c r="N41" s="115">
        <f>(VLOOKUP($A41,'Occupancy Raw Data'!$B$8:$BE$45,'Occupancy Raw Data'!AU$3,FALSE))/100</f>
        <v>-1.45973579357356E-2</v>
      </c>
      <c r="O41" s="115">
        <f>(VLOOKUP($A41,'Occupancy Raw Data'!$B$8:$BE$45,'Occupancy Raw Data'!AV$3,FALSE))/100</f>
        <v>-1.3288567497025701E-2</v>
      </c>
      <c r="P41" s="115">
        <f>(VLOOKUP($A41,'Occupancy Raw Data'!$B$8:$BE$45,'Occupancy Raw Data'!AW$3,FALSE))/100</f>
        <v>4.2140108310825602E-3</v>
      </c>
      <c r="Q41" s="115">
        <f>(VLOOKUP($A41,'Occupancy Raw Data'!$B$8:$BE$45,'Occupancy Raw Data'!AX$3,FALSE))/100</f>
        <v>-1.13806314566905E-2</v>
      </c>
      <c r="R41" s="116">
        <f>(VLOOKUP($A41,'Occupancy Raw Data'!$B$8:$BE$45,'Occupancy Raw Data'!AY$3,FALSE))/100</f>
        <v>-6.3115623653149603E-3</v>
      </c>
      <c r="S41" s="115">
        <f>(VLOOKUP($A41,'Occupancy Raw Data'!$B$8:$BE$45,'Occupancy Raw Data'!BA$3,FALSE))/100</f>
        <v>4.0348907757352802E-2</v>
      </c>
      <c r="T41" s="115">
        <f>(VLOOKUP($A41,'Occupancy Raw Data'!$B$8:$BE$45,'Occupancy Raw Data'!BB$3,FALSE))/100</f>
        <v>-1.92018531499977E-2</v>
      </c>
      <c r="U41" s="116">
        <f>(VLOOKUP($A41,'Occupancy Raw Data'!$B$8:$BE$45,'Occupancy Raw Data'!BC$3,FALSE))/100</f>
        <v>1.01140345143462E-2</v>
      </c>
      <c r="V41" s="117">
        <f>(VLOOKUP($A41,'Occupancy Raw Data'!$B$8:$BE$45,'Occupancy Raw Data'!BE$3,FALSE))/100</f>
        <v>-1.7080676744320499E-3</v>
      </c>
      <c r="X41" s="49">
        <f>VLOOKUP($A41,'ADR Raw Data'!$B$6:$BE$43,'ADR Raw Data'!AG$1,FALSE)</f>
        <v>87.098538001353006</v>
      </c>
      <c r="Y41" s="50">
        <f>VLOOKUP($A41,'ADR Raw Data'!$B$6:$BE$43,'ADR Raw Data'!AH$1,FALSE)</f>
        <v>93.025656982089004</v>
      </c>
      <c r="Z41" s="50">
        <f>VLOOKUP($A41,'ADR Raw Data'!$B$6:$BE$43,'ADR Raw Data'!AI$1,FALSE)</f>
        <v>93.683399519083906</v>
      </c>
      <c r="AA41" s="50">
        <f>VLOOKUP($A41,'ADR Raw Data'!$B$6:$BE$43,'ADR Raw Data'!AJ$1,FALSE)</f>
        <v>93.220145301912297</v>
      </c>
      <c r="AB41" s="50">
        <f>VLOOKUP($A41,'ADR Raw Data'!$B$6:$BE$43,'ADR Raw Data'!AK$1,FALSE)</f>
        <v>90.362927994097802</v>
      </c>
      <c r="AC41" s="51">
        <f>VLOOKUP($A41,'ADR Raw Data'!$B$6:$BE$43,'ADR Raw Data'!AL$1,FALSE)</f>
        <v>91.683394123094899</v>
      </c>
      <c r="AD41" s="50">
        <f>VLOOKUP($A41,'ADR Raw Data'!$B$6:$BE$43,'ADR Raw Data'!AN$1,FALSE)</f>
        <v>92.878811034650198</v>
      </c>
      <c r="AE41" s="50">
        <f>VLOOKUP($A41,'ADR Raw Data'!$B$6:$BE$43,'ADR Raw Data'!AO$1,FALSE)</f>
        <v>91.353391681931697</v>
      </c>
      <c r="AF41" s="51">
        <f>VLOOKUP($A41,'ADR Raw Data'!$B$6:$BE$43,'ADR Raw Data'!AP$1,FALSE)</f>
        <v>92.126808472210797</v>
      </c>
      <c r="AG41" s="52">
        <f>VLOOKUP($A41,'ADR Raw Data'!$B$6:$BE$43,'ADR Raw Data'!AR$1,FALSE)</f>
        <v>91.809138644829304</v>
      </c>
      <c r="AI41" s="118">
        <f>(VLOOKUP($A41,'ADR Raw Data'!$B$6:$BE$43,'ADR Raw Data'!AT$1,FALSE))/100</f>
        <v>1.6226599856206402E-2</v>
      </c>
      <c r="AJ41" s="115">
        <f>(VLOOKUP($A41,'ADR Raw Data'!$B$6:$BE$43,'ADR Raw Data'!AU$1,FALSE))/100</f>
        <v>1.27770019126098E-2</v>
      </c>
      <c r="AK41" s="115">
        <f>(VLOOKUP($A41,'ADR Raw Data'!$B$6:$BE$43,'ADR Raw Data'!AV$1,FALSE))/100</f>
        <v>9.99081472262036E-3</v>
      </c>
      <c r="AL41" s="115">
        <f>(VLOOKUP($A41,'ADR Raw Data'!$B$6:$BE$43,'ADR Raw Data'!AW$1,FALSE))/100</f>
        <v>7.1416504417167008E-3</v>
      </c>
      <c r="AM41" s="115">
        <f>(VLOOKUP($A41,'ADR Raw Data'!$B$6:$BE$43,'ADR Raw Data'!AX$1,FALSE))/100</f>
        <v>4.2143925935104196E-3</v>
      </c>
      <c r="AN41" s="116">
        <f>(VLOOKUP($A41,'ADR Raw Data'!$B$6:$BE$43,'ADR Raw Data'!AY$1,FALSE))/100</f>
        <v>9.6850109526031604E-3</v>
      </c>
      <c r="AO41" s="115">
        <f>(VLOOKUP($A41,'ADR Raw Data'!$B$6:$BE$43,'ADR Raw Data'!BA$1,FALSE))/100</f>
        <v>2.1104530067863499E-2</v>
      </c>
      <c r="AP41" s="115">
        <f>(VLOOKUP($A41,'ADR Raw Data'!$B$6:$BE$43,'ADR Raw Data'!BB$1,FALSE))/100</f>
        <v>-1.89523597767992E-2</v>
      </c>
      <c r="AQ41" s="116">
        <f>(VLOOKUP($A41,'ADR Raw Data'!$B$6:$BE$43,'ADR Raw Data'!BC$1,FALSE))/100</f>
        <v>7.7636270031780294E-4</v>
      </c>
      <c r="AR41" s="117">
        <f>(VLOOKUP($A41,'ADR Raw Data'!$B$6:$BE$43,'ADR Raw Data'!BE$1,FALSE))/100</f>
        <v>7.1797175273570603E-3</v>
      </c>
      <c r="AT41" s="49">
        <f>VLOOKUP($A41,'RevPAR Raw Data'!$B$6:$BE$43,'RevPAR Raw Data'!AG$1,FALSE)</f>
        <v>42.350026912593897</v>
      </c>
      <c r="AU41" s="50">
        <f>VLOOKUP($A41,'RevPAR Raw Data'!$B$6:$BE$43,'RevPAR Raw Data'!AH$1,FALSE)</f>
        <v>55.1596682236842</v>
      </c>
      <c r="AV41" s="50">
        <f>VLOOKUP($A41,'RevPAR Raw Data'!$B$6:$BE$43,'RevPAR Raw Data'!AI$1,FALSE)</f>
        <v>57.671641621240603</v>
      </c>
      <c r="AW41" s="50">
        <f>VLOOKUP($A41,'RevPAR Raw Data'!$B$6:$BE$43,'RevPAR Raw Data'!AJ$1,FALSE)</f>
        <v>58.18373918703</v>
      </c>
      <c r="AX41" s="50">
        <f>VLOOKUP($A41,'RevPAR Raw Data'!$B$6:$BE$43,'RevPAR Raw Data'!AK$1,FALSE)</f>
        <v>51.801567603383397</v>
      </c>
      <c r="AY41" s="51">
        <f>VLOOKUP($A41,'RevPAR Raw Data'!$B$6:$BE$43,'RevPAR Raw Data'!AL$1,FALSE)</f>
        <v>53.033328709586399</v>
      </c>
      <c r="AZ41" s="50">
        <f>VLOOKUP($A41,'RevPAR Raw Data'!$B$6:$BE$43,'RevPAR Raw Data'!AN$1,FALSE)</f>
        <v>53.911610615601496</v>
      </c>
      <c r="BA41" s="50">
        <f>VLOOKUP($A41,'RevPAR Raw Data'!$B$6:$BE$43,'RevPAR Raw Data'!AO$1,FALSE)</f>
        <v>51.557999722744299</v>
      </c>
      <c r="BB41" s="51">
        <f>VLOOKUP($A41,'RevPAR Raw Data'!$B$6:$BE$43,'RevPAR Raw Data'!AP$1,FALSE)</f>
        <v>52.734805169172901</v>
      </c>
      <c r="BC41" s="52">
        <f>VLOOKUP($A41,'RevPAR Raw Data'!$B$6:$BE$43,'RevPAR Raw Data'!AR$1,FALSE)</f>
        <v>52.948036269468297</v>
      </c>
      <c r="BE41" s="129">
        <f>(VLOOKUP($A41,'RevPAR Raw Data'!$B$6:$BE$43,'RevPAR Raw Data'!AT$1,FALSE))/100</f>
        <v>2.1867641135241998E-2</v>
      </c>
      <c r="BF41" s="119">
        <f>(VLOOKUP($A41,'RevPAR Raw Data'!$B$6:$BE$43,'RevPAR Raw Data'!AU$1,FALSE))/100</f>
        <v>-2.0068664933896698E-3</v>
      </c>
      <c r="BG41" s="119">
        <f>(VLOOKUP($A41,'RevPAR Raw Data'!$B$6:$BE$43,'RevPAR Raw Data'!AV$1,FALSE))/100</f>
        <v>-3.4305163901972202E-3</v>
      </c>
      <c r="BH41" s="119">
        <f>(VLOOKUP($A41,'RevPAR Raw Data'!$B$6:$BE$43,'RevPAR Raw Data'!AW$1,FALSE))/100</f>
        <v>1.1385756265112399E-2</v>
      </c>
      <c r="BI41" s="119">
        <f>(VLOOKUP($A41,'RevPAR Raw Data'!$B$6:$BE$43,'RevPAR Raw Data'!AX$1,FALSE))/100</f>
        <v>-7.2142013121006196E-3</v>
      </c>
      <c r="BJ41" s="130">
        <f>(VLOOKUP($A41,'RevPAR Raw Data'!$B$6:$BE$43,'RevPAR Raw Data'!AY$1,FALSE))/100</f>
        <v>3.3123210366520798E-3</v>
      </c>
      <c r="BK41" s="119">
        <f>(VLOOKUP($A41,'RevPAR Raw Data'!$B$6:$BE$43,'RevPAR Raw Data'!BA$1,FALSE))/100</f>
        <v>6.2304982562186799E-2</v>
      </c>
      <c r="BL41" s="119">
        <f>(VLOOKUP($A41,'RevPAR Raw Data'!$B$6:$BE$43,'RevPAR Raw Data'!BB$1,FALSE))/100</f>
        <v>-3.7790292497516899E-2</v>
      </c>
      <c r="BM41" s="130">
        <f>(VLOOKUP($A41,'RevPAR Raw Data'!$B$6:$BE$43,'RevPAR Raw Data'!BC$1,FALSE))/100</f>
        <v>1.08982493738107E-2</v>
      </c>
      <c r="BN41" s="131">
        <f>(VLOOKUP($A41,'RevPAR Raw Data'!$B$6:$BE$43,'RevPAR Raw Data'!BE$1,FALSE))/100</f>
        <v>5.4593864095049708E-3</v>
      </c>
    </row>
    <row r="42" spans="1:66" x14ac:dyDescent="0.45">
      <c r="A42" s="59" t="s">
        <v>109</v>
      </c>
      <c r="B42" s="129">
        <f>(VLOOKUP($A42,'Occupancy Raw Data'!$B$8:$BE$45,'Occupancy Raw Data'!AG$3,FALSE))/100</f>
        <v>0.43591455273698204</v>
      </c>
      <c r="C42" s="119">
        <f>(VLOOKUP($A42,'Occupancy Raw Data'!$B$8:$BE$45,'Occupancy Raw Data'!AH$3,FALSE))/100</f>
        <v>0.624666221628838</v>
      </c>
      <c r="D42" s="119">
        <f>(VLOOKUP($A42,'Occupancy Raw Data'!$B$8:$BE$45,'Occupancy Raw Data'!AI$3,FALSE))/100</f>
        <v>0.67373164218958603</v>
      </c>
      <c r="E42" s="119">
        <f>(VLOOKUP($A42,'Occupancy Raw Data'!$B$8:$BE$45,'Occupancy Raw Data'!AJ$3,FALSE))/100</f>
        <v>0.66647196261682196</v>
      </c>
      <c r="F42" s="119">
        <f>(VLOOKUP($A42,'Occupancy Raw Data'!$B$8:$BE$45,'Occupancy Raw Data'!AK$3,FALSE))/100</f>
        <v>0.60655874499332396</v>
      </c>
      <c r="G42" s="130">
        <f>(VLOOKUP($A42,'Occupancy Raw Data'!$B$8:$BE$45,'Occupancy Raw Data'!AL$3,FALSE))/100</f>
        <v>0.60146862483310992</v>
      </c>
      <c r="H42" s="119">
        <f>(VLOOKUP($A42,'Occupancy Raw Data'!$B$8:$BE$45,'Occupancy Raw Data'!AN$3,FALSE))/100</f>
        <v>0.71320093457943901</v>
      </c>
      <c r="I42" s="119">
        <f>(VLOOKUP($A42,'Occupancy Raw Data'!$B$8:$BE$45,'Occupancy Raw Data'!AO$3,FALSE))/100</f>
        <v>0.74732977303070702</v>
      </c>
      <c r="J42" s="130">
        <f>(VLOOKUP($A42,'Occupancy Raw Data'!$B$8:$BE$45,'Occupancy Raw Data'!AP$3,FALSE))/100</f>
        <v>0.73026535380507296</v>
      </c>
      <c r="K42" s="131">
        <f>(VLOOKUP($A42,'Occupancy Raw Data'!$B$8:$BE$45,'Occupancy Raw Data'!AR$3,FALSE))/100</f>
        <v>0.63826769025367103</v>
      </c>
      <c r="M42" s="118">
        <f>(VLOOKUP($A42,'Occupancy Raw Data'!$B$8:$BE$45,'Occupancy Raw Data'!AT$3,FALSE))/100</f>
        <v>0.106779661016949</v>
      </c>
      <c r="N42" s="115">
        <f>(VLOOKUP($A42,'Occupancy Raw Data'!$B$8:$BE$45,'Occupancy Raw Data'!AU$3,FALSE))/100</f>
        <v>0.16786271450857998</v>
      </c>
      <c r="O42" s="115">
        <f>(VLOOKUP($A42,'Occupancy Raw Data'!$B$8:$BE$45,'Occupancy Raw Data'!AV$3,FALSE))/100</f>
        <v>6.4048497627833406E-2</v>
      </c>
      <c r="P42" s="115">
        <f>(VLOOKUP($A42,'Occupancy Raw Data'!$B$8:$BE$45,'Occupancy Raw Data'!AW$3,FALSE))/100</f>
        <v>8.3276820832768189E-2</v>
      </c>
      <c r="Q42" s="115">
        <f>(VLOOKUP($A42,'Occupancy Raw Data'!$B$8:$BE$45,'Occupancy Raw Data'!AX$3,FALSE))/100</f>
        <v>0.112318286151491</v>
      </c>
      <c r="R42" s="116">
        <f>(VLOOKUP($A42,'Occupancy Raw Data'!$B$8:$BE$45,'Occupancy Raw Data'!AY$3,FALSE))/100</f>
        <v>0.104640470790167</v>
      </c>
      <c r="S42" s="115">
        <f>(VLOOKUP($A42,'Occupancy Raw Data'!$B$8:$BE$45,'Occupancy Raw Data'!BA$3,FALSE))/100</f>
        <v>8.6851475076297008E-2</v>
      </c>
      <c r="T42" s="115">
        <f>(VLOOKUP($A42,'Occupancy Raw Data'!$B$8:$BE$45,'Occupancy Raw Data'!BB$3,FALSE))/100</f>
        <v>2.2841480127912202E-2</v>
      </c>
      <c r="U42" s="116">
        <f>(VLOOKUP($A42,'Occupancy Raw Data'!$B$8:$BE$45,'Occupancy Raw Data'!BC$3,FALSE))/100</f>
        <v>5.3128760529482504E-2</v>
      </c>
      <c r="V42" s="117">
        <f>(VLOOKUP($A42,'Occupancy Raw Data'!$B$8:$BE$45,'Occupancy Raw Data'!BE$3,FALSE))/100</f>
        <v>8.725581773138931E-2</v>
      </c>
      <c r="X42" s="49">
        <f>VLOOKUP($A42,'ADR Raw Data'!$B$6:$BE$43,'ADR Raw Data'!AG$1,FALSE)</f>
        <v>156.489397013782</v>
      </c>
      <c r="Y42" s="50">
        <f>VLOOKUP($A42,'ADR Raw Data'!$B$6:$BE$43,'ADR Raw Data'!AH$1,FALSE)</f>
        <v>175.05918247395101</v>
      </c>
      <c r="Z42" s="50">
        <f>VLOOKUP($A42,'ADR Raw Data'!$B$6:$BE$43,'ADR Raw Data'!AI$1,FALSE)</f>
        <v>178.890562298736</v>
      </c>
      <c r="AA42" s="50">
        <f>VLOOKUP($A42,'ADR Raw Data'!$B$6:$BE$43,'ADR Raw Data'!AJ$1,FALSE)</f>
        <v>179.60131964442201</v>
      </c>
      <c r="AB42" s="50">
        <f>VLOOKUP($A42,'ADR Raw Data'!$B$6:$BE$43,'ADR Raw Data'!AK$1,FALSE)</f>
        <v>167.373063695143</v>
      </c>
      <c r="AC42" s="51">
        <f>VLOOKUP($A42,'ADR Raw Data'!$B$6:$BE$43,'ADR Raw Data'!AL$1,FALSE)</f>
        <v>172.682202830188</v>
      </c>
      <c r="AD42" s="50">
        <f>VLOOKUP($A42,'ADR Raw Data'!$B$6:$BE$43,'ADR Raw Data'!AN$1,FALSE)</f>
        <v>186.10770445770399</v>
      </c>
      <c r="AE42" s="50">
        <f>VLOOKUP($A42,'ADR Raw Data'!$B$6:$BE$43,'ADR Raw Data'!AO$1,FALSE)</f>
        <v>188.57337204108899</v>
      </c>
      <c r="AF42" s="51">
        <f>VLOOKUP($A42,'ADR Raw Data'!$B$6:$BE$43,'ADR Raw Data'!AP$1,FALSE)</f>
        <v>187.36934639776001</v>
      </c>
      <c r="AG42" s="52">
        <f>VLOOKUP($A42,'ADR Raw Data'!$B$6:$BE$43,'ADR Raw Data'!AR$1,FALSE)</f>
        <v>177.48337336346401</v>
      </c>
      <c r="AI42" s="118">
        <f>(VLOOKUP($A42,'ADR Raw Data'!$B$6:$BE$43,'ADR Raw Data'!AT$1,FALSE))/100</f>
        <v>-3.7542535930283401E-2</v>
      </c>
      <c r="AJ42" s="115">
        <f>(VLOOKUP($A42,'ADR Raw Data'!$B$6:$BE$43,'ADR Raw Data'!AU$1,FALSE))/100</f>
        <v>1.4337379688464101E-2</v>
      </c>
      <c r="AK42" s="115">
        <f>(VLOOKUP($A42,'ADR Raw Data'!$B$6:$BE$43,'ADR Raw Data'!AV$1,FALSE))/100</f>
        <v>-1.24920053806952E-2</v>
      </c>
      <c r="AL42" s="115">
        <f>(VLOOKUP($A42,'ADR Raw Data'!$B$6:$BE$43,'ADR Raw Data'!AW$1,FALSE))/100</f>
        <v>-3.3882454963960803E-3</v>
      </c>
      <c r="AM42" s="115">
        <f>(VLOOKUP($A42,'ADR Raw Data'!$B$6:$BE$43,'ADR Raw Data'!AX$1,FALSE))/100</f>
        <v>-2.65900862470233E-2</v>
      </c>
      <c r="AN42" s="116">
        <f>(VLOOKUP($A42,'ADR Raw Data'!$B$6:$BE$43,'ADR Raw Data'!AY$1,FALSE))/100</f>
        <v>-1.17069131159429E-2</v>
      </c>
      <c r="AO42" s="115">
        <f>(VLOOKUP($A42,'ADR Raw Data'!$B$6:$BE$43,'ADR Raw Data'!BA$1,FALSE))/100</f>
        <v>-2.83588452192002E-2</v>
      </c>
      <c r="AP42" s="115">
        <f>(VLOOKUP($A42,'ADR Raw Data'!$B$6:$BE$43,'ADR Raw Data'!BB$1,FALSE))/100</f>
        <v>-4.4745072936481396E-2</v>
      </c>
      <c r="AQ42" s="116">
        <f>(VLOOKUP($A42,'ADR Raw Data'!$B$6:$BE$43,'ADR Raw Data'!BC$1,FALSE))/100</f>
        <v>-3.7306758811054802E-2</v>
      </c>
      <c r="AR42" s="117">
        <f>(VLOOKUP($A42,'ADR Raw Data'!$B$6:$BE$43,'ADR Raw Data'!BE$1,FALSE))/100</f>
        <v>-2.1831912430108801E-2</v>
      </c>
      <c r="AT42" s="49">
        <f>VLOOKUP($A42,'RevPAR Raw Data'!$B$6:$BE$43,'RevPAR Raw Data'!AG$1,FALSE)</f>
        <v>68.216005507343098</v>
      </c>
      <c r="AU42" s="50">
        <f>VLOOKUP($A42,'RevPAR Raw Data'!$B$6:$BE$43,'RevPAR Raw Data'!AH$1,FALSE)</f>
        <v>109.35355807743601</v>
      </c>
      <c r="AV42" s="50">
        <f>VLOOKUP($A42,'RevPAR Raw Data'!$B$6:$BE$43,'RevPAR Raw Data'!AI$1,FALSE)</f>
        <v>120.524232309746</v>
      </c>
      <c r="AW42" s="50">
        <f>VLOOKUP($A42,'RevPAR Raw Data'!$B$6:$BE$43,'RevPAR Raw Data'!AJ$1,FALSE)</f>
        <v>119.69924399198899</v>
      </c>
      <c r="AX42" s="50">
        <f>VLOOKUP($A42,'RevPAR Raw Data'!$B$6:$BE$43,'RevPAR Raw Data'!AK$1,FALSE)</f>
        <v>101.52159546061399</v>
      </c>
      <c r="AY42" s="51">
        <f>VLOOKUP($A42,'RevPAR Raw Data'!$B$6:$BE$43,'RevPAR Raw Data'!AL$1,FALSE)</f>
        <v>103.862927069425</v>
      </c>
      <c r="AZ42" s="50">
        <f>VLOOKUP($A42,'RevPAR Raw Data'!$B$6:$BE$43,'RevPAR Raw Data'!AN$1,FALSE)</f>
        <v>132.73218875166799</v>
      </c>
      <c r="BA42" s="50">
        <f>VLOOKUP($A42,'RevPAR Raw Data'!$B$6:$BE$43,'RevPAR Raw Data'!AO$1,FALSE)</f>
        <v>140.926495327102</v>
      </c>
      <c r="BB42" s="51">
        <f>VLOOKUP($A42,'RevPAR Raw Data'!$B$6:$BE$43,'RevPAR Raw Data'!AP$1,FALSE)</f>
        <v>136.82934203938501</v>
      </c>
      <c r="BC42" s="52">
        <f>VLOOKUP($A42,'RevPAR Raw Data'!$B$6:$BE$43,'RevPAR Raw Data'!AR$1,FALSE)</f>
        <v>113.281902775128</v>
      </c>
      <c r="BE42" s="129">
        <f>(VLOOKUP($A42,'RevPAR Raw Data'!$B$6:$BE$43,'RevPAR Raw Data'!AT$1,FALSE))/100</f>
        <v>6.5228345826313303E-2</v>
      </c>
      <c r="BF42" s="119">
        <f>(VLOOKUP($A42,'RevPAR Raw Data'!$B$6:$BE$43,'RevPAR Raw Data'!AU$1,FALSE))/100</f>
        <v>0.18460680567049001</v>
      </c>
      <c r="BG42" s="119">
        <f>(VLOOKUP($A42,'RevPAR Raw Data'!$B$6:$BE$43,'RevPAR Raw Data'!AV$1,FALSE))/100</f>
        <v>5.07563980701458E-2</v>
      </c>
      <c r="BH42" s="119">
        <f>(VLOOKUP($A42,'RevPAR Raw Data'!$B$6:$BE$43,'RevPAR Raw Data'!AW$1,FALSE))/100</f>
        <v>7.9606413023231293E-2</v>
      </c>
      <c r="BI42" s="119">
        <f>(VLOOKUP($A42,'RevPAR Raw Data'!$B$6:$BE$43,'RevPAR Raw Data'!AX$1,FALSE))/100</f>
        <v>8.2741646988582496E-2</v>
      </c>
      <c r="BJ42" s="130">
        <f>(VLOOKUP($A42,'RevPAR Raw Data'!$B$6:$BE$43,'RevPAR Raw Data'!AY$1,FALSE))/100</f>
        <v>9.1708540774272512E-2</v>
      </c>
      <c r="BK42" s="119">
        <f>(VLOOKUP($A42,'RevPAR Raw Data'!$B$6:$BE$43,'RevPAR Raw Data'!BA$1,FALSE))/100</f>
        <v>5.6029622318348897E-2</v>
      </c>
      <c r="BL42" s="119">
        <f>(VLOOKUP($A42,'RevPAR Raw Data'!$B$6:$BE$43,'RevPAR Raw Data'!BB$1,FALSE))/100</f>
        <v>-2.2925636502869801E-2</v>
      </c>
      <c r="BM42" s="130">
        <f>(VLOOKUP($A42,'RevPAR Raw Data'!$B$6:$BE$43,'RevPAR Raw Data'!BC$1,FALSE))/100</f>
        <v>1.3839939863423901E-2</v>
      </c>
      <c r="BN42" s="131">
        <f>(VLOOKUP($A42,'RevPAR Raw Data'!$B$6:$BE$43,'RevPAR Raw Data'!BE$1,FALSE))/100</f>
        <v>6.3518943929551305E-2</v>
      </c>
    </row>
    <row r="43" spans="1:66" x14ac:dyDescent="0.45">
      <c r="A43" s="59" t="s">
        <v>94</v>
      </c>
      <c r="B43" s="129">
        <f>(VLOOKUP($A43,'Occupancy Raw Data'!$B$8:$BE$45,'Occupancy Raw Data'!AG$3,FALSE))/100</f>
        <v>0.40197707736389604</v>
      </c>
      <c r="C43" s="119">
        <f>(VLOOKUP($A43,'Occupancy Raw Data'!$B$8:$BE$45,'Occupancy Raw Data'!AH$3,FALSE))/100</f>
        <v>0.51240687679083008</v>
      </c>
      <c r="D43" s="119">
        <f>(VLOOKUP($A43,'Occupancy Raw Data'!$B$8:$BE$45,'Occupancy Raw Data'!AI$3,FALSE))/100</f>
        <v>0.57707736389684794</v>
      </c>
      <c r="E43" s="119">
        <f>(VLOOKUP($A43,'Occupancy Raw Data'!$B$8:$BE$45,'Occupancy Raw Data'!AJ$3,FALSE))/100</f>
        <v>0.574555873925501</v>
      </c>
      <c r="F43" s="119">
        <f>(VLOOKUP($A43,'Occupancy Raw Data'!$B$8:$BE$45,'Occupancy Raw Data'!AK$3,FALSE))/100</f>
        <v>0.50146131805157501</v>
      </c>
      <c r="G43" s="130">
        <f>(VLOOKUP($A43,'Occupancy Raw Data'!$B$8:$BE$45,'Occupancy Raw Data'!AL$3,FALSE))/100</f>
        <v>0.51349570200573003</v>
      </c>
      <c r="H43" s="119">
        <f>(VLOOKUP($A43,'Occupancy Raw Data'!$B$8:$BE$45,'Occupancy Raw Data'!AN$3,FALSE))/100</f>
        <v>0.608280802292263</v>
      </c>
      <c r="I43" s="119">
        <f>(VLOOKUP($A43,'Occupancy Raw Data'!$B$8:$BE$45,'Occupancy Raw Data'!AO$3,FALSE))/100</f>
        <v>0.63412607449856706</v>
      </c>
      <c r="J43" s="130">
        <f>(VLOOKUP($A43,'Occupancy Raw Data'!$B$8:$BE$45,'Occupancy Raw Data'!AP$3,FALSE))/100</f>
        <v>0.62120343839541503</v>
      </c>
      <c r="K43" s="131">
        <f>(VLOOKUP($A43,'Occupancy Raw Data'!$B$8:$BE$45,'Occupancy Raw Data'!AR$3,FALSE))/100</f>
        <v>0.54426934097421198</v>
      </c>
      <c r="M43" s="118">
        <f>(VLOOKUP($A43,'Occupancy Raw Data'!$B$8:$BE$45,'Occupancy Raw Data'!AT$3,FALSE))/100</f>
        <v>4.6068474541745303E-3</v>
      </c>
      <c r="N43" s="115">
        <f>(VLOOKUP($A43,'Occupancy Raw Data'!$B$8:$BE$45,'Occupancy Raw Data'!AU$3,FALSE))/100</f>
        <v>-3.5069199683769099E-2</v>
      </c>
      <c r="O43" s="115">
        <f>(VLOOKUP($A43,'Occupancy Raw Data'!$B$8:$BE$45,'Occupancy Raw Data'!AV$3,FALSE))/100</f>
        <v>-4.97370842927689E-2</v>
      </c>
      <c r="P43" s="115">
        <f>(VLOOKUP($A43,'Occupancy Raw Data'!$B$8:$BE$45,'Occupancy Raw Data'!AW$3,FALSE))/100</f>
        <v>-5.3225837557857598E-2</v>
      </c>
      <c r="Q43" s="115">
        <f>(VLOOKUP($A43,'Occupancy Raw Data'!$B$8:$BE$45,'Occupancy Raw Data'!AX$3,FALSE))/100</f>
        <v>-5.4490676226631403E-2</v>
      </c>
      <c r="R43" s="116">
        <f>(VLOOKUP($A43,'Occupancy Raw Data'!$B$8:$BE$45,'Occupancy Raw Data'!AY$3,FALSE))/100</f>
        <v>-4.0432611381385604E-2</v>
      </c>
      <c r="S43" s="115">
        <f>(VLOOKUP($A43,'Occupancy Raw Data'!$B$8:$BE$45,'Occupancy Raw Data'!BA$3,FALSE))/100</f>
        <v>-3.07098881967823E-2</v>
      </c>
      <c r="T43" s="115">
        <f>(VLOOKUP($A43,'Occupancy Raw Data'!$B$8:$BE$45,'Occupancy Raw Data'!BB$3,FALSE))/100</f>
        <v>-6.2402967767553698E-2</v>
      </c>
      <c r="U43" s="116">
        <f>(VLOOKUP($A43,'Occupancy Raw Data'!$B$8:$BE$45,'Occupancy Raw Data'!BC$3,FALSE))/100</f>
        <v>-4.7149246581229702E-2</v>
      </c>
      <c r="V43" s="117">
        <f>(VLOOKUP($A43,'Occupancy Raw Data'!$B$8:$BE$45,'Occupancy Raw Data'!BE$3,FALSE))/100</f>
        <v>-4.2633292593660499E-2</v>
      </c>
      <c r="X43" s="49">
        <f>VLOOKUP($A43,'ADR Raw Data'!$B$6:$BE$43,'ADR Raw Data'!AG$1,FALSE)</f>
        <v>90.414921234585506</v>
      </c>
      <c r="Y43" s="50">
        <f>VLOOKUP($A43,'ADR Raw Data'!$B$6:$BE$43,'ADR Raw Data'!AH$1,FALSE)</f>
        <v>101.12969524128999</v>
      </c>
      <c r="Z43" s="50">
        <f>VLOOKUP($A43,'ADR Raw Data'!$B$6:$BE$43,'ADR Raw Data'!AI$1,FALSE)</f>
        <v>106.258402681231</v>
      </c>
      <c r="AA43" s="50">
        <f>VLOOKUP($A43,'ADR Raw Data'!$B$6:$BE$43,'ADR Raw Data'!AJ$1,FALSE)</f>
        <v>104.760216437263</v>
      </c>
      <c r="AB43" s="50">
        <f>VLOOKUP($A43,'ADR Raw Data'!$B$6:$BE$43,'ADR Raw Data'!AK$1,FALSE)</f>
        <v>96.614111765041898</v>
      </c>
      <c r="AC43" s="51">
        <f>VLOOKUP($A43,'ADR Raw Data'!$B$6:$BE$43,'ADR Raw Data'!AL$1,FALSE)</f>
        <v>100.535382288934</v>
      </c>
      <c r="AD43" s="50">
        <f>VLOOKUP($A43,'ADR Raw Data'!$B$6:$BE$43,'ADR Raw Data'!AN$1,FALSE)</f>
        <v>107.555890527109</v>
      </c>
      <c r="AE43" s="50">
        <f>VLOOKUP($A43,'ADR Raw Data'!$B$6:$BE$43,'ADR Raw Data'!AO$1,FALSE)</f>
        <v>109.694702001717</v>
      </c>
      <c r="AF43" s="51">
        <f>VLOOKUP($A43,'ADR Raw Data'!$B$6:$BE$43,'ADR Raw Data'!AP$1,FALSE)</f>
        <v>108.647542666051</v>
      </c>
      <c r="AG43" s="52">
        <f>VLOOKUP($A43,'ADR Raw Data'!$B$6:$BE$43,'ADR Raw Data'!AR$1,FALSE)</f>
        <v>103.180764712518</v>
      </c>
      <c r="AI43" s="118">
        <f>(VLOOKUP($A43,'ADR Raw Data'!$B$6:$BE$43,'ADR Raw Data'!AT$1,FALSE))/100</f>
        <v>-1.44926416168753E-2</v>
      </c>
      <c r="AJ43" s="115">
        <f>(VLOOKUP($A43,'ADR Raw Data'!$B$6:$BE$43,'ADR Raw Data'!AU$1,FALSE))/100</f>
        <v>-7.7909565361648E-3</v>
      </c>
      <c r="AK43" s="115">
        <f>(VLOOKUP($A43,'ADR Raw Data'!$B$6:$BE$43,'ADR Raw Data'!AV$1,FALSE))/100</f>
        <v>-3.3262731505513499E-5</v>
      </c>
      <c r="AL43" s="115">
        <f>(VLOOKUP($A43,'ADR Raw Data'!$B$6:$BE$43,'ADR Raw Data'!AW$1,FALSE))/100</f>
        <v>-2.8673254341444101E-3</v>
      </c>
      <c r="AM43" s="115">
        <f>(VLOOKUP($A43,'ADR Raw Data'!$B$6:$BE$43,'ADR Raw Data'!AX$1,FALSE))/100</f>
        <v>-3.5887038793123202E-2</v>
      </c>
      <c r="AN43" s="116">
        <f>(VLOOKUP($A43,'ADR Raw Data'!$B$6:$BE$43,'ADR Raw Data'!AY$1,FALSE))/100</f>
        <v>-1.2016375739120001E-2</v>
      </c>
      <c r="AO43" s="115">
        <f>(VLOOKUP($A43,'ADR Raw Data'!$B$6:$BE$43,'ADR Raw Data'!BA$1,FALSE))/100</f>
        <v>-4.1354366648518603E-2</v>
      </c>
      <c r="AP43" s="115">
        <f>(VLOOKUP($A43,'ADR Raw Data'!$B$6:$BE$43,'ADR Raw Data'!BB$1,FALSE))/100</f>
        <v>-5.0857520810479499E-2</v>
      </c>
      <c r="AQ43" s="116">
        <f>(VLOOKUP($A43,'ADR Raw Data'!$B$6:$BE$43,'ADR Raw Data'!BC$1,FALSE))/100</f>
        <v>-4.6509868601631803E-2</v>
      </c>
      <c r="AR43" s="117">
        <f>(VLOOKUP($A43,'ADR Raw Data'!$B$6:$BE$43,'ADR Raw Data'!BE$1,FALSE))/100</f>
        <v>-2.4312436184839799E-2</v>
      </c>
      <c r="AT43" s="49">
        <f>VLOOKUP($A43,'RevPAR Raw Data'!$B$6:$BE$43,'RevPAR Raw Data'!AG$1,FALSE)</f>
        <v>36.344725787965601</v>
      </c>
      <c r="AU43" s="50">
        <f>VLOOKUP($A43,'RevPAR Raw Data'!$B$6:$BE$43,'RevPAR Raw Data'!AH$1,FALSE)</f>
        <v>51.819551289398198</v>
      </c>
      <c r="AV43" s="50">
        <f>VLOOKUP($A43,'RevPAR Raw Data'!$B$6:$BE$43,'RevPAR Raw Data'!AI$1,FALSE)</f>
        <v>61.319318911174697</v>
      </c>
      <c r="AW43" s="50">
        <f>VLOOKUP($A43,'RevPAR Raw Data'!$B$6:$BE$43,'RevPAR Raw Data'!AJ$1,FALSE)</f>
        <v>60.190597707736302</v>
      </c>
      <c r="AX43" s="50">
        <f>VLOOKUP($A43,'RevPAR Raw Data'!$B$6:$BE$43,'RevPAR Raw Data'!AK$1,FALSE)</f>
        <v>48.448239828080197</v>
      </c>
      <c r="AY43" s="51">
        <f>VLOOKUP($A43,'RevPAR Raw Data'!$B$6:$BE$43,'RevPAR Raw Data'!AL$1,FALSE)</f>
        <v>51.624486704871003</v>
      </c>
      <c r="AZ43" s="50">
        <f>VLOOKUP($A43,'RevPAR Raw Data'!$B$6:$BE$43,'RevPAR Raw Data'!AN$1,FALSE)</f>
        <v>65.424183381088795</v>
      </c>
      <c r="BA43" s="50">
        <f>VLOOKUP($A43,'RevPAR Raw Data'!$B$6:$BE$43,'RevPAR Raw Data'!AO$1,FALSE)</f>
        <v>69.560270773638905</v>
      </c>
      <c r="BB43" s="51">
        <f>VLOOKUP($A43,'RevPAR Raw Data'!$B$6:$BE$43,'RevPAR Raw Data'!AP$1,FALSE)</f>
        <v>67.492227077363793</v>
      </c>
      <c r="BC43" s="52">
        <f>VLOOKUP($A43,'RevPAR Raw Data'!$B$6:$BE$43,'RevPAR Raw Data'!AR$1,FALSE)</f>
        <v>56.1581268112975</v>
      </c>
      <c r="BE43" s="129">
        <f>(VLOOKUP($A43,'RevPAR Raw Data'!$B$6:$BE$43,'RevPAR Raw Data'!AT$1,FALSE))/100</f>
        <v>-9.9525595518377592E-3</v>
      </c>
      <c r="BF43" s="119">
        <f>(VLOOKUP($A43,'RevPAR Raw Data'!$B$6:$BE$43,'RevPAR Raw Data'!AU$1,FALSE))/100</f>
        <v>-4.2586933609439603E-2</v>
      </c>
      <c r="BG43" s="119">
        <f>(VLOOKUP($A43,'RevPAR Raw Data'!$B$6:$BE$43,'RevPAR Raw Data'!AV$1,FALSE))/100</f>
        <v>-4.9768692632993695E-2</v>
      </c>
      <c r="BH43" s="119">
        <f>(VLOOKUP($A43,'RevPAR Raw Data'!$B$6:$BE$43,'RevPAR Raw Data'!AW$1,FALSE))/100</f>
        <v>-5.5940547194218704E-2</v>
      </c>
      <c r="BI43" s="119">
        <f>(VLOOKUP($A43,'RevPAR Raw Data'!$B$6:$BE$43,'RevPAR Raw Data'!AX$1,FALSE))/100</f>
        <v>-8.8422206008145987E-2</v>
      </c>
      <c r="BJ43" s="130">
        <f>(VLOOKUP($A43,'RevPAR Raw Data'!$B$6:$BE$43,'RevPAR Raw Data'!AY$1,FALSE))/100</f>
        <v>-5.1963133670033107E-2</v>
      </c>
      <c r="BK43" s="119">
        <f>(VLOOKUP($A43,'RevPAR Raw Data'!$B$6:$BE$43,'RevPAR Raw Data'!BA$1,FALSE))/100</f>
        <v>-7.0794266869076208E-2</v>
      </c>
      <c r="BL43" s="119">
        <f>(VLOOKUP($A43,'RevPAR Raw Data'!$B$6:$BE$43,'RevPAR Raw Data'!BB$1,FALSE))/100</f>
        <v>-0.110086828346159</v>
      </c>
      <c r="BM43" s="130">
        <f>(VLOOKUP($A43,'RevPAR Raw Data'!$B$6:$BE$43,'RevPAR Raw Data'!BC$1,FALSE))/100</f>
        <v>-9.1466209919702599E-2</v>
      </c>
      <c r="BN43" s="131">
        <f>(VLOOKUP($A43,'RevPAR Raw Data'!$B$6:$BE$43,'RevPAR Raw Data'!BE$1,FALSE))/100</f>
        <v>-6.5909209572967309E-2</v>
      </c>
    </row>
    <row r="44" spans="1:66" x14ac:dyDescent="0.45">
      <c r="A44" s="59" t="s">
        <v>44</v>
      </c>
      <c r="B44" s="129">
        <f>(VLOOKUP($A44,'Occupancy Raw Data'!$B$8:$BE$45,'Occupancy Raw Data'!AG$3,FALSE))/100</f>
        <v>0.43258826879271001</v>
      </c>
      <c r="C44" s="119">
        <f>(VLOOKUP($A44,'Occupancy Raw Data'!$B$8:$BE$45,'Occupancy Raw Data'!AH$3,FALSE))/100</f>
        <v>0.53160592255125205</v>
      </c>
      <c r="D44" s="119">
        <f>(VLOOKUP($A44,'Occupancy Raw Data'!$B$8:$BE$45,'Occupancy Raw Data'!AI$3,FALSE))/100</f>
        <v>0.55260535307517</v>
      </c>
      <c r="E44" s="119">
        <f>(VLOOKUP($A44,'Occupancy Raw Data'!$B$8:$BE$45,'Occupancy Raw Data'!AJ$3,FALSE))/100</f>
        <v>0.59617027334851902</v>
      </c>
      <c r="F44" s="119">
        <f>(VLOOKUP($A44,'Occupancy Raw Data'!$B$8:$BE$45,'Occupancy Raw Data'!AK$3,FALSE))/100</f>
        <v>0.568621867881548</v>
      </c>
      <c r="G44" s="130">
        <f>(VLOOKUP($A44,'Occupancy Raw Data'!$B$8:$BE$45,'Occupancy Raw Data'!AL$3,FALSE))/100</f>
        <v>0.53631833712984001</v>
      </c>
      <c r="H44" s="119">
        <f>(VLOOKUP($A44,'Occupancy Raw Data'!$B$8:$BE$45,'Occupancy Raw Data'!AN$3,FALSE))/100</f>
        <v>0.608983485193621</v>
      </c>
      <c r="I44" s="119">
        <f>(VLOOKUP($A44,'Occupancy Raw Data'!$B$8:$BE$45,'Occupancy Raw Data'!AO$3,FALSE))/100</f>
        <v>0.608983485193621</v>
      </c>
      <c r="J44" s="130">
        <f>(VLOOKUP($A44,'Occupancy Raw Data'!$B$8:$BE$45,'Occupancy Raw Data'!AP$3,FALSE))/100</f>
        <v>0.608983485193621</v>
      </c>
      <c r="K44" s="131">
        <f>(VLOOKUP($A44,'Occupancy Raw Data'!$B$8:$BE$45,'Occupancy Raw Data'!AR$3,FALSE))/100</f>
        <v>0.55707980800520607</v>
      </c>
      <c r="M44" s="118">
        <f>(VLOOKUP($A44,'Occupancy Raw Data'!$B$8:$BE$45,'Occupancy Raw Data'!AT$3,FALSE))/100</f>
        <v>3.3151989119347101E-2</v>
      </c>
      <c r="N44" s="115">
        <f>(VLOOKUP($A44,'Occupancy Raw Data'!$B$8:$BE$45,'Occupancy Raw Data'!AU$3,FALSE))/100</f>
        <v>4.97610345797019E-2</v>
      </c>
      <c r="O44" s="115">
        <f>(VLOOKUP($A44,'Occupancy Raw Data'!$B$8:$BE$45,'Occupancy Raw Data'!AV$3,FALSE))/100</f>
        <v>1.31819368311145E-2</v>
      </c>
      <c r="P44" s="115">
        <f>(VLOOKUP($A44,'Occupancy Raw Data'!$B$8:$BE$45,'Occupancy Raw Data'!AW$3,FALSE))/100</f>
        <v>3.58688930117501E-2</v>
      </c>
      <c r="Q44" s="115">
        <f>(VLOOKUP($A44,'Occupancy Raw Data'!$B$8:$BE$45,'Occupancy Raw Data'!AX$3,FALSE))/100</f>
        <v>6.8485821294809998E-2</v>
      </c>
      <c r="R44" s="116">
        <f>(VLOOKUP($A44,'Occupancy Raw Data'!$B$8:$BE$45,'Occupancy Raw Data'!AY$3,FALSE))/100</f>
        <v>4.0089455810486195E-2</v>
      </c>
      <c r="S44" s="115">
        <f>(VLOOKUP($A44,'Occupancy Raw Data'!$B$8:$BE$45,'Occupancy Raw Data'!BA$3,FALSE))/100</f>
        <v>-3.7899235267656303E-2</v>
      </c>
      <c r="T44" s="115">
        <f>(VLOOKUP($A44,'Occupancy Raw Data'!$B$8:$BE$45,'Occupancy Raw Data'!BB$3,FALSE))/100</f>
        <v>-0.103625314333612</v>
      </c>
      <c r="U44" s="116">
        <f>(VLOOKUP($A44,'Occupancy Raw Data'!$B$8:$BE$45,'Occupancy Raw Data'!BC$3,FALSE))/100</f>
        <v>-7.1924495552180501E-2</v>
      </c>
      <c r="V44" s="117">
        <f>(VLOOKUP($A44,'Occupancy Raw Data'!$B$8:$BE$45,'Occupancy Raw Data'!BE$3,FALSE))/100</f>
        <v>2.3053700484859498E-3</v>
      </c>
      <c r="X44" s="49">
        <f>VLOOKUP($A44,'ADR Raw Data'!$B$6:$BE$43,'ADR Raw Data'!AG$1,FALSE)</f>
        <v>79.842399177225602</v>
      </c>
      <c r="Y44" s="50">
        <f>VLOOKUP($A44,'ADR Raw Data'!$B$6:$BE$43,'ADR Raw Data'!AH$1,FALSE)</f>
        <v>85.112813042313803</v>
      </c>
      <c r="Z44" s="50">
        <f>VLOOKUP($A44,'ADR Raw Data'!$B$6:$BE$43,'ADR Raw Data'!AI$1,FALSE)</f>
        <v>87.128324539482094</v>
      </c>
      <c r="AA44" s="50">
        <f>VLOOKUP($A44,'ADR Raw Data'!$B$6:$BE$43,'ADR Raw Data'!AJ$1,FALSE)</f>
        <v>88.475181337313401</v>
      </c>
      <c r="AB44" s="50">
        <f>VLOOKUP($A44,'ADR Raw Data'!$B$6:$BE$43,'ADR Raw Data'!AK$1,FALSE)</f>
        <v>89.515310327991898</v>
      </c>
      <c r="AC44" s="51">
        <f>VLOOKUP($A44,'ADR Raw Data'!$B$6:$BE$43,'ADR Raw Data'!AL$1,FALSE)</f>
        <v>86.358999591197403</v>
      </c>
      <c r="AD44" s="50">
        <f>VLOOKUP($A44,'ADR Raw Data'!$B$6:$BE$43,'ADR Raw Data'!AN$1,FALSE)</f>
        <v>101.652980771478</v>
      </c>
      <c r="AE44" s="50">
        <f>VLOOKUP($A44,'ADR Raw Data'!$B$6:$BE$43,'ADR Raw Data'!AO$1,FALSE)</f>
        <v>97.986034962010507</v>
      </c>
      <c r="AF44" s="51">
        <f>VLOOKUP($A44,'ADR Raw Data'!$B$6:$BE$43,'ADR Raw Data'!AP$1,FALSE)</f>
        <v>99.819507866744502</v>
      </c>
      <c r="AG44" s="52">
        <f>VLOOKUP($A44,'ADR Raw Data'!$B$6:$BE$43,'ADR Raw Data'!AR$1,FALSE)</f>
        <v>90.563181635968604</v>
      </c>
      <c r="AI44" s="118">
        <f>(VLOOKUP($A44,'ADR Raw Data'!$B$6:$BE$43,'ADR Raw Data'!AT$1,FALSE))/100</f>
        <v>2.3165441567060698E-3</v>
      </c>
      <c r="AJ44" s="115">
        <f>(VLOOKUP($A44,'ADR Raw Data'!$B$6:$BE$43,'ADR Raw Data'!AU$1,FALSE))/100</f>
        <v>9.3384606021100804E-3</v>
      </c>
      <c r="AK44" s="115">
        <f>(VLOOKUP($A44,'ADR Raw Data'!$B$6:$BE$43,'ADR Raw Data'!AV$1,FALSE))/100</f>
        <v>-7.6146845358959206E-3</v>
      </c>
      <c r="AL44" s="115">
        <f>(VLOOKUP($A44,'ADR Raw Data'!$B$6:$BE$43,'ADR Raw Data'!AW$1,FALSE))/100</f>
        <v>1.52046869539902E-4</v>
      </c>
      <c r="AM44" s="115">
        <f>(VLOOKUP($A44,'ADR Raw Data'!$B$6:$BE$43,'ADR Raw Data'!AX$1,FALSE))/100</f>
        <v>4.6968519395092202E-2</v>
      </c>
      <c r="AN44" s="116">
        <f>(VLOOKUP($A44,'ADR Raw Data'!$B$6:$BE$43,'ADR Raw Data'!AY$1,FALSE))/100</f>
        <v>1.0431561529845399E-2</v>
      </c>
      <c r="AO44" s="115">
        <f>(VLOOKUP($A44,'ADR Raw Data'!$B$6:$BE$43,'ADR Raw Data'!BA$1,FALSE))/100</f>
        <v>-1.9624838813625999E-2</v>
      </c>
      <c r="AP44" s="115">
        <f>(VLOOKUP($A44,'ADR Raw Data'!$B$6:$BE$43,'ADR Raw Data'!BB$1,FALSE))/100</f>
        <v>-6.4508663944050207E-2</v>
      </c>
      <c r="AQ44" s="116">
        <f>(VLOOKUP($A44,'ADR Raw Data'!$B$6:$BE$43,'ADR Raw Data'!BC$1,FALSE))/100</f>
        <v>-4.2351775618438198E-2</v>
      </c>
      <c r="AR44" s="117">
        <f>(VLOOKUP($A44,'ADR Raw Data'!$B$6:$BE$43,'ADR Raw Data'!BE$1,FALSE))/100</f>
        <v>-1.34482535105717E-2</v>
      </c>
      <c r="AT44" s="49">
        <f>VLOOKUP($A44,'RevPAR Raw Data'!$B$6:$BE$43,'RevPAR Raw Data'!AG$1,FALSE)</f>
        <v>34.538885236332497</v>
      </c>
      <c r="AU44" s="50">
        <f>VLOOKUP($A44,'RevPAR Raw Data'!$B$6:$BE$43,'RevPAR Raw Data'!AH$1,FALSE)</f>
        <v>45.246475498291503</v>
      </c>
      <c r="AV44" s="50">
        <f>VLOOKUP($A44,'RevPAR Raw Data'!$B$6:$BE$43,'RevPAR Raw Data'!AI$1,FALSE)</f>
        <v>48.147578544988598</v>
      </c>
      <c r="AW44" s="50">
        <f>VLOOKUP($A44,'RevPAR Raw Data'!$B$6:$BE$43,'RevPAR Raw Data'!AJ$1,FALSE)</f>
        <v>52.746273042425898</v>
      </c>
      <c r="AX44" s="50">
        <f>VLOOKUP($A44,'RevPAR Raw Data'!$B$6:$BE$43,'RevPAR Raw Data'!AK$1,FALSE)</f>
        <v>50.900362962699297</v>
      </c>
      <c r="AY44" s="51">
        <f>VLOOKUP($A44,'RevPAR Raw Data'!$B$6:$BE$43,'RevPAR Raw Data'!AL$1,FALSE)</f>
        <v>46.315915056947603</v>
      </c>
      <c r="AZ44" s="50">
        <f>VLOOKUP($A44,'RevPAR Raw Data'!$B$6:$BE$43,'RevPAR Raw Data'!AN$1,FALSE)</f>
        <v>61.904986510535302</v>
      </c>
      <c r="BA44" s="50">
        <f>VLOOKUP($A44,'RevPAR Raw Data'!$B$6:$BE$43,'RevPAR Raw Data'!AO$1,FALSE)</f>
        <v>59.671877071469197</v>
      </c>
      <c r="BB44" s="51">
        <f>VLOOKUP($A44,'RevPAR Raw Data'!$B$6:$BE$43,'RevPAR Raw Data'!AP$1,FALSE)</f>
        <v>60.788431791002203</v>
      </c>
      <c r="BC44" s="52">
        <f>VLOOKUP($A44,'RevPAR Raw Data'!$B$6:$BE$43,'RevPAR Raw Data'!AR$1,FALSE)</f>
        <v>50.450919838106003</v>
      </c>
      <c r="BE44" s="129">
        <f>(VLOOKUP($A44,'RevPAR Raw Data'!$B$6:$BE$43,'RevPAR Raw Data'!AT$1,FALSE))/100</f>
        <v>3.55453313227308E-2</v>
      </c>
      <c r="BF44" s="119">
        <f>(VLOOKUP($A44,'RevPAR Raw Data'!$B$6:$BE$43,'RevPAR Raw Data'!AU$1,FALSE))/100</f>
        <v>5.9564186642754799E-2</v>
      </c>
      <c r="BG44" s="119">
        <f>(VLOOKUP($A44,'RevPAR Raw Data'!$B$6:$BE$43,'RevPAR Raw Data'!AV$1,FALSE))/100</f>
        <v>5.4668760046776097E-3</v>
      </c>
      <c r="BH44" s="119">
        <f>(VLOOKUP($A44,'RevPAR Raw Data'!$B$6:$BE$43,'RevPAR Raw Data'!AW$1,FALSE))/100</f>
        <v>3.6026393634186298E-2</v>
      </c>
      <c r="BI44" s="119">
        <f>(VLOOKUP($A44,'RevPAR Raw Data'!$B$6:$BE$43,'RevPAR Raw Data'!AX$1,FALSE))/100</f>
        <v>0.118671018315676</v>
      </c>
      <c r="BJ44" s="130">
        <f>(VLOOKUP($A44,'RevPAR Raw Data'!$B$6:$BE$43,'RevPAR Raw Data'!AY$1,FALSE))/100</f>
        <v>5.0939212965316699E-2</v>
      </c>
      <c r="BK44" s="119">
        <f>(VLOOKUP($A44,'RevPAR Raw Data'!$B$6:$BE$43,'RevPAR Raw Data'!BA$1,FALSE))/100</f>
        <v>-5.6780307697994893E-2</v>
      </c>
      <c r="BL44" s="119">
        <f>(VLOOKUP($A44,'RevPAR Raw Data'!$B$6:$BE$43,'RevPAR Raw Data'!BB$1,FALSE))/100</f>
        <v>-0.16144924769921901</v>
      </c>
      <c r="BM44" s="130">
        <f>(VLOOKUP($A44,'RevPAR Raw Data'!$B$6:$BE$43,'RevPAR Raw Data'!BC$1,FALSE))/100</f>
        <v>-0.11123014107352301</v>
      </c>
      <c r="BN44" s="131">
        <f>(VLOOKUP($A44,'RevPAR Raw Data'!$B$6:$BE$43,'RevPAR Raw Data'!BE$1,FALSE))/100</f>
        <v>-1.1173886662933501E-2</v>
      </c>
    </row>
    <row r="45" spans="1:66" x14ac:dyDescent="0.45">
      <c r="A45" s="59"/>
      <c r="B45" s="134"/>
      <c r="C45" s="138"/>
      <c r="D45" s="138"/>
      <c r="E45" s="138"/>
      <c r="F45" s="138"/>
      <c r="G45" s="139"/>
      <c r="H45" s="138"/>
      <c r="I45" s="138"/>
      <c r="J45" s="139"/>
      <c r="K45" s="135"/>
      <c r="M45" s="143"/>
      <c r="N45" s="145"/>
      <c r="O45" s="145"/>
      <c r="P45" s="145"/>
      <c r="Q45" s="145"/>
      <c r="R45" s="146"/>
      <c r="S45" s="145"/>
      <c r="T45" s="145"/>
      <c r="U45" s="146"/>
      <c r="V45" s="144"/>
      <c r="X45" s="55"/>
      <c r="Y45" s="56"/>
      <c r="Z45" s="56"/>
      <c r="AA45" s="56"/>
      <c r="AB45" s="56"/>
      <c r="AC45" s="57"/>
      <c r="AD45" s="56"/>
      <c r="AE45" s="56"/>
      <c r="AF45" s="57"/>
      <c r="AG45" s="58"/>
      <c r="AI45" s="143"/>
      <c r="AJ45" s="145"/>
      <c r="AK45" s="145"/>
      <c r="AL45" s="145"/>
      <c r="AM45" s="145"/>
      <c r="AN45" s="146"/>
      <c r="AO45" s="145"/>
      <c r="AP45" s="145"/>
      <c r="AQ45" s="146"/>
      <c r="AR45" s="144"/>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134"/>
      <c r="C46" s="138"/>
      <c r="D46" s="138"/>
      <c r="E46" s="138"/>
      <c r="F46" s="138"/>
      <c r="G46" s="139"/>
      <c r="H46" s="138"/>
      <c r="I46" s="138"/>
      <c r="J46" s="139"/>
      <c r="K46" s="135"/>
      <c r="M46" s="143"/>
      <c r="N46" s="145"/>
      <c r="O46" s="145"/>
      <c r="P46" s="145"/>
      <c r="Q46" s="145"/>
      <c r="R46" s="146"/>
      <c r="S46" s="145"/>
      <c r="T46" s="145"/>
      <c r="U46" s="146"/>
      <c r="V46" s="144"/>
      <c r="X46" s="55"/>
      <c r="Y46" s="56"/>
      <c r="Z46" s="56"/>
      <c r="AA46" s="56"/>
      <c r="AB46" s="56"/>
      <c r="AC46" s="57"/>
      <c r="AD46" s="56"/>
      <c r="AE46" s="56"/>
      <c r="AF46" s="57"/>
      <c r="AG46" s="58"/>
      <c r="AI46" s="143"/>
      <c r="AJ46" s="145"/>
      <c r="AK46" s="145"/>
      <c r="AL46" s="145"/>
      <c r="AM46" s="145"/>
      <c r="AN46" s="146"/>
      <c r="AO46" s="145"/>
      <c r="AP46" s="145"/>
      <c r="AQ46" s="146"/>
      <c r="AR46" s="144"/>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29">
        <f>(VLOOKUP($A47,'Occupancy Raw Data'!$B$8:$BE$45,'Occupancy Raw Data'!AG$3,FALSE))/100</f>
        <v>0.42516916393903204</v>
      </c>
      <c r="C47" s="119">
        <f>(VLOOKUP($A47,'Occupancy Raw Data'!$B$8:$BE$45,'Occupancy Raw Data'!AH$3,FALSE))/100</f>
        <v>0.54914677582265592</v>
      </c>
      <c r="D47" s="119">
        <f>(VLOOKUP($A47,'Occupancy Raw Data'!$B$8:$BE$45,'Occupancy Raw Data'!AI$3,FALSE))/100</f>
        <v>0.59576083902276</v>
      </c>
      <c r="E47" s="119">
        <f>(VLOOKUP($A47,'Occupancy Raw Data'!$B$8:$BE$45,'Occupancy Raw Data'!AJ$3,FALSE))/100</f>
        <v>0.60706121798036106</v>
      </c>
      <c r="F47" s="119">
        <f>(VLOOKUP($A47,'Occupancy Raw Data'!$B$8:$BE$45,'Occupancy Raw Data'!AK$3,FALSE))/100</f>
        <v>0.55454635205844605</v>
      </c>
      <c r="G47" s="130">
        <f>(VLOOKUP($A47,'Occupancy Raw Data'!$B$8:$BE$45,'Occupancy Raw Data'!AL$3,FALSE))/100</f>
        <v>0.54633686976465101</v>
      </c>
      <c r="H47" s="119">
        <f>(VLOOKUP($A47,'Occupancy Raw Data'!$B$8:$BE$45,'Occupancy Raw Data'!AN$3,FALSE))/100</f>
        <v>0.60809404831519498</v>
      </c>
      <c r="I47" s="119">
        <f>(VLOOKUP($A47,'Occupancy Raw Data'!$B$8:$BE$45,'Occupancy Raw Data'!AO$3,FALSE))/100</f>
        <v>0.60423185587993999</v>
      </c>
      <c r="J47" s="130">
        <f>(VLOOKUP($A47,'Occupancy Raw Data'!$B$8:$BE$45,'Occupancy Raw Data'!AP$3,FALSE))/100</f>
        <v>0.60616301809413498</v>
      </c>
      <c r="K47" s="131">
        <f>(VLOOKUP($A47,'Occupancy Raw Data'!$B$8:$BE$45,'Occupancy Raw Data'!AR$3,FALSE))/100</f>
        <v>0.56342963774641097</v>
      </c>
      <c r="M47" s="118">
        <f>(VLOOKUP($A47,'Occupancy Raw Data'!$B$8:$BE$45,'Occupancy Raw Data'!AT$3,FALSE))/100</f>
        <v>4.0668764149825204E-2</v>
      </c>
      <c r="N47" s="115">
        <f>(VLOOKUP($A47,'Occupancy Raw Data'!$B$8:$BE$45,'Occupancy Raw Data'!AU$3,FALSE))/100</f>
        <v>2.5054703927102101E-2</v>
      </c>
      <c r="O47" s="115">
        <f>(VLOOKUP($A47,'Occupancy Raw Data'!$B$8:$BE$45,'Occupancy Raw Data'!AV$3,FALSE))/100</f>
        <v>4.9251246791869804E-3</v>
      </c>
      <c r="P47" s="115">
        <f>(VLOOKUP($A47,'Occupancy Raw Data'!$B$8:$BE$45,'Occupancy Raw Data'!AW$3,FALSE))/100</f>
        <v>2.1488698642973501E-2</v>
      </c>
      <c r="Q47" s="115">
        <f>(VLOOKUP($A47,'Occupancy Raw Data'!$B$8:$BE$45,'Occupancy Raw Data'!AX$3,FALSE))/100</f>
        <v>2.73446021722186E-3</v>
      </c>
      <c r="R47" s="116">
        <f>(VLOOKUP($A47,'Occupancy Raw Data'!$B$8:$BE$45,'Occupancy Raw Data'!AY$3,FALSE))/100</f>
        <v>1.7597831324337E-2</v>
      </c>
      <c r="S47" s="115">
        <f>(VLOOKUP($A47,'Occupancy Raw Data'!$B$8:$BE$45,'Occupancy Raw Data'!BA$3,FALSE))/100</f>
        <v>-7.6402804374425702E-3</v>
      </c>
      <c r="T47" s="115">
        <f>(VLOOKUP($A47,'Occupancy Raw Data'!$B$8:$BE$45,'Occupancy Raw Data'!BB$3,FALSE))/100</f>
        <v>-5.38460757322329E-2</v>
      </c>
      <c r="U47" s="116">
        <f>(VLOOKUP($A47,'Occupancy Raw Data'!$B$8:$BE$45,'Occupancy Raw Data'!BC$3,FALSE))/100</f>
        <v>-3.1220181629060501E-2</v>
      </c>
      <c r="V47" s="117">
        <f>(VLOOKUP($A47,'Occupancy Raw Data'!$B$8:$BE$45,'Occupancy Raw Data'!BE$3,FALSE))/100</f>
        <v>2.0754655896807199E-3</v>
      </c>
      <c r="X47" s="49">
        <f>VLOOKUP($A47,'ADR Raw Data'!$B$6:$BE$43,'ADR Raw Data'!AG$1,FALSE)</f>
        <v>102.63789550772501</v>
      </c>
      <c r="Y47" s="50">
        <f>VLOOKUP($A47,'ADR Raw Data'!$B$6:$BE$43,'ADR Raw Data'!AH$1,FALSE)</f>
        <v>109.94117535610501</v>
      </c>
      <c r="Z47" s="50">
        <f>VLOOKUP($A47,'ADR Raw Data'!$B$6:$BE$43,'ADR Raw Data'!AI$1,FALSE)</f>
        <v>112.321640577197</v>
      </c>
      <c r="AA47" s="50">
        <f>VLOOKUP($A47,'ADR Raw Data'!$B$6:$BE$43,'ADR Raw Data'!AJ$1,FALSE)</f>
        <v>111.850163005404</v>
      </c>
      <c r="AB47" s="50">
        <f>VLOOKUP($A47,'ADR Raw Data'!$B$6:$BE$43,'ADR Raw Data'!AK$1,FALSE)</f>
        <v>109.654094027745</v>
      </c>
      <c r="AC47" s="51">
        <f>VLOOKUP($A47,'ADR Raw Data'!$B$6:$BE$43,'ADR Raw Data'!AL$1,FALSE)</f>
        <v>109.689583708646</v>
      </c>
      <c r="AD47" s="50">
        <f>VLOOKUP($A47,'ADR Raw Data'!$B$6:$BE$43,'ADR Raw Data'!AN$1,FALSE)</f>
        <v>122.654764711759</v>
      </c>
      <c r="AE47" s="50">
        <f>VLOOKUP($A47,'ADR Raw Data'!$B$6:$BE$43,'ADR Raw Data'!AO$1,FALSE)</f>
        <v>123.62742527464199</v>
      </c>
      <c r="AF47" s="51">
        <f>VLOOKUP($A47,'ADR Raw Data'!$B$6:$BE$43,'ADR Raw Data'!AP$1,FALSE)</f>
        <v>123.13952903589499</v>
      </c>
      <c r="AG47" s="52">
        <f>VLOOKUP($A47,'ADR Raw Data'!$B$6:$BE$43,'ADR Raw Data'!AR$1,FALSE)</f>
        <v>113.823785030712</v>
      </c>
      <c r="AI47" s="118">
        <f>(VLOOKUP($A47,'ADR Raw Data'!$B$6:$BE$43,'ADR Raw Data'!AT$1,FALSE))/100</f>
        <v>6.0894226610442902E-3</v>
      </c>
      <c r="AJ47" s="115">
        <f>(VLOOKUP($A47,'ADR Raw Data'!$B$6:$BE$43,'ADR Raw Data'!AU$1,FALSE))/100</f>
        <v>1.6563885979016799E-2</v>
      </c>
      <c r="AK47" s="115">
        <f>(VLOOKUP($A47,'ADR Raw Data'!$B$6:$BE$43,'ADR Raw Data'!AV$1,FALSE))/100</f>
        <v>5.3910646604602395E-3</v>
      </c>
      <c r="AL47" s="115">
        <f>(VLOOKUP($A47,'ADR Raw Data'!$B$6:$BE$43,'ADR Raw Data'!AW$1,FALSE))/100</f>
        <v>5.42068105877027E-3</v>
      </c>
      <c r="AM47" s="115">
        <f>(VLOOKUP($A47,'ADR Raw Data'!$B$6:$BE$43,'ADR Raw Data'!AX$1,FALSE))/100</f>
        <v>1.3722347914760999E-3</v>
      </c>
      <c r="AN47" s="116">
        <f>(VLOOKUP($A47,'ADR Raw Data'!$B$6:$BE$43,'ADR Raw Data'!AY$1,FALSE))/100</f>
        <v>6.6096303235533308E-3</v>
      </c>
      <c r="AO47" s="115">
        <f>(VLOOKUP($A47,'ADR Raw Data'!$B$6:$BE$43,'ADR Raw Data'!BA$1,FALSE))/100</f>
        <v>-1.95830514584685E-2</v>
      </c>
      <c r="AP47" s="115">
        <f>(VLOOKUP($A47,'ADR Raw Data'!$B$6:$BE$43,'ADR Raw Data'!BB$1,FALSE))/100</f>
        <v>-4.2264707026459597E-2</v>
      </c>
      <c r="AQ47" s="116">
        <f>(VLOOKUP($A47,'ADR Raw Data'!$B$6:$BE$43,'ADR Raw Data'!BC$1,FALSE))/100</f>
        <v>-3.14267661352782E-2</v>
      </c>
      <c r="AR47" s="117">
        <f>(VLOOKUP($A47,'ADR Raw Data'!$B$6:$BE$43,'ADR Raw Data'!BE$1,FALSE))/100</f>
        <v>-8.0290251553498601E-3</v>
      </c>
      <c r="AT47" s="49">
        <f>VLOOKUP($A47,'RevPAR Raw Data'!$B$6:$BE$43,'RevPAR Raw Data'!AG$1,FALSE)</f>
        <v>43.638468221481297</v>
      </c>
      <c r="AU47" s="50">
        <f>VLOOKUP($A47,'RevPAR Raw Data'!$B$6:$BE$43,'RevPAR Raw Data'!AH$1,FALSE)</f>
        <v>60.373841976958701</v>
      </c>
      <c r="AV47" s="50">
        <f>VLOOKUP($A47,'RevPAR Raw Data'!$B$6:$BE$43,'RevPAR Raw Data'!AI$1,FALSE)</f>
        <v>66.916834830684095</v>
      </c>
      <c r="AW47" s="50">
        <f>VLOOKUP($A47,'RevPAR Raw Data'!$B$6:$BE$43,'RevPAR Raw Data'!AJ$1,FALSE)</f>
        <v>67.899896185362607</v>
      </c>
      <c r="AX47" s="50">
        <f>VLOOKUP($A47,'RevPAR Raw Data'!$B$6:$BE$43,'RevPAR Raw Data'!AK$1,FALSE)</f>
        <v>60.808277831360002</v>
      </c>
      <c r="AY47" s="51">
        <f>VLOOKUP($A47,'RevPAR Raw Data'!$B$6:$BE$43,'RevPAR Raw Data'!AL$1,FALSE)</f>
        <v>59.927463809169403</v>
      </c>
      <c r="AZ47" s="50">
        <f>VLOOKUP($A47,'RevPAR Raw Data'!$B$6:$BE$43,'RevPAR Raw Data'!AN$1,FALSE)</f>
        <v>74.585632418721502</v>
      </c>
      <c r="BA47" s="50">
        <f>VLOOKUP($A47,'RevPAR Raw Data'!$B$6:$BE$43,'RevPAR Raw Data'!AO$1,FALSE)</f>
        <v>74.699628611355806</v>
      </c>
      <c r="BB47" s="51">
        <f>VLOOKUP($A47,'RevPAR Raw Data'!$B$6:$BE$43,'RevPAR Raw Data'!AP$1,FALSE)</f>
        <v>74.642628567088707</v>
      </c>
      <c r="BC47" s="52">
        <f>VLOOKUP($A47,'RevPAR Raw Data'!$B$6:$BE$43,'RevPAR Raw Data'!AR$1,FALSE)</f>
        <v>64.131693966779807</v>
      </c>
      <c r="BE47" s="129">
        <f>(VLOOKUP($A47,'RevPAR Raw Data'!$B$6:$BE$43,'RevPAR Raw Data'!AT$1,FALSE))/100</f>
        <v>4.70058361048801E-2</v>
      </c>
      <c r="BF47" s="119">
        <f>(VLOOKUP($A47,'RevPAR Raw Data'!$B$6:$BE$43,'RevPAR Raw Data'!AU$1,FALSE))/100</f>
        <v>4.2033593165205503E-2</v>
      </c>
      <c r="BG47" s="119">
        <f>(VLOOKUP($A47,'RevPAR Raw Data'!$B$6:$BE$43,'RevPAR Raw Data'!AV$1,FALSE))/100</f>
        <v>1.03427410052535E-2</v>
      </c>
      <c r="BH47" s="119">
        <f>(VLOOKUP($A47,'RevPAR Raw Data'!$B$6:$BE$43,'RevPAR Raw Data'!AW$1,FALSE))/100</f>
        <v>2.7025863083455302E-2</v>
      </c>
      <c r="BI47" s="119">
        <f>(VLOOKUP($A47,'RevPAR Raw Data'!$B$6:$BE$43,'RevPAR Raw Data'!AX$1,FALSE))/100</f>
        <v>4.1104473301439501E-3</v>
      </c>
      <c r="BJ47" s="130">
        <f>(VLOOKUP($A47,'RevPAR Raw Data'!$B$6:$BE$43,'RevPAR Raw Data'!AY$1,FALSE))/100</f>
        <v>2.4323776807440498E-2</v>
      </c>
      <c r="BK47" s="119">
        <f>(VLOOKUP($A47,'RevPAR Raw Data'!$B$6:$BE$43,'RevPAR Raw Data'!BA$1,FALSE))/100</f>
        <v>-2.7073711890947497E-2</v>
      </c>
      <c r="BL47" s="119">
        <f>(VLOOKUP($A47,'RevPAR Raw Data'!$B$6:$BE$43,'RevPAR Raw Data'!BB$1,FALSE))/100</f>
        <v>-9.3834994143345105E-2</v>
      </c>
      <c r="BM47" s="130">
        <f>(VLOOKUP($A47,'RevPAR Raw Data'!$B$6:$BE$43,'RevPAR Raw Data'!BC$1,FALSE))/100</f>
        <v>-6.1665798417581401E-2</v>
      </c>
      <c r="BN47" s="131">
        <f>(VLOOKUP($A47,'RevPAR Raw Data'!$B$6:$BE$43,'RevPAR Raw Data'!BE$1,FALSE))/100</f>
        <v>-5.9702235310977502E-3</v>
      </c>
    </row>
    <row r="48" spans="1:66" x14ac:dyDescent="0.45">
      <c r="A48" s="59" t="s">
        <v>78</v>
      </c>
      <c r="B48" s="129">
        <f>(VLOOKUP($A48,'Occupancy Raw Data'!$B$8:$BE$45,'Occupancy Raw Data'!AG$3,FALSE))/100</f>
        <v>0.432564503518373</v>
      </c>
      <c r="C48" s="119">
        <f>(VLOOKUP($A48,'Occupancy Raw Data'!$B$8:$BE$45,'Occupancy Raw Data'!AH$3,FALSE))/100</f>
        <v>0.57623143080531603</v>
      </c>
      <c r="D48" s="119">
        <f>(VLOOKUP($A48,'Occupancy Raw Data'!$B$8:$BE$45,'Occupancy Raw Data'!AI$3,FALSE))/100</f>
        <v>0.64014855355746603</v>
      </c>
      <c r="E48" s="119">
        <f>(VLOOKUP($A48,'Occupancy Raw Data'!$B$8:$BE$45,'Occupancy Raw Data'!AJ$3,FALSE))/100</f>
        <v>0.60535574667709102</v>
      </c>
      <c r="F48" s="119">
        <f>(VLOOKUP($A48,'Occupancy Raw Data'!$B$8:$BE$45,'Occupancy Raw Data'!AK$3,FALSE))/100</f>
        <v>0.52247849882720798</v>
      </c>
      <c r="G48" s="130">
        <f>(VLOOKUP($A48,'Occupancy Raw Data'!$B$8:$BE$45,'Occupancy Raw Data'!AL$3,FALSE))/100</f>
        <v>0.55535574667709098</v>
      </c>
      <c r="H48" s="119">
        <f>(VLOOKUP($A48,'Occupancy Raw Data'!$B$8:$BE$45,'Occupancy Raw Data'!AN$3,FALSE))/100</f>
        <v>0.49941360437842003</v>
      </c>
      <c r="I48" s="119">
        <f>(VLOOKUP($A48,'Occupancy Raw Data'!$B$8:$BE$45,'Occupancy Raw Data'!AO$3,FALSE))/100</f>
        <v>0.48788115715402597</v>
      </c>
      <c r="J48" s="130">
        <f>(VLOOKUP($A48,'Occupancy Raw Data'!$B$8:$BE$45,'Occupancy Raw Data'!AP$3,FALSE))/100</f>
        <v>0.493647380766223</v>
      </c>
      <c r="K48" s="131">
        <f>(VLOOKUP($A48,'Occupancy Raw Data'!$B$8:$BE$45,'Occupancy Raw Data'!AR$3,FALSE))/100</f>
        <v>0.53772478498827203</v>
      </c>
      <c r="M48" s="118">
        <f>(VLOOKUP($A48,'Occupancy Raw Data'!$B$8:$BE$45,'Occupancy Raw Data'!AT$3,FALSE))/100</f>
        <v>-2.2958057395143401E-2</v>
      </c>
      <c r="N48" s="115">
        <f>(VLOOKUP($A48,'Occupancy Raw Data'!$B$8:$BE$45,'Occupancy Raw Data'!AU$3,FALSE))/100</f>
        <v>6.5413805565594507E-2</v>
      </c>
      <c r="O48" s="115">
        <f>(VLOOKUP($A48,'Occupancy Raw Data'!$B$8:$BE$45,'Occupancy Raw Data'!AV$3,FALSE))/100</f>
        <v>9.7888032182366691E-2</v>
      </c>
      <c r="P48" s="115">
        <f>(VLOOKUP($A48,'Occupancy Raw Data'!$B$8:$BE$45,'Occupancy Raw Data'!AW$3,FALSE))/100</f>
        <v>3.4056761268781301E-2</v>
      </c>
      <c r="Q48" s="115">
        <f>(VLOOKUP($A48,'Occupancy Raw Data'!$B$8:$BE$45,'Occupancy Raw Data'!AX$3,FALSE))/100</f>
        <v>-2.23116313094367E-2</v>
      </c>
      <c r="R48" s="116">
        <f>(VLOOKUP($A48,'Occupancy Raw Data'!$B$8:$BE$45,'Occupancy Raw Data'!AY$3,FALSE))/100</f>
        <v>3.3614668218859098E-2</v>
      </c>
      <c r="S48" s="115">
        <f>(VLOOKUP($A48,'Occupancy Raw Data'!$B$8:$BE$45,'Occupancy Raw Data'!BA$3,FALSE))/100</f>
        <v>-5.1596139569413502E-2</v>
      </c>
      <c r="T48" s="115">
        <f>(VLOOKUP($A48,'Occupancy Raw Data'!$B$8:$BE$45,'Occupancy Raw Data'!BB$3,FALSE))/100</f>
        <v>-8.0324244657332303E-2</v>
      </c>
      <c r="U48" s="116">
        <f>(VLOOKUP($A48,'Occupancy Raw Data'!$B$8:$BE$45,'Occupancy Raw Data'!BC$3,FALSE))/100</f>
        <v>-6.6013313609467397E-2</v>
      </c>
      <c r="V48" s="117">
        <f>(VLOOKUP($A48,'Occupancy Raw Data'!$B$8:$BE$45,'Occupancy Raw Data'!BE$3,FALSE))/100</f>
        <v>5.4824561403508699E-3</v>
      </c>
      <c r="X48" s="49">
        <f>VLOOKUP($A48,'ADR Raw Data'!$B$6:$BE$43,'ADR Raw Data'!AG$1,FALSE)</f>
        <v>95.845517397198293</v>
      </c>
      <c r="Y48" s="50">
        <f>VLOOKUP($A48,'ADR Raw Data'!$B$6:$BE$43,'ADR Raw Data'!AH$1,FALSE)</f>
        <v>99.355518995929401</v>
      </c>
      <c r="Z48" s="50">
        <f>VLOOKUP($A48,'ADR Raw Data'!$B$6:$BE$43,'ADR Raw Data'!AI$1,FALSE)</f>
        <v>100.17936183206101</v>
      </c>
      <c r="AA48" s="50">
        <f>VLOOKUP($A48,'ADR Raw Data'!$B$6:$BE$43,'ADR Raw Data'!AJ$1,FALSE)</f>
        <v>98.844549564094194</v>
      </c>
      <c r="AB48" s="50">
        <f>VLOOKUP($A48,'ADR Raw Data'!$B$6:$BE$43,'ADR Raw Data'!AK$1,FALSE)</f>
        <v>98.245656565656503</v>
      </c>
      <c r="AC48" s="51">
        <f>VLOOKUP($A48,'ADR Raw Data'!$B$6:$BE$43,'ADR Raw Data'!AL$1,FALSE)</f>
        <v>98.678433056455006</v>
      </c>
      <c r="AD48" s="50">
        <f>VLOOKUP($A48,'ADR Raw Data'!$B$6:$BE$43,'ADR Raw Data'!AN$1,FALSE)</f>
        <v>108.60239921722101</v>
      </c>
      <c r="AE48" s="50">
        <f>VLOOKUP($A48,'ADR Raw Data'!$B$6:$BE$43,'ADR Raw Data'!AO$1,FALSE)</f>
        <v>111.030444711538</v>
      </c>
      <c r="AF48" s="51">
        <f>VLOOKUP($A48,'ADR Raw Data'!$B$6:$BE$43,'ADR Raw Data'!AP$1,FALSE)</f>
        <v>109.802241140368</v>
      </c>
      <c r="AG48" s="52">
        <f>VLOOKUP($A48,'ADR Raw Data'!$B$6:$BE$43,'ADR Raw Data'!AR$1,FALSE)</f>
        <v>101.596143739938</v>
      </c>
      <c r="AI48" s="118">
        <f>(VLOOKUP($A48,'ADR Raw Data'!$B$6:$BE$43,'ADR Raw Data'!AT$1,FALSE))/100</f>
        <v>4.4497462441743796E-2</v>
      </c>
      <c r="AJ48" s="115">
        <f>(VLOOKUP($A48,'ADR Raw Data'!$B$6:$BE$43,'ADR Raw Data'!AU$1,FALSE))/100</f>
        <v>6.8952791950177603E-2</v>
      </c>
      <c r="AK48" s="115">
        <f>(VLOOKUP($A48,'ADR Raw Data'!$B$6:$BE$43,'ADR Raw Data'!AV$1,FALSE))/100</f>
        <v>6.5638435486128799E-2</v>
      </c>
      <c r="AL48" s="115">
        <f>(VLOOKUP($A48,'ADR Raw Data'!$B$6:$BE$43,'ADR Raw Data'!AW$1,FALSE))/100</f>
        <v>4.7783931076262699E-2</v>
      </c>
      <c r="AM48" s="115">
        <f>(VLOOKUP($A48,'ADR Raw Data'!$B$6:$BE$43,'ADR Raw Data'!AX$1,FALSE))/100</f>
        <v>4.2631586212144301E-2</v>
      </c>
      <c r="AN48" s="116">
        <f>(VLOOKUP($A48,'ADR Raw Data'!$B$6:$BE$43,'ADR Raw Data'!AY$1,FALSE))/100</f>
        <v>5.4934020032659403E-2</v>
      </c>
      <c r="AO48" s="115">
        <f>(VLOOKUP($A48,'ADR Raw Data'!$B$6:$BE$43,'ADR Raw Data'!BA$1,FALSE))/100</f>
        <v>3.1273985493789097E-2</v>
      </c>
      <c r="AP48" s="115">
        <f>(VLOOKUP($A48,'ADR Raw Data'!$B$6:$BE$43,'ADR Raw Data'!BB$1,FALSE))/100</f>
        <v>9.2767381351227599E-3</v>
      </c>
      <c r="AQ48" s="116">
        <f>(VLOOKUP($A48,'ADR Raw Data'!$B$6:$BE$43,'ADR Raw Data'!BC$1,FALSE))/100</f>
        <v>1.9821173604650598E-2</v>
      </c>
      <c r="AR48" s="117">
        <f>(VLOOKUP($A48,'ADR Raw Data'!$B$6:$BE$43,'ADR Raw Data'!BE$1,FALSE))/100</f>
        <v>4.1698337518612301E-2</v>
      </c>
      <c r="AT48" s="49">
        <f>VLOOKUP($A48,'RevPAR Raw Data'!$B$6:$BE$43,'RevPAR Raw Data'!AG$1,FALSE)</f>
        <v>41.4593686473807</v>
      </c>
      <c r="AU48" s="50">
        <f>VLOOKUP($A48,'RevPAR Raw Data'!$B$6:$BE$43,'RevPAR Raw Data'!AH$1,FALSE)</f>
        <v>57.251772869429203</v>
      </c>
      <c r="AV48" s="50">
        <f>VLOOKUP($A48,'RevPAR Raw Data'!$B$6:$BE$43,'RevPAR Raw Data'!AI$1,FALSE)</f>
        <v>64.129673573103901</v>
      </c>
      <c r="AW48" s="50">
        <f>VLOOKUP($A48,'RevPAR Raw Data'!$B$6:$BE$43,'RevPAR Raw Data'!AJ$1,FALSE)</f>
        <v>59.836116106333002</v>
      </c>
      <c r="AX48" s="50">
        <f>VLOOKUP($A48,'RevPAR Raw Data'!$B$6:$BE$43,'RevPAR Raw Data'!AK$1,FALSE)</f>
        <v>51.331243158717697</v>
      </c>
      <c r="AY48" s="51">
        <f>VLOOKUP($A48,'RevPAR Raw Data'!$B$6:$BE$43,'RevPAR Raw Data'!AL$1,FALSE)</f>
        <v>54.801634870992899</v>
      </c>
      <c r="AZ48" s="50">
        <f>VLOOKUP($A48,'RevPAR Raw Data'!$B$6:$BE$43,'RevPAR Raw Data'!AN$1,FALSE)</f>
        <v>54.237515637216497</v>
      </c>
      <c r="BA48" s="50">
        <f>VLOOKUP($A48,'RevPAR Raw Data'!$B$6:$BE$43,'RevPAR Raw Data'!AO$1,FALSE)</f>
        <v>54.169661845191499</v>
      </c>
      <c r="BB48" s="51">
        <f>VLOOKUP($A48,'RevPAR Raw Data'!$B$6:$BE$43,'RevPAR Raw Data'!AP$1,FALSE)</f>
        <v>54.203588741204001</v>
      </c>
      <c r="BC48" s="52">
        <f>VLOOKUP($A48,'RevPAR Raw Data'!$B$6:$BE$43,'RevPAR Raw Data'!AR$1,FALSE)</f>
        <v>54.630764548196098</v>
      </c>
      <c r="BE48" s="129">
        <f>(VLOOKUP($A48,'RevPAR Raw Data'!$B$6:$BE$43,'RevPAR Raw Data'!AT$1,FALSE))/100</f>
        <v>2.0517829749924502E-2</v>
      </c>
      <c r="BF48" s="119">
        <f>(VLOOKUP($A48,'RevPAR Raw Data'!$B$6:$BE$43,'RevPAR Raw Data'!AU$1,FALSE))/100</f>
        <v>0.13887706204160499</v>
      </c>
      <c r="BG48" s="119">
        <f>(VLOOKUP($A48,'RevPAR Raw Data'!$B$6:$BE$43,'RevPAR Raw Data'!AV$1,FALSE))/100</f>
        <v>0.16995168495376098</v>
      </c>
      <c r="BH48" s="119">
        <f>(VLOOKUP($A48,'RevPAR Raw Data'!$B$6:$BE$43,'RevPAR Raw Data'!AW$1,FALSE))/100</f>
        <v>8.3468058278192106E-2</v>
      </c>
      <c r="BI48" s="119">
        <f>(VLOOKUP($A48,'RevPAR Raw Data'!$B$6:$BE$43,'RevPAR Raw Data'!AX$1,FALSE))/100</f>
        <v>1.93687746690058E-2</v>
      </c>
      <c r="BJ48" s="130">
        <f>(VLOOKUP($A48,'RevPAR Raw Data'!$B$6:$BE$43,'RevPAR Raw Data'!AY$1,FALSE))/100</f>
        <v>9.0395277108844499E-2</v>
      </c>
      <c r="BK48" s="119">
        <f>(VLOOKUP($A48,'RevPAR Raw Data'!$B$6:$BE$43,'RevPAR Raw Data'!BA$1,FALSE))/100</f>
        <v>-2.1935770996053702E-2</v>
      </c>
      <c r="BL48" s="119">
        <f>(VLOOKUP($A48,'RevPAR Raw Data'!$B$6:$BE$43,'RevPAR Raw Data'!BB$1,FALSE))/100</f>
        <v>-7.1792653505797097E-2</v>
      </c>
      <c r="BM48" s="130">
        <f>(VLOOKUP($A48,'RevPAR Raw Data'!$B$6:$BE$43,'RevPAR Raw Data'!BC$1,FALSE))/100</f>
        <v>-4.7500601354088304E-2</v>
      </c>
      <c r="BN48" s="131">
        <f>(VLOOKUP($A48,'RevPAR Raw Data'!$B$6:$BE$43,'RevPAR Raw Data'!BE$1,FALSE))/100</f>
        <v>4.7409402965534503E-2</v>
      </c>
    </row>
    <row r="49" spans="1:66" x14ac:dyDescent="0.45">
      <c r="A49" s="59" t="s">
        <v>79</v>
      </c>
      <c r="B49" s="129">
        <f>(VLOOKUP($A49,'Occupancy Raw Data'!$B$8:$BE$45,'Occupancy Raw Data'!AG$3,FALSE))/100</f>
        <v>0.29216417910447701</v>
      </c>
      <c r="C49" s="119">
        <f>(VLOOKUP($A49,'Occupancy Raw Data'!$B$8:$BE$45,'Occupancy Raw Data'!AH$3,FALSE))/100</f>
        <v>0.37929104477611902</v>
      </c>
      <c r="D49" s="119">
        <f>(VLOOKUP($A49,'Occupancy Raw Data'!$B$8:$BE$45,'Occupancy Raw Data'!AI$3,FALSE))/100</f>
        <v>0.39981343283581999</v>
      </c>
      <c r="E49" s="119">
        <f>(VLOOKUP($A49,'Occupancy Raw Data'!$B$8:$BE$45,'Occupancy Raw Data'!AJ$3,FALSE))/100</f>
        <v>0.39365671641791006</v>
      </c>
      <c r="F49" s="119">
        <f>(VLOOKUP($A49,'Occupancy Raw Data'!$B$8:$BE$45,'Occupancy Raw Data'!AK$3,FALSE))/100</f>
        <v>0.35615671641791002</v>
      </c>
      <c r="G49" s="130">
        <f>(VLOOKUP($A49,'Occupancy Raw Data'!$B$8:$BE$45,'Occupancy Raw Data'!AL$3,FALSE))/100</f>
        <v>0.36421641791044701</v>
      </c>
      <c r="H49" s="119">
        <f>(VLOOKUP($A49,'Occupancy Raw Data'!$B$8:$BE$45,'Occupancy Raw Data'!AN$3,FALSE))/100</f>
        <v>0.41175373134328297</v>
      </c>
      <c r="I49" s="119">
        <f>(VLOOKUP($A49,'Occupancy Raw Data'!$B$8:$BE$45,'Occupancy Raw Data'!AO$3,FALSE))/100</f>
        <v>0.40037313432835803</v>
      </c>
      <c r="J49" s="130">
        <f>(VLOOKUP($A49,'Occupancy Raw Data'!$B$8:$BE$45,'Occupancy Raw Data'!AP$3,FALSE))/100</f>
        <v>0.40606343283581997</v>
      </c>
      <c r="K49" s="131">
        <f>(VLOOKUP($A49,'Occupancy Raw Data'!$B$8:$BE$45,'Occupancy Raw Data'!AR$3,FALSE))/100</f>
        <v>0.37617270788912499</v>
      </c>
      <c r="M49" s="118">
        <f>(VLOOKUP($A49,'Occupancy Raw Data'!$B$8:$BE$45,'Occupancy Raw Data'!AT$3,FALSE))/100</f>
        <v>-0.23408537091905898</v>
      </c>
      <c r="N49" s="115">
        <f>(VLOOKUP($A49,'Occupancy Raw Data'!$B$8:$BE$45,'Occupancy Raw Data'!AU$3,FALSE))/100</f>
        <v>-0.18239779364049302</v>
      </c>
      <c r="O49" s="115">
        <f>(VLOOKUP($A49,'Occupancy Raw Data'!$B$8:$BE$45,'Occupancy Raw Data'!AV$3,FALSE))/100</f>
        <v>-0.17557624137611799</v>
      </c>
      <c r="P49" s="115">
        <f>(VLOOKUP($A49,'Occupancy Raw Data'!$B$8:$BE$45,'Occupancy Raw Data'!AW$3,FALSE))/100</f>
        <v>-0.19994686760372801</v>
      </c>
      <c r="Q49" s="115">
        <f>(VLOOKUP($A49,'Occupancy Raw Data'!$B$8:$BE$45,'Occupancy Raw Data'!AX$3,FALSE))/100</f>
        <v>-0.25333910934939502</v>
      </c>
      <c r="R49" s="116">
        <f>(VLOOKUP($A49,'Occupancy Raw Data'!$B$8:$BE$45,'Occupancy Raw Data'!AY$3,FALSE))/100</f>
        <v>-0.20800585025013402</v>
      </c>
      <c r="S49" s="115">
        <f>(VLOOKUP($A49,'Occupancy Raw Data'!$B$8:$BE$45,'Occupancy Raw Data'!BA$3,FALSE))/100</f>
        <v>-0.215363422268294</v>
      </c>
      <c r="T49" s="115">
        <f>(VLOOKUP($A49,'Occupancy Raw Data'!$B$8:$BE$45,'Occupancy Raw Data'!BB$3,FALSE))/100</f>
        <v>-0.26932226179403201</v>
      </c>
      <c r="U49" s="116">
        <f>(VLOOKUP($A49,'Occupancy Raw Data'!$B$8:$BE$45,'Occupancy Raw Data'!BC$3,FALSE))/100</f>
        <v>-0.242925771932027</v>
      </c>
      <c r="V49" s="117">
        <f>(VLOOKUP($A49,'Occupancy Raw Data'!$B$8:$BE$45,'Occupancy Raw Data'!BE$3,FALSE))/100</f>
        <v>-0.21911448581114498</v>
      </c>
      <c r="X49" s="49">
        <f>VLOOKUP($A49,'ADR Raw Data'!$B$6:$BE$43,'ADR Raw Data'!AG$1,FALSE)</f>
        <v>92.812720306513398</v>
      </c>
      <c r="Y49" s="50">
        <f>VLOOKUP($A49,'ADR Raw Data'!$B$6:$BE$43,'ADR Raw Data'!AH$1,FALSE)</f>
        <v>94.991888834235098</v>
      </c>
      <c r="Z49" s="50">
        <f>VLOOKUP($A49,'ADR Raw Data'!$B$6:$BE$43,'ADR Raw Data'!AI$1,FALSE)</f>
        <v>94.907587494167004</v>
      </c>
      <c r="AA49" s="50">
        <f>VLOOKUP($A49,'ADR Raw Data'!$B$6:$BE$43,'ADR Raw Data'!AJ$1,FALSE)</f>
        <v>93.898767772511803</v>
      </c>
      <c r="AB49" s="50">
        <f>VLOOKUP($A49,'ADR Raw Data'!$B$6:$BE$43,'ADR Raw Data'!AK$1,FALSE)</f>
        <v>93.307192247249802</v>
      </c>
      <c r="AC49" s="51">
        <f>VLOOKUP($A49,'ADR Raw Data'!$B$6:$BE$43,'ADR Raw Data'!AL$1,FALSE)</f>
        <v>94.057987911074605</v>
      </c>
      <c r="AD49" s="50">
        <f>VLOOKUP($A49,'ADR Raw Data'!$B$6:$BE$43,'ADR Raw Data'!AN$1,FALSE)</f>
        <v>102.772469415496</v>
      </c>
      <c r="AE49" s="50">
        <f>VLOOKUP($A49,'ADR Raw Data'!$B$6:$BE$43,'ADR Raw Data'!AO$1,FALSE)</f>
        <v>104.554305684995</v>
      </c>
      <c r="AF49" s="51">
        <f>VLOOKUP($A49,'ADR Raw Data'!$B$6:$BE$43,'ADR Raw Data'!AP$1,FALSE)</f>
        <v>103.650902825637</v>
      </c>
      <c r="AG49" s="52">
        <f>VLOOKUP($A49,'ADR Raw Data'!$B$6:$BE$43,'ADR Raw Data'!AR$1,FALSE)</f>
        <v>97.016607623636105</v>
      </c>
      <c r="AI49" s="118">
        <f>(VLOOKUP($A49,'ADR Raw Data'!$B$6:$BE$43,'ADR Raw Data'!AT$1,FALSE))/100</f>
        <v>6.8122433502203997E-2</v>
      </c>
      <c r="AJ49" s="115">
        <f>(VLOOKUP($A49,'ADR Raw Data'!$B$6:$BE$43,'ADR Raw Data'!AU$1,FALSE))/100</f>
        <v>6.1488585278149703E-2</v>
      </c>
      <c r="AK49" s="115">
        <f>(VLOOKUP($A49,'ADR Raw Data'!$B$6:$BE$43,'ADR Raw Data'!AV$1,FALSE))/100</f>
        <v>4.8668424009310797E-2</v>
      </c>
      <c r="AL49" s="115">
        <f>(VLOOKUP($A49,'ADR Raw Data'!$B$6:$BE$43,'ADR Raw Data'!AW$1,FALSE))/100</f>
        <v>3.5747335316446097E-2</v>
      </c>
      <c r="AM49" s="115">
        <f>(VLOOKUP($A49,'ADR Raw Data'!$B$6:$BE$43,'ADR Raw Data'!AX$1,FALSE))/100</f>
        <v>1.38707253274983E-2</v>
      </c>
      <c r="AN49" s="116">
        <f>(VLOOKUP($A49,'ADR Raw Data'!$B$6:$BE$43,'ADR Raw Data'!AY$1,FALSE))/100</f>
        <v>4.4511747646130403E-2</v>
      </c>
      <c r="AO49" s="115">
        <f>(VLOOKUP($A49,'ADR Raw Data'!$B$6:$BE$43,'ADR Raw Data'!BA$1,FALSE))/100</f>
        <v>1.51153934602612E-2</v>
      </c>
      <c r="AP49" s="115">
        <f>(VLOOKUP($A49,'ADR Raw Data'!$B$6:$BE$43,'ADR Raw Data'!BB$1,FALSE))/100</f>
        <v>1.6851334015318999E-2</v>
      </c>
      <c r="AQ49" s="116">
        <f>(VLOOKUP($A49,'ADR Raw Data'!$B$6:$BE$43,'ADR Raw Data'!BC$1,FALSE))/100</f>
        <v>1.5697859900815202E-2</v>
      </c>
      <c r="AR49" s="117">
        <f>(VLOOKUP($A49,'ADR Raw Data'!$B$6:$BE$43,'ADR Raw Data'!BE$1,FALSE))/100</f>
        <v>3.35552236169556E-2</v>
      </c>
      <c r="AT49" s="49">
        <f>VLOOKUP($A49,'RevPAR Raw Data'!$B$6:$BE$43,'RevPAR Raw Data'!AG$1,FALSE)</f>
        <v>27.116552238805902</v>
      </c>
      <c r="AU49" s="50">
        <f>VLOOKUP($A49,'RevPAR Raw Data'!$B$6:$BE$43,'RevPAR Raw Data'!AH$1,FALSE)</f>
        <v>36.029572761193997</v>
      </c>
      <c r="AV49" s="50">
        <f>VLOOKUP($A49,'RevPAR Raw Data'!$B$6:$BE$43,'RevPAR Raw Data'!AI$1,FALSE)</f>
        <v>37.945328358208897</v>
      </c>
      <c r="AW49" s="50">
        <f>VLOOKUP($A49,'RevPAR Raw Data'!$B$6:$BE$43,'RevPAR Raw Data'!AJ$1,FALSE)</f>
        <v>36.963880597014899</v>
      </c>
      <c r="AX49" s="50">
        <f>VLOOKUP($A49,'RevPAR Raw Data'!$B$6:$BE$43,'RevPAR Raw Data'!AK$1,FALSE)</f>
        <v>33.231983208955199</v>
      </c>
      <c r="AY49" s="51">
        <f>VLOOKUP($A49,'RevPAR Raw Data'!$B$6:$BE$43,'RevPAR Raw Data'!AL$1,FALSE)</f>
        <v>34.257463432835799</v>
      </c>
      <c r="AZ49" s="50">
        <f>VLOOKUP($A49,'RevPAR Raw Data'!$B$6:$BE$43,'RevPAR Raw Data'!AN$1,FALSE)</f>
        <v>42.316947761194001</v>
      </c>
      <c r="BA49" s="50">
        <f>VLOOKUP($A49,'RevPAR Raw Data'!$B$6:$BE$43,'RevPAR Raw Data'!AO$1,FALSE)</f>
        <v>41.860735074626803</v>
      </c>
      <c r="BB49" s="51">
        <f>VLOOKUP($A49,'RevPAR Raw Data'!$B$6:$BE$43,'RevPAR Raw Data'!AP$1,FALSE)</f>
        <v>42.088841417910402</v>
      </c>
      <c r="BC49" s="52">
        <f>VLOOKUP($A49,'RevPAR Raw Data'!$B$6:$BE$43,'RevPAR Raw Data'!AR$1,FALSE)</f>
        <v>36.494999999999997</v>
      </c>
      <c r="BE49" s="129">
        <f>(VLOOKUP($A49,'RevPAR Raw Data'!$B$6:$BE$43,'RevPAR Raw Data'!AT$1,FALSE))/100</f>
        <v>-0.181909402531127</v>
      </c>
      <c r="BF49" s="119">
        <f>(VLOOKUP($A49,'RevPAR Raw Data'!$B$6:$BE$43,'RevPAR Raw Data'!AU$1,FALSE))/100</f>
        <v>-0.13212459065115301</v>
      </c>
      <c r="BG49" s="119">
        <f>(VLOOKUP($A49,'RevPAR Raw Data'!$B$6:$BE$43,'RevPAR Raw Data'!AV$1,FALSE))/100</f>
        <v>-0.13545283632806102</v>
      </c>
      <c r="BH49" s="119">
        <f>(VLOOKUP($A49,'RevPAR Raw Data'!$B$6:$BE$43,'RevPAR Raw Data'!AW$1,FALSE))/100</f>
        <v>-0.17134710000898601</v>
      </c>
      <c r="BI49" s="119">
        <f>(VLOOKUP($A49,'RevPAR Raw Data'!$B$6:$BE$43,'RevPAR Raw Data'!AX$1,FALSE))/100</f>
        <v>-0.24298238122239499</v>
      </c>
      <c r="BJ49" s="130">
        <f>(VLOOKUP($A49,'RevPAR Raw Data'!$B$6:$BE$43,'RevPAR Raw Data'!AY$1,FALSE))/100</f>
        <v>-0.17275280651925598</v>
      </c>
      <c r="BK49" s="119">
        <f>(VLOOKUP($A49,'RevPAR Raw Data'!$B$6:$BE$43,'RevPAR Raw Data'!BA$1,FALSE))/100</f>
        <v>-0.20350333167256601</v>
      </c>
      <c r="BL49" s="119">
        <f>(VLOOKUP($A49,'RevPAR Raw Data'!$B$6:$BE$43,'RevPAR Raw Data'!BB$1,FALSE))/100</f>
        <v>-0.25700936716996603</v>
      </c>
      <c r="BM49" s="130">
        <f>(VLOOKUP($A49,'RevPAR Raw Data'!$B$6:$BE$43,'RevPAR Raw Data'!BC$1,FALSE))/100</f>
        <v>-0.23104132676529801</v>
      </c>
      <c r="BN49" s="131">
        <f>(VLOOKUP($A49,'RevPAR Raw Data'!$B$6:$BE$43,'RevPAR Raw Data'!BE$1,FALSE))/100</f>
        <v>-0.192911697763297</v>
      </c>
    </row>
    <row r="50" spans="1:66" x14ac:dyDescent="0.45">
      <c r="A50" s="59" t="s">
        <v>80</v>
      </c>
      <c r="B50" s="129">
        <f>(VLOOKUP($A50,'Occupancy Raw Data'!$B$8:$BE$45,'Occupancy Raw Data'!AG$3,FALSE))/100</f>
        <v>0.40343814601240297</v>
      </c>
      <c r="C50" s="119">
        <f>(VLOOKUP($A50,'Occupancy Raw Data'!$B$8:$BE$45,'Occupancy Raw Data'!AH$3,FALSE))/100</f>
        <v>0.45842800181763399</v>
      </c>
      <c r="D50" s="119">
        <f>(VLOOKUP($A50,'Occupancy Raw Data'!$B$8:$BE$45,'Occupancy Raw Data'!AI$3,FALSE))/100</f>
        <v>0.47339195706334797</v>
      </c>
      <c r="E50" s="119">
        <f>(VLOOKUP($A50,'Occupancy Raw Data'!$B$8:$BE$45,'Occupancy Raw Data'!AJ$3,FALSE))/100</f>
        <v>0.480353791862274</v>
      </c>
      <c r="F50" s="119">
        <f>(VLOOKUP($A50,'Occupancy Raw Data'!$B$8:$BE$45,'Occupancy Raw Data'!AK$3,FALSE))/100</f>
        <v>0.47585774031779698</v>
      </c>
      <c r="G50" s="130">
        <f>(VLOOKUP($A50,'Occupancy Raw Data'!$B$8:$BE$45,'Occupancy Raw Data'!AL$3,FALSE))/100</f>
        <v>0.45828621919439599</v>
      </c>
      <c r="H50" s="119">
        <f>(VLOOKUP($A50,'Occupancy Raw Data'!$B$8:$BE$45,'Occupancy Raw Data'!AN$3,FALSE))/100</f>
        <v>0.55313702023078792</v>
      </c>
      <c r="I50" s="119">
        <f>(VLOOKUP($A50,'Occupancy Raw Data'!$B$8:$BE$45,'Occupancy Raw Data'!AO$3,FALSE))/100</f>
        <v>0.57376188830434005</v>
      </c>
      <c r="J50" s="130">
        <f>(VLOOKUP($A50,'Occupancy Raw Data'!$B$8:$BE$45,'Occupancy Raw Data'!AP$3,FALSE))/100</f>
        <v>0.56344942126703601</v>
      </c>
      <c r="K50" s="131">
        <f>(VLOOKUP($A50,'Occupancy Raw Data'!$B$8:$BE$45,'Occupancy Raw Data'!AR$3,FALSE))/100</f>
        <v>0.48834184807362002</v>
      </c>
      <c r="M50" s="118">
        <f>(VLOOKUP($A50,'Occupancy Raw Data'!$B$8:$BE$45,'Occupancy Raw Data'!AT$3,FALSE))/100</f>
        <v>-8.3606199132950504E-3</v>
      </c>
      <c r="N50" s="115">
        <f>(VLOOKUP($A50,'Occupancy Raw Data'!$B$8:$BE$45,'Occupancy Raw Data'!AU$3,FALSE))/100</f>
        <v>2.0772310072008901E-2</v>
      </c>
      <c r="O50" s="115">
        <f>(VLOOKUP($A50,'Occupancy Raw Data'!$B$8:$BE$45,'Occupancy Raw Data'!AV$3,FALSE))/100</f>
        <v>-1.7615381217150502E-2</v>
      </c>
      <c r="P50" s="115">
        <f>(VLOOKUP($A50,'Occupancy Raw Data'!$B$8:$BE$45,'Occupancy Raw Data'!AW$3,FALSE))/100</f>
        <v>-4.3026597945005997E-2</v>
      </c>
      <c r="Q50" s="115">
        <f>(VLOOKUP($A50,'Occupancy Raw Data'!$B$8:$BE$45,'Occupancy Raw Data'!AX$3,FALSE))/100</f>
        <v>-5.8423085828181204E-2</v>
      </c>
      <c r="R50" s="116">
        <f>(VLOOKUP($A50,'Occupancy Raw Data'!$B$8:$BE$45,'Occupancy Raw Data'!AY$3,FALSE))/100</f>
        <v>-2.2905935897652999E-2</v>
      </c>
      <c r="S50" s="115">
        <f>(VLOOKUP($A50,'Occupancy Raw Data'!$B$8:$BE$45,'Occupancy Raw Data'!BA$3,FALSE))/100</f>
        <v>-7.3710539638970396E-2</v>
      </c>
      <c r="T50" s="115">
        <f>(VLOOKUP($A50,'Occupancy Raw Data'!$B$8:$BE$45,'Occupancy Raw Data'!BB$3,FALSE))/100</f>
        <v>-7.6174346579240895E-2</v>
      </c>
      <c r="U50" s="116">
        <f>(VLOOKUP($A50,'Occupancy Raw Data'!$B$8:$BE$45,'Occupancy Raw Data'!BC$3,FALSE))/100</f>
        <v>-7.4966683924749505E-2</v>
      </c>
      <c r="V50" s="117">
        <f>(VLOOKUP($A50,'Occupancy Raw Data'!$B$8:$BE$45,'Occupancy Raw Data'!BE$3,FALSE))/100</f>
        <v>-4.0680369695185903E-2</v>
      </c>
      <c r="X50" s="49">
        <f>VLOOKUP($A50,'ADR Raw Data'!$B$6:$BE$43,'ADR Raw Data'!AG$1,FALSE)</f>
        <v>93.512206358271399</v>
      </c>
      <c r="Y50" s="50">
        <f>VLOOKUP($A50,'ADR Raw Data'!$B$6:$BE$43,'ADR Raw Data'!AH$1,FALSE)</f>
        <v>93.635678086781695</v>
      </c>
      <c r="Z50" s="50">
        <f>VLOOKUP($A50,'ADR Raw Data'!$B$6:$BE$43,'ADR Raw Data'!AI$1,FALSE)</f>
        <v>95.116292312687705</v>
      </c>
      <c r="AA50" s="50">
        <f>VLOOKUP($A50,'ADR Raw Data'!$B$6:$BE$43,'ADR Raw Data'!AJ$1,FALSE)</f>
        <v>94.561013053159201</v>
      </c>
      <c r="AB50" s="50">
        <f>VLOOKUP($A50,'ADR Raw Data'!$B$6:$BE$43,'ADR Raw Data'!AK$1,FALSE)</f>
        <v>94.252764370987407</v>
      </c>
      <c r="AC50" s="51">
        <f>VLOOKUP($A50,'ADR Raw Data'!$B$6:$BE$43,'ADR Raw Data'!AL$1,FALSE)</f>
        <v>94.241764232503797</v>
      </c>
      <c r="AD50" s="50">
        <f>VLOOKUP($A50,'ADR Raw Data'!$B$6:$BE$43,'ADR Raw Data'!AN$1,FALSE)</f>
        <v>112.019825052646</v>
      </c>
      <c r="AE50" s="50">
        <f>VLOOKUP($A50,'ADR Raw Data'!$B$6:$BE$43,'ADR Raw Data'!AO$1,FALSE)</f>
        <v>117.271389322684</v>
      </c>
      <c r="AF50" s="51">
        <f>VLOOKUP($A50,'ADR Raw Data'!$B$6:$BE$43,'ADR Raw Data'!AP$1,FALSE)</f>
        <v>114.693656701159</v>
      </c>
      <c r="AG50" s="52">
        <f>VLOOKUP($A50,'ADR Raw Data'!$B$6:$BE$43,'ADR Raw Data'!AR$1,FALSE)</f>
        <v>100.98590324598401</v>
      </c>
      <c r="AI50" s="118">
        <f>(VLOOKUP($A50,'ADR Raw Data'!$B$6:$BE$43,'ADR Raw Data'!AT$1,FALSE))/100</f>
        <v>-2.2182703225306001E-2</v>
      </c>
      <c r="AJ50" s="115">
        <f>(VLOOKUP($A50,'ADR Raw Data'!$B$6:$BE$43,'ADR Raw Data'!AU$1,FALSE))/100</f>
        <v>9.4131746095658302E-4</v>
      </c>
      <c r="AK50" s="115">
        <f>(VLOOKUP($A50,'ADR Raw Data'!$B$6:$BE$43,'ADR Raw Data'!AV$1,FALSE))/100</f>
        <v>-1.0777593054133202E-2</v>
      </c>
      <c r="AL50" s="115">
        <f>(VLOOKUP($A50,'ADR Raw Data'!$B$6:$BE$43,'ADR Raw Data'!AW$1,FALSE))/100</f>
        <v>-2.6011321054222297E-2</v>
      </c>
      <c r="AM50" s="115">
        <f>(VLOOKUP($A50,'ADR Raw Data'!$B$6:$BE$43,'ADR Raw Data'!AX$1,FALSE))/100</f>
        <v>-2.8513235323212302E-2</v>
      </c>
      <c r="AN50" s="116">
        <f>(VLOOKUP($A50,'ADR Raw Data'!$B$6:$BE$43,'ADR Raw Data'!AY$1,FALSE))/100</f>
        <v>-1.7806102181038098E-2</v>
      </c>
      <c r="AO50" s="115">
        <f>(VLOOKUP($A50,'ADR Raw Data'!$B$6:$BE$43,'ADR Raw Data'!BA$1,FALSE))/100</f>
        <v>-1.4249525571702998E-2</v>
      </c>
      <c r="AP50" s="115">
        <f>(VLOOKUP($A50,'ADR Raw Data'!$B$6:$BE$43,'ADR Raw Data'!BB$1,FALSE))/100</f>
        <v>1.48976851875059E-2</v>
      </c>
      <c r="AQ50" s="116">
        <f>(VLOOKUP($A50,'ADR Raw Data'!$B$6:$BE$43,'ADR Raw Data'!BC$1,FALSE))/100</f>
        <v>7.0107861455020006E-4</v>
      </c>
      <c r="AR50" s="117">
        <f>(VLOOKUP($A50,'ADR Raw Data'!$B$6:$BE$43,'ADR Raw Data'!BE$1,FALSE))/100</f>
        <v>-1.3136828160033101E-2</v>
      </c>
      <c r="AT50" s="49">
        <f>VLOOKUP($A50,'RevPAR Raw Data'!$B$6:$BE$43,'RevPAR Raw Data'!AG$1,FALSE)</f>
        <v>37.7263911627103</v>
      </c>
      <c r="AU50" s="50">
        <f>VLOOKUP($A50,'RevPAR Raw Data'!$B$6:$BE$43,'RevPAR Raw Data'!AH$1,FALSE)</f>
        <v>42.925216804162602</v>
      </c>
      <c r="AV50" s="50">
        <f>VLOOKUP($A50,'RevPAR Raw Data'!$B$6:$BE$43,'RevPAR Raw Data'!AI$1,FALSE)</f>
        <v>45.0272877665127</v>
      </c>
      <c r="AW50" s="50">
        <f>VLOOKUP($A50,'RevPAR Raw Data'!$B$6:$BE$43,'RevPAR Raw Data'!AJ$1,FALSE)</f>
        <v>45.422741182423103</v>
      </c>
      <c r="AX50" s="50">
        <f>VLOOKUP($A50,'RevPAR Raw Data'!$B$6:$BE$43,'RevPAR Raw Data'!AK$1,FALSE)</f>
        <v>44.8509074722839</v>
      </c>
      <c r="AY50" s="51">
        <f>VLOOKUP($A50,'RevPAR Raw Data'!$B$6:$BE$43,'RevPAR Raw Data'!AL$1,FALSE)</f>
        <v>43.189701820323798</v>
      </c>
      <c r="AZ50" s="50">
        <f>VLOOKUP($A50,'RevPAR Raw Data'!$B$6:$BE$43,'RevPAR Raw Data'!AN$1,FALSE)</f>
        <v>61.962312236394901</v>
      </c>
      <c r="BA50" s="50">
        <f>VLOOKUP($A50,'RevPAR Raw Data'!$B$6:$BE$43,'RevPAR Raw Data'!AO$1,FALSE)</f>
        <v>67.285853781856801</v>
      </c>
      <c r="BB50" s="51">
        <f>VLOOKUP($A50,'RevPAR Raw Data'!$B$6:$BE$43,'RevPAR Raw Data'!AP$1,FALSE)</f>
        <v>64.624074491268601</v>
      </c>
      <c r="BC50" s="52">
        <f>VLOOKUP($A50,'RevPAR Raw Data'!$B$6:$BE$43,'RevPAR Raw Data'!AR$1,FALSE)</f>
        <v>49.315642620527903</v>
      </c>
      <c r="BE50" s="129">
        <f>(VLOOKUP($A50,'RevPAR Raw Data'!$B$6:$BE$43,'RevPAR Raw Data'!AT$1,FALSE))/100</f>
        <v>-3.0357861988284801E-2</v>
      </c>
      <c r="BF50" s="119">
        <f>(VLOOKUP($A50,'RevPAR Raw Data'!$B$6:$BE$43,'RevPAR Raw Data'!AU$1,FALSE))/100</f>
        <v>2.1733180871140699E-2</v>
      </c>
      <c r="BG50" s="119">
        <f>(VLOOKUP($A50,'RevPAR Raw Data'!$B$6:$BE$43,'RevPAR Raw Data'!AV$1,FALSE))/100</f>
        <v>-2.8203122861031899E-2</v>
      </c>
      <c r="BH50" s="119">
        <f>(VLOOKUP($A50,'RevPAR Raw Data'!$B$6:$BE$43,'RevPAR Raw Data'!AW$1,FALSE))/100</f>
        <v>-6.7918740346209802E-2</v>
      </c>
      <c r="BI50" s="119">
        <f>(VLOOKUP($A50,'RevPAR Raw Data'!$B$6:$BE$43,'RevPAR Raw Data'!AX$1,FALSE))/100</f>
        <v>-8.5270489956866397E-2</v>
      </c>
      <c r="BJ50" s="130">
        <f>(VLOOKUP($A50,'RevPAR Raw Data'!$B$6:$BE$43,'RevPAR Raw Data'!AY$1,FALSE))/100</f>
        <v>-4.0304172643545202E-2</v>
      </c>
      <c r="BK50" s="119">
        <f>(VLOOKUP($A50,'RevPAR Raw Data'!$B$6:$BE$43,'RevPAR Raw Data'!BA$1,FALSE))/100</f>
        <v>-8.6909724991183893E-2</v>
      </c>
      <c r="BL50" s="119">
        <f>(VLOOKUP($A50,'RevPAR Raw Data'!$B$6:$BE$43,'RevPAR Raw Data'!BB$1,FALSE))/100</f>
        <v>-6.2411482826436403E-2</v>
      </c>
      <c r="BM50" s="130">
        <f>(VLOOKUP($A50,'RevPAR Raw Data'!$B$6:$BE$43,'RevPAR Raw Data'!BC$1,FALSE))/100</f>
        <v>-7.4318162849102698E-2</v>
      </c>
      <c r="BN50" s="131">
        <f>(VLOOKUP($A50,'RevPAR Raw Data'!$B$6:$BE$43,'RevPAR Raw Data'!BE$1,FALSE))/100</f>
        <v>-5.3282786829046698E-2</v>
      </c>
    </row>
    <row r="51" spans="1:66" x14ac:dyDescent="0.45">
      <c r="A51" s="62" t="s">
        <v>81</v>
      </c>
      <c r="B51" s="129">
        <f>(VLOOKUP($A51,'Occupancy Raw Data'!$B$8:$BE$45,'Occupancy Raw Data'!AG$3,FALSE))/100</f>
        <v>0.46789361822182896</v>
      </c>
      <c r="C51" s="119">
        <f>(VLOOKUP($A51,'Occupancy Raw Data'!$B$8:$BE$45,'Occupancy Raw Data'!AH$3,FALSE))/100</f>
        <v>0.59443827938382798</v>
      </c>
      <c r="D51" s="119">
        <f>(VLOOKUP($A51,'Occupancy Raw Data'!$B$8:$BE$45,'Occupancy Raw Data'!AI$3,FALSE))/100</f>
        <v>0.69387025786672096</v>
      </c>
      <c r="E51" s="119">
        <f>(VLOOKUP($A51,'Occupancy Raw Data'!$B$8:$BE$45,'Occupancy Raw Data'!AJ$3,FALSE))/100</f>
        <v>0.67287509169221493</v>
      </c>
      <c r="F51" s="119">
        <f>(VLOOKUP($A51,'Occupancy Raw Data'!$B$8:$BE$45,'Occupancy Raw Data'!AK$3,FALSE))/100</f>
        <v>0.58219854420975403</v>
      </c>
      <c r="G51" s="130">
        <f>(VLOOKUP($A51,'Occupancy Raw Data'!$B$8:$BE$45,'Occupancy Raw Data'!AL$3,FALSE))/100</f>
        <v>0.60225515827486897</v>
      </c>
      <c r="H51" s="119">
        <f>(VLOOKUP($A51,'Occupancy Raw Data'!$B$8:$BE$45,'Occupancy Raw Data'!AN$3,FALSE))/100</f>
        <v>0.57143058664209001</v>
      </c>
      <c r="I51" s="119">
        <f>(VLOOKUP($A51,'Occupancy Raw Data'!$B$8:$BE$45,'Occupancy Raw Data'!AO$3,FALSE))/100</f>
        <v>0.58907310925950296</v>
      </c>
      <c r="J51" s="130">
        <f>(VLOOKUP($A51,'Occupancy Raw Data'!$B$8:$BE$45,'Occupancy Raw Data'!AP$3,FALSE))/100</f>
        <v>0.58025184795079598</v>
      </c>
      <c r="K51" s="131">
        <f>(VLOOKUP($A51,'Occupancy Raw Data'!$B$8:$BE$45,'Occupancy Raw Data'!AR$3,FALSE))/100</f>
        <v>0.59596849818227704</v>
      </c>
      <c r="M51" s="118">
        <f>(VLOOKUP($A51,'Occupancy Raw Data'!$B$8:$BE$45,'Occupancy Raw Data'!AT$3,FALSE))/100</f>
        <v>1.64804437793734E-2</v>
      </c>
      <c r="N51" s="115">
        <f>(VLOOKUP($A51,'Occupancy Raw Data'!$B$8:$BE$45,'Occupancy Raw Data'!AU$3,FALSE))/100</f>
        <v>3.1708567274703801E-2</v>
      </c>
      <c r="O51" s="115">
        <f>(VLOOKUP($A51,'Occupancy Raw Data'!$B$8:$BE$45,'Occupancy Raw Data'!AV$3,FALSE))/100</f>
        <v>7.0470787770506804E-2</v>
      </c>
      <c r="P51" s="115">
        <f>(VLOOKUP($A51,'Occupancy Raw Data'!$B$8:$BE$45,'Occupancy Raw Data'!AW$3,FALSE))/100</f>
        <v>3.0078750092335703E-2</v>
      </c>
      <c r="Q51" s="115">
        <f>(VLOOKUP($A51,'Occupancy Raw Data'!$B$8:$BE$45,'Occupancy Raw Data'!AX$3,FALSE))/100</f>
        <v>1.8891197457217398E-2</v>
      </c>
      <c r="R51" s="116">
        <f>(VLOOKUP($A51,'Occupancy Raw Data'!$B$8:$BE$45,'Occupancy Raw Data'!AY$3,FALSE))/100</f>
        <v>3.5050258689219703E-2</v>
      </c>
      <c r="S51" s="115">
        <f>(VLOOKUP($A51,'Occupancy Raw Data'!$B$8:$BE$45,'Occupancy Raw Data'!BA$3,FALSE))/100</f>
        <v>1.18562390757165E-2</v>
      </c>
      <c r="T51" s="115">
        <f>(VLOOKUP($A51,'Occupancy Raw Data'!$B$8:$BE$45,'Occupancy Raw Data'!BB$3,FALSE))/100</f>
        <v>-5.9340896030939004E-3</v>
      </c>
      <c r="U51" s="116">
        <f>(VLOOKUP($A51,'Occupancy Raw Data'!$B$8:$BE$45,'Occupancy Raw Data'!BC$3,FALSE))/100</f>
        <v>2.7469847845061702E-3</v>
      </c>
      <c r="V51" s="117">
        <f>(VLOOKUP($A51,'Occupancy Raw Data'!$B$8:$BE$45,'Occupancy Raw Data'!BE$3,FALSE))/100</f>
        <v>2.58566039957847E-2</v>
      </c>
      <c r="X51" s="49">
        <f>VLOOKUP($A51,'ADR Raw Data'!$B$6:$BE$43,'ADR Raw Data'!AG$1,FALSE)</f>
        <v>125.471813960967</v>
      </c>
      <c r="Y51" s="50">
        <f>VLOOKUP($A51,'ADR Raw Data'!$B$6:$BE$43,'ADR Raw Data'!AH$1,FALSE)</f>
        <v>143.02178321125101</v>
      </c>
      <c r="Z51" s="50">
        <f>VLOOKUP($A51,'ADR Raw Data'!$B$6:$BE$43,'ADR Raw Data'!AI$1,FALSE)</f>
        <v>153.542560922718</v>
      </c>
      <c r="AA51" s="50">
        <f>VLOOKUP($A51,'ADR Raw Data'!$B$6:$BE$43,'ADR Raw Data'!AJ$1,FALSE)</f>
        <v>152.000533057533</v>
      </c>
      <c r="AB51" s="50">
        <f>VLOOKUP($A51,'ADR Raw Data'!$B$6:$BE$43,'ADR Raw Data'!AK$1,FALSE)</f>
        <v>135.980753139764</v>
      </c>
      <c r="AC51" s="51">
        <f>VLOOKUP($A51,'ADR Raw Data'!$B$6:$BE$43,'ADR Raw Data'!AL$1,FALSE)</f>
        <v>143.36410848185901</v>
      </c>
      <c r="AD51" s="50">
        <f>VLOOKUP($A51,'ADR Raw Data'!$B$6:$BE$43,'ADR Raw Data'!AN$1,FALSE)</f>
        <v>124.207478378934</v>
      </c>
      <c r="AE51" s="50">
        <f>VLOOKUP($A51,'ADR Raw Data'!$B$6:$BE$43,'ADR Raw Data'!AO$1,FALSE)</f>
        <v>125.07113708023</v>
      </c>
      <c r="AF51" s="51">
        <f>VLOOKUP($A51,'ADR Raw Data'!$B$6:$BE$43,'ADR Raw Data'!AP$1,FALSE)</f>
        <v>124.645872602328</v>
      </c>
      <c r="AG51" s="52">
        <f>VLOOKUP($A51,'ADR Raw Data'!$B$6:$BE$43,'ADR Raw Data'!AR$1,FALSE)</f>
        <v>138.15707824806901</v>
      </c>
      <c r="AI51" s="118">
        <f>(VLOOKUP($A51,'ADR Raw Data'!$B$6:$BE$43,'ADR Raw Data'!AT$1,FALSE))/100</f>
        <v>3.5862518201567897E-2</v>
      </c>
      <c r="AJ51" s="115">
        <f>(VLOOKUP($A51,'ADR Raw Data'!$B$6:$BE$43,'ADR Raw Data'!AU$1,FALSE))/100</f>
        <v>4.3994937197563803E-2</v>
      </c>
      <c r="AK51" s="115">
        <f>(VLOOKUP($A51,'ADR Raw Data'!$B$6:$BE$43,'ADR Raw Data'!AV$1,FALSE))/100</f>
        <v>6.4299973627472903E-2</v>
      </c>
      <c r="AL51" s="115">
        <f>(VLOOKUP($A51,'ADR Raw Data'!$B$6:$BE$43,'ADR Raw Data'!AW$1,FALSE))/100</f>
        <v>7.7947092392726097E-2</v>
      </c>
      <c r="AM51" s="115">
        <f>(VLOOKUP($A51,'ADR Raw Data'!$B$6:$BE$43,'ADR Raw Data'!AX$1,FALSE))/100</f>
        <v>4.8643528446864995E-2</v>
      </c>
      <c r="AN51" s="116">
        <f>(VLOOKUP($A51,'ADR Raw Data'!$B$6:$BE$43,'ADR Raw Data'!AY$1,FALSE))/100</f>
        <v>5.7504766001258395E-2</v>
      </c>
      <c r="AO51" s="115">
        <f>(VLOOKUP($A51,'ADR Raw Data'!$B$6:$BE$43,'ADR Raw Data'!BA$1,FALSE))/100</f>
        <v>4.8240658192358593E-2</v>
      </c>
      <c r="AP51" s="115">
        <f>(VLOOKUP($A51,'ADR Raw Data'!$B$6:$BE$43,'ADR Raw Data'!BB$1,FALSE))/100</f>
        <v>4.0184157367365803E-2</v>
      </c>
      <c r="AQ51" s="116">
        <f>(VLOOKUP($A51,'ADR Raw Data'!$B$6:$BE$43,'ADR Raw Data'!BC$1,FALSE))/100</f>
        <v>4.4053914126978497E-2</v>
      </c>
      <c r="AR51" s="117">
        <f>(VLOOKUP($A51,'ADR Raw Data'!$B$6:$BE$43,'ADR Raw Data'!BE$1,FALSE))/100</f>
        <v>5.4921260382426E-2</v>
      </c>
      <c r="AT51" s="49">
        <f>VLOOKUP($A51,'RevPAR Raw Data'!$B$6:$BE$43,'RevPAR Raw Data'!AG$1,FALSE)</f>
        <v>58.707461019053099</v>
      </c>
      <c r="AU51" s="50">
        <f>VLOOKUP($A51,'RevPAR Raw Data'!$B$6:$BE$43,'RevPAR Raw Data'!AH$1,FALSE)</f>
        <v>85.017622726503205</v>
      </c>
      <c r="AV51" s="50">
        <f>VLOOKUP($A51,'RevPAR Raw Data'!$B$6:$BE$43,'RevPAR Raw Data'!AI$1,FALSE)</f>
        <v>106.538616340963</v>
      </c>
      <c r="AW51" s="50">
        <f>VLOOKUP($A51,'RevPAR Raw Data'!$B$6:$BE$43,'RevPAR Raw Data'!AJ$1,FALSE)</f>
        <v>102.277372618353</v>
      </c>
      <c r="AX51" s="50">
        <f>VLOOKUP($A51,'RevPAR Raw Data'!$B$6:$BE$43,'RevPAR Raw Data'!AK$1,FALSE)</f>
        <v>79.167796518517093</v>
      </c>
      <c r="AY51" s="51">
        <f>VLOOKUP($A51,'RevPAR Raw Data'!$B$6:$BE$43,'RevPAR Raw Data'!AL$1,FALSE)</f>
        <v>86.341773844678002</v>
      </c>
      <c r="AZ51" s="50">
        <f>VLOOKUP($A51,'RevPAR Raw Data'!$B$6:$BE$43,'RevPAR Raw Data'!AN$1,FALSE)</f>
        <v>70.975952235409096</v>
      </c>
      <c r="BA51" s="50">
        <f>VLOOKUP($A51,'RevPAR Raw Data'!$B$6:$BE$43,'RevPAR Raw Data'!AO$1,FALSE)</f>
        <v>73.676043598472702</v>
      </c>
      <c r="BB51" s="51">
        <f>VLOOKUP($A51,'RevPAR Raw Data'!$B$6:$BE$43,'RevPAR Raw Data'!AP$1,FALSE)</f>
        <v>72.325997916940906</v>
      </c>
      <c r="BC51" s="52">
        <f>VLOOKUP($A51,'RevPAR Raw Data'!$B$6:$BE$43,'RevPAR Raw Data'!AR$1,FALSE)</f>
        <v>82.337266436753097</v>
      </c>
      <c r="BE51" s="129">
        <f>(VLOOKUP($A51,'RevPAR Raw Data'!$B$6:$BE$43,'RevPAR Raw Data'!AT$1,FALSE))/100</f>
        <v>5.2933992195949103E-2</v>
      </c>
      <c r="BF51" s="119">
        <f>(VLOOKUP($A51,'RevPAR Raw Data'!$B$6:$BE$43,'RevPAR Raw Data'!AU$1,FALSE))/100</f>
        <v>7.7098520898142994E-2</v>
      </c>
      <c r="BG51" s="119">
        <f>(VLOOKUP($A51,'RevPAR Raw Data'!$B$6:$BE$43,'RevPAR Raw Data'!AV$1,FALSE))/100</f>
        <v>0.13930203119313</v>
      </c>
      <c r="BH51" s="119">
        <f>(VLOOKUP($A51,'RevPAR Raw Data'!$B$6:$BE$43,'RevPAR Raw Data'!AW$1,FALSE))/100</f>
        <v>0.11037039359756599</v>
      </c>
      <c r="BI51" s="119">
        <f>(VLOOKUP($A51,'RevPAR Raw Data'!$B$6:$BE$43,'RevPAR Raw Data'!AX$1,FALSE))/100</f>
        <v>6.8453660404987904E-2</v>
      </c>
      <c r="BJ51" s="130">
        <f>(VLOOKUP($A51,'RevPAR Raw Data'!$B$6:$BE$43,'RevPAR Raw Data'!AY$1,FALSE))/100</f>
        <v>9.4570581614685401E-2</v>
      </c>
      <c r="BK51" s="119">
        <f>(VLOOKUP($A51,'RevPAR Raw Data'!$B$6:$BE$43,'RevPAR Raw Data'!BA$1,FALSE))/100</f>
        <v>6.0668850044773695E-2</v>
      </c>
      <c r="BL51" s="119">
        <f>(VLOOKUP($A51,'RevPAR Raw Data'!$B$6:$BE$43,'RevPAR Raw Data'!BB$1,FALSE))/100</f>
        <v>3.4011611373829104E-2</v>
      </c>
      <c r="BM51" s="130">
        <f>(VLOOKUP($A51,'RevPAR Raw Data'!$B$6:$BE$43,'RevPAR Raw Data'!BC$1,FALSE))/100</f>
        <v>4.6921914343289399E-2</v>
      </c>
      <c r="BN51" s="131">
        <f>(VLOOKUP($A51,'RevPAR Raw Data'!$B$6:$BE$43,'RevPAR Raw Data'!BE$1,FALSE))/100</f>
        <v>8.2197941658868595E-2</v>
      </c>
    </row>
    <row r="52" spans="1:66" x14ac:dyDescent="0.45">
      <c r="A52" s="59" t="s">
        <v>82</v>
      </c>
      <c r="B52" s="129">
        <f>(VLOOKUP($A52,'Occupancy Raw Data'!$B$8:$BE$45,'Occupancy Raw Data'!AG$3,FALSE))/100</f>
        <v>0.33301687763713</v>
      </c>
      <c r="C52" s="119">
        <f>(VLOOKUP($A52,'Occupancy Raw Data'!$B$8:$BE$45,'Occupancy Raw Data'!AH$3,FALSE))/100</f>
        <v>0.40339662447257296</v>
      </c>
      <c r="D52" s="119">
        <f>(VLOOKUP($A52,'Occupancy Raw Data'!$B$8:$BE$45,'Occupancy Raw Data'!AI$3,FALSE))/100</f>
        <v>0.446814345991561</v>
      </c>
      <c r="E52" s="119">
        <f>(VLOOKUP($A52,'Occupancy Raw Data'!$B$8:$BE$45,'Occupancy Raw Data'!AJ$3,FALSE))/100</f>
        <v>0.435358649789029</v>
      </c>
      <c r="F52" s="119">
        <f>(VLOOKUP($A52,'Occupancy Raw Data'!$B$8:$BE$45,'Occupancy Raw Data'!AK$3,FALSE))/100</f>
        <v>0.43801687763712999</v>
      </c>
      <c r="G52" s="130">
        <f>(VLOOKUP($A52,'Occupancy Raw Data'!$B$8:$BE$45,'Occupancy Raw Data'!AL$3,FALSE))/100</f>
        <v>0.41132067510548503</v>
      </c>
      <c r="H52" s="119">
        <f>(VLOOKUP($A52,'Occupancy Raw Data'!$B$8:$BE$45,'Occupancy Raw Data'!AN$3,FALSE))/100</f>
        <v>0.51852320675105401</v>
      </c>
      <c r="I52" s="119">
        <f>(VLOOKUP($A52,'Occupancy Raw Data'!$B$8:$BE$45,'Occupancy Raw Data'!AO$3,FALSE))/100</f>
        <v>0.52080168776371305</v>
      </c>
      <c r="J52" s="130">
        <f>(VLOOKUP($A52,'Occupancy Raw Data'!$B$8:$BE$45,'Occupancy Raw Data'!AP$3,FALSE))/100</f>
        <v>0.51966244725738298</v>
      </c>
      <c r="K52" s="131">
        <f>(VLOOKUP($A52,'Occupancy Raw Data'!$B$8:$BE$45,'Occupancy Raw Data'!AR$3,FALSE))/100</f>
        <v>0.44227546714888399</v>
      </c>
      <c r="M52" s="118">
        <f>(VLOOKUP($A52,'Occupancy Raw Data'!$B$8:$BE$45,'Occupancy Raw Data'!AT$3,FALSE))/100</f>
        <v>2.0168352448402496E-2</v>
      </c>
      <c r="N52" s="115">
        <f>(VLOOKUP($A52,'Occupancy Raw Data'!$B$8:$BE$45,'Occupancy Raw Data'!AU$3,FALSE))/100</f>
        <v>1.2718771318123202E-2</v>
      </c>
      <c r="O52" s="115">
        <f>(VLOOKUP($A52,'Occupancy Raw Data'!$B$8:$BE$45,'Occupancy Raw Data'!AV$3,FALSE))/100</f>
        <v>2.9773948678695698E-2</v>
      </c>
      <c r="P52" s="115">
        <f>(VLOOKUP($A52,'Occupancy Raw Data'!$B$8:$BE$45,'Occupancy Raw Data'!AW$3,FALSE))/100</f>
        <v>-1.01345748840949E-2</v>
      </c>
      <c r="Q52" s="115">
        <f>(VLOOKUP($A52,'Occupancy Raw Data'!$B$8:$BE$45,'Occupancy Raw Data'!AX$3,FALSE))/100</f>
        <v>-2.9788173671913099E-2</v>
      </c>
      <c r="R52" s="116">
        <f>(VLOOKUP($A52,'Occupancy Raw Data'!$B$8:$BE$45,'Occupancy Raw Data'!AY$3,FALSE))/100</f>
        <v>3.2503412870318201E-3</v>
      </c>
      <c r="S52" s="115">
        <f>(VLOOKUP($A52,'Occupancy Raw Data'!$B$8:$BE$45,'Occupancy Raw Data'!BA$3,FALSE))/100</f>
        <v>-6.31507293007606E-2</v>
      </c>
      <c r="T52" s="115">
        <f>(VLOOKUP($A52,'Occupancy Raw Data'!$B$8:$BE$45,'Occupancy Raw Data'!BB$3,FALSE))/100</f>
        <v>-6.3896644823422402E-2</v>
      </c>
      <c r="U52" s="116">
        <f>(VLOOKUP($A52,'Occupancy Raw Data'!$B$8:$BE$45,'Occupancy Raw Data'!BC$3,FALSE))/100</f>
        <v>-6.3524653218286306E-2</v>
      </c>
      <c r="V52" s="117">
        <f>(VLOOKUP($A52,'Occupancy Raw Data'!$B$8:$BE$45,'Occupancy Raw Data'!BE$3,FALSE))/100</f>
        <v>-2.0203492295603701E-2</v>
      </c>
      <c r="X52" s="49">
        <f>VLOOKUP($A52,'ADR Raw Data'!$B$6:$BE$43,'ADR Raw Data'!AG$1,FALSE)</f>
        <v>89.527272093759805</v>
      </c>
      <c r="Y52" s="50">
        <f>VLOOKUP($A52,'ADR Raw Data'!$B$6:$BE$43,'ADR Raw Data'!AH$1,FALSE)</f>
        <v>89.605389362481006</v>
      </c>
      <c r="Z52" s="50">
        <f>VLOOKUP($A52,'ADR Raw Data'!$B$6:$BE$43,'ADR Raw Data'!AI$1,FALSE)</f>
        <v>90.199438594834504</v>
      </c>
      <c r="AA52" s="50">
        <f>VLOOKUP($A52,'ADR Raw Data'!$B$6:$BE$43,'ADR Raw Data'!AJ$1,FALSE)</f>
        <v>89.856886993603396</v>
      </c>
      <c r="AB52" s="50">
        <f>VLOOKUP($A52,'ADR Raw Data'!$B$6:$BE$43,'ADR Raw Data'!AK$1,FALSE)</f>
        <v>91.4964945573644</v>
      </c>
      <c r="AC52" s="51">
        <f>VLOOKUP($A52,'ADR Raw Data'!$B$6:$BE$43,'ADR Raw Data'!AL$1,FALSE)</f>
        <v>90.177810387452098</v>
      </c>
      <c r="AD52" s="50">
        <f>VLOOKUP($A52,'ADR Raw Data'!$B$6:$BE$43,'ADR Raw Data'!AN$1,FALSE)</f>
        <v>104.391938318821</v>
      </c>
      <c r="AE52" s="50">
        <f>VLOOKUP($A52,'ADR Raw Data'!$B$6:$BE$43,'ADR Raw Data'!AO$1,FALSE)</f>
        <v>104.811630883901</v>
      </c>
      <c r="AF52" s="51">
        <f>VLOOKUP($A52,'ADR Raw Data'!$B$6:$BE$43,'ADR Raw Data'!AP$1,FALSE)</f>
        <v>104.602244641117</v>
      </c>
      <c r="AG52" s="52">
        <f>VLOOKUP($A52,'ADR Raw Data'!$B$6:$BE$43,'ADR Raw Data'!AR$1,FALSE)</f>
        <v>95.020194416240102</v>
      </c>
      <c r="AI52" s="118">
        <f>(VLOOKUP($A52,'ADR Raw Data'!$B$6:$BE$43,'ADR Raw Data'!AT$1,FALSE))/100</f>
        <v>-1.8113282411719299E-2</v>
      </c>
      <c r="AJ52" s="115">
        <f>(VLOOKUP($A52,'ADR Raw Data'!$B$6:$BE$43,'ADR Raw Data'!AU$1,FALSE))/100</f>
        <v>3.4529210584990499E-4</v>
      </c>
      <c r="AK52" s="115">
        <f>(VLOOKUP($A52,'ADR Raw Data'!$B$6:$BE$43,'ADR Raw Data'!AV$1,FALSE))/100</f>
        <v>-1.1306054967758701E-2</v>
      </c>
      <c r="AL52" s="115">
        <f>(VLOOKUP($A52,'ADR Raw Data'!$B$6:$BE$43,'ADR Raw Data'!AW$1,FALSE))/100</f>
        <v>-1.1855769438246799E-2</v>
      </c>
      <c r="AM52" s="115">
        <f>(VLOOKUP($A52,'ADR Raw Data'!$B$6:$BE$43,'ADR Raw Data'!AX$1,FALSE))/100</f>
        <v>-1.2962044865606499E-2</v>
      </c>
      <c r="AN52" s="116">
        <f>(VLOOKUP($A52,'ADR Raw Data'!$B$6:$BE$43,'ADR Raw Data'!AY$1,FALSE))/100</f>
        <v>-1.07783291925472E-2</v>
      </c>
      <c r="AO52" s="115">
        <f>(VLOOKUP($A52,'ADR Raw Data'!$B$6:$BE$43,'ADR Raw Data'!BA$1,FALSE))/100</f>
        <v>-2.4003347962710701E-2</v>
      </c>
      <c r="AP52" s="115">
        <f>(VLOOKUP($A52,'ADR Raw Data'!$B$6:$BE$43,'ADR Raw Data'!BB$1,FALSE))/100</f>
        <v>-3.6998205202255302E-2</v>
      </c>
      <c r="AQ52" s="116">
        <f>(VLOOKUP($A52,'ADR Raw Data'!$B$6:$BE$43,'ADR Raw Data'!BC$1,FALSE))/100</f>
        <v>-3.0574959944055902E-2</v>
      </c>
      <c r="AR52" s="117">
        <f>(VLOOKUP($A52,'ADR Raw Data'!$B$6:$BE$43,'ADR Raw Data'!BE$1,FALSE))/100</f>
        <v>-2.0818255083215199E-2</v>
      </c>
      <c r="AT52" s="49">
        <f>VLOOKUP($A52,'RevPAR Raw Data'!$B$6:$BE$43,'RevPAR Raw Data'!AG$1,FALSE)</f>
        <v>29.814092616033701</v>
      </c>
      <c r="AU52" s="50">
        <f>VLOOKUP($A52,'RevPAR Raw Data'!$B$6:$BE$43,'RevPAR Raw Data'!AH$1,FALSE)</f>
        <v>36.146511603375501</v>
      </c>
      <c r="AV52" s="50">
        <f>VLOOKUP($A52,'RevPAR Raw Data'!$B$6:$BE$43,'RevPAR Raw Data'!AI$1,FALSE)</f>
        <v>40.3024031645569</v>
      </c>
      <c r="AW52" s="50">
        <f>VLOOKUP($A52,'RevPAR Raw Data'!$B$6:$BE$43,'RevPAR Raw Data'!AJ$1,FALSE)</f>
        <v>39.1199729957805</v>
      </c>
      <c r="AX52" s="50">
        <f>VLOOKUP($A52,'RevPAR Raw Data'!$B$6:$BE$43,'RevPAR Raw Data'!AK$1,FALSE)</f>
        <v>40.077008860759399</v>
      </c>
      <c r="AY52" s="51">
        <f>VLOOKUP($A52,'RevPAR Raw Data'!$B$6:$BE$43,'RevPAR Raw Data'!AL$1,FALSE)</f>
        <v>37.091997848101201</v>
      </c>
      <c r="AZ52" s="50">
        <f>VLOOKUP($A52,'RevPAR Raw Data'!$B$6:$BE$43,'RevPAR Raw Data'!AN$1,FALSE)</f>
        <v>54.129642616033699</v>
      </c>
      <c r="BA52" s="50">
        <f>VLOOKUP($A52,'RevPAR Raw Data'!$B$6:$BE$43,'RevPAR Raw Data'!AO$1,FALSE)</f>
        <v>54.586074261603301</v>
      </c>
      <c r="BB52" s="51">
        <f>VLOOKUP($A52,'RevPAR Raw Data'!$B$6:$BE$43,'RevPAR Raw Data'!AP$1,FALSE)</f>
        <v>54.357858438818504</v>
      </c>
      <c r="BC52" s="52">
        <f>VLOOKUP($A52,'RevPAR Raw Data'!$B$6:$BE$43,'RevPAR Raw Data'!AR$1,FALSE)</f>
        <v>42.025100874020403</v>
      </c>
      <c r="BE52" s="129">
        <f>(VLOOKUP($A52,'RevPAR Raw Data'!$B$6:$BE$43,'RevPAR Raw Data'!AT$1,FALSE))/100</f>
        <v>1.6897549730061901E-3</v>
      </c>
      <c r="BF52" s="119">
        <f>(VLOOKUP($A52,'RevPAR Raw Data'!$B$6:$BE$43,'RevPAR Raw Data'!AU$1,FALSE))/100</f>
        <v>1.30684551153054E-2</v>
      </c>
      <c r="BG52" s="119">
        <f>(VLOOKUP($A52,'RevPAR Raw Data'!$B$6:$BE$43,'RevPAR Raw Data'!AV$1,FALSE))/100</f>
        <v>1.81312678105684E-2</v>
      </c>
      <c r="BH52" s="119">
        <f>(VLOOKUP($A52,'RevPAR Raw Data'!$B$6:$BE$43,'RevPAR Raw Data'!AW$1,FALSE))/100</f>
        <v>-2.1870191139161301E-2</v>
      </c>
      <c r="BI52" s="119">
        <f>(VLOOKUP($A52,'RevPAR Raw Data'!$B$6:$BE$43,'RevPAR Raw Data'!AX$1,FALSE))/100</f>
        <v>-4.23641028939198E-2</v>
      </c>
      <c r="BJ52" s="130">
        <f>(VLOOKUP($A52,'RevPAR Raw Data'!$B$6:$BE$43,'RevPAR Raw Data'!AY$1,FALSE))/100</f>
        <v>-7.5630211538951497E-3</v>
      </c>
      <c r="BK52" s="119">
        <f>(VLOOKUP($A52,'RevPAR Raw Data'!$B$6:$BE$43,'RevPAR Raw Data'!BA$1,FALSE))/100</f>
        <v>-8.5638248333966202E-2</v>
      </c>
      <c r="BL52" s="119">
        <f>(VLOOKUP($A52,'RevPAR Raw Data'!$B$6:$BE$43,'RevPAR Raw Data'!BB$1,FALSE))/100</f>
        <v>-9.8530788848765094E-2</v>
      </c>
      <c r="BM52" s="130">
        <f>(VLOOKUP($A52,'RevPAR Raw Data'!$B$6:$BE$43,'RevPAR Raw Data'!BC$1,FALSE))/100</f>
        <v>-9.2157349434733096E-2</v>
      </c>
      <c r="BN52" s="131">
        <f>(VLOOKUP($A52,'RevPAR Raw Data'!$B$6:$BE$43,'RevPAR Raw Data'!BE$1,FALSE))/100</f>
        <v>-4.0601145922637395E-2</v>
      </c>
    </row>
    <row r="53" spans="1:66" x14ac:dyDescent="0.45">
      <c r="A53" s="59" t="s">
        <v>83</v>
      </c>
      <c r="B53" s="129">
        <f>(VLOOKUP($A53,'Occupancy Raw Data'!$B$8:$BE$45,'Occupancy Raw Data'!AG$3,FALSE))/100</f>
        <v>0.41350210970464096</v>
      </c>
      <c r="C53" s="119">
        <f>(VLOOKUP($A53,'Occupancy Raw Data'!$B$8:$BE$45,'Occupancy Raw Data'!AH$3,FALSE))/100</f>
        <v>0.57267377304019496</v>
      </c>
      <c r="D53" s="119">
        <f>(VLOOKUP($A53,'Occupancy Raw Data'!$B$8:$BE$45,'Occupancy Raw Data'!AI$3,FALSE))/100</f>
        <v>0.59993337774816702</v>
      </c>
      <c r="E53" s="119">
        <f>(VLOOKUP($A53,'Occupancy Raw Data'!$B$8:$BE$45,'Occupancy Raw Data'!AJ$3,FALSE))/100</f>
        <v>0.61725516322451601</v>
      </c>
      <c r="F53" s="119">
        <f>(VLOOKUP($A53,'Occupancy Raw Data'!$B$8:$BE$45,'Occupancy Raw Data'!AK$3,FALSE))/100</f>
        <v>0.56745502998001296</v>
      </c>
      <c r="G53" s="130">
        <f>(VLOOKUP($A53,'Occupancy Raw Data'!$B$8:$BE$45,'Occupancy Raw Data'!AL$3,FALSE))/100</f>
        <v>0.554163890739506</v>
      </c>
      <c r="H53" s="119">
        <f>(VLOOKUP($A53,'Occupancy Raw Data'!$B$8:$BE$45,'Occupancy Raw Data'!AN$3,FALSE))/100</f>
        <v>0.57417277370641695</v>
      </c>
      <c r="I53" s="119">
        <f>(VLOOKUP($A53,'Occupancy Raw Data'!$B$8:$BE$45,'Occupancy Raw Data'!AO$3,FALSE))/100</f>
        <v>0.55018876304685693</v>
      </c>
      <c r="J53" s="130">
        <f>(VLOOKUP($A53,'Occupancy Raw Data'!$B$8:$BE$45,'Occupancy Raw Data'!AP$3,FALSE))/100</f>
        <v>0.562180768376637</v>
      </c>
      <c r="K53" s="131">
        <f>(VLOOKUP($A53,'Occupancy Raw Data'!$B$8:$BE$45,'Occupancy Raw Data'!AR$3,FALSE))/100</f>
        <v>0.55645442720725802</v>
      </c>
      <c r="M53" s="118">
        <f>(VLOOKUP($A53,'Occupancy Raw Data'!$B$8:$BE$45,'Occupancy Raw Data'!AT$3,FALSE))/100</f>
        <v>2.14665046922424E-2</v>
      </c>
      <c r="N53" s="115">
        <f>(VLOOKUP($A53,'Occupancy Raw Data'!$B$8:$BE$45,'Occupancy Raw Data'!AU$3,FALSE))/100</f>
        <v>4.2894206754828398E-2</v>
      </c>
      <c r="O53" s="115">
        <f>(VLOOKUP($A53,'Occupancy Raw Data'!$B$8:$BE$45,'Occupancy Raw Data'!AV$3,FALSE))/100</f>
        <v>2.8767712270180202E-2</v>
      </c>
      <c r="P53" s="115">
        <f>(VLOOKUP($A53,'Occupancy Raw Data'!$B$8:$BE$45,'Occupancy Raw Data'!AW$3,FALSE))/100</f>
        <v>4.9493911529212599E-2</v>
      </c>
      <c r="Q53" s="115">
        <f>(VLOOKUP($A53,'Occupancy Raw Data'!$B$8:$BE$45,'Occupancy Raw Data'!AX$3,FALSE))/100</f>
        <v>4.0843241211994299E-2</v>
      </c>
      <c r="R53" s="116">
        <f>(VLOOKUP($A53,'Occupancy Raw Data'!$B$8:$BE$45,'Occupancy Raw Data'!AY$3,FALSE))/100</f>
        <v>3.7595892471123299E-2</v>
      </c>
      <c r="S53" s="115">
        <f>(VLOOKUP($A53,'Occupancy Raw Data'!$B$8:$BE$45,'Occupancy Raw Data'!BA$3,FALSE))/100</f>
        <v>6.6249353090383795E-2</v>
      </c>
      <c r="T53" s="115">
        <f>(VLOOKUP($A53,'Occupancy Raw Data'!$B$8:$BE$45,'Occupancy Raw Data'!BB$3,FALSE))/100</f>
        <v>1.8823790732281499E-2</v>
      </c>
      <c r="U53" s="116">
        <f>(VLOOKUP($A53,'Occupancy Raw Data'!$B$8:$BE$45,'Occupancy Raw Data'!BC$3,FALSE))/100</f>
        <v>4.2503024609631901E-2</v>
      </c>
      <c r="V53" s="117">
        <f>(VLOOKUP($A53,'Occupancy Raw Data'!$B$8:$BE$45,'Occupancy Raw Data'!BE$3,FALSE))/100</f>
        <v>3.9007608986597303E-2</v>
      </c>
      <c r="X53" s="49">
        <f>VLOOKUP($A53,'ADR Raw Data'!$B$6:$BE$43,'ADR Raw Data'!AG$1,FALSE)</f>
        <v>95.7850268528464</v>
      </c>
      <c r="Y53" s="50">
        <f>VLOOKUP($A53,'ADR Raw Data'!$B$6:$BE$43,'ADR Raw Data'!AH$1,FALSE)</f>
        <v>106.597858458555</v>
      </c>
      <c r="Z53" s="50">
        <f>VLOOKUP($A53,'ADR Raw Data'!$B$6:$BE$43,'ADR Raw Data'!AI$1,FALSE)</f>
        <v>107.84731815657901</v>
      </c>
      <c r="AA53" s="50">
        <f>VLOOKUP($A53,'ADR Raw Data'!$B$6:$BE$43,'ADR Raw Data'!AJ$1,FALSE)</f>
        <v>107.571887929483</v>
      </c>
      <c r="AB53" s="50">
        <f>VLOOKUP($A53,'ADR Raw Data'!$B$6:$BE$43,'ADR Raw Data'!AK$1,FALSE)</f>
        <v>104.663461500831</v>
      </c>
      <c r="AC53" s="51">
        <f>VLOOKUP($A53,'ADR Raw Data'!$B$6:$BE$43,'ADR Raw Data'!AL$1,FALSE)</f>
        <v>105.075567043359</v>
      </c>
      <c r="AD53" s="50">
        <f>VLOOKUP($A53,'ADR Raw Data'!$B$6:$BE$43,'ADR Raw Data'!AN$1,FALSE)</f>
        <v>107.724385998839</v>
      </c>
      <c r="AE53" s="50">
        <f>VLOOKUP($A53,'ADR Raw Data'!$B$6:$BE$43,'ADR Raw Data'!AO$1,FALSE)</f>
        <v>104.777847628657</v>
      </c>
      <c r="AF53" s="51">
        <f>VLOOKUP($A53,'ADR Raw Data'!$B$6:$BE$43,'ADR Raw Data'!AP$1,FALSE)</f>
        <v>106.282543452498</v>
      </c>
      <c r="AG53" s="52">
        <f>VLOOKUP($A53,'ADR Raw Data'!$B$6:$BE$43,'ADR Raw Data'!AR$1,FALSE)</f>
        <v>105.423966220068</v>
      </c>
      <c r="AI53" s="118">
        <f>(VLOOKUP($A53,'ADR Raw Data'!$B$6:$BE$43,'ADR Raw Data'!AT$1,FALSE))/100</f>
        <v>2.8787028239098501E-2</v>
      </c>
      <c r="AJ53" s="115">
        <f>(VLOOKUP($A53,'ADR Raw Data'!$B$6:$BE$43,'ADR Raw Data'!AU$1,FALSE))/100</f>
        <v>4.3150620663834294E-2</v>
      </c>
      <c r="AK53" s="115">
        <f>(VLOOKUP($A53,'ADR Raw Data'!$B$6:$BE$43,'ADR Raw Data'!AV$1,FALSE))/100</f>
        <v>3.8557639559907403E-2</v>
      </c>
      <c r="AL53" s="115">
        <f>(VLOOKUP($A53,'ADR Raw Data'!$B$6:$BE$43,'ADR Raw Data'!AW$1,FALSE))/100</f>
        <v>4.1754974890898397E-2</v>
      </c>
      <c r="AM53" s="115">
        <f>(VLOOKUP($A53,'ADR Raw Data'!$B$6:$BE$43,'ADR Raw Data'!AX$1,FALSE))/100</f>
        <v>3.7107791951730501E-2</v>
      </c>
      <c r="AN53" s="116">
        <f>(VLOOKUP($A53,'ADR Raw Data'!$B$6:$BE$43,'ADR Raw Data'!AY$1,FALSE))/100</f>
        <v>3.8813079958568503E-2</v>
      </c>
      <c r="AO53" s="115">
        <f>(VLOOKUP($A53,'ADR Raw Data'!$B$6:$BE$43,'ADR Raw Data'!BA$1,FALSE))/100</f>
        <v>5.4030470014559996E-2</v>
      </c>
      <c r="AP53" s="115">
        <f>(VLOOKUP($A53,'ADR Raw Data'!$B$6:$BE$43,'ADR Raw Data'!BB$1,FALSE))/100</f>
        <v>3.7670503330699601E-2</v>
      </c>
      <c r="AQ53" s="116">
        <f>(VLOOKUP($A53,'ADR Raw Data'!$B$6:$BE$43,'ADR Raw Data'!BC$1,FALSE))/100</f>
        <v>4.62182371350724E-2</v>
      </c>
      <c r="AR53" s="117">
        <f>(VLOOKUP($A53,'ADR Raw Data'!$B$6:$BE$43,'ADR Raw Data'!BE$1,FALSE))/100</f>
        <v>4.0961537996236197E-2</v>
      </c>
      <c r="AT53" s="49">
        <f>VLOOKUP($A53,'RevPAR Raw Data'!$B$6:$BE$43,'RevPAR Raw Data'!AG$1,FALSE)</f>
        <v>39.6073106817677</v>
      </c>
      <c r="AU53" s="50">
        <f>VLOOKUP($A53,'RevPAR Raw Data'!$B$6:$BE$43,'RevPAR Raw Data'!AH$1,FALSE)</f>
        <v>61.045797801465604</v>
      </c>
      <c r="AV53" s="50">
        <f>VLOOKUP($A53,'RevPAR Raw Data'!$B$6:$BE$43,'RevPAR Raw Data'!AI$1,FALSE)</f>
        <v>64.701205862758101</v>
      </c>
      <c r="AW53" s="50">
        <f>VLOOKUP($A53,'RevPAR Raw Data'!$B$6:$BE$43,'RevPAR Raw Data'!AJ$1,FALSE)</f>
        <v>66.399303242282897</v>
      </c>
      <c r="AX53" s="50">
        <f>VLOOKUP($A53,'RevPAR Raw Data'!$B$6:$BE$43,'RevPAR Raw Data'!AK$1,FALSE)</f>
        <v>59.391807683766302</v>
      </c>
      <c r="AY53" s="51">
        <f>VLOOKUP($A53,'RevPAR Raw Data'!$B$6:$BE$43,'RevPAR Raw Data'!AL$1,FALSE)</f>
        <v>58.229085054408102</v>
      </c>
      <c r="AZ53" s="50">
        <f>VLOOKUP($A53,'RevPAR Raw Data'!$B$6:$BE$43,'RevPAR Raw Data'!AN$1,FALSE)</f>
        <v>61.852409504774499</v>
      </c>
      <c r="BA53" s="50">
        <f>VLOOKUP($A53,'RevPAR Raw Data'!$B$6:$BE$43,'RevPAR Raw Data'!AO$1,FALSE)</f>
        <v>57.647594381523398</v>
      </c>
      <c r="BB53" s="51">
        <f>VLOOKUP($A53,'RevPAR Raw Data'!$B$6:$BE$43,'RevPAR Raw Data'!AP$1,FALSE)</f>
        <v>59.750001943149002</v>
      </c>
      <c r="BC53" s="52">
        <f>VLOOKUP($A53,'RevPAR Raw Data'!$B$6:$BE$43,'RevPAR Raw Data'!AR$1,FALSE)</f>
        <v>58.663632736905498</v>
      </c>
      <c r="BE53" s="129">
        <f>(VLOOKUP($A53,'RevPAR Raw Data'!$B$6:$BE$43,'RevPAR Raw Data'!AT$1,FALSE))/100</f>
        <v>5.0871489808111299E-2</v>
      </c>
      <c r="BF53" s="119">
        <f>(VLOOKUP($A53,'RevPAR Raw Data'!$B$6:$BE$43,'RevPAR Raw Data'!AU$1,FALSE))/100</f>
        <v>8.7895739063016495E-2</v>
      </c>
      <c r="BG53" s="119">
        <f>(VLOOKUP($A53,'RevPAR Raw Data'!$B$6:$BE$43,'RevPAR Raw Data'!AV$1,FALSE))/100</f>
        <v>6.8434566910764397E-2</v>
      </c>
      <c r="BH53" s="119">
        <f>(VLOOKUP($A53,'RevPAR Raw Data'!$B$6:$BE$43,'RevPAR Raw Data'!AW$1,FALSE))/100</f>
        <v>9.3315503453265697E-2</v>
      </c>
      <c r="BI53" s="119">
        <f>(VLOOKUP($A53,'RevPAR Raw Data'!$B$6:$BE$43,'RevPAR Raw Data'!AX$1,FALSE))/100</f>
        <v>7.9466635661253809E-2</v>
      </c>
      <c r="BJ53" s="130">
        <f>(VLOOKUP($A53,'RevPAR Raw Data'!$B$6:$BE$43,'RevPAR Raw Data'!AY$1,FALSE))/100</f>
        <v>7.7868184810287303E-2</v>
      </c>
      <c r="BK53" s="119">
        <f>(VLOOKUP($A53,'RevPAR Raw Data'!$B$6:$BE$43,'RevPAR Raw Data'!BA$1,FALSE))/100</f>
        <v>0.12385930679057701</v>
      </c>
      <c r="BL53" s="119">
        <f>(VLOOKUP($A53,'RevPAR Raw Data'!$B$6:$BE$43,'RevPAR Raw Data'!BB$1,FALSE))/100</f>
        <v>5.7203395734457894E-2</v>
      </c>
      <c r="BM53" s="130">
        <f>(VLOOKUP($A53,'RevPAR Raw Data'!$B$6:$BE$43,'RevPAR Raw Data'!BC$1,FALSE))/100</f>
        <v>9.0685676615070196E-2</v>
      </c>
      <c r="BN53" s="131">
        <f>(VLOOKUP($A53,'RevPAR Raw Data'!$B$6:$BE$43,'RevPAR Raw Data'!BE$1,FALSE))/100</f>
        <v>8.15669586404804E-2</v>
      </c>
    </row>
    <row r="54" spans="1:66" x14ac:dyDescent="0.45">
      <c r="A54" s="62" t="s">
        <v>84</v>
      </c>
      <c r="B54" s="129">
        <f>(VLOOKUP($A54,'Occupancy Raw Data'!$B$8:$BE$45,'Occupancy Raw Data'!AG$3,FALSE))/100</f>
        <v>0.40012988479783096</v>
      </c>
      <c r="C54" s="119">
        <f>(VLOOKUP($A54,'Occupancy Raw Data'!$B$8:$BE$45,'Occupancy Raw Data'!AH$3,FALSE))/100</f>
        <v>0.485571493110458</v>
      </c>
      <c r="D54" s="119">
        <f>(VLOOKUP($A54,'Occupancy Raw Data'!$B$8:$BE$45,'Occupancy Raw Data'!AI$3,FALSE))/100</f>
        <v>0.50872487011520195</v>
      </c>
      <c r="E54" s="119">
        <f>(VLOOKUP($A54,'Occupancy Raw Data'!$B$8:$BE$45,'Occupancy Raw Data'!AJ$3,FALSE))/100</f>
        <v>0.51197199006098904</v>
      </c>
      <c r="F54" s="119">
        <f>(VLOOKUP($A54,'Occupancy Raw Data'!$B$8:$BE$45,'Occupancy Raw Data'!AK$3,FALSE))/100</f>
        <v>0.52721933589338099</v>
      </c>
      <c r="G54" s="130">
        <f>(VLOOKUP($A54,'Occupancy Raw Data'!$B$8:$BE$45,'Occupancy Raw Data'!AL$3,FALSE))/100</f>
        <v>0.48672351479557202</v>
      </c>
      <c r="H54" s="119">
        <f>(VLOOKUP($A54,'Occupancy Raw Data'!$B$8:$BE$45,'Occupancy Raw Data'!AN$3,FALSE))/100</f>
        <v>0.58597808899932202</v>
      </c>
      <c r="I54" s="119">
        <f>(VLOOKUP($A54,'Occupancy Raw Data'!$B$8:$BE$45,'Occupancy Raw Data'!AO$3,FALSE))/100</f>
        <v>0.54723853625480001</v>
      </c>
      <c r="J54" s="130">
        <f>(VLOOKUP($A54,'Occupancy Raw Data'!$B$8:$BE$45,'Occupancy Raw Data'!AP$3,FALSE))/100</f>
        <v>0.56660831262706102</v>
      </c>
      <c r="K54" s="131">
        <f>(VLOOKUP($A54,'Occupancy Raw Data'!$B$8:$BE$45,'Occupancy Raw Data'!AR$3,FALSE))/100</f>
        <v>0.50954774274742598</v>
      </c>
      <c r="M54" s="118">
        <f>(VLOOKUP($A54,'Occupancy Raw Data'!$B$8:$BE$45,'Occupancy Raw Data'!AT$3,FALSE))/100</f>
        <v>0.248224358968478</v>
      </c>
      <c r="N54" s="115">
        <f>(VLOOKUP($A54,'Occupancy Raw Data'!$B$8:$BE$45,'Occupancy Raw Data'!AU$3,FALSE))/100</f>
        <v>0.106281402797183</v>
      </c>
      <c r="O54" s="115">
        <f>(VLOOKUP($A54,'Occupancy Raw Data'!$B$8:$BE$45,'Occupancy Raw Data'!AV$3,FALSE))/100</f>
        <v>8.1809636527855695E-2</v>
      </c>
      <c r="P54" s="115">
        <f>(VLOOKUP($A54,'Occupancy Raw Data'!$B$8:$BE$45,'Occupancy Raw Data'!AW$3,FALSE))/100</f>
        <v>6.443417399287249E-2</v>
      </c>
      <c r="Q54" s="115">
        <f>(VLOOKUP($A54,'Occupancy Raw Data'!$B$8:$BE$45,'Occupancy Raw Data'!AX$3,FALSE))/100</f>
        <v>8.7824917849879294E-2</v>
      </c>
      <c r="R54" s="116">
        <f>(VLOOKUP($A54,'Occupancy Raw Data'!$B$8:$BE$45,'Occupancy Raw Data'!AY$3,FALSE))/100</f>
        <v>0.10853051716208199</v>
      </c>
      <c r="S54" s="115">
        <f>(VLOOKUP($A54,'Occupancy Raw Data'!$B$8:$BE$45,'Occupancy Raw Data'!BA$3,FALSE))/100</f>
        <v>0.12794953967279199</v>
      </c>
      <c r="T54" s="115">
        <f>(VLOOKUP($A54,'Occupancy Raw Data'!$B$8:$BE$45,'Occupancy Raw Data'!BB$3,FALSE))/100</f>
        <v>0.14032242480941201</v>
      </c>
      <c r="U54" s="116">
        <f>(VLOOKUP($A54,'Occupancy Raw Data'!$B$8:$BE$45,'Occupancy Raw Data'!BC$3,FALSE))/100</f>
        <v>0.13389079588587699</v>
      </c>
      <c r="V54" s="117">
        <f>(VLOOKUP($A54,'Occupancy Raw Data'!$B$8:$BE$45,'Occupancy Raw Data'!BE$3,FALSE))/100</f>
        <v>0.116472108882913</v>
      </c>
      <c r="X54" s="49">
        <f>VLOOKUP($A54,'ADR Raw Data'!$B$6:$BE$43,'ADR Raw Data'!AG$1,FALSE)</f>
        <v>96.886519652811998</v>
      </c>
      <c r="Y54" s="50">
        <f>VLOOKUP($A54,'ADR Raw Data'!$B$6:$BE$43,'ADR Raw Data'!AH$1,FALSE)</f>
        <v>97.861942780717499</v>
      </c>
      <c r="Z54" s="50">
        <f>VLOOKUP($A54,'ADR Raw Data'!$B$6:$BE$43,'ADR Raw Data'!AI$1,FALSE)</f>
        <v>99.984633401787207</v>
      </c>
      <c r="AA54" s="50">
        <f>VLOOKUP($A54,'ADR Raw Data'!$B$6:$BE$43,'ADR Raw Data'!AJ$1,FALSE)</f>
        <v>99.999218508713795</v>
      </c>
      <c r="AB54" s="50">
        <f>VLOOKUP($A54,'ADR Raw Data'!$B$6:$BE$43,'ADR Raw Data'!AK$1,FALSE)</f>
        <v>102.01735646957999</v>
      </c>
      <c r="AC54" s="51">
        <f>VLOOKUP($A54,'ADR Raw Data'!$B$6:$BE$43,'ADR Raw Data'!AL$1,FALSE)</f>
        <v>99.495153093782207</v>
      </c>
      <c r="AD54" s="50">
        <f>VLOOKUP($A54,'ADR Raw Data'!$B$6:$BE$43,'ADR Raw Data'!AN$1,FALSE)</f>
        <v>119.561371367994</v>
      </c>
      <c r="AE54" s="50">
        <f>VLOOKUP($A54,'ADR Raw Data'!$B$6:$BE$43,'ADR Raw Data'!AO$1,FALSE)</f>
        <v>118.835427480522</v>
      </c>
      <c r="AF54" s="51">
        <f>VLOOKUP($A54,'ADR Raw Data'!$B$6:$BE$43,'ADR Raw Data'!AP$1,FALSE)</f>
        <v>119.21080779389</v>
      </c>
      <c r="AG54" s="52">
        <f>VLOOKUP($A54,'ADR Raw Data'!$B$6:$BE$43,'ADR Raw Data'!AR$1,FALSE)</f>
        <v>105.75900121118001</v>
      </c>
      <c r="AI54" s="118">
        <f>(VLOOKUP($A54,'ADR Raw Data'!$B$6:$BE$43,'ADR Raw Data'!AT$1,FALSE))/100</f>
        <v>3.9734563774930495E-2</v>
      </c>
      <c r="AJ54" s="115">
        <f>(VLOOKUP($A54,'ADR Raw Data'!$B$6:$BE$43,'ADR Raw Data'!AU$1,FALSE))/100</f>
        <v>1.59190857058083E-2</v>
      </c>
      <c r="AK54" s="115">
        <f>(VLOOKUP($A54,'ADR Raw Data'!$B$6:$BE$43,'ADR Raw Data'!AV$1,FALSE))/100</f>
        <v>3.0753548976142003E-2</v>
      </c>
      <c r="AL54" s="115">
        <f>(VLOOKUP($A54,'ADR Raw Data'!$B$6:$BE$43,'ADR Raw Data'!AW$1,FALSE))/100</f>
        <v>3.4640161733581198E-2</v>
      </c>
      <c r="AM54" s="115">
        <f>(VLOOKUP($A54,'ADR Raw Data'!$B$6:$BE$43,'ADR Raw Data'!AX$1,FALSE))/100</f>
        <v>3.8149810560444302E-3</v>
      </c>
      <c r="AN54" s="116">
        <f>(VLOOKUP($A54,'ADR Raw Data'!$B$6:$BE$43,'ADR Raw Data'!AY$1,FALSE))/100</f>
        <v>2.3042698508148298E-2</v>
      </c>
      <c r="AO54" s="115">
        <f>(VLOOKUP($A54,'ADR Raw Data'!$B$6:$BE$43,'ADR Raw Data'!BA$1,FALSE))/100</f>
        <v>2.6917567610879801E-2</v>
      </c>
      <c r="AP54" s="115">
        <f>(VLOOKUP($A54,'ADR Raw Data'!$B$6:$BE$43,'ADR Raw Data'!BB$1,FALSE))/100</f>
        <v>4.1185639320292407E-2</v>
      </c>
      <c r="AQ54" s="116">
        <f>(VLOOKUP($A54,'ADR Raw Data'!$B$6:$BE$43,'ADR Raw Data'!BC$1,FALSE))/100</f>
        <v>3.3680914964626198E-2</v>
      </c>
      <c r="AR54" s="117">
        <f>(VLOOKUP($A54,'ADR Raw Data'!$B$6:$BE$43,'ADR Raw Data'!BE$1,FALSE))/100</f>
        <v>2.7718266116353699E-2</v>
      </c>
      <c r="AT54" s="49">
        <f>VLOOKUP($A54,'RevPAR Raw Data'!$B$6:$BE$43,'RevPAR Raw Data'!AG$1,FALSE)</f>
        <v>38.7671919471425</v>
      </c>
      <c r="AU54" s="50">
        <f>VLOOKUP($A54,'RevPAR Raw Data'!$B$6:$BE$43,'RevPAR Raw Data'!AH$1,FALSE)</f>
        <v>47.518969674723202</v>
      </c>
      <c r="AV54" s="50">
        <f>VLOOKUP($A54,'RevPAR Raw Data'!$B$6:$BE$43,'RevPAR Raw Data'!AI$1,FALSE)</f>
        <v>50.864669640840198</v>
      </c>
      <c r="AW54" s="50">
        <f>VLOOKUP($A54,'RevPAR Raw Data'!$B$6:$BE$43,'RevPAR Raw Data'!AJ$1,FALSE)</f>
        <v>51.196798904449899</v>
      </c>
      <c r="AX54" s="50">
        <f>VLOOKUP($A54,'RevPAR Raw Data'!$B$6:$BE$43,'RevPAR Raw Data'!AK$1,FALSE)</f>
        <v>53.785522927490298</v>
      </c>
      <c r="AY54" s="51">
        <f>VLOOKUP($A54,'RevPAR Raw Data'!$B$6:$BE$43,'RevPAR Raw Data'!AL$1,FALSE)</f>
        <v>48.426630618929202</v>
      </c>
      <c r="AZ54" s="50">
        <f>VLOOKUP($A54,'RevPAR Raw Data'!$B$6:$BE$43,'RevPAR Raw Data'!AN$1,FALSE)</f>
        <v>70.060343912355904</v>
      </c>
      <c r="BA54" s="50">
        <f>VLOOKUP($A54,'RevPAR Raw Data'!$B$6:$BE$43,'RevPAR Raw Data'!AO$1,FALSE)</f>
        <v>65.031325389654299</v>
      </c>
      <c r="BB54" s="51">
        <f>VLOOKUP($A54,'RevPAR Raw Data'!$B$6:$BE$43,'RevPAR Raw Data'!AP$1,FALSE)</f>
        <v>67.545834651005094</v>
      </c>
      <c r="BC54" s="52">
        <f>VLOOKUP($A54,'RevPAR Raw Data'!$B$6:$BE$43,'RevPAR Raw Data'!AR$1,FALSE)</f>
        <v>53.889260342379501</v>
      </c>
      <c r="BE54" s="129">
        <f>(VLOOKUP($A54,'RevPAR Raw Data'!$B$6:$BE$43,'RevPAR Raw Data'!AT$1,FALSE))/100</f>
        <v>0.29782200936533199</v>
      </c>
      <c r="BF54" s="119">
        <f>(VLOOKUP($A54,'RevPAR Raw Data'!$B$6:$BE$43,'RevPAR Raw Data'!AU$1,FALSE))/100</f>
        <v>0.123892391263053</v>
      </c>
      <c r="BG54" s="119">
        <f>(VLOOKUP($A54,'RevPAR Raw Data'!$B$6:$BE$43,'RevPAR Raw Data'!AV$1,FALSE))/100</f>
        <v>0.115079122167677</v>
      </c>
      <c r="BH54" s="119">
        <f>(VLOOKUP($A54,'RevPAR Raw Data'!$B$6:$BE$43,'RevPAR Raw Data'!AW$1,FALSE))/100</f>
        <v>0.101306345934736</v>
      </c>
      <c r="BI54" s="119">
        <f>(VLOOKUP($A54,'RevPAR Raw Data'!$B$6:$BE$43,'RevPAR Raw Data'!AX$1,FALSE))/100</f>
        <v>9.1974949303769704E-2</v>
      </c>
      <c r="BJ54" s="130">
        <f>(VLOOKUP($A54,'RevPAR Raw Data'!$B$6:$BE$43,'RevPAR Raw Data'!AY$1,FALSE))/100</f>
        <v>0.13407405165612998</v>
      </c>
      <c r="BK54" s="119">
        <f>(VLOOKUP($A54,'RevPAR Raw Data'!$B$6:$BE$43,'RevPAR Raw Data'!BA$1,FALSE))/100</f>
        <v>0.158311197668595</v>
      </c>
      <c r="BL54" s="119">
        <f>(VLOOKUP($A54,'RevPAR Raw Data'!$B$6:$BE$43,'RevPAR Raw Data'!BB$1,FALSE))/100</f>
        <v>0.18728733290645402</v>
      </c>
      <c r="BM54" s="130">
        <f>(VLOOKUP($A54,'RevPAR Raw Data'!$B$6:$BE$43,'RevPAR Raw Data'!BC$1,FALSE))/100</f>
        <v>0.17208127536128198</v>
      </c>
      <c r="BN54" s="131">
        <f>(VLOOKUP($A54,'RevPAR Raw Data'!$B$6:$BE$43,'RevPAR Raw Data'!BE$1,FALSE))/100</f>
        <v>0.14741877990841601</v>
      </c>
    </row>
    <row r="55" spans="1:66" x14ac:dyDescent="0.45">
      <c r="A55" s="59" t="s">
        <v>85</v>
      </c>
      <c r="B55" s="129">
        <f>(VLOOKUP($A55,'Occupancy Raw Data'!$B$8:$BE$45,'Occupancy Raw Data'!AG$3,FALSE))/100</f>
        <v>0.34232081911262702</v>
      </c>
      <c r="C55" s="119">
        <f>(VLOOKUP($A55,'Occupancy Raw Data'!$B$8:$BE$45,'Occupancy Raw Data'!AH$3,FALSE))/100</f>
        <v>0.45699658703071599</v>
      </c>
      <c r="D55" s="119">
        <f>(VLOOKUP($A55,'Occupancy Raw Data'!$B$8:$BE$45,'Occupancy Raw Data'!AI$3,FALSE))/100</f>
        <v>0.47832764505119402</v>
      </c>
      <c r="E55" s="119">
        <f>(VLOOKUP($A55,'Occupancy Raw Data'!$B$8:$BE$45,'Occupancy Raw Data'!AJ$3,FALSE))/100</f>
        <v>0.47764505119453898</v>
      </c>
      <c r="F55" s="119">
        <f>(VLOOKUP($A55,'Occupancy Raw Data'!$B$8:$BE$45,'Occupancy Raw Data'!AK$3,FALSE))/100</f>
        <v>0.44061433447098897</v>
      </c>
      <c r="G55" s="130">
        <f>(VLOOKUP($A55,'Occupancy Raw Data'!$B$8:$BE$45,'Occupancy Raw Data'!AL$3,FALSE))/100</f>
        <v>0.439180887372013</v>
      </c>
      <c r="H55" s="119">
        <f>(VLOOKUP($A55,'Occupancy Raw Data'!$B$8:$BE$45,'Occupancy Raw Data'!AN$3,FALSE))/100</f>
        <v>0.42423208191126199</v>
      </c>
      <c r="I55" s="119">
        <f>(VLOOKUP($A55,'Occupancy Raw Data'!$B$8:$BE$45,'Occupancy Raw Data'!AO$3,FALSE))/100</f>
        <v>0.43617747440273003</v>
      </c>
      <c r="J55" s="130">
        <f>(VLOOKUP($A55,'Occupancy Raw Data'!$B$8:$BE$45,'Occupancy Raw Data'!AP$3,FALSE))/100</f>
        <v>0.43020477815699598</v>
      </c>
      <c r="K55" s="131">
        <f>(VLOOKUP($A55,'Occupancy Raw Data'!$B$8:$BE$45,'Occupancy Raw Data'!AR$3,FALSE))/100</f>
        <v>0.43661628473915104</v>
      </c>
      <c r="M55" s="118">
        <f>(VLOOKUP($A55,'Occupancy Raw Data'!$B$8:$BE$45,'Occupancy Raw Data'!AT$3,FALSE))/100</f>
        <v>1.7309158751193699E-2</v>
      </c>
      <c r="N55" s="115">
        <f>(VLOOKUP($A55,'Occupancy Raw Data'!$B$8:$BE$45,'Occupancy Raw Data'!AU$3,FALSE))/100</f>
        <v>-0.10782283686201299</v>
      </c>
      <c r="O55" s="115">
        <f>(VLOOKUP($A55,'Occupancy Raw Data'!$B$8:$BE$45,'Occupancy Raw Data'!AV$3,FALSE))/100</f>
        <v>-0.12186415581891201</v>
      </c>
      <c r="P55" s="115">
        <f>(VLOOKUP($A55,'Occupancy Raw Data'!$B$8:$BE$45,'Occupancy Raw Data'!AW$3,FALSE))/100</f>
        <v>-0.11690456121927201</v>
      </c>
      <c r="Q55" s="115">
        <f>(VLOOKUP($A55,'Occupancy Raw Data'!$B$8:$BE$45,'Occupancy Raw Data'!AX$3,FALSE))/100</f>
        <v>-3.8787200278254802E-2</v>
      </c>
      <c r="R55" s="116">
        <f>(VLOOKUP($A55,'Occupancy Raw Data'!$B$8:$BE$45,'Occupancy Raw Data'!AY$3,FALSE))/100</f>
        <v>-8.2248603264705997E-2</v>
      </c>
      <c r="S55" s="115">
        <f>(VLOOKUP($A55,'Occupancy Raw Data'!$B$8:$BE$45,'Occupancy Raw Data'!BA$3,FALSE))/100</f>
        <v>1.6969295220350001E-2</v>
      </c>
      <c r="T55" s="115">
        <f>(VLOOKUP($A55,'Occupancy Raw Data'!$B$8:$BE$45,'Occupancy Raw Data'!BB$3,FALSE))/100</f>
        <v>0.105063596729987</v>
      </c>
      <c r="U55" s="116">
        <f>(VLOOKUP($A55,'Occupancy Raw Data'!$B$8:$BE$45,'Occupancy Raw Data'!BC$3,FALSE))/100</f>
        <v>5.9798689278642903E-2</v>
      </c>
      <c r="V55" s="117">
        <f>(VLOOKUP($A55,'Occupancy Raw Data'!$B$8:$BE$45,'Occupancy Raw Data'!BE$3,FALSE))/100</f>
        <v>-4.6261563544567098E-2</v>
      </c>
      <c r="X55" s="49">
        <f>VLOOKUP($A55,'ADR Raw Data'!$B$6:$BE$43,'ADR Raw Data'!AG$1,FALSE)</f>
        <v>81.158509471585205</v>
      </c>
      <c r="Y55" s="50">
        <f>VLOOKUP($A55,'ADR Raw Data'!$B$6:$BE$43,'ADR Raw Data'!AH$1,FALSE)</f>
        <v>86.997856609409993</v>
      </c>
      <c r="Z55" s="50">
        <f>VLOOKUP($A55,'ADR Raw Data'!$B$6:$BE$43,'ADR Raw Data'!AI$1,FALSE)</f>
        <v>87.761644666428793</v>
      </c>
      <c r="AA55" s="50">
        <f>VLOOKUP($A55,'ADR Raw Data'!$B$6:$BE$43,'ADR Raw Data'!AJ$1,FALSE)</f>
        <v>88.466727402643798</v>
      </c>
      <c r="AB55" s="50">
        <f>VLOOKUP($A55,'ADR Raw Data'!$B$6:$BE$43,'ADR Raw Data'!AK$1,FALSE)</f>
        <v>85.507846630518898</v>
      </c>
      <c r="AC55" s="51">
        <f>VLOOKUP($A55,'ADR Raw Data'!$B$6:$BE$43,'ADR Raw Data'!AL$1,FALSE)</f>
        <v>86.274459900528399</v>
      </c>
      <c r="AD55" s="50">
        <f>VLOOKUP($A55,'ADR Raw Data'!$B$6:$BE$43,'ADR Raw Data'!AN$1,FALSE)</f>
        <v>87.047699115044196</v>
      </c>
      <c r="AE55" s="50">
        <f>VLOOKUP($A55,'ADR Raw Data'!$B$6:$BE$43,'ADR Raw Data'!AO$1,FALSE)</f>
        <v>87.057292644757396</v>
      </c>
      <c r="AF55" s="51">
        <f>VLOOKUP($A55,'ADR Raw Data'!$B$6:$BE$43,'ADR Raw Data'!AP$1,FALSE)</f>
        <v>87.052562475208205</v>
      </c>
      <c r="AG55" s="52">
        <f>VLOOKUP($A55,'ADR Raw Data'!$B$6:$BE$43,'ADR Raw Data'!AR$1,FALSE)</f>
        <v>86.493510329424893</v>
      </c>
      <c r="AI55" s="118">
        <f>(VLOOKUP($A55,'ADR Raw Data'!$B$6:$BE$43,'ADR Raw Data'!AT$1,FALSE))/100</f>
        <v>5.4273425076083407E-3</v>
      </c>
      <c r="AJ55" s="115">
        <f>(VLOOKUP($A55,'ADR Raw Data'!$B$6:$BE$43,'ADR Raw Data'!AU$1,FALSE))/100</f>
        <v>-1.3403634659773799E-2</v>
      </c>
      <c r="AK55" s="115">
        <f>(VLOOKUP($A55,'ADR Raw Data'!$B$6:$BE$43,'ADR Raw Data'!AV$1,FALSE))/100</f>
        <v>-3.4911697780433998E-3</v>
      </c>
      <c r="AL55" s="115">
        <f>(VLOOKUP($A55,'ADR Raw Data'!$B$6:$BE$43,'ADR Raw Data'!AW$1,FALSE))/100</f>
        <v>4.2826197348582304E-3</v>
      </c>
      <c r="AM55" s="115">
        <f>(VLOOKUP($A55,'ADR Raw Data'!$B$6:$BE$43,'ADR Raw Data'!AX$1,FALSE))/100</f>
        <v>8.9985904076969811E-3</v>
      </c>
      <c r="AN55" s="116">
        <f>(VLOOKUP($A55,'ADR Raw Data'!$B$6:$BE$43,'ADR Raw Data'!AY$1,FALSE))/100</f>
        <v>-1.76659376278405E-3</v>
      </c>
      <c r="AO55" s="115">
        <f>(VLOOKUP($A55,'ADR Raw Data'!$B$6:$BE$43,'ADR Raw Data'!BA$1,FALSE))/100</f>
        <v>3.7661779808743197E-2</v>
      </c>
      <c r="AP55" s="115">
        <f>(VLOOKUP($A55,'ADR Raw Data'!$B$6:$BE$43,'ADR Raw Data'!BB$1,FALSE))/100</f>
        <v>3.9958168545199096E-2</v>
      </c>
      <c r="AQ55" s="116">
        <f>(VLOOKUP($A55,'ADR Raw Data'!$B$6:$BE$43,'ADR Raw Data'!BC$1,FALSE))/100</f>
        <v>3.8779402690821196E-2</v>
      </c>
      <c r="AR55" s="117">
        <f>(VLOOKUP($A55,'ADR Raw Data'!$B$6:$BE$43,'ADR Raw Data'!BE$1,FALSE))/100</f>
        <v>8.5264600493030491E-3</v>
      </c>
      <c r="AT55" s="49">
        <f>VLOOKUP($A55,'RevPAR Raw Data'!$B$6:$BE$43,'RevPAR Raw Data'!AG$1,FALSE)</f>
        <v>27.782247440273</v>
      </c>
      <c r="AU55" s="50">
        <f>VLOOKUP($A55,'RevPAR Raw Data'!$B$6:$BE$43,'RevPAR Raw Data'!AH$1,FALSE)</f>
        <v>39.757723549487999</v>
      </c>
      <c r="AV55" s="50">
        <f>VLOOKUP($A55,'RevPAR Raw Data'!$B$6:$BE$43,'RevPAR Raw Data'!AI$1,FALSE)</f>
        <v>41.978820819112599</v>
      </c>
      <c r="AW55" s="50">
        <f>VLOOKUP($A55,'RevPAR Raw Data'!$B$6:$BE$43,'RevPAR Raw Data'!AJ$1,FALSE)</f>
        <v>42.255694539249099</v>
      </c>
      <c r="AX55" s="50">
        <f>VLOOKUP($A55,'RevPAR Raw Data'!$B$6:$BE$43,'RevPAR Raw Data'!AK$1,FALSE)</f>
        <v>37.675982935153499</v>
      </c>
      <c r="AY55" s="51">
        <f>VLOOKUP($A55,'RevPAR Raw Data'!$B$6:$BE$43,'RevPAR Raw Data'!AL$1,FALSE)</f>
        <v>37.890093856655199</v>
      </c>
      <c r="AZ55" s="50">
        <f>VLOOKUP($A55,'RevPAR Raw Data'!$B$6:$BE$43,'RevPAR Raw Data'!AN$1,FALSE)</f>
        <v>36.928426621160398</v>
      </c>
      <c r="BA55" s="50">
        <f>VLOOKUP($A55,'RevPAR Raw Data'!$B$6:$BE$43,'RevPAR Raw Data'!AO$1,FALSE)</f>
        <v>37.972430034129601</v>
      </c>
      <c r="BB55" s="51">
        <f>VLOOKUP($A55,'RevPAR Raw Data'!$B$6:$BE$43,'RevPAR Raw Data'!AP$1,FALSE)</f>
        <v>37.450428327645</v>
      </c>
      <c r="BC55" s="52">
        <f>VLOOKUP($A55,'RevPAR Raw Data'!$B$6:$BE$43,'RevPAR Raw Data'!AR$1,FALSE)</f>
        <v>37.764475134080897</v>
      </c>
      <c r="BE55" s="129">
        <f>(VLOOKUP($A55,'RevPAR Raw Data'!$B$6:$BE$43,'RevPAR Raw Data'!AT$1,FALSE))/100</f>
        <v>2.2830443991863399E-2</v>
      </c>
      <c r="BF55" s="119">
        <f>(VLOOKUP($A55,'RevPAR Raw Data'!$B$6:$BE$43,'RevPAR Raw Data'!AU$1,FALSE))/100</f>
        <v>-0.119781253608508</v>
      </c>
      <c r="BG55" s="119">
        <f>(VLOOKUP($A55,'RevPAR Raw Data'!$B$6:$BE$43,'RevPAR Raw Data'!AV$1,FALSE))/100</f>
        <v>-0.124929877139134</v>
      </c>
      <c r="BH55" s="119">
        <f>(VLOOKUP($A55,'RevPAR Raw Data'!$B$6:$BE$43,'RevPAR Raw Data'!AW$1,FALSE))/100</f>
        <v>-0.11312259926538699</v>
      </c>
      <c r="BI55" s="119">
        <f>(VLOOKUP($A55,'RevPAR Raw Data'!$B$6:$BE$43,'RevPAR Raw Data'!AX$1,FALSE))/100</f>
        <v>-3.0137639998923098E-2</v>
      </c>
      <c r="BJ55" s="130">
        <f>(VLOOKUP($A55,'RevPAR Raw Data'!$B$6:$BE$43,'RevPAR Raw Data'!AY$1,FALSE))/100</f>
        <v>-8.3869897157964904E-2</v>
      </c>
      <c r="BK55" s="119">
        <f>(VLOOKUP($A55,'RevPAR Raw Data'!$B$6:$BE$43,'RevPAR Raw Data'!BA$1,FALSE))/100</f>
        <v>5.5270168889191604E-2</v>
      </c>
      <c r="BL55" s="119">
        <f>(VLOOKUP($A55,'RevPAR Raw Data'!$B$6:$BE$43,'RevPAR Raw Data'!BB$1,FALSE))/100</f>
        <v>0.14921991418128799</v>
      </c>
      <c r="BM55" s="130">
        <f>(VLOOKUP($A55,'RevPAR Raw Data'!$B$6:$BE$43,'RevPAR Raw Data'!BC$1,FALSE))/100</f>
        <v>0.100897049421384</v>
      </c>
      <c r="BN55" s="131">
        <f>(VLOOKUP($A55,'RevPAR Raw Data'!$B$6:$BE$43,'RevPAR Raw Data'!BE$1,FALSE))/100</f>
        <v>-3.8129550868645098E-2</v>
      </c>
    </row>
    <row r="56" spans="1:66" ht="16.5" thickBot="1" x14ac:dyDescent="0.5">
      <c r="A56" s="59" t="s">
        <v>86</v>
      </c>
      <c r="B56" s="140">
        <f>(VLOOKUP($A56,'Occupancy Raw Data'!$B$8:$BE$45,'Occupancy Raw Data'!AG$3,FALSE))/100</f>
        <v>0.39244037696049999</v>
      </c>
      <c r="C56" s="127">
        <f>(VLOOKUP($A56,'Occupancy Raw Data'!$B$8:$BE$45,'Occupancy Raw Data'!AH$3,FALSE))/100</f>
        <v>0.48399278739835999</v>
      </c>
      <c r="D56" s="127">
        <f>(VLOOKUP($A56,'Occupancy Raw Data'!$B$8:$BE$45,'Occupancy Raw Data'!AI$3,FALSE))/100</f>
        <v>0.51165243425305296</v>
      </c>
      <c r="E56" s="127">
        <f>(VLOOKUP($A56,'Occupancy Raw Data'!$B$8:$BE$45,'Occupancy Raw Data'!AJ$3,FALSE))/100</f>
        <v>0.52155275065491702</v>
      </c>
      <c r="F56" s="127">
        <f>(VLOOKUP($A56,'Occupancy Raw Data'!$B$8:$BE$45,'Occupancy Raw Data'!AK$3,FALSE))/100</f>
        <v>0.51893307930459598</v>
      </c>
      <c r="G56" s="141">
        <f>(VLOOKUP($A56,'Occupancy Raw Data'!$B$8:$BE$45,'Occupancy Raw Data'!AL$3,FALSE))/100</f>
        <v>0.48571428571428499</v>
      </c>
      <c r="H56" s="127">
        <f>(VLOOKUP($A56,'Occupancy Raw Data'!$B$8:$BE$45,'Occupancy Raw Data'!AN$3,FALSE))/100</f>
        <v>0.57455856836661701</v>
      </c>
      <c r="I56" s="127">
        <f>(VLOOKUP($A56,'Occupancy Raw Data'!$B$8:$BE$45,'Occupancy Raw Data'!AO$3,FALSE))/100</f>
        <v>0.55961251862891204</v>
      </c>
      <c r="J56" s="141">
        <f>(VLOOKUP($A56,'Occupancy Raw Data'!$B$8:$BE$45,'Occupancy Raw Data'!AP$3,FALSE))/100</f>
        <v>0.56706892747424298</v>
      </c>
      <c r="K56" s="142">
        <f>(VLOOKUP($A56,'Occupancy Raw Data'!$B$8:$BE$45,'Occupancy Raw Data'!AR$3,FALSE))/100</f>
        <v>0.50899544399218899</v>
      </c>
      <c r="M56" s="124">
        <f>(VLOOKUP($A56,'Occupancy Raw Data'!$B$8:$BE$45,'Occupancy Raw Data'!AT$3,FALSE))/100</f>
        <v>7.6853113791300998E-2</v>
      </c>
      <c r="N56" s="125">
        <f>(VLOOKUP($A56,'Occupancy Raw Data'!$B$8:$BE$45,'Occupancy Raw Data'!AU$3,FALSE))/100</f>
        <v>-4.9383874171507799E-3</v>
      </c>
      <c r="O56" s="125">
        <f>(VLOOKUP($A56,'Occupancy Raw Data'!$B$8:$BE$45,'Occupancy Raw Data'!AV$3,FALSE))/100</f>
        <v>-1.12000926049573E-2</v>
      </c>
      <c r="P56" s="125">
        <f>(VLOOKUP($A56,'Occupancy Raw Data'!$B$8:$BE$45,'Occupancy Raw Data'!AW$3,FALSE))/100</f>
        <v>-8.3219618603240699E-3</v>
      </c>
      <c r="Q56" s="125">
        <f>(VLOOKUP($A56,'Occupancy Raw Data'!$B$8:$BE$45,'Occupancy Raw Data'!AX$3,FALSE))/100</f>
        <v>-2.1062041046180102E-2</v>
      </c>
      <c r="R56" s="126">
        <f>(VLOOKUP($A56,'Occupancy Raw Data'!$B$8:$BE$45,'Occupancy Raw Data'!AY$3,FALSE))/100</f>
        <v>1.7051362029527901E-3</v>
      </c>
      <c r="S56" s="125">
        <f>(VLOOKUP($A56,'Occupancy Raw Data'!$B$8:$BE$45,'Occupancy Raw Data'!BA$3,FALSE))/100</f>
        <v>-6.5372859952849403E-4</v>
      </c>
      <c r="T56" s="125">
        <f>(VLOOKUP($A56,'Occupancy Raw Data'!$B$8:$BE$45,'Occupancy Raw Data'!BB$3,FALSE))/100</f>
        <v>-1.3081696511027401E-2</v>
      </c>
      <c r="U56" s="126">
        <f>(VLOOKUP($A56,'Occupancy Raw Data'!$B$8:$BE$45,'Occupancy Raw Data'!BC$3,FALSE))/100</f>
        <v>-6.8538028240120496E-3</v>
      </c>
      <c r="V56" s="128">
        <f>(VLOOKUP($A56,'Occupancy Raw Data'!$B$8:$BE$45,'Occupancy Raw Data'!BE$3,FALSE))/100</f>
        <v>-1.04481828382664E-3</v>
      </c>
      <c r="X56" s="63">
        <f>VLOOKUP($A56,'ADR Raw Data'!$B$6:$BE$43,'ADR Raw Data'!AG$1,FALSE)</f>
        <v>109.998179453836</v>
      </c>
      <c r="Y56" s="64">
        <f>VLOOKUP($A56,'ADR Raw Data'!$B$6:$BE$43,'ADR Raw Data'!AH$1,FALSE)</f>
        <v>103.37347813861901</v>
      </c>
      <c r="Z56" s="64">
        <f>VLOOKUP($A56,'ADR Raw Data'!$B$6:$BE$43,'ADR Raw Data'!AI$1,FALSE)</f>
        <v>105.642707626836</v>
      </c>
      <c r="AA56" s="64">
        <f>VLOOKUP($A56,'ADR Raw Data'!$B$6:$BE$43,'ADR Raw Data'!AJ$1,FALSE)</f>
        <v>105.020607305936</v>
      </c>
      <c r="AB56" s="64">
        <f>VLOOKUP($A56,'ADR Raw Data'!$B$6:$BE$43,'ADR Raw Data'!AK$1,FALSE)</f>
        <v>106.987872549662</v>
      </c>
      <c r="AC56" s="65">
        <f>VLOOKUP($A56,'ADR Raw Data'!$B$6:$BE$43,'ADR Raw Data'!AL$1,FALSE)</f>
        <v>106.048116638415</v>
      </c>
      <c r="AD56" s="64">
        <f>VLOOKUP($A56,'ADR Raw Data'!$B$6:$BE$43,'ADR Raw Data'!AN$1,FALSE)</f>
        <v>131.99219386546599</v>
      </c>
      <c r="AE56" s="64">
        <f>VLOOKUP($A56,'ADR Raw Data'!$B$6:$BE$43,'ADR Raw Data'!AO$1,FALSE)</f>
        <v>135.41910604042999</v>
      </c>
      <c r="AF56" s="65">
        <f>VLOOKUP($A56,'ADR Raw Data'!$B$6:$BE$43,'ADR Raw Data'!AP$1,FALSE)</f>
        <v>133.68687937743101</v>
      </c>
      <c r="AG56" s="66">
        <f>VLOOKUP($A56,'ADR Raw Data'!$B$6:$BE$43,'ADR Raw Data'!AR$1,FALSE)</f>
        <v>114.859879476682</v>
      </c>
      <c r="AI56" s="124">
        <f>(VLOOKUP($A56,'ADR Raw Data'!$B$6:$BE$43,'ADR Raw Data'!AT$1,FALSE))/100</f>
        <v>3.95413570635329E-2</v>
      </c>
      <c r="AJ56" s="125">
        <f>(VLOOKUP($A56,'ADR Raw Data'!$B$6:$BE$43,'ADR Raw Data'!AU$1,FALSE))/100</f>
        <v>1.9975056527713399E-2</v>
      </c>
      <c r="AK56" s="125">
        <f>(VLOOKUP($A56,'ADR Raw Data'!$B$6:$BE$43,'ADR Raw Data'!AV$1,FALSE))/100</f>
        <v>1.3851863907863799E-2</v>
      </c>
      <c r="AL56" s="125">
        <f>(VLOOKUP($A56,'ADR Raw Data'!$B$6:$BE$43,'ADR Raw Data'!AW$1,FALSE))/100</f>
        <v>2.3233812951382202E-2</v>
      </c>
      <c r="AM56" s="125">
        <f>(VLOOKUP($A56,'ADR Raw Data'!$B$6:$BE$43,'ADR Raw Data'!AX$1,FALSE))/100</f>
        <v>2.8884865402433898E-2</v>
      </c>
      <c r="AN56" s="126">
        <f>(VLOOKUP($A56,'ADR Raw Data'!$B$6:$BE$43,'ADR Raw Data'!AY$1,FALSE))/100</f>
        <v>2.4774239255679703E-2</v>
      </c>
      <c r="AO56" s="125">
        <f>(VLOOKUP($A56,'ADR Raw Data'!$B$6:$BE$43,'ADR Raw Data'!BA$1,FALSE))/100</f>
        <v>5.3780962278006897E-2</v>
      </c>
      <c r="AP56" s="125">
        <f>(VLOOKUP($A56,'ADR Raw Data'!$B$6:$BE$43,'ADR Raw Data'!BB$1,FALSE))/100</f>
        <v>4.2713248006206399E-2</v>
      </c>
      <c r="AQ56" s="126">
        <f>(VLOOKUP($A56,'ADR Raw Data'!$B$6:$BE$43,'ADR Raw Data'!BC$1,FALSE))/100</f>
        <v>4.8131094085326599E-2</v>
      </c>
      <c r="AR56" s="128">
        <f>(VLOOKUP($A56,'ADR Raw Data'!$B$6:$BE$43,'ADR Raw Data'!BE$1,FALSE))/100</f>
        <v>3.2894222107041703E-2</v>
      </c>
      <c r="AT56" s="63">
        <f>VLOOKUP($A56,'RevPAR Raw Data'!$B$6:$BE$43,'RevPAR Raw Data'!AG$1,FALSE)</f>
        <v>43.167727009832198</v>
      </c>
      <c r="AU56" s="64">
        <f>VLOOKUP($A56,'RevPAR Raw Data'!$B$6:$BE$43,'RevPAR Raw Data'!AH$1,FALSE)</f>
        <v>50.032017827373799</v>
      </c>
      <c r="AV56" s="64">
        <f>VLOOKUP($A56,'RevPAR Raw Data'!$B$6:$BE$43,'RevPAR Raw Data'!AI$1,FALSE)</f>
        <v>54.052348518354698</v>
      </c>
      <c r="AW56" s="64">
        <f>VLOOKUP($A56,'RevPAR Raw Data'!$B$6:$BE$43,'RevPAR Raw Data'!AJ$1,FALSE)</f>
        <v>54.773786615860899</v>
      </c>
      <c r="AX56" s="64">
        <f>VLOOKUP($A56,'RevPAR Raw Data'!$B$6:$BE$43,'RevPAR Raw Data'!AK$1,FALSE)</f>
        <v>55.519546150443901</v>
      </c>
      <c r="AY56" s="65">
        <f>VLOOKUP($A56,'RevPAR Raw Data'!$B$6:$BE$43,'RevPAR Raw Data'!AL$1,FALSE)</f>
        <v>51.509085224373102</v>
      </c>
      <c r="AZ56" s="64">
        <f>VLOOKUP($A56,'RevPAR Raw Data'!$B$6:$BE$43,'RevPAR Raw Data'!AN$1,FALSE)</f>
        <v>75.837245942911494</v>
      </c>
      <c r="BA56" s="64">
        <f>VLOOKUP($A56,'RevPAR Raw Data'!$B$6:$BE$43,'RevPAR Raw Data'!AO$1,FALSE)</f>
        <v>75.7822270017612</v>
      </c>
      <c r="BB56" s="65">
        <f>VLOOKUP($A56,'RevPAR Raw Data'!$B$6:$BE$43,'RevPAR Raw Data'!AP$1,FALSE)</f>
        <v>75.809675305938796</v>
      </c>
      <c r="BC56" s="66">
        <f>VLOOKUP($A56,'RevPAR Raw Data'!$B$6:$BE$43,'RevPAR Raw Data'!AR$1,FALSE)</f>
        <v>58.463155351123397</v>
      </c>
      <c r="BE56" s="140">
        <f>(VLOOKUP($A56,'RevPAR Raw Data'!$B$6:$BE$43,'RevPAR Raw Data'!AT$1,FALSE))/100</f>
        <v>0.1194333472687</v>
      </c>
      <c r="BF56" s="127">
        <f>(VLOOKUP($A56,'RevPAR Raw Data'!$B$6:$BE$43,'RevPAR Raw Data'!AU$1,FALSE))/100</f>
        <v>1.49380245427493E-2</v>
      </c>
      <c r="BG56" s="127">
        <f>(VLOOKUP($A56,'RevPAR Raw Data'!$B$6:$BE$43,'RevPAR Raw Data'!AV$1,FALSE))/100</f>
        <v>2.4966291443871201E-3</v>
      </c>
      <c r="BH56" s="127">
        <f>(VLOOKUP($A56,'RevPAR Raw Data'!$B$6:$BE$43,'RevPAR Raw Data'!AW$1,FALSE))/100</f>
        <v>1.4718500185806799E-2</v>
      </c>
      <c r="BI56" s="127">
        <f>(VLOOKUP($A56,'RevPAR Raw Data'!$B$6:$BE$43,'RevPAR Raw Data'!AX$1,FALSE))/100</f>
        <v>7.2144501355343206E-3</v>
      </c>
      <c r="BJ56" s="141">
        <f>(VLOOKUP($A56,'RevPAR Raw Data'!$B$6:$BE$43,'RevPAR Raw Data'!AY$1,FALSE))/100</f>
        <v>2.6521618910888001E-2</v>
      </c>
      <c r="BK56" s="127">
        <f>(VLOOKUP($A56,'RevPAR Raw Data'!$B$6:$BE$43,'RevPAR Raw Data'!BA$1,FALSE))/100</f>
        <v>5.3092075525327104E-2</v>
      </c>
      <c r="BL56" s="127">
        <f>(VLOOKUP($A56,'RevPAR Raw Data'!$B$6:$BE$43,'RevPAR Raw Data'!BB$1,FALSE))/100</f>
        <v>2.9072789747761497E-2</v>
      </c>
      <c r="BM56" s="141">
        <f>(VLOOKUP($A56,'RevPAR Raw Data'!$B$6:$BE$43,'RevPAR Raw Data'!BC$1,FALSE))/100</f>
        <v>4.0947410232749705E-2</v>
      </c>
      <c r="BN56" s="142">
        <f>(VLOOKUP($A56,'RevPAR Raw Data'!$B$6:$BE$43,'RevPAR Raw Data'!BE$1,FALSE))/100</f>
        <v>3.1815035338525401E-2</v>
      </c>
    </row>
    <row r="57" spans="1:66" ht="14.25" customHeight="1" x14ac:dyDescent="0.45">
      <c r="A57" s="195" t="s">
        <v>122</v>
      </c>
      <c r="B57" s="195"/>
      <c r="C57" s="195"/>
      <c r="D57" s="195"/>
      <c r="E57" s="195"/>
      <c r="F57" s="195"/>
      <c r="G57" s="195"/>
      <c r="H57" s="195"/>
      <c r="I57" s="195"/>
      <c r="J57" s="195"/>
      <c r="K57" s="195"/>
    </row>
    <row r="58" spans="1:66" x14ac:dyDescent="0.45">
      <c r="A58" s="195"/>
      <c r="B58" s="195"/>
      <c r="C58" s="195"/>
      <c r="D58" s="195"/>
      <c r="E58" s="195"/>
      <c r="F58" s="195"/>
      <c r="G58" s="195"/>
      <c r="H58" s="195"/>
      <c r="I58" s="195"/>
      <c r="J58" s="195"/>
      <c r="K58" s="195"/>
    </row>
    <row r="59" spans="1:66" x14ac:dyDescent="0.45">
      <c r="A59" s="195"/>
      <c r="B59" s="195"/>
      <c r="C59" s="195"/>
      <c r="D59" s="195"/>
      <c r="E59" s="195"/>
      <c r="F59" s="195"/>
      <c r="G59" s="195"/>
      <c r="H59" s="195"/>
      <c r="I59" s="195"/>
      <c r="J59" s="195"/>
      <c r="K59" s="195"/>
    </row>
  </sheetData>
  <sheetProtection algorithmName="SHA-512" hashValue="CdYgyzJfnyPR924P8R/0rfWRxd/O3ISIeSv3nT1rZ2tASmchw5RYPoOUxVQBAmF19mbFpsp9oKiE75WpA26T3w==" saltValue="pm9yB5TcaYyz4V7nMMMp/g=="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sqref="A1:XFD1048576"/>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7"/>
      <c r="B1" s="78" t="s">
        <v>98</v>
      </c>
      <c r="D1" s="147"/>
      <c r="E1" s="147"/>
      <c r="F1" s="147"/>
      <c r="G1" s="147"/>
      <c r="H1" s="147"/>
      <c r="I1" s="147"/>
      <c r="J1" s="147"/>
      <c r="K1" s="147"/>
      <c r="L1" s="147"/>
      <c r="M1" s="147"/>
      <c r="N1" s="147"/>
      <c r="O1" s="147"/>
      <c r="P1" s="147"/>
      <c r="Q1" s="147"/>
      <c r="R1" s="147"/>
      <c r="S1" s="147"/>
      <c r="T1" s="147"/>
      <c r="U1" s="147"/>
      <c r="V1" s="147"/>
      <c r="W1" s="147"/>
      <c r="X1" s="147"/>
      <c r="Y1" s="148"/>
      <c r="Z1" s="148"/>
      <c r="AA1" s="148"/>
      <c r="AB1" s="148"/>
      <c r="AC1" s="148"/>
      <c r="AD1" s="148"/>
      <c r="AE1" s="148"/>
      <c r="AF1" s="148"/>
      <c r="AG1" s="148"/>
      <c r="AH1" s="148"/>
      <c r="AI1" s="148"/>
      <c r="AJ1" s="148"/>
      <c r="AK1" s="148"/>
      <c r="AL1" s="148"/>
    </row>
    <row r="2" spans="1:50" ht="15" customHeight="1" x14ac:dyDescent="0.25">
      <c r="A2" s="147"/>
      <c r="B2" t="s">
        <v>138</v>
      </c>
      <c r="C2" s="147"/>
      <c r="D2" s="147"/>
      <c r="E2" s="147"/>
      <c r="F2" s="147"/>
      <c r="G2" s="147"/>
      <c r="H2" s="147"/>
      <c r="I2" s="147"/>
      <c r="J2" s="147"/>
      <c r="K2" s="147"/>
      <c r="L2" s="147"/>
      <c r="M2" s="147"/>
      <c r="N2" s="147"/>
      <c r="O2" s="147"/>
      <c r="P2" s="147"/>
      <c r="Q2" s="147"/>
      <c r="R2" s="147"/>
      <c r="S2" s="147"/>
      <c r="T2" s="147"/>
      <c r="U2" s="147"/>
      <c r="V2" s="147"/>
      <c r="W2" s="147"/>
      <c r="X2" s="147"/>
      <c r="Y2" s="148"/>
      <c r="Z2" s="148"/>
      <c r="AA2" s="148"/>
      <c r="AB2" s="148"/>
      <c r="AC2" s="148"/>
      <c r="AD2" s="148"/>
      <c r="AE2" s="148"/>
      <c r="AF2" s="148"/>
      <c r="AG2" s="148"/>
      <c r="AH2" s="148"/>
      <c r="AI2" s="148"/>
      <c r="AJ2" s="148"/>
      <c r="AK2" s="148"/>
      <c r="AL2" s="148"/>
    </row>
    <row r="3" spans="1:50" x14ac:dyDescent="0.25">
      <c r="A3" s="147"/>
      <c r="B3" s="147"/>
      <c r="C3" s="147"/>
      <c r="D3" s="147"/>
      <c r="E3" s="147"/>
      <c r="F3" s="147"/>
      <c r="G3" s="147"/>
      <c r="H3" s="147"/>
      <c r="I3" s="147"/>
      <c r="J3" s="147"/>
      <c r="K3" s="147"/>
      <c r="L3" s="147"/>
      <c r="M3" s="147"/>
      <c r="N3" s="147"/>
      <c r="O3" s="147"/>
      <c r="P3" s="147"/>
      <c r="Q3" s="147"/>
      <c r="R3" s="147"/>
      <c r="S3" s="147"/>
      <c r="T3" s="147"/>
      <c r="U3" s="147"/>
      <c r="V3" s="147"/>
      <c r="W3" s="147"/>
      <c r="X3" s="147"/>
      <c r="Y3" s="148"/>
      <c r="Z3" s="148"/>
      <c r="AA3" s="148"/>
      <c r="AB3" s="148"/>
      <c r="AC3" s="148"/>
      <c r="AD3" s="148"/>
      <c r="AE3" s="148"/>
      <c r="AF3" s="148"/>
      <c r="AG3" s="148"/>
      <c r="AH3" s="148"/>
      <c r="AI3" s="148"/>
      <c r="AJ3" s="148"/>
      <c r="AK3" s="148"/>
      <c r="AL3" s="148"/>
    </row>
    <row r="4" spans="1:50" x14ac:dyDescent="0.25">
      <c r="A4" s="147"/>
      <c r="B4" s="147"/>
      <c r="C4" s="147"/>
      <c r="D4" s="147"/>
      <c r="E4" s="147"/>
      <c r="F4" s="147"/>
      <c r="G4" s="147"/>
      <c r="H4" s="147"/>
      <c r="I4" s="147"/>
      <c r="J4" s="147"/>
      <c r="K4" s="147"/>
      <c r="L4" s="147"/>
      <c r="M4" s="147"/>
      <c r="N4" s="147"/>
      <c r="O4" s="147"/>
      <c r="P4" s="147"/>
      <c r="Q4" s="147"/>
      <c r="R4" s="147"/>
      <c r="S4" s="147"/>
      <c r="T4" s="147"/>
      <c r="U4" s="147"/>
      <c r="V4" s="147"/>
      <c r="W4" s="147"/>
      <c r="X4" s="147"/>
      <c r="Y4" s="148"/>
      <c r="Z4" s="148"/>
      <c r="AA4" s="148"/>
      <c r="AB4" s="148"/>
      <c r="AC4" s="148"/>
      <c r="AD4" s="148"/>
      <c r="AE4" s="148"/>
      <c r="AF4" s="148"/>
      <c r="AG4" s="148"/>
      <c r="AH4" s="148"/>
      <c r="AI4" s="148"/>
      <c r="AJ4" s="148"/>
      <c r="AK4" s="148"/>
      <c r="AL4" s="148"/>
    </row>
    <row r="5" spans="1:50" x14ac:dyDescent="0.25">
      <c r="A5" s="147"/>
      <c r="B5" s="147"/>
      <c r="C5" s="147"/>
      <c r="D5" s="147"/>
      <c r="E5" s="147"/>
      <c r="F5" s="147"/>
      <c r="G5" s="147"/>
      <c r="H5" s="147"/>
      <c r="I5" s="147"/>
      <c r="J5" s="147"/>
      <c r="K5" s="147"/>
      <c r="L5" s="147"/>
      <c r="M5" s="147"/>
      <c r="N5" s="147"/>
      <c r="O5" s="147"/>
      <c r="P5" s="147"/>
      <c r="Q5" s="147"/>
      <c r="R5" s="147"/>
      <c r="S5" s="147"/>
      <c r="T5" s="147"/>
      <c r="U5" s="147"/>
      <c r="V5" s="147"/>
      <c r="W5" s="147"/>
      <c r="X5" s="147"/>
      <c r="Y5" s="148"/>
      <c r="Z5" s="148"/>
      <c r="AA5" s="148"/>
      <c r="AB5" s="148"/>
      <c r="AC5" s="148"/>
      <c r="AD5" s="148"/>
      <c r="AE5" s="148"/>
      <c r="AF5" s="148"/>
      <c r="AG5" s="148"/>
      <c r="AH5" s="148"/>
      <c r="AI5" s="148"/>
      <c r="AJ5" s="148"/>
      <c r="AK5" s="148"/>
      <c r="AL5" s="148"/>
    </row>
    <row r="6" spans="1:50" x14ac:dyDescent="0.25">
      <c r="A6" s="147"/>
      <c r="B6" s="147"/>
      <c r="C6" s="147"/>
      <c r="D6" s="147"/>
      <c r="E6" s="147"/>
      <c r="F6" s="147"/>
      <c r="G6" s="147"/>
      <c r="H6" s="147"/>
      <c r="I6" s="147"/>
      <c r="J6" s="147"/>
      <c r="K6" s="147"/>
      <c r="L6" s="147"/>
      <c r="M6" s="147"/>
      <c r="N6" s="147"/>
      <c r="O6" s="147"/>
      <c r="P6" s="147"/>
      <c r="Q6" s="147"/>
      <c r="R6" s="147"/>
      <c r="S6" s="147"/>
      <c r="T6" s="147"/>
      <c r="U6" s="147"/>
      <c r="V6" s="147"/>
      <c r="W6" s="147"/>
      <c r="X6" s="147"/>
      <c r="Y6" s="148"/>
      <c r="Z6" s="148"/>
      <c r="AA6" s="148"/>
      <c r="AB6" s="148"/>
      <c r="AC6" s="148"/>
      <c r="AD6" s="148"/>
      <c r="AE6" s="148"/>
      <c r="AF6" s="148"/>
      <c r="AG6" s="148"/>
      <c r="AH6" s="148"/>
      <c r="AI6" s="148"/>
      <c r="AJ6" s="148"/>
      <c r="AK6" s="148"/>
      <c r="AL6" s="148"/>
    </row>
    <row r="7" spans="1:50" x14ac:dyDescent="0.25">
      <c r="A7" s="147"/>
      <c r="B7" s="147"/>
      <c r="C7" s="147"/>
      <c r="D7" s="147"/>
      <c r="E7" s="147"/>
      <c r="F7" s="147"/>
      <c r="G7" s="147"/>
      <c r="H7" s="147"/>
      <c r="I7" s="147"/>
      <c r="J7" s="147"/>
      <c r="K7" s="147"/>
      <c r="L7" s="147"/>
      <c r="M7" s="147"/>
      <c r="N7" s="147"/>
      <c r="O7" s="147"/>
      <c r="P7" s="147"/>
      <c r="Q7" s="147"/>
      <c r="R7" s="147"/>
      <c r="S7" s="147"/>
      <c r="T7" s="147"/>
      <c r="U7" s="147"/>
      <c r="V7" s="147"/>
      <c r="W7" s="147"/>
      <c r="X7" s="147"/>
      <c r="Y7" s="148"/>
      <c r="Z7" s="148"/>
      <c r="AA7" s="148"/>
      <c r="AB7" s="148"/>
      <c r="AC7" s="148"/>
      <c r="AD7" s="148"/>
      <c r="AE7" s="148"/>
      <c r="AF7" s="148"/>
      <c r="AG7" s="148"/>
      <c r="AH7" s="148"/>
      <c r="AI7" s="148"/>
      <c r="AJ7" s="148"/>
      <c r="AK7" s="148"/>
      <c r="AL7" s="148"/>
    </row>
    <row r="8" spans="1:50" ht="18" customHeight="1" x14ac:dyDescent="0.35">
      <c r="A8" s="79"/>
      <c r="B8" s="147"/>
      <c r="C8" s="147"/>
      <c r="D8" s="202">
        <v>2025</v>
      </c>
      <c r="E8" s="202"/>
      <c r="F8" s="202"/>
      <c r="G8" s="202"/>
      <c r="H8" s="202"/>
      <c r="I8" s="202"/>
      <c r="J8" s="202"/>
      <c r="K8" s="79"/>
      <c r="L8" s="79"/>
      <c r="M8" s="79"/>
      <c r="N8" s="79"/>
      <c r="O8" s="147"/>
      <c r="P8" s="202">
        <v>2024</v>
      </c>
      <c r="Q8" s="202"/>
      <c r="R8" s="202"/>
      <c r="S8" s="202"/>
      <c r="T8" s="202"/>
      <c r="U8" s="202"/>
      <c r="V8" s="202"/>
      <c r="W8" s="79"/>
      <c r="X8" s="79"/>
      <c r="Y8" s="148"/>
      <c r="Z8" s="148"/>
      <c r="AA8" s="148"/>
      <c r="AB8" s="148"/>
      <c r="AC8" s="148"/>
      <c r="AD8" s="148"/>
      <c r="AE8" s="148"/>
      <c r="AF8" s="148"/>
      <c r="AG8" s="148"/>
      <c r="AH8" s="148"/>
      <c r="AI8" s="148"/>
      <c r="AJ8" s="148"/>
      <c r="AK8" s="148"/>
      <c r="AL8" s="148"/>
    </row>
    <row r="9" spans="1:50" ht="15.75" customHeight="1" x14ac:dyDescent="0.35">
      <c r="A9" s="80"/>
      <c r="B9" s="81"/>
      <c r="C9" s="81"/>
      <c r="D9" s="82" t="s">
        <v>0</v>
      </c>
      <c r="E9" s="82" t="s">
        <v>1</v>
      </c>
      <c r="F9" s="82" t="s">
        <v>99</v>
      </c>
      <c r="G9" s="82" t="s">
        <v>2</v>
      </c>
      <c r="H9" s="82" t="s">
        <v>100</v>
      </c>
      <c r="I9" s="82" t="s">
        <v>3</v>
      </c>
      <c r="J9" s="82" t="s">
        <v>4</v>
      </c>
      <c r="K9" s="80"/>
      <c r="L9" s="80"/>
      <c r="M9" s="81"/>
      <c r="N9" s="81"/>
      <c r="O9" s="81"/>
      <c r="P9" s="82" t="s">
        <v>0</v>
      </c>
      <c r="Q9" s="82" t="s">
        <v>1</v>
      </c>
      <c r="R9" s="82" t="s">
        <v>99</v>
      </c>
      <c r="S9" s="82" t="s">
        <v>2</v>
      </c>
      <c r="T9" s="82" t="s">
        <v>100</v>
      </c>
      <c r="U9" s="82" t="s">
        <v>3</v>
      </c>
      <c r="V9" s="82" t="s">
        <v>4</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49999999999999" customHeight="1" x14ac:dyDescent="0.25">
      <c r="A10" s="149"/>
      <c r="B10" s="147"/>
      <c r="C10" s="85" t="s">
        <v>125</v>
      </c>
      <c r="D10" s="86">
        <v>26</v>
      </c>
      <c r="E10" s="87">
        <v>27</v>
      </c>
      <c r="F10" s="87">
        <v>28</v>
      </c>
      <c r="G10" s="87">
        <v>29</v>
      </c>
      <c r="H10" s="87">
        <v>30</v>
      </c>
      <c r="I10" s="87">
        <v>31</v>
      </c>
      <c r="J10" s="88">
        <v>1</v>
      </c>
      <c r="K10" s="149"/>
      <c r="L10" s="149"/>
      <c r="M10" s="204" t="s">
        <v>101</v>
      </c>
      <c r="N10" s="205"/>
      <c r="O10" s="85" t="s">
        <v>125</v>
      </c>
      <c r="P10" s="86">
        <v>28</v>
      </c>
      <c r="Q10" s="87">
        <v>29</v>
      </c>
      <c r="R10" s="87">
        <v>30</v>
      </c>
      <c r="S10" s="87">
        <v>31</v>
      </c>
      <c r="T10" s="87">
        <v>1</v>
      </c>
      <c r="U10" s="87">
        <v>2</v>
      </c>
      <c r="V10" s="88">
        <v>3</v>
      </c>
      <c r="W10" s="149"/>
      <c r="X10" s="149"/>
      <c r="Y10" s="148"/>
      <c r="Z10" s="148"/>
      <c r="AA10" s="148"/>
      <c r="AB10" s="148"/>
      <c r="AC10" s="148"/>
      <c r="AD10" s="148"/>
      <c r="AE10" s="148"/>
      <c r="AF10" s="148"/>
      <c r="AG10" s="148"/>
      <c r="AH10" s="148"/>
      <c r="AI10" s="148"/>
      <c r="AJ10" s="148"/>
      <c r="AK10" s="148"/>
      <c r="AL10" s="148"/>
    </row>
    <row r="11" spans="1:50" ht="20.149999999999999" customHeight="1" x14ac:dyDescent="0.25">
      <c r="A11" s="149"/>
      <c r="B11" s="147"/>
      <c r="C11" s="85" t="s">
        <v>126</v>
      </c>
      <c r="D11" s="89">
        <v>2</v>
      </c>
      <c r="E11" s="90">
        <v>3</v>
      </c>
      <c r="F11" s="90">
        <v>4</v>
      </c>
      <c r="G11" s="90">
        <v>5</v>
      </c>
      <c r="H11" s="90">
        <v>6</v>
      </c>
      <c r="I11" s="90">
        <v>7</v>
      </c>
      <c r="J11" s="91">
        <v>8</v>
      </c>
      <c r="K11" s="149"/>
      <c r="L11" s="149"/>
      <c r="M11" s="204" t="s">
        <v>101</v>
      </c>
      <c r="N11" s="205"/>
      <c r="O11" s="85" t="s">
        <v>126</v>
      </c>
      <c r="P11" s="89">
        <v>4</v>
      </c>
      <c r="Q11" s="90">
        <v>5</v>
      </c>
      <c r="R11" s="90">
        <v>6</v>
      </c>
      <c r="S11" s="90">
        <v>7</v>
      </c>
      <c r="T11" s="90">
        <v>8</v>
      </c>
      <c r="U11" s="90">
        <v>9</v>
      </c>
      <c r="V11" s="91">
        <v>10</v>
      </c>
      <c r="W11" s="149"/>
      <c r="X11" s="149"/>
      <c r="Y11" s="148"/>
      <c r="Z11" s="148"/>
      <c r="AA11" s="148"/>
      <c r="AB11" s="148"/>
      <c r="AC11" s="148"/>
      <c r="AD11" s="148"/>
      <c r="AE11" s="148"/>
      <c r="AF11" s="148"/>
      <c r="AG11" s="148"/>
      <c r="AH11" s="148"/>
      <c r="AI11" s="148"/>
      <c r="AJ11" s="148"/>
      <c r="AK11" s="148"/>
      <c r="AL11" s="148"/>
    </row>
    <row r="12" spans="1:50" ht="20.149999999999999" customHeight="1" x14ac:dyDescent="0.25">
      <c r="A12" s="149"/>
      <c r="B12" s="147"/>
      <c r="C12" s="85" t="s">
        <v>126</v>
      </c>
      <c r="D12" s="92">
        <v>9</v>
      </c>
      <c r="E12" s="93">
        <v>10</v>
      </c>
      <c r="F12" s="93">
        <v>11</v>
      </c>
      <c r="G12" s="93">
        <v>12</v>
      </c>
      <c r="H12" s="93">
        <v>13</v>
      </c>
      <c r="I12" s="93">
        <v>14</v>
      </c>
      <c r="J12" s="94">
        <v>15</v>
      </c>
      <c r="K12" s="149"/>
      <c r="L12" s="149"/>
      <c r="M12" s="204" t="s">
        <v>101</v>
      </c>
      <c r="N12" s="205"/>
      <c r="O12" s="85" t="s">
        <v>126</v>
      </c>
      <c r="P12" s="92">
        <v>11</v>
      </c>
      <c r="Q12" s="93">
        <v>12</v>
      </c>
      <c r="R12" s="93">
        <v>13</v>
      </c>
      <c r="S12" s="93">
        <v>14</v>
      </c>
      <c r="T12" s="93">
        <v>15</v>
      </c>
      <c r="U12" s="93">
        <v>16</v>
      </c>
      <c r="V12" s="94">
        <v>17</v>
      </c>
      <c r="W12" s="149"/>
      <c r="X12" s="149"/>
      <c r="Y12" s="148"/>
      <c r="Z12" s="148"/>
      <c r="AA12" s="148"/>
      <c r="AB12" s="148"/>
      <c r="AC12" s="148"/>
      <c r="AD12" s="148"/>
      <c r="AE12" s="148"/>
      <c r="AF12" s="148"/>
      <c r="AG12" s="148"/>
      <c r="AH12" s="148"/>
      <c r="AI12" s="148"/>
      <c r="AJ12" s="148"/>
      <c r="AK12" s="148"/>
      <c r="AL12" s="148"/>
    </row>
    <row r="13" spans="1:50" ht="20.149999999999999" customHeight="1" x14ac:dyDescent="0.25">
      <c r="A13" s="149"/>
      <c r="B13" s="147"/>
      <c r="C13" s="85" t="s">
        <v>126</v>
      </c>
      <c r="D13" s="106">
        <v>16</v>
      </c>
      <c r="E13" s="107">
        <v>17</v>
      </c>
      <c r="F13" s="107">
        <v>18</v>
      </c>
      <c r="G13" s="107">
        <v>19</v>
      </c>
      <c r="H13" s="107">
        <v>20</v>
      </c>
      <c r="I13" s="107">
        <v>21</v>
      </c>
      <c r="J13" s="108">
        <v>22</v>
      </c>
      <c r="K13" s="149"/>
      <c r="L13" s="149"/>
      <c r="M13" s="204" t="s">
        <v>101</v>
      </c>
      <c r="N13" s="205"/>
      <c r="O13" s="85" t="s">
        <v>126</v>
      </c>
      <c r="P13" s="106">
        <v>18</v>
      </c>
      <c r="Q13" s="107">
        <v>19</v>
      </c>
      <c r="R13" s="107">
        <v>20</v>
      </c>
      <c r="S13" s="107">
        <v>21</v>
      </c>
      <c r="T13" s="107">
        <v>22</v>
      </c>
      <c r="U13" s="107">
        <v>23</v>
      </c>
      <c r="V13" s="108">
        <v>24</v>
      </c>
      <c r="W13" s="149"/>
      <c r="X13" s="149"/>
      <c r="Y13" s="148"/>
      <c r="Z13" s="148"/>
      <c r="AA13" s="148"/>
      <c r="AB13" s="148"/>
      <c r="AC13" s="148"/>
      <c r="AD13" s="148"/>
      <c r="AE13" s="148"/>
      <c r="AF13" s="148"/>
      <c r="AG13" s="148"/>
      <c r="AH13" s="148"/>
      <c r="AI13" s="148"/>
      <c r="AJ13" s="148"/>
      <c r="AK13" s="148"/>
      <c r="AL13" s="148"/>
    </row>
    <row r="14" spans="1:50" ht="20.149999999999999" customHeight="1" x14ac:dyDescent="0.25">
      <c r="A14" s="149"/>
      <c r="B14" s="147"/>
      <c r="C14" s="85" t="s">
        <v>133</v>
      </c>
      <c r="D14" s="95">
        <v>23</v>
      </c>
      <c r="E14" s="96">
        <v>24</v>
      </c>
      <c r="F14" s="96">
        <v>25</v>
      </c>
      <c r="G14" s="96">
        <v>26</v>
      </c>
      <c r="H14" s="96">
        <v>27</v>
      </c>
      <c r="I14" s="96">
        <v>28</v>
      </c>
      <c r="J14" s="97">
        <v>1</v>
      </c>
      <c r="K14" s="149"/>
      <c r="L14" s="149"/>
      <c r="M14" s="204" t="s">
        <v>101</v>
      </c>
      <c r="N14" s="205"/>
      <c r="O14" s="85" t="s">
        <v>133</v>
      </c>
      <c r="P14" s="95">
        <v>25</v>
      </c>
      <c r="Q14" s="96">
        <v>26</v>
      </c>
      <c r="R14" s="96">
        <v>27</v>
      </c>
      <c r="S14" s="96">
        <v>28</v>
      </c>
      <c r="T14" s="96">
        <v>29</v>
      </c>
      <c r="U14" s="96">
        <v>1</v>
      </c>
      <c r="V14" s="97">
        <v>2</v>
      </c>
      <c r="W14" s="149"/>
      <c r="X14" s="149"/>
      <c r="Y14" s="148"/>
      <c r="Z14" s="148"/>
      <c r="AA14" s="148"/>
      <c r="AB14" s="148"/>
      <c r="AC14" s="148"/>
      <c r="AD14" s="148"/>
      <c r="AE14" s="148"/>
      <c r="AF14" s="148"/>
      <c r="AG14" s="148"/>
      <c r="AH14" s="148"/>
      <c r="AI14" s="148"/>
      <c r="AJ14" s="148"/>
      <c r="AK14" s="148"/>
      <c r="AL14" s="148"/>
    </row>
    <row r="15" spans="1:50" ht="20.149999999999999" customHeight="1" x14ac:dyDescent="0.25">
      <c r="A15" s="149"/>
      <c r="B15" s="147"/>
      <c r="C15" s="85" t="s">
        <v>139</v>
      </c>
      <c r="D15" s="109">
        <v>2</v>
      </c>
      <c r="E15" s="110">
        <v>3</v>
      </c>
      <c r="F15" s="110">
        <v>4</v>
      </c>
      <c r="G15" s="110">
        <v>5</v>
      </c>
      <c r="H15" s="110">
        <v>6</v>
      </c>
      <c r="I15" s="110">
        <v>7</v>
      </c>
      <c r="J15" s="111">
        <v>8</v>
      </c>
      <c r="K15" s="149"/>
      <c r="L15" s="149"/>
      <c r="M15" s="204" t="s">
        <v>101</v>
      </c>
      <c r="N15" s="205"/>
      <c r="O15" s="85" t="s">
        <v>139</v>
      </c>
      <c r="P15" s="109">
        <v>3</v>
      </c>
      <c r="Q15" s="110">
        <v>4</v>
      </c>
      <c r="R15" s="110">
        <v>5</v>
      </c>
      <c r="S15" s="110">
        <v>6</v>
      </c>
      <c r="T15" s="110">
        <v>7</v>
      </c>
      <c r="U15" s="110">
        <v>8</v>
      </c>
      <c r="V15" s="111">
        <v>9</v>
      </c>
      <c r="W15" s="149"/>
      <c r="X15" s="149"/>
      <c r="Y15" s="148"/>
      <c r="Z15" s="148"/>
      <c r="AA15" s="148"/>
      <c r="AB15" s="148"/>
      <c r="AC15" s="148"/>
      <c r="AD15" s="148"/>
      <c r="AE15" s="148"/>
      <c r="AF15" s="148"/>
      <c r="AG15" s="148"/>
      <c r="AH15" s="148"/>
      <c r="AI15" s="148"/>
      <c r="AJ15" s="148"/>
      <c r="AK15" s="148"/>
      <c r="AL15" s="148"/>
    </row>
    <row r="16" spans="1:50" x14ac:dyDescent="0.25">
      <c r="A16" s="147"/>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8"/>
      <c r="Z16" s="148"/>
      <c r="AA16" s="148"/>
      <c r="AB16" s="148"/>
      <c r="AC16" s="148"/>
      <c r="AD16" s="148"/>
      <c r="AE16" s="148"/>
      <c r="AF16" s="148"/>
      <c r="AG16" s="148"/>
      <c r="AH16" s="148"/>
      <c r="AI16" s="148"/>
      <c r="AJ16" s="148"/>
      <c r="AK16" s="148"/>
      <c r="AL16" s="148"/>
    </row>
    <row r="17" spans="1:50" x14ac:dyDescent="0.25">
      <c r="A17" s="147"/>
      <c r="B17" s="147"/>
      <c r="C17" s="147"/>
      <c r="D17" s="147"/>
      <c r="E17" s="147"/>
      <c r="F17" s="147"/>
      <c r="G17" s="147"/>
      <c r="H17" s="147"/>
      <c r="I17" s="147"/>
      <c r="J17" s="147"/>
      <c r="K17" s="147"/>
      <c r="L17" s="147"/>
      <c r="M17" s="147"/>
      <c r="N17" s="147"/>
      <c r="O17" s="147"/>
      <c r="P17" s="147"/>
      <c r="Q17" s="147"/>
      <c r="R17" s="147"/>
      <c r="S17" s="147"/>
      <c r="T17" s="147"/>
      <c r="U17" s="147"/>
      <c r="V17" s="147"/>
      <c r="W17" s="147"/>
      <c r="X17" s="147"/>
      <c r="Y17" s="148"/>
      <c r="Z17" s="148"/>
      <c r="AA17" s="148"/>
      <c r="AB17" s="148"/>
      <c r="AC17" s="148"/>
      <c r="AD17" s="148"/>
      <c r="AE17" s="148"/>
      <c r="AF17" s="148"/>
      <c r="AG17" s="148"/>
      <c r="AH17" s="148"/>
      <c r="AI17" s="148"/>
      <c r="AJ17" s="148"/>
      <c r="AK17" s="148"/>
      <c r="AL17" s="148"/>
    </row>
    <row r="18" spans="1:50" ht="13" x14ac:dyDescent="0.3">
      <c r="A18" s="147"/>
      <c r="B18" s="147"/>
      <c r="C18" s="147"/>
      <c r="D18" s="206" t="s">
        <v>102</v>
      </c>
      <c r="E18" s="206"/>
      <c r="F18" s="206"/>
      <c r="G18" s="206"/>
      <c r="H18" s="206"/>
      <c r="I18" s="206"/>
      <c r="J18" s="206"/>
      <c r="K18" s="147"/>
      <c r="L18" s="147"/>
      <c r="M18" s="147"/>
      <c r="N18" s="147"/>
      <c r="O18" s="147"/>
      <c r="P18" s="206" t="s">
        <v>103</v>
      </c>
      <c r="Q18" s="206"/>
      <c r="R18" s="206"/>
      <c r="S18" s="206"/>
      <c r="T18" s="206"/>
      <c r="U18" s="206"/>
      <c r="V18" s="206"/>
      <c r="W18" s="147"/>
      <c r="X18" s="147"/>
      <c r="Y18" s="148"/>
      <c r="Z18" s="148"/>
      <c r="AA18" s="148"/>
      <c r="AB18" s="148"/>
      <c r="AC18" s="148"/>
      <c r="AD18" s="148"/>
      <c r="AE18" s="148"/>
      <c r="AF18" s="148"/>
      <c r="AG18" s="148"/>
      <c r="AH18" s="148"/>
      <c r="AI18" s="148"/>
      <c r="AJ18" s="148"/>
      <c r="AK18" s="148"/>
      <c r="AL18" s="148"/>
    </row>
    <row r="19" spans="1:50" ht="13.15" customHeight="1" x14ac:dyDescent="0.25">
      <c r="A19" s="147"/>
      <c r="B19" s="147"/>
      <c r="C19" s="203" t="s">
        <v>127</v>
      </c>
      <c r="D19" s="203"/>
      <c r="E19" s="203"/>
      <c r="F19" s="203"/>
      <c r="G19" s="147"/>
      <c r="H19" s="147" t="s">
        <v>128</v>
      </c>
      <c r="I19" s="147"/>
      <c r="J19" s="147"/>
      <c r="K19" s="147"/>
      <c r="L19" s="147"/>
      <c r="M19" s="147"/>
      <c r="N19" s="147"/>
      <c r="O19" s="203" t="s">
        <v>129</v>
      </c>
      <c r="P19" s="203"/>
      <c r="Q19" s="203"/>
      <c r="R19" s="203"/>
      <c r="S19" s="147"/>
      <c r="T19" s="147" t="s">
        <v>128</v>
      </c>
      <c r="U19" s="147"/>
      <c r="V19" s="147"/>
      <c r="W19" s="147"/>
      <c r="X19" s="147"/>
      <c r="Y19" s="148"/>
      <c r="Z19" s="148"/>
      <c r="AA19" s="148"/>
      <c r="AB19" s="148"/>
      <c r="AC19" s="148"/>
      <c r="AD19" s="148"/>
      <c r="AE19" s="148"/>
      <c r="AF19" s="148"/>
      <c r="AG19" s="148"/>
      <c r="AH19" s="148"/>
      <c r="AI19" s="148"/>
      <c r="AJ19" s="148"/>
      <c r="AK19" s="148"/>
      <c r="AL19" s="148"/>
    </row>
    <row r="20" spans="1:50" x14ac:dyDescent="0.25">
      <c r="A20" s="98"/>
      <c r="B20" s="98"/>
      <c r="C20" s="203" t="s">
        <v>130</v>
      </c>
      <c r="D20" s="203"/>
      <c r="E20" s="203"/>
      <c r="F20" s="203"/>
      <c r="G20" s="7"/>
      <c r="H20" s="7" t="s">
        <v>131</v>
      </c>
      <c r="I20" s="7"/>
      <c r="J20" s="7"/>
      <c r="K20" s="98"/>
      <c r="L20" s="98"/>
      <c r="M20" s="98"/>
      <c r="N20" s="98"/>
      <c r="O20" s="203" t="s">
        <v>132</v>
      </c>
      <c r="P20" s="203"/>
      <c r="Q20" s="203"/>
      <c r="R20" s="203"/>
      <c r="S20" s="7"/>
      <c r="T20" s="7" t="s">
        <v>131</v>
      </c>
      <c r="U20" s="7"/>
      <c r="V20" s="7"/>
      <c r="W20" s="7"/>
      <c r="X20" s="7"/>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x14ac:dyDescent="0.25">
      <c r="A21" s="100"/>
      <c r="B21" s="100"/>
      <c r="C21" s="203" t="s">
        <v>134</v>
      </c>
      <c r="D21" s="203"/>
      <c r="E21" s="203"/>
      <c r="F21" s="203"/>
      <c r="G21" s="7"/>
      <c r="H21" s="7" t="s">
        <v>135</v>
      </c>
      <c r="I21" s="7"/>
      <c r="J21" s="7"/>
      <c r="K21" s="98"/>
      <c r="L21" s="98"/>
      <c r="M21" s="98"/>
      <c r="N21" s="98"/>
      <c r="O21" s="203"/>
      <c r="P21" s="203"/>
      <c r="Q21" s="203"/>
      <c r="R21" s="203"/>
      <c r="S21" s="101"/>
      <c r="T21" s="101"/>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x14ac:dyDescent="0.25">
      <c r="A22" s="98"/>
      <c r="B22" s="98"/>
      <c r="C22" s="203"/>
      <c r="D22" s="203"/>
      <c r="E22" s="203"/>
      <c r="F22" s="203"/>
      <c r="G22" s="7"/>
      <c r="H22" s="7"/>
      <c r="I22" s="7"/>
      <c r="J22" s="7"/>
      <c r="K22" s="98"/>
      <c r="L22" s="98"/>
      <c r="M22" s="98"/>
      <c r="N22" s="98"/>
      <c r="O22" s="203"/>
      <c r="P22" s="203"/>
      <c r="Q22" s="203"/>
      <c r="R22" s="203"/>
      <c r="S22" s="7"/>
      <c r="T22" s="7"/>
      <c r="U22" s="7"/>
      <c r="V22" s="7"/>
      <c r="W22" s="7"/>
      <c r="X22" s="7"/>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x14ac:dyDescent="0.25">
      <c r="A23" s="98"/>
      <c r="B23" s="98"/>
      <c r="C23" s="203"/>
      <c r="D23" s="203"/>
      <c r="E23" s="203"/>
      <c r="F23" s="203"/>
      <c r="G23" s="7"/>
      <c r="H23" s="7"/>
      <c r="I23" s="7"/>
      <c r="J23" s="98"/>
      <c r="K23" s="98"/>
      <c r="L23" s="98"/>
      <c r="M23" s="98"/>
      <c r="N23" s="98"/>
      <c r="O23" s="203"/>
      <c r="P23" s="203"/>
      <c r="Q23" s="203"/>
      <c r="R23" s="203"/>
      <c r="S23" s="7"/>
      <c r="T23" s="7"/>
      <c r="U23" s="7"/>
      <c r="V23" s="7"/>
      <c r="W23" s="7"/>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x14ac:dyDescent="0.25">
      <c r="A24" s="147"/>
      <c r="B24" s="147"/>
      <c r="C24" s="203"/>
      <c r="D24" s="203"/>
      <c r="E24" s="203"/>
      <c r="F24" s="203"/>
      <c r="G24" s="7"/>
      <c r="H24" s="7"/>
      <c r="I24" s="7"/>
      <c r="J24" s="147"/>
      <c r="K24" s="147"/>
      <c r="L24" s="147"/>
      <c r="M24" s="147"/>
      <c r="N24" s="147"/>
      <c r="O24" s="203"/>
      <c r="P24" s="203"/>
      <c r="Q24" s="203"/>
      <c r="R24" s="203"/>
      <c r="S24" s="7"/>
      <c r="T24" s="7"/>
      <c r="U24" s="7"/>
      <c r="V24" s="7"/>
      <c r="W24" s="7"/>
      <c r="X24" s="147"/>
      <c r="Y24" s="148"/>
      <c r="Z24" s="148"/>
      <c r="AA24" s="148"/>
      <c r="AB24" s="148"/>
      <c r="AC24" s="148"/>
      <c r="AD24" s="148"/>
      <c r="AE24" s="148"/>
      <c r="AF24" s="148"/>
      <c r="AG24" s="148"/>
      <c r="AH24" s="148"/>
      <c r="AI24" s="148"/>
      <c r="AJ24" s="148"/>
      <c r="AK24" s="148"/>
      <c r="AL24" s="148"/>
    </row>
    <row r="25" spans="1:50" ht="12.75" customHeight="1" x14ac:dyDescent="0.25">
      <c r="Y25" s="148"/>
      <c r="Z25" s="148"/>
      <c r="AA25" s="148"/>
      <c r="AB25" s="148"/>
      <c r="AC25" s="148"/>
      <c r="AD25" s="148"/>
      <c r="AE25" s="148"/>
      <c r="AF25" s="148"/>
      <c r="AG25" s="148"/>
      <c r="AH25" s="148"/>
      <c r="AI25" s="148"/>
      <c r="AJ25" s="148"/>
      <c r="AK25" s="148"/>
      <c r="AL25" s="148"/>
    </row>
    <row r="26" spans="1:50" x14ac:dyDescent="0.25">
      <c r="A26" s="147"/>
      <c r="B26" s="147"/>
      <c r="C26" s="203"/>
      <c r="D26" s="203"/>
      <c r="E26" s="203"/>
      <c r="F26" s="203"/>
      <c r="G26" s="7"/>
      <c r="H26" s="7"/>
      <c r="I26" s="7"/>
      <c r="J26" s="147"/>
      <c r="K26" s="147"/>
      <c r="L26" s="147"/>
      <c r="M26" s="147"/>
      <c r="N26" s="147"/>
      <c r="O26" s="203"/>
      <c r="P26" s="203"/>
      <c r="Q26" s="203"/>
      <c r="R26" s="203"/>
      <c r="S26" s="7"/>
      <c r="T26" s="7"/>
      <c r="U26" s="7"/>
      <c r="V26" s="7"/>
      <c r="W26" s="7"/>
      <c r="X26" s="147"/>
      <c r="Y26" s="148"/>
      <c r="Z26" s="148"/>
      <c r="AA26" s="148"/>
      <c r="AB26" s="148"/>
      <c r="AC26" s="148"/>
      <c r="AD26" s="148"/>
      <c r="AE26" s="148"/>
      <c r="AF26" s="148"/>
      <c r="AG26" s="148"/>
      <c r="AH26" s="148"/>
      <c r="AI26" s="148"/>
      <c r="AJ26" s="148"/>
      <c r="AK26" s="148"/>
      <c r="AL26" s="148"/>
    </row>
    <row r="27" spans="1:50" x14ac:dyDescent="0.25">
      <c r="A27" s="147"/>
      <c r="B27" s="147"/>
      <c r="C27" s="203"/>
      <c r="D27" s="207"/>
      <c r="E27" s="207"/>
      <c r="F27" s="7"/>
      <c r="G27" s="7"/>
      <c r="H27" s="7"/>
      <c r="I27" s="7"/>
      <c r="J27" s="147"/>
      <c r="K27" s="147"/>
      <c r="L27" s="147"/>
      <c r="M27" s="147"/>
      <c r="N27" s="147"/>
      <c r="O27" s="203"/>
      <c r="P27" s="207"/>
      <c r="Q27" s="207"/>
      <c r="R27" s="7"/>
      <c r="S27" s="7"/>
      <c r="T27" s="7"/>
      <c r="U27" s="7"/>
      <c r="V27" s="7"/>
      <c r="W27" s="7"/>
      <c r="X27" s="147"/>
      <c r="Y27" s="148"/>
      <c r="Z27" s="148"/>
      <c r="AA27" s="148"/>
      <c r="AB27" s="148"/>
      <c r="AC27" s="148"/>
      <c r="AD27" s="148"/>
      <c r="AE27" s="148"/>
      <c r="AF27" s="148"/>
      <c r="AG27" s="148"/>
      <c r="AH27" s="148"/>
      <c r="AI27" s="148"/>
      <c r="AJ27" s="148"/>
      <c r="AK27" s="148"/>
      <c r="AL27" s="148"/>
    </row>
    <row r="28" spans="1:50" x14ac:dyDescent="0.25">
      <c r="A28" s="147"/>
      <c r="B28" s="147"/>
      <c r="C28" s="203"/>
      <c r="D28" s="207"/>
      <c r="E28" s="207"/>
      <c r="F28" s="147"/>
      <c r="G28" s="147"/>
      <c r="H28" s="147"/>
      <c r="I28" s="147"/>
      <c r="J28" s="147"/>
      <c r="K28" s="147"/>
      <c r="L28" s="147"/>
      <c r="M28" s="147"/>
      <c r="N28" s="147"/>
      <c r="O28" s="203"/>
      <c r="P28" s="207"/>
      <c r="Q28" s="207"/>
      <c r="R28" s="147"/>
      <c r="S28" s="147"/>
      <c r="T28" s="147"/>
      <c r="U28" s="147"/>
      <c r="V28" s="147"/>
      <c r="W28" s="147"/>
      <c r="X28" s="147"/>
      <c r="Y28" s="148"/>
      <c r="Z28" s="148"/>
      <c r="AA28" s="148"/>
      <c r="AB28" s="148"/>
      <c r="AC28" s="148"/>
      <c r="AD28" s="148"/>
      <c r="AE28" s="148"/>
      <c r="AF28" s="148"/>
      <c r="AG28" s="148"/>
      <c r="AH28" s="148"/>
      <c r="AI28" s="148"/>
      <c r="AJ28" s="148"/>
      <c r="AK28" s="148"/>
      <c r="AL28" s="148"/>
    </row>
    <row r="29" spans="1:50" x14ac:dyDescent="0.25">
      <c r="A29" s="147"/>
      <c r="B29" s="147"/>
      <c r="C29" s="203"/>
      <c r="D29" s="207"/>
      <c r="E29" s="207"/>
      <c r="F29" s="147"/>
      <c r="G29" s="147"/>
      <c r="H29" s="147"/>
      <c r="I29" s="147"/>
      <c r="J29" s="147"/>
      <c r="K29" s="147"/>
      <c r="L29" s="147"/>
      <c r="M29" s="147"/>
      <c r="N29" s="147"/>
      <c r="O29" s="203"/>
      <c r="P29" s="207"/>
      <c r="Q29" s="207"/>
      <c r="R29" s="147"/>
      <c r="T29" s="147"/>
      <c r="U29" s="147"/>
      <c r="V29" s="147"/>
      <c r="W29" s="147"/>
      <c r="X29" s="147"/>
      <c r="Y29" s="148"/>
      <c r="Z29" s="148"/>
      <c r="AA29" s="148"/>
      <c r="AB29" s="148"/>
      <c r="AC29" s="148"/>
      <c r="AD29" s="148"/>
      <c r="AE29" s="148"/>
      <c r="AF29" s="148"/>
      <c r="AG29" s="148"/>
      <c r="AH29" s="148"/>
      <c r="AI29" s="148"/>
      <c r="AJ29" s="148"/>
      <c r="AK29" s="148"/>
      <c r="AL29" s="148"/>
    </row>
    <row r="30" spans="1:50" ht="13" x14ac:dyDescent="0.3">
      <c r="A30" s="147"/>
      <c r="B30" s="147"/>
      <c r="C30" s="150"/>
      <c r="D30" s="147"/>
      <c r="E30" s="147"/>
      <c r="F30" s="147"/>
      <c r="G30" s="102" t="s">
        <v>104</v>
      </c>
      <c r="H30" s="147">
        <v>30</v>
      </c>
      <c r="I30" s="147"/>
      <c r="J30" s="147"/>
      <c r="K30" s="147"/>
      <c r="L30" s="147"/>
      <c r="M30" s="147"/>
      <c r="N30" s="147"/>
      <c r="O30" s="150"/>
      <c r="P30" s="147"/>
      <c r="Q30" s="147"/>
      <c r="R30" s="147"/>
      <c r="S30" s="102" t="s">
        <v>104</v>
      </c>
      <c r="T30" s="147">
        <v>30</v>
      </c>
      <c r="U30" s="147"/>
      <c r="V30" s="147"/>
      <c r="W30" s="147"/>
      <c r="X30" s="147"/>
      <c r="Y30" s="148"/>
      <c r="Z30" s="148"/>
      <c r="AA30" s="148"/>
      <c r="AB30" s="148"/>
      <c r="AC30" s="148"/>
      <c r="AD30" s="148"/>
      <c r="AE30" s="148"/>
      <c r="AF30" s="148"/>
      <c r="AG30" s="148"/>
      <c r="AH30" s="148"/>
      <c r="AI30" s="148"/>
      <c r="AJ30" s="148"/>
      <c r="AK30" s="148"/>
      <c r="AL30" s="148"/>
    </row>
    <row r="31" spans="1:50" ht="13" x14ac:dyDescent="0.3">
      <c r="A31" s="147"/>
      <c r="B31" s="147"/>
      <c r="C31" s="150"/>
      <c r="D31" s="147"/>
      <c r="E31" s="147"/>
      <c r="F31" s="147"/>
      <c r="G31" s="102" t="s">
        <v>105</v>
      </c>
      <c r="H31" s="147">
        <v>12</v>
      </c>
      <c r="I31" s="147"/>
      <c r="J31" s="147"/>
      <c r="K31" s="147"/>
      <c r="L31" s="147"/>
      <c r="M31" s="147"/>
      <c r="N31" s="147"/>
      <c r="O31" s="150"/>
      <c r="P31" s="147"/>
      <c r="Q31" s="147"/>
      <c r="R31" s="147"/>
      <c r="S31" s="102" t="s">
        <v>105</v>
      </c>
      <c r="T31" s="147">
        <v>12</v>
      </c>
      <c r="U31" s="147"/>
      <c r="V31" s="147"/>
      <c r="W31" s="147"/>
      <c r="X31" s="147"/>
      <c r="Y31" s="148"/>
      <c r="Z31" s="148"/>
      <c r="AA31" s="148"/>
      <c r="AB31" s="148"/>
      <c r="AC31" s="148"/>
      <c r="AD31" s="148"/>
      <c r="AE31" s="148"/>
      <c r="AF31" s="148"/>
      <c r="AG31" s="148"/>
      <c r="AH31" s="148"/>
      <c r="AI31" s="148"/>
      <c r="AJ31" s="148"/>
      <c r="AK31" s="148"/>
      <c r="AL31" s="148"/>
    </row>
    <row r="32" spans="1:50" x14ac:dyDescent="0.25">
      <c r="A32" s="147"/>
      <c r="B32" s="147"/>
      <c r="C32" s="150"/>
      <c r="D32" s="147"/>
      <c r="E32" s="147"/>
      <c r="F32" s="147"/>
      <c r="G32" s="147"/>
      <c r="H32" s="147"/>
      <c r="I32" s="147"/>
      <c r="J32" s="147"/>
      <c r="K32" s="147"/>
      <c r="L32" s="147"/>
      <c r="M32" s="147"/>
      <c r="N32" s="147"/>
      <c r="O32" s="150"/>
      <c r="P32" s="147"/>
      <c r="Q32" s="147"/>
      <c r="R32" s="147"/>
      <c r="S32" s="147"/>
      <c r="T32" s="147"/>
      <c r="U32" s="147"/>
      <c r="V32" s="147"/>
      <c r="W32" s="147"/>
      <c r="X32" s="147"/>
      <c r="Y32" s="148"/>
      <c r="Z32" s="148"/>
      <c r="AA32" s="148"/>
      <c r="AB32" s="148"/>
      <c r="AC32" s="148"/>
      <c r="AD32" s="148"/>
      <c r="AE32" s="148"/>
      <c r="AF32" s="148"/>
      <c r="AG32" s="148"/>
      <c r="AH32" s="148"/>
      <c r="AI32" s="148"/>
      <c r="AJ32" s="148"/>
      <c r="AK32" s="148"/>
      <c r="AL32" s="148"/>
    </row>
    <row r="33" spans="1:38" x14ac:dyDescent="0.25">
      <c r="A33" s="147"/>
      <c r="B33" s="147"/>
      <c r="C33" s="150"/>
      <c r="D33" s="147"/>
      <c r="E33" s="147"/>
      <c r="F33" s="147"/>
      <c r="G33" s="147"/>
      <c r="H33" s="147"/>
      <c r="I33" s="147"/>
      <c r="J33" s="147"/>
      <c r="K33" s="147"/>
      <c r="L33" s="147"/>
      <c r="M33" s="147"/>
      <c r="N33" s="147"/>
      <c r="O33" s="150"/>
      <c r="P33" s="147"/>
      <c r="Q33" s="147"/>
      <c r="R33" s="147"/>
      <c r="S33" s="147"/>
      <c r="T33" s="147"/>
      <c r="U33" s="147"/>
      <c r="V33" s="147"/>
      <c r="W33" s="147"/>
      <c r="X33" s="147"/>
      <c r="Y33" s="148"/>
      <c r="Z33" s="148"/>
      <c r="AA33" s="148"/>
      <c r="AB33" s="148"/>
      <c r="AC33" s="148"/>
      <c r="AD33" s="148"/>
      <c r="AE33" s="148"/>
      <c r="AF33" s="148"/>
      <c r="AG33" s="148"/>
      <c r="AH33" s="148"/>
      <c r="AI33" s="148"/>
      <c r="AJ33" s="148"/>
      <c r="AK33" s="148"/>
      <c r="AL33" s="148"/>
    </row>
    <row r="34" spans="1:38" ht="13" x14ac:dyDescent="0.3">
      <c r="A34" s="147"/>
      <c r="B34" s="103"/>
      <c r="C34" s="104"/>
      <c r="D34" s="147"/>
      <c r="E34" s="147"/>
      <c r="F34" s="147"/>
      <c r="G34" s="147"/>
      <c r="H34" s="147"/>
      <c r="I34" s="147"/>
      <c r="J34" s="147"/>
      <c r="K34" s="147"/>
      <c r="L34" s="147"/>
      <c r="M34" s="147"/>
      <c r="N34" s="147"/>
      <c r="O34" s="150"/>
      <c r="P34" s="147"/>
      <c r="Q34" s="147"/>
      <c r="R34" s="147"/>
      <c r="S34" s="147"/>
      <c r="T34" s="147"/>
      <c r="U34" s="147"/>
      <c r="V34" s="147"/>
      <c r="W34" s="147"/>
      <c r="X34" s="147"/>
      <c r="Y34" s="148"/>
      <c r="Z34" s="148"/>
      <c r="AA34" s="148"/>
      <c r="AB34" s="148"/>
      <c r="AC34" s="148"/>
      <c r="AD34" s="148"/>
      <c r="AE34" s="148"/>
      <c r="AF34" s="148"/>
      <c r="AG34" s="148"/>
      <c r="AH34" s="148"/>
      <c r="AI34" s="148"/>
      <c r="AJ34" s="148"/>
      <c r="AK34" s="148"/>
      <c r="AL34" s="148"/>
    </row>
    <row r="35" spans="1:38" ht="13" x14ac:dyDescent="0.3">
      <c r="A35" s="147"/>
      <c r="B35" s="103"/>
      <c r="C35" s="104"/>
      <c r="D35" s="147"/>
      <c r="E35" s="147"/>
      <c r="F35" s="147"/>
      <c r="G35" s="147"/>
      <c r="H35" s="147"/>
      <c r="I35" s="147"/>
      <c r="J35" s="147"/>
      <c r="K35" s="147"/>
      <c r="L35" s="147"/>
      <c r="M35" s="147"/>
      <c r="N35" s="147"/>
      <c r="O35" s="147"/>
      <c r="P35" s="147"/>
      <c r="Q35" s="147"/>
      <c r="R35" s="147"/>
      <c r="S35" s="147"/>
      <c r="T35" s="147"/>
      <c r="U35" s="147"/>
      <c r="V35" s="147"/>
      <c r="W35" s="147"/>
      <c r="X35" s="147"/>
      <c r="Y35" s="148"/>
      <c r="Z35" s="148"/>
      <c r="AA35" s="148"/>
      <c r="AB35" s="148"/>
      <c r="AC35" s="148"/>
      <c r="AD35" s="148"/>
      <c r="AE35" s="148"/>
      <c r="AF35" s="148"/>
      <c r="AG35" s="148"/>
      <c r="AH35" s="148"/>
      <c r="AI35" s="148"/>
      <c r="AJ35" s="148"/>
      <c r="AK35" s="148"/>
      <c r="AL35" s="148"/>
    </row>
    <row r="36" spans="1:38" ht="13" x14ac:dyDescent="0.3">
      <c r="A36" s="147"/>
      <c r="B36" s="147"/>
      <c r="C36" s="104"/>
      <c r="D36" s="147"/>
      <c r="E36" s="147"/>
      <c r="F36" s="147"/>
      <c r="G36" s="147"/>
      <c r="H36" s="147"/>
      <c r="I36" s="147"/>
      <c r="J36" s="147"/>
      <c r="K36" s="147"/>
      <c r="L36" s="147"/>
      <c r="M36" s="147"/>
      <c r="N36" s="147"/>
      <c r="O36" s="147"/>
      <c r="P36" s="147"/>
      <c r="Q36" s="147"/>
      <c r="R36" s="147"/>
      <c r="S36" s="147"/>
      <c r="T36" s="147"/>
      <c r="U36" s="147"/>
      <c r="V36" s="147"/>
      <c r="W36" s="147"/>
      <c r="X36" s="147"/>
      <c r="Y36" s="148"/>
      <c r="Z36" s="148"/>
      <c r="AA36" s="148"/>
      <c r="AB36" s="148"/>
      <c r="AC36" s="148"/>
      <c r="AD36" s="148"/>
      <c r="AE36" s="148"/>
      <c r="AF36" s="148"/>
      <c r="AG36" s="148"/>
      <c r="AH36" s="148"/>
      <c r="AI36" s="148"/>
      <c r="AJ36" s="148"/>
      <c r="AK36" s="148"/>
      <c r="AL36" s="148"/>
    </row>
    <row r="37" spans="1:38" ht="13" x14ac:dyDescent="0.3">
      <c r="A37" s="147"/>
      <c r="C37" s="105" t="s">
        <v>140</v>
      </c>
      <c r="D37" s="147"/>
      <c r="E37" s="147"/>
      <c r="F37" s="147"/>
      <c r="G37" s="147"/>
      <c r="H37" s="147"/>
      <c r="I37" s="147"/>
      <c r="J37" s="147"/>
      <c r="K37" s="147"/>
      <c r="L37" s="147"/>
      <c r="M37" s="147"/>
      <c r="N37" s="147"/>
      <c r="O37" s="147"/>
      <c r="P37" s="147"/>
      <c r="Q37" s="147"/>
      <c r="R37" s="147"/>
      <c r="S37" s="147"/>
      <c r="T37" s="147"/>
      <c r="U37" s="147"/>
      <c r="V37" s="147"/>
      <c r="W37" s="147"/>
      <c r="X37" s="147"/>
      <c r="Y37" s="148"/>
      <c r="Z37" s="148"/>
      <c r="AA37" s="148"/>
      <c r="AB37" s="148"/>
      <c r="AC37" s="148"/>
      <c r="AD37" s="148"/>
      <c r="AE37" s="148"/>
      <c r="AF37" s="148"/>
      <c r="AG37" s="148"/>
      <c r="AH37" s="148"/>
      <c r="AI37" s="148"/>
      <c r="AJ37" s="148"/>
      <c r="AK37" s="148"/>
      <c r="AL37" s="148"/>
    </row>
    <row r="38" spans="1:38" x14ac:dyDescent="0.25">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8"/>
      <c r="Z38" s="148"/>
      <c r="AA38" s="148"/>
      <c r="AB38" s="148"/>
      <c r="AC38" s="148"/>
      <c r="AD38" s="148"/>
      <c r="AE38" s="148"/>
      <c r="AF38" s="148"/>
      <c r="AG38" s="148"/>
      <c r="AH38" s="148"/>
      <c r="AI38" s="148"/>
      <c r="AJ38" s="148"/>
      <c r="AK38" s="148"/>
      <c r="AL38" s="148"/>
    </row>
    <row r="39" spans="1:38" x14ac:dyDescent="0.25">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8"/>
      <c r="Z39" s="148"/>
      <c r="AA39" s="148"/>
      <c r="AB39" s="148"/>
      <c r="AC39" s="148"/>
      <c r="AD39" s="148"/>
      <c r="AE39" s="148"/>
      <c r="AF39" s="148"/>
      <c r="AG39" s="148"/>
      <c r="AH39" s="148"/>
      <c r="AI39" s="148"/>
      <c r="AJ39" s="148"/>
      <c r="AK39" s="148"/>
      <c r="AL39" s="148"/>
    </row>
    <row r="40" spans="1:38" x14ac:dyDescent="0.25">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8"/>
      <c r="Z40" s="148"/>
      <c r="AA40" s="148"/>
      <c r="AB40" s="148"/>
      <c r="AC40" s="148"/>
      <c r="AD40" s="148"/>
      <c r="AE40" s="148"/>
      <c r="AF40" s="148"/>
      <c r="AG40" s="148"/>
      <c r="AH40" s="148"/>
      <c r="AI40" s="148"/>
      <c r="AJ40" s="148"/>
      <c r="AK40" s="148"/>
      <c r="AL40" s="148"/>
    </row>
    <row r="41" spans="1:38" x14ac:dyDescent="0.25">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8"/>
      <c r="Z41" s="148"/>
      <c r="AA41" s="148"/>
      <c r="AB41" s="148"/>
      <c r="AC41" s="148"/>
      <c r="AD41" s="148"/>
      <c r="AE41" s="148"/>
      <c r="AF41" s="148"/>
      <c r="AG41" s="148"/>
      <c r="AH41" s="148"/>
      <c r="AI41" s="148"/>
      <c r="AJ41" s="148"/>
      <c r="AK41" s="148"/>
      <c r="AL41" s="148"/>
    </row>
    <row r="42" spans="1:38" x14ac:dyDescent="0.25">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8"/>
      <c r="Z42" s="148"/>
      <c r="AA42" s="148"/>
      <c r="AB42" s="148"/>
      <c r="AC42" s="148"/>
      <c r="AD42" s="148"/>
      <c r="AE42" s="148"/>
      <c r="AF42" s="148"/>
      <c r="AG42" s="148"/>
      <c r="AH42" s="148"/>
      <c r="AI42" s="148"/>
      <c r="AJ42" s="148"/>
      <c r="AK42" s="148"/>
      <c r="AL42" s="148"/>
    </row>
    <row r="43" spans="1:38" ht="12.75" customHeight="1" x14ac:dyDescent="0.25">
      <c r="A43" s="147"/>
      <c r="X43" s="147"/>
      <c r="Y43" s="148"/>
      <c r="Z43" s="148"/>
      <c r="AA43" s="148"/>
      <c r="AB43" s="148"/>
      <c r="AC43" s="148"/>
      <c r="AD43" s="148"/>
      <c r="AE43" s="148"/>
      <c r="AF43" s="148"/>
      <c r="AG43" s="148"/>
      <c r="AH43" s="148"/>
      <c r="AI43" s="148"/>
      <c r="AJ43" s="148"/>
      <c r="AK43" s="148"/>
      <c r="AL43" s="148"/>
    </row>
    <row r="44" spans="1:38" ht="41.25" customHeight="1" x14ac:dyDescent="0.25">
      <c r="A44" s="147"/>
      <c r="B44" s="208" t="s">
        <v>124</v>
      </c>
      <c r="C44" s="208"/>
      <c r="D44" s="208"/>
      <c r="E44" s="208"/>
      <c r="F44" s="208"/>
      <c r="G44" s="208"/>
      <c r="H44" s="208"/>
      <c r="I44" s="208"/>
      <c r="J44" s="208"/>
      <c r="K44" s="208"/>
      <c r="L44" s="208"/>
      <c r="M44" s="208"/>
      <c r="N44" s="208"/>
      <c r="O44" s="208"/>
      <c r="P44" s="208"/>
      <c r="Q44" s="208"/>
      <c r="R44" s="208"/>
      <c r="S44" s="208"/>
      <c r="T44" s="208"/>
      <c r="U44" s="208"/>
      <c r="V44" s="208"/>
      <c r="W44" s="208"/>
      <c r="X44" s="147"/>
      <c r="Y44" s="148"/>
      <c r="Z44" s="148"/>
      <c r="AA44" s="148"/>
      <c r="AB44" s="148"/>
      <c r="AC44" s="148"/>
      <c r="AD44" s="148"/>
      <c r="AE44" s="148"/>
      <c r="AF44" s="148"/>
      <c r="AG44" s="148"/>
      <c r="AH44" s="148"/>
      <c r="AI44" s="148"/>
      <c r="AJ44" s="148"/>
      <c r="AK44" s="148"/>
      <c r="AL44" s="148"/>
    </row>
    <row r="45" spans="1:38" x14ac:dyDescent="0.25">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8"/>
      <c r="Z45" s="148"/>
      <c r="AA45" s="148"/>
      <c r="AB45" s="148"/>
      <c r="AC45" s="148"/>
      <c r="AD45" s="148"/>
      <c r="AE45" s="148"/>
      <c r="AF45" s="148"/>
      <c r="AG45" s="148"/>
      <c r="AH45" s="148"/>
      <c r="AI45" s="148"/>
      <c r="AJ45" s="148"/>
      <c r="AK45" s="148"/>
      <c r="AL45" s="148"/>
    </row>
    <row r="46" spans="1:38" x14ac:dyDescent="0.25">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c r="AJ46" s="148"/>
      <c r="AK46" s="148"/>
      <c r="AL46" s="148"/>
    </row>
    <row r="47" spans="1:38" x14ac:dyDescent="0.25">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row>
    <row r="48" spans="1:38" x14ac:dyDescent="0.25">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row>
    <row r="49" spans="1:38" x14ac:dyDescent="0.25">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row>
    <row r="50" spans="1:38" x14ac:dyDescent="0.25">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row>
    <row r="51" spans="1:38" x14ac:dyDescent="0.25">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row>
    <row r="52" spans="1:38" x14ac:dyDescent="0.25">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row>
    <row r="53" spans="1:38" x14ac:dyDescent="0.25">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row>
    <row r="54" spans="1:38" x14ac:dyDescent="0.25">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row>
    <row r="55" spans="1:38" x14ac:dyDescent="0.25">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row>
    <row r="56" spans="1:38" x14ac:dyDescent="0.25">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row>
    <row r="57" spans="1:38" x14ac:dyDescent="0.25">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row>
    <row r="58" spans="1:38" x14ac:dyDescent="0.25">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T42" sqref="T42"/>
    </sheetView>
  </sheetViews>
  <sheetFormatPr defaultRowHeight="12.5" x14ac:dyDescent="0.25"/>
  <cols>
    <col min="1" max="1" width="28" customWidth="1"/>
    <col min="2" max="2" width="19.54296875" customWidth="1"/>
    <col min="3" max="3" width="2.81640625" customWidth="1"/>
    <col min="4" max="5" width="5.453125" customWidth="1"/>
    <col min="6" max="6" width="4.453125" customWidth="1"/>
  </cols>
  <sheetData>
    <row r="1" spans="1:57" ht="18" x14ac:dyDescent="0.4">
      <c r="A1" s="71" t="s">
        <v>108</v>
      </c>
      <c r="B1" s="71" t="s">
        <v>136</v>
      </c>
    </row>
    <row r="2" spans="1:57" ht="90" x14ac:dyDescent="0.4">
      <c r="A2" s="72" t="s">
        <v>107</v>
      </c>
      <c r="B2" s="151" t="s">
        <v>137</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21" t="s">
        <v>5</v>
      </c>
      <c r="E4" s="222"/>
      <c r="G4" s="215" t="s">
        <v>6</v>
      </c>
      <c r="H4" s="216"/>
      <c r="I4" s="216"/>
      <c r="J4" s="216"/>
      <c r="K4" s="216"/>
      <c r="L4" s="216"/>
      <c r="M4" s="216"/>
      <c r="N4" s="216"/>
      <c r="O4" s="216"/>
      <c r="P4" s="216"/>
      <c r="Q4" s="216"/>
      <c r="R4" s="216"/>
      <c r="T4" s="215" t="s">
        <v>7</v>
      </c>
      <c r="U4" s="216"/>
      <c r="V4" s="216"/>
      <c r="W4" s="216"/>
      <c r="X4" s="216"/>
      <c r="Y4" s="216"/>
      <c r="Z4" s="216"/>
      <c r="AA4" s="216"/>
      <c r="AB4" s="216"/>
      <c r="AC4" s="216"/>
      <c r="AD4" s="216"/>
      <c r="AE4" s="216"/>
      <c r="AF4" s="4"/>
      <c r="AG4" s="215" t="s">
        <v>34</v>
      </c>
      <c r="AH4" s="216"/>
      <c r="AI4" s="216"/>
      <c r="AJ4" s="216"/>
      <c r="AK4" s="216"/>
      <c r="AL4" s="216"/>
      <c r="AM4" s="216"/>
      <c r="AN4" s="216"/>
      <c r="AO4" s="216"/>
      <c r="AP4" s="216"/>
      <c r="AQ4" s="216"/>
      <c r="AR4" s="216"/>
      <c r="AT4" s="215" t="s">
        <v>35</v>
      </c>
      <c r="AU4" s="216"/>
      <c r="AV4" s="216"/>
      <c r="AW4" s="216"/>
      <c r="AX4" s="216"/>
      <c r="AY4" s="216"/>
      <c r="AZ4" s="216"/>
      <c r="BA4" s="216"/>
      <c r="BB4" s="216"/>
      <c r="BC4" s="216"/>
      <c r="BD4" s="216"/>
      <c r="BE4" s="216"/>
    </row>
    <row r="5" spans="1:57" ht="13" x14ac:dyDescent="0.25">
      <c r="A5" s="32"/>
      <c r="B5" s="32"/>
      <c r="C5" s="3"/>
      <c r="D5" s="223" t="s">
        <v>8</v>
      </c>
      <c r="E5" s="225" t="s">
        <v>9</v>
      </c>
      <c r="F5" s="5"/>
      <c r="G5" s="213" t="s">
        <v>0</v>
      </c>
      <c r="H5" s="209" t="s">
        <v>1</v>
      </c>
      <c r="I5" s="209" t="s">
        <v>10</v>
      </c>
      <c r="J5" s="209" t="s">
        <v>2</v>
      </c>
      <c r="K5" s="209" t="s">
        <v>11</v>
      </c>
      <c r="L5" s="211" t="s">
        <v>12</v>
      </c>
      <c r="M5" s="5"/>
      <c r="N5" s="213" t="s">
        <v>3</v>
      </c>
      <c r="O5" s="209" t="s">
        <v>4</v>
      </c>
      <c r="P5" s="211" t="s">
        <v>13</v>
      </c>
      <c r="Q5" s="2"/>
      <c r="R5" s="217" t="s">
        <v>14</v>
      </c>
      <c r="S5" s="2"/>
      <c r="T5" s="213" t="s">
        <v>0</v>
      </c>
      <c r="U5" s="209" t="s">
        <v>1</v>
      </c>
      <c r="V5" s="209" t="s">
        <v>10</v>
      </c>
      <c r="W5" s="209" t="s">
        <v>2</v>
      </c>
      <c r="X5" s="209" t="s">
        <v>11</v>
      </c>
      <c r="Y5" s="211" t="s">
        <v>12</v>
      </c>
      <c r="Z5" s="2"/>
      <c r="AA5" s="213" t="s">
        <v>3</v>
      </c>
      <c r="AB5" s="209" t="s">
        <v>4</v>
      </c>
      <c r="AC5" s="211" t="s">
        <v>13</v>
      </c>
      <c r="AD5" s="1"/>
      <c r="AE5" s="219" t="s">
        <v>14</v>
      </c>
      <c r="AF5" s="38"/>
      <c r="AG5" s="213" t="s">
        <v>0</v>
      </c>
      <c r="AH5" s="209" t="s">
        <v>1</v>
      </c>
      <c r="AI5" s="209" t="s">
        <v>10</v>
      </c>
      <c r="AJ5" s="209" t="s">
        <v>2</v>
      </c>
      <c r="AK5" s="209" t="s">
        <v>11</v>
      </c>
      <c r="AL5" s="211" t="s">
        <v>12</v>
      </c>
      <c r="AM5" s="5"/>
      <c r="AN5" s="213" t="s">
        <v>3</v>
      </c>
      <c r="AO5" s="209" t="s">
        <v>4</v>
      </c>
      <c r="AP5" s="211" t="s">
        <v>13</v>
      </c>
      <c r="AQ5" s="2"/>
      <c r="AR5" s="217" t="s">
        <v>14</v>
      </c>
      <c r="AS5" s="2"/>
      <c r="AT5" s="213" t="s">
        <v>0</v>
      </c>
      <c r="AU5" s="209" t="s">
        <v>1</v>
      </c>
      <c r="AV5" s="209" t="s">
        <v>10</v>
      </c>
      <c r="AW5" s="209" t="s">
        <v>2</v>
      </c>
      <c r="AX5" s="209" t="s">
        <v>11</v>
      </c>
      <c r="AY5" s="211" t="s">
        <v>12</v>
      </c>
      <c r="AZ5" s="2"/>
      <c r="BA5" s="213" t="s">
        <v>3</v>
      </c>
      <c r="BB5" s="209" t="s">
        <v>4</v>
      </c>
      <c r="BC5" s="211" t="s">
        <v>13</v>
      </c>
      <c r="BD5" s="1"/>
      <c r="BE5" s="219" t="s">
        <v>14</v>
      </c>
    </row>
    <row r="6" spans="1:57" ht="13" x14ac:dyDescent="0.25">
      <c r="A6" s="32"/>
      <c r="B6" s="32"/>
      <c r="C6" s="3"/>
      <c r="D6" s="224"/>
      <c r="E6" s="226"/>
      <c r="F6" s="5"/>
      <c r="G6" s="214"/>
      <c r="H6" s="210"/>
      <c r="I6" s="210"/>
      <c r="J6" s="210"/>
      <c r="K6" s="210"/>
      <c r="L6" s="212"/>
      <c r="M6" s="5"/>
      <c r="N6" s="214"/>
      <c r="O6" s="210"/>
      <c r="P6" s="212"/>
      <c r="Q6" s="2"/>
      <c r="R6" s="218"/>
      <c r="S6" s="2"/>
      <c r="T6" s="214"/>
      <c r="U6" s="210"/>
      <c r="V6" s="210"/>
      <c r="W6" s="210"/>
      <c r="X6" s="210"/>
      <c r="Y6" s="212"/>
      <c r="Z6" s="2"/>
      <c r="AA6" s="214"/>
      <c r="AB6" s="210"/>
      <c r="AC6" s="212"/>
      <c r="AD6" s="1"/>
      <c r="AE6" s="220"/>
      <c r="AF6" s="39"/>
      <c r="AG6" s="214"/>
      <c r="AH6" s="210"/>
      <c r="AI6" s="210"/>
      <c r="AJ6" s="210"/>
      <c r="AK6" s="210"/>
      <c r="AL6" s="212"/>
      <c r="AM6" s="5"/>
      <c r="AN6" s="214"/>
      <c r="AO6" s="210"/>
      <c r="AP6" s="212"/>
      <c r="AQ6" s="2"/>
      <c r="AR6" s="218"/>
      <c r="AS6" s="2"/>
      <c r="AT6" s="214"/>
      <c r="AU6" s="210"/>
      <c r="AV6" s="210"/>
      <c r="AW6" s="210"/>
      <c r="AX6" s="210"/>
      <c r="AY6" s="212"/>
      <c r="AZ6" s="2"/>
      <c r="BA6" s="214"/>
      <c r="BB6" s="210"/>
      <c r="BC6" s="212"/>
      <c r="BD6" s="1"/>
      <c r="BE6" s="220"/>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52">
        <v>55.453532538080601</v>
      </c>
      <c r="H8" s="153">
        <v>54.1751372682496</v>
      </c>
      <c r="I8" s="153">
        <v>59.783063215611101</v>
      </c>
      <c r="J8" s="153">
        <v>61.176701588388802</v>
      </c>
      <c r="K8" s="153">
        <v>59.971479466622199</v>
      </c>
      <c r="L8" s="154">
        <v>58.1119549616878</v>
      </c>
      <c r="M8" s="155"/>
      <c r="N8" s="156">
        <v>65.218084739016703</v>
      </c>
      <c r="O8" s="157">
        <v>66.618861599792297</v>
      </c>
      <c r="P8" s="158">
        <v>65.918476036818504</v>
      </c>
      <c r="Q8" s="155"/>
      <c r="R8" s="159">
        <v>60.342473329085003</v>
      </c>
      <c r="S8" s="160"/>
      <c r="T8" s="152">
        <v>6.1759408319526803E-2</v>
      </c>
      <c r="U8" s="153">
        <v>-0.599314536963514</v>
      </c>
      <c r="V8" s="153">
        <v>-2.34567029717349</v>
      </c>
      <c r="W8" s="153">
        <v>-3.8862861903003401</v>
      </c>
      <c r="X8" s="153">
        <v>-3.7896449594808099</v>
      </c>
      <c r="Y8" s="154">
        <v>-2.2094181998422799</v>
      </c>
      <c r="Z8" s="155"/>
      <c r="AA8" s="156">
        <v>-3.9137939579638301</v>
      </c>
      <c r="AB8" s="157">
        <v>-3.80082669997475</v>
      </c>
      <c r="AC8" s="158">
        <v>-3.8567647753751699</v>
      </c>
      <c r="AD8" s="155"/>
      <c r="AE8" s="159">
        <v>-2.7297744589530701</v>
      </c>
      <c r="AF8" s="29"/>
      <c r="AG8" s="152">
        <v>46.329872582244001</v>
      </c>
      <c r="AH8" s="153">
        <v>55.283607556172697</v>
      </c>
      <c r="AI8" s="153">
        <v>60.438263158396097</v>
      </c>
      <c r="AJ8" s="153">
        <v>60.349510579950802</v>
      </c>
      <c r="AK8" s="153">
        <v>57.106310198863397</v>
      </c>
      <c r="AL8" s="154">
        <v>55.901519907798999</v>
      </c>
      <c r="AM8" s="155"/>
      <c r="AN8" s="156">
        <v>63.417566022788399</v>
      </c>
      <c r="AO8" s="157">
        <v>64.145275466526201</v>
      </c>
      <c r="AP8" s="158">
        <v>63.781461982100502</v>
      </c>
      <c r="AQ8" s="155"/>
      <c r="AR8" s="159">
        <v>58.153300624229999</v>
      </c>
      <c r="AS8" s="160"/>
      <c r="AT8" s="152">
        <v>0.119383473547272</v>
      </c>
      <c r="AU8" s="153">
        <v>1.2812119725206299</v>
      </c>
      <c r="AV8" s="153">
        <v>1.91306854822004</v>
      </c>
      <c r="AW8" s="153">
        <v>6.3583614078106601E-2</v>
      </c>
      <c r="AX8" s="153">
        <v>-1.4392296418024699</v>
      </c>
      <c r="AY8" s="154">
        <v>0.392618670726679</v>
      </c>
      <c r="AZ8" s="155"/>
      <c r="BA8" s="156">
        <v>3.7655430012103301E-2</v>
      </c>
      <c r="BB8" s="157">
        <v>-2.0438850960130699</v>
      </c>
      <c r="BC8" s="158">
        <v>-1.01994120391103</v>
      </c>
      <c r="BD8" s="155"/>
      <c r="BE8" s="159">
        <v>-5.4297687905377097E-2</v>
      </c>
    </row>
    <row r="9" spans="1:57" x14ac:dyDescent="0.25">
      <c r="A9" s="20" t="s">
        <v>18</v>
      </c>
      <c r="B9" s="3" t="str">
        <f>TRIM(A9)</f>
        <v>Virginia</v>
      </c>
      <c r="C9" s="10"/>
      <c r="D9" s="24" t="s">
        <v>16</v>
      </c>
      <c r="E9" s="27" t="s">
        <v>17</v>
      </c>
      <c r="F9" s="3"/>
      <c r="G9" s="161">
        <v>53.645488672978999</v>
      </c>
      <c r="H9" s="155">
        <v>53.688780590378002</v>
      </c>
      <c r="I9" s="155">
        <v>54.922238106731498</v>
      </c>
      <c r="J9" s="155">
        <v>55.455091191523799</v>
      </c>
      <c r="K9" s="155">
        <v>52.067977448122598</v>
      </c>
      <c r="L9" s="162">
        <v>53.955836586708898</v>
      </c>
      <c r="M9" s="155"/>
      <c r="N9" s="163">
        <v>54.629509292437902</v>
      </c>
      <c r="O9" s="164">
        <v>58.371858425700701</v>
      </c>
      <c r="P9" s="165">
        <v>56.500683859069298</v>
      </c>
      <c r="Q9" s="155"/>
      <c r="R9" s="166">
        <v>54.682794411036397</v>
      </c>
      <c r="S9" s="160"/>
      <c r="T9" s="161">
        <v>6.1649640653215902</v>
      </c>
      <c r="U9" s="155">
        <v>7.2757194910276199</v>
      </c>
      <c r="V9" s="155">
        <v>-4.97371449426306</v>
      </c>
      <c r="W9" s="155">
        <v>-7.2939151857668696</v>
      </c>
      <c r="X9" s="155">
        <v>-8.2778508731001299</v>
      </c>
      <c r="Y9" s="162">
        <v>-1.8841790085566901</v>
      </c>
      <c r="Z9" s="155"/>
      <c r="AA9" s="163">
        <v>-13.348831652732301</v>
      </c>
      <c r="AB9" s="164">
        <v>-10.610381884015901</v>
      </c>
      <c r="AC9" s="165">
        <v>-11.955548095482101</v>
      </c>
      <c r="AD9" s="155"/>
      <c r="AE9" s="166">
        <v>-5.0894818991316599</v>
      </c>
      <c r="AF9" s="30"/>
      <c r="AG9" s="161">
        <v>42.233503166383201</v>
      </c>
      <c r="AH9" s="155">
        <v>52.373665717190001</v>
      </c>
      <c r="AI9" s="155">
        <v>57.714430735471801</v>
      </c>
      <c r="AJ9" s="155">
        <v>57.411897971405601</v>
      </c>
      <c r="AK9" s="155">
        <v>53.101541137492198</v>
      </c>
      <c r="AL9" s="162">
        <v>52.566649387625603</v>
      </c>
      <c r="AM9" s="155"/>
      <c r="AN9" s="163">
        <v>56.9050054075296</v>
      </c>
      <c r="AO9" s="164">
        <v>57.574848168899898</v>
      </c>
      <c r="AP9" s="165">
        <v>57.239958136177997</v>
      </c>
      <c r="AQ9" s="155"/>
      <c r="AR9" s="166">
        <v>53.902067135598699</v>
      </c>
      <c r="AS9" s="160"/>
      <c r="AT9" s="161">
        <v>2.6346197987840898</v>
      </c>
      <c r="AU9" s="155">
        <v>2.7635342960914699</v>
      </c>
      <c r="AV9" s="155">
        <v>3.0089028661498398</v>
      </c>
      <c r="AW9" s="155">
        <v>0.94637969445734205</v>
      </c>
      <c r="AX9" s="155">
        <v>-0.41623858225009502</v>
      </c>
      <c r="AY9" s="162">
        <v>1.73919508645034</v>
      </c>
      <c r="AZ9" s="155"/>
      <c r="BA9" s="163">
        <v>-1.33546140189073</v>
      </c>
      <c r="BB9" s="164">
        <v>-3.1857657084032001</v>
      </c>
      <c r="BC9" s="165">
        <v>-2.2747295139739299</v>
      </c>
      <c r="BD9" s="155"/>
      <c r="BE9" s="166">
        <v>0.48743215038700799</v>
      </c>
    </row>
    <row r="10" spans="1:57" x14ac:dyDescent="0.25">
      <c r="A10" s="21" t="s">
        <v>19</v>
      </c>
      <c r="B10" s="3" t="str">
        <f t="shared" ref="B10:B45" si="0">TRIM(A10)</f>
        <v>Norfolk/Virginia Beach, VA</v>
      </c>
      <c r="C10" s="3"/>
      <c r="D10" s="24" t="s">
        <v>16</v>
      </c>
      <c r="E10" s="27" t="s">
        <v>17</v>
      </c>
      <c r="F10" s="3"/>
      <c r="G10" s="161">
        <v>49.109955689880302</v>
      </c>
      <c r="H10" s="155">
        <v>45.104115974694501</v>
      </c>
      <c r="I10" s="155">
        <v>44.196440038014003</v>
      </c>
      <c r="J10" s="155">
        <v>46.531220301543598</v>
      </c>
      <c r="K10" s="155">
        <v>46.079161636657801</v>
      </c>
      <c r="L10" s="162">
        <v>46.205197937245003</v>
      </c>
      <c r="M10" s="155"/>
      <c r="N10" s="163">
        <v>51.835204068527901</v>
      </c>
      <c r="O10" s="164">
        <v>55.962807900752502</v>
      </c>
      <c r="P10" s="165">
        <v>53.899005984640198</v>
      </c>
      <c r="Q10" s="155"/>
      <c r="R10" s="166">
        <v>48.401655722618699</v>
      </c>
      <c r="S10" s="160"/>
      <c r="T10" s="161">
        <v>-3.9652336183596502</v>
      </c>
      <c r="U10" s="155">
        <v>-4.64200794888069</v>
      </c>
      <c r="V10" s="155">
        <v>-12.9891716158099</v>
      </c>
      <c r="W10" s="155">
        <v>-14.6424257897631</v>
      </c>
      <c r="X10" s="155">
        <v>-17.2131660057651</v>
      </c>
      <c r="Y10" s="162">
        <v>-10.940020363992501</v>
      </c>
      <c r="Z10" s="155"/>
      <c r="AA10" s="163">
        <v>-21.4201767225506</v>
      </c>
      <c r="AB10" s="164">
        <v>-15.447615440385499</v>
      </c>
      <c r="AC10" s="165">
        <v>-18.428876926231698</v>
      </c>
      <c r="AD10" s="155"/>
      <c r="AE10" s="166">
        <v>-13.4707107490515</v>
      </c>
      <c r="AF10" s="30"/>
      <c r="AG10" s="161">
        <v>40.3688327355094</v>
      </c>
      <c r="AH10" s="155">
        <v>45.8878486682109</v>
      </c>
      <c r="AI10" s="155">
        <v>47.471634143052498</v>
      </c>
      <c r="AJ10" s="155">
        <v>48.129169797024304</v>
      </c>
      <c r="AK10" s="155">
        <v>47.731052506533601</v>
      </c>
      <c r="AL10" s="162">
        <v>45.916919699313702</v>
      </c>
      <c r="AM10" s="155"/>
      <c r="AN10" s="163">
        <v>55.449394583009799</v>
      </c>
      <c r="AO10" s="164">
        <v>57.529420823654704</v>
      </c>
      <c r="AP10" s="165">
        <v>56.489404366587998</v>
      </c>
      <c r="AQ10" s="155"/>
      <c r="AR10" s="166">
        <v>48.938536728499699</v>
      </c>
      <c r="AS10" s="160"/>
      <c r="AT10" s="161">
        <v>-0.88994717135383905</v>
      </c>
      <c r="AU10" s="155">
        <v>2.1211152250411698</v>
      </c>
      <c r="AV10" s="155">
        <v>-1.5680393889142299</v>
      </c>
      <c r="AW10" s="155">
        <v>-4.2202561382973798</v>
      </c>
      <c r="AX10" s="155">
        <v>-5.6093250762682301</v>
      </c>
      <c r="AY10" s="162">
        <v>-2.1840480435037302</v>
      </c>
      <c r="AZ10" s="155"/>
      <c r="BA10" s="163">
        <v>-7.1922402230746902</v>
      </c>
      <c r="BB10" s="164">
        <v>-7.4254869866347697</v>
      </c>
      <c r="BC10" s="165">
        <v>-7.3111628869769101</v>
      </c>
      <c r="BD10" s="155"/>
      <c r="BE10" s="166">
        <v>-3.9341621386921402</v>
      </c>
    </row>
    <row r="11" spans="1:57" x14ac:dyDescent="0.25">
      <c r="A11" s="21" t="s">
        <v>20</v>
      </c>
      <c r="B11" s="2" t="s">
        <v>71</v>
      </c>
      <c r="C11" s="3"/>
      <c r="D11" s="24" t="s">
        <v>16</v>
      </c>
      <c r="E11" s="27" t="s">
        <v>17</v>
      </c>
      <c r="F11" s="3"/>
      <c r="G11" s="161">
        <v>50.788997154436402</v>
      </c>
      <c r="H11" s="155">
        <v>56.204190738984202</v>
      </c>
      <c r="I11" s="155">
        <v>54.005346210226698</v>
      </c>
      <c r="J11" s="155">
        <v>54.535655773044702</v>
      </c>
      <c r="K11" s="155">
        <v>53.168922997326803</v>
      </c>
      <c r="L11" s="162">
        <v>53.740622574803801</v>
      </c>
      <c r="M11" s="155"/>
      <c r="N11" s="163">
        <v>58.553936362852397</v>
      </c>
      <c r="O11" s="164">
        <v>64.357161334827893</v>
      </c>
      <c r="P11" s="165">
        <v>61.455548848840202</v>
      </c>
      <c r="Q11" s="155"/>
      <c r="R11" s="166">
        <v>55.9448872245285</v>
      </c>
      <c r="S11" s="160"/>
      <c r="T11" s="161">
        <v>7.4965469890953598</v>
      </c>
      <c r="U11" s="155">
        <v>5.55774995337657</v>
      </c>
      <c r="V11" s="155">
        <v>-12.9322041301961</v>
      </c>
      <c r="W11" s="155">
        <v>-11.3102643696673</v>
      </c>
      <c r="X11" s="155">
        <v>-11.2224600315543</v>
      </c>
      <c r="Y11" s="162">
        <v>-5.3526619997482303</v>
      </c>
      <c r="Z11" s="155"/>
      <c r="AA11" s="163">
        <v>-16.050610367787801</v>
      </c>
      <c r="AB11" s="164">
        <v>-16.005042502253499</v>
      </c>
      <c r="AC11" s="165">
        <v>-16.0267568640052</v>
      </c>
      <c r="AD11" s="155"/>
      <c r="AE11" s="166">
        <v>-8.9837897993365008</v>
      </c>
      <c r="AF11" s="30"/>
      <c r="AG11" s="161">
        <v>44.482409243769901</v>
      </c>
      <c r="AH11" s="155">
        <v>56.6956971630594</v>
      </c>
      <c r="AI11" s="155">
        <v>61.342373027507101</v>
      </c>
      <c r="AJ11" s="155">
        <v>62.293049926705102</v>
      </c>
      <c r="AK11" s="155">
        <v>56.5404846080882</v>
      </c>
      <c r="AL11" s="162">
        <v>56.270802793825901</v>
      </c>
      <c r="AM11" s="155"/>
      <c r="AN11" s="163">
        <v>62.161550400965702</v>
      </c>
      <c r="AO11" s="164">
        <v>62.884797792532503</v>
      </c>
      <c r="AP11" s="165">
        <v>62.523174096749102</v>
      </c>
      <c r="AQ11" s="155"/>
      <c r="AR11" s="166">
        <v>58.057194594661098</v>
      </c>
      <c r="AS11" s="160"/>
      <c r="AT11" s="161">
        <v>5.0194079092558397</v>
      </c>
      <c r="AU11" s="155">
        <v>3.9198453403992999</v>
      </c>
      <c r="AV11" s="155">
        <v>1.76585774991766</v>
      </c>
      <c r="AW11" s="155">
        <v>2.9248041783974199</v>
      </c>
      <c r="AX11" s="155">
        <v>2.9785032327524799</v>
      </c>
      <c r="AY11" s="162">
        <v>3.20393263328807</v>
      </c>
      <c r="AZ11" s="155"/>
      <c r="BA11" s="163">
        <v>2.2264528646924</v>
      </c>
      <c r="BB11" s="164">
        <v>-3.3928479711279902</v>
      </c>
      <c r="BC11" s="165">
        <v>-0.67883691279508196</v>
      </c>
      <c r="BD11" s="155"/>
      <c r="BE11" s="166">
        <v>1.97728398121841</v>
      </c>
    </row>
    <row r="12" spans="1:57" x14ac:dyDescent="0.25">
      <c r="A12" s="21" t="s">
        <v>21</v>
      </c>
      <c r="B12" s="3" t="str">
        <f t="shared" si="0"/>
        <v>Virginia Area</v>
      </c>
      <c r="C12" s="3"/>
      <c r="D12" s="24" t="s">
        <v>16</v>
      </c>
      <c r="E12" s="27" t="s">
        <v>17</v>
      </c>
      <c r="F12" s="3"/>
      <c r="G12" s="161">
        <v>53.635169414749001</v>
      </c>
      <c r="H12" s="155">
        <v>57.166153288639201</v>
      </c>
      <c r="I12" s="155">
        <v>53.198043123754303</v>
      </c>
      <c r="J12" s="155">
        <v>51.0056169595941</v>
      </c>
      <c r="K12" s="155">
        <v>48.0453886573654</v>
      </c>
      <c r="L12" s="162">
        <v>52.6100742888204</v>
      </c>
      <c r="M12" s="155"/>
      <c r="N12" s="163">
        <v>54.803859394817898</v>
      </c>
      <c r="O12" s="164">
        <v>55.487860119586799</v>
      </c>
      <c r="P12" s="165">
        <v>55.145859757202302</v>
      </c>
      <c r="Q12" s="155"/>
      <c r="R12" s="166">
        <v>53.3345844226438</v>
      </c>
      <c r="S12" s="160"/>
      <c r="T12" s="161">
        <v>18.176518521221801</v>
      </c>
      <c r="U12" s="155">
        <v>17.5173512385275</v>
      </c>
      <c r="V12" s="155">
        <v>-0.98596094724628602</v>
      </c>
      <c r="W12" s="155">
        <v>-6.0982472329988902</v>
      </c>
      <c r="X12" s="155">
        <v>-10.8544584971498</v>
      </c>
      <c r="Y12" s="162">
        <v>2.76537369943309</v>
      </c>
      <c r="Z12" s="155"/>
      <c r="AA12" s="163">
        <v>-12.768236378767099</v>
      </c>
      <c r="AB12" s="164">
        <v>-11.4204358198007</v>
      </c>
      <c r="AC12" s="165">
        <v>-12.095323028994301</v>
      </c>
      <c r="AD12" s="155"/>
      <c r="AE12" s="166">
        <v>-2.1227790755070002</v>
      </c>
      <c r="AF12" s="30"/>
      <c r="AG12" s="161">
        <v>36.8658137189352</v>
      </c>
      <c r="AH12" s="155">
        <v>46.972564396042699</v>
      </c>
      <c r="AI12" s="155">
        <v>50.614213025395699</v>
      </c>
      <c r="AJ12" s="155">
        <v>51.004612263862199</v>
      </c>
      <c r="AK12" s="155">
        <v>49.4934442392031</v>
      </c>
      <c r="AL12" s="162">
        <v>46.990129528687802</v>
      </c>
      <c r="AM12" s="155"/>
      <c r="AN12" s="163">
        <v>54.612263862289304</v>
      </c>
      <c r="AO12" s="164">
        <v>52.888883855770899</v>
      </c>
      <c r="AP12" s="165">
        <v>53.750276130435502</v>
      </c>
      <c r="AQ12" s="155"/>
      <c r="AR12" s="166">
        <v>48.922076786853097</v>
      </c>
      <c r="AS12" s="160"/>
      <c r="AT12" s="161">
        <v>3.64725552860771</v>
      </c>
      <c r="AU12" s="155">
        <v>0.29917282961458502</v>
      </c>
      <c r="AV12" s="155">
        <v>0.24485425500150099</v>
      </c>
      <c r="AW12" s="155">
        <v>-0.18907219671950601</v>
      </c>
      <c r="AX12" s="155">
        <v>-2.6619428222639998</v>
      </c>
      <c r="AY12" s="162">
        <v>4.6512124634263199E-2</v>
      </c>
      <c r="AZ12" s="155"/>
      <c r="BA12" s="163">
        <v>-2.71141300396468</v>
      </c>
      <c r="BB12" s="164">
        <v>-3.8839505655884201</v>
      </c>
      <c r="BC12" s="165">
        <v>-3.2923725781803901</v>
      </c>
      <c r="BD12" s="155"/>
      <c r="BE12" s="166">
        <v>-1.02640691638947</v>
      </c>
    </row>
    <row r="13" spans="1:57" x14ac:dyDescent="0.25">
      <c r="A13" s="34" t="s">
        <v>22</v>
      </c>
      <c r="B13" s="2" t="s">
        <v>87</v>
      </c>
      <c r="C13" s="3"/>
      <c r="D13" s="24" t="s">
        <v>16</v>
      </c>
      <c r="E13" s="27" t="s">
        <v>17</v>
      </c>
      <c r="F13" s="3"/>
      <c r="G13" s="161">
        <v>58.792773159457901</v>
      </c>
      <c r="H13" s="155">
        <v>48.265347369901001</v>
      </c>
      <c r="I13" s="155">
        <v>57.332290549921701</v>
      </c>
      <c r="J13" s="155">
        <v>60.062567004692497</v>
      </c>
      <c r="K13" s="155">
        <v>55.416615406246102</v>
      </c>
      <c r="L13" s="162">
        <v>55.973918698043903</v>
      </c>
      <c r="M13" s="155"/>
      <c r="N13" s="163">
        <v>54.507109088033097</v>
      </c>
      <c r="O13" s="164">
        <v>59.813001985975099</v>
      </c>
      <c r="P13" s="165">
        <v>57.160055537004098</v>
      </c>
      <c r="Q13" s="155"/>
      <c r="R13" s="166">
        <v>56.312814937746801</v>
      </c>
      <c r="S13" s="160"/>
      <c r="T13" s="161">
        <v>-0.39147814339328002</v>
      </c>
      <c r="U13" s="155">
        <v>-1.7569113658969999</v>
      </c>
      <c r="V13" s="155">
        <v>-7.7916350211463499</v>
      </c>
      <c r="W13" s="155">
        <v>-10.2705726089807</v>
      </c>
      <c r="X13" s="155">
        <v>-10.1776630136847</v>
      </c>
      <c r="Y13" s="162">
        <v>-6.3863718482992704</v>
      </c>
      <c r="Z13" s="155"/>
      <c r="AA13" s="163">
        <v>-10.774369831592701</v>
      </c>
      <c r="AB13" s="164">
        <v>-7.5903011957372604</v>
      </c>
      <c r="AC13" s="165">
        <v>-9.1363160023561996</v>
      </c>
      <c r="AD13" s="155"/>
      <c r="AE13" s="166">
        <v>-7.2008787294187</v>
      </c>
      <c r="AF13" s="30"/>
      <c r="AG13" s="161">
        <v>46.720605426690398</v>
      </c>
      <c r="AH13" s="155">
        <v>56.819400374436299</v>
      </c>
      <c r="AI13" s="155">
        <v>66.428835116154303</v>
      </c>
      <c r="AJ13" s="155">
        <v>64.248798024101006</v>
      </c>
      <c r="AK13" s="155">
        <v>56.256866864139297</v>
      </c>
      <c r="AL13" s="162">
        <v>58.094901161104303</v>
      </c>
      <c r="AM13" s="155"/>
      <c r="AN13" s="163">
        <v>58.101361506886597</v>
      </c>
      <c r="AO13" s="164">
        <v>60.5430236032267</v>
      </c>
      <c r="AP13" s="165">
        <v>59.322337400964102</v>
      </c>
      <c r="AQ13" s="155"/>
      <c r="AR13" s="166">
        <v>58.445626952477497</v>
      </c>
      <c r="AS13" s="160"/>
      <c r="AT13" s="161">
        <v>-0.97797805245947</v>
      </c>
      <c r="AU13" s="155">
        <v>-1.0017823051913299</v>
      </c>
      <c r="AV13" s="155">
        <v>2.0422815588151102</v>
      </c>
      <c r="AW13" s="155">
        <v>-0.106501997832599</v>
      </c>
      <c r="AX13" s="155">
        <v>7.8478022272900905E-2</v>
      </c>
      <c r="AY13" s="162">
        <v>9.2457047757479399E-2</v>
      </c>
      <c r="AZ13" s="155"/>
      <c r="BA13" s="163">
        <v>-8.68754886706853E-2</v>
      </c>
      <c r="BB13" s="164">
        <v>-2.6112474107536898</v>
      </c>
      <c r="BC13" s="165">
        <v>-1.3909339520033299</v>
      </c>
      <c r="BD13" s="155"/>
      <c r="BE13" s="166">
        <v>-0.34211760212812897</v>
      </c>
    </row>
    <row r="14" spans="1:57" x14ac:dyDescent="0.25">
      <c r="A14" s="21" t="s">
        <v>23</v>
      </c>
      <c r="B14" s="3" t="str">
        <f t="shared" si="0"/>
        <v>Arlington, VA</v>
      </c>
      <c r="C14" s="3"/>
      <c r="D14" s="24" t="s">
        <v>16</v>
      </c>
      <c r="E14" s="27" t="s">
        <v>17</v>
      </c>
      <c r="F14" s="3"/>
      <c r="G14" s="161">
        <v>69.181991122384204</v>
      </c>
      <c r="H14" s="155">
        <v>58.4548721200591</v>
      </c>
      <c r="I14" s="155">
        <v>72.733037412809097</v>
      </c>
      <c r="J14" s="155">
        <v>77.510040160642504</v>
      </c>
      <c r="K14" s="155">
        <v>73.980131050517798</v>
      </c>
      <c r="L14" s="162">
        <v>70.372014373282596</v>
      </c>
      <c r="M14" s="155"/>
      <c r="N14" s="163">
        <v>55.527372648488601</v>
      </c>
      <c r="O14" s="164">
        <v>60.885647854576099</v>
      </c>
      <c r="P14" s="165">
        <v>58.2065102515324</v>
      </c>
      <c r="Q14" s="155"/>
      <c r="R14" s="166">
        <v>66.896156052782501</v>
      </c>
      <c r="S14" s="160"/>
      <c r="T14" s="161">
        <v>11.1591276455816</v>
      </c>
      <c r="U14" s="155">
        <v>14.4534587045684</v>
      </c>
      <c r="V14" s="155">
        <v>3.6964693446522601</v>
      </c>
      <c r="W14" s="155">
        <v>1.2162906543987799</v>
      </c>
      <c r="X14" s="155">
        <v>9.4847198261748495</v>
      </c>
      <c r="Y14" s="162">
        <v>7.4053672806927304</v>
      </c>
      <c r="Z14" s="155"/>
      <c r="AA14" s="163">
        <v>-2.2573019053482701</v>
      </c>
      <c r="AB14" s="164">
        <v>2.1294044663469198</v>
      </c>
      <c r="AC14" s="165">
        <v>-1.1078100345185599E-2</v>
      </c>
      <c r="AD14" s="155"/>
      <c r="AE14" s="166">
        <v>5.4607368710347304</v>
      </c>
      <c r="AF14" s="30"/>
      <c r="AG14" s="161">
        <v>51.672479391249198</v>
      </c>
      <c r="AH14" s="155">
        <v>66.323187486789195</v>
      </c>
      <c r="AI14" s="155">
        <v>80.3820545339251</v>
      </c>
      <c r="AJ14" s="155">
        <v>79.673958993870201</v>
      </c>
      <c r="AK14" s="155">
        <v>70.027478334390096</v>
      </c>
      <c r="AL14" s="162">
        <v>69.615831748044798</v>
      </c>
      <c r="AM14" s="155"/>
      <c r="AN14" s="163">
        <v>61.968928344958698</v>
      </c>
      <c r="AO14" s="164">
        <v>62.013844853096501</v>
      </c>
      <c r="AP14" s="165">
        <v>61.991386599027599</v>
      </c>
      <c r="AQ14" s="155"/>
      <c r="AR14" s="166">
        <v>67.437418848325606</v>
      </c>
      <c r="AS14" s="160"/>
      <c r="AT14" s="161">
        <v>4.0697532879603697</v>
      </c>
      <c r="AU14" s="155">
        <v>4.9862125878014796</v>
      </c>
      <c r="AV14" s="155">
        <v>9.60366805610618</v>
      </c>
      <c r="AW14" s="155">
        <v>10.0823280328721</v>
      </c>
      <c r="AX14" s="155">
        <v>12.4616934576486</v>
      </c>
      <c r="AY14" s="162">
        <v>8.5006378178273501</v>
      </c>
      <c r="AZ14" s="155"/>
      <c r="BA14" s="163">
        <v>5.9825045913782402</v>
      </c>
      <c r="BB14" s="164">
        <v>3.4889904552041999</v>
      </c>
      <c r="BC14" s="165">
        <v>4.7204547232447496</v>
      </c>
      <c r="BD14" s="155"/>
      <c r="BE14" s="166">
        <v>7.48162904436023</v>
      </c>
    </row>
    <row r="15" spans="1:57" x14ac:dyDescent="0.25">
      <c r="A15" s="21" t="s">
        <v>24</v>
      </c>
      <c r="B15" s="3" t="str">
        <f t="shared" si="0"/>
        <v>Suburban Virginia Area</v>
      </c>
      <c r="C15" s="3"/>
      <c r="D15" s="24" t="s">
        <v>16</v>
      </c>
      <c r="E15" s="27" t="s">
        <v>17</v>
      </c>
      <c r="F15" s="3"/>
      <c r="G15" s="161">
        <v>51.000327976385698</v>
      </c>
      <c r="H15" s="155">
        <v>57.527058051820198</v>
      </c>
      <c r="I15" s="155">
        <v>61.643161692358099</v>
      </c>
      <c r="J15" s="155">
        <v>60.118071498851997</v>
      </c>
      <c r="K15" s="155">
        <v>53.066579206297099</v>
      </c>
      <c r="L15" s="162">
        <v>56.671039685142603</v>
      </c>
      <c r="M15" s="155"/>
      <c r="N15" s="163">
        <v>50.623155132830398</v>
      </c>
      <c r="O15" s="164">
        <v>56.165956051164301</v>
      </c>
      <c r="P15" s="165">
        <v>53.394555591997303</v>
      </c>
      <c r="Q15" s="155"/>
      <c r="R15" s="166">
        <v>55.734901372815401</v>
      </c>
      <c r="S15" s="160"/>
      <c r="T15" s="161">
        <v>-0.395332609877592</v>
      </c>
      <c r="U15" s="155">
        <v>4.2859245786631996</v>
      </c>
      <c r="V15" s="155">
        <v>-6.4328462240435504</v>
      </c>
      <c r="W15" s="155">
        <v>-6.9920164735480803</v>
      </c>
      <c r="X15" s="155">
        <v>-3.0523570912759701</v>
      </c>
      <c r="Y15" s="162">
        <v>-2.8346547567737899</v>
      </c>
      <c r="Z15" s="155"/>
      <c r="AA15" s="163">
        <v>-3.5065187096921999</v>
      </c>
      <c r="AB15" s="164">
        <v>-2.62974257342833</v>
      </c>
      <c r="AC15" s="165">
        <v>-3.0473542645384102</v>
      </c>
      <c r="AD15" s="155"/>
      <c r="AE15" s="166">
        <v>-2.8929669263226501</v>
      </c>
      <c r="AF15" s="30"/>
      <c r="AG15" s="161">
        <v>43.4650705149229</v>
      </c>
      <c r="AH15" s="155">
        <v>58.4863889799934</v>
      </c>
      <c r="AI15" s="155">
        <v>65.324696621843202</v>
      </c>
      <c r="AJ15" s="155">
        <v>61.975237782879603</v>
      </c>
      <c r="AK15" s="155">
        <v>54.521974417841903</v>
      </c>
      <c r="AL15" s="162">
        <v>56.754673663496199</v>
      </c>
      <c r="AM15" s="155"/>
      <c r="AN15" s="163">
        <v>52.451623483109202</v>
      </c>
      <c r="AO15" s="164">
        <v>54.6572646769432</v>
      </c>
      <c r="AP15" s="165">
        <v>53.554444080026201</v>
      </c>
      <c r="AQ15" s="155"/>
      <c r="AR15" s="166">
        <v>55.840322353933303</v>
      </c>
      <c r="AS15" s="160"/>
      <c r="AT15" s="161">
        <v>1.8169797476546199</v>
      </c>
      <c r="AU15" s="155">
        <v>3.3127108127590401</v>
      </c>
      <c r="AV15" s="155">
        <v>5.5454348750304598</v>
      </c>
      <c r="AW15" s="155">
        <v>-0.136933924541216</v>
      </c>
      <c r="AX15" s="155">
        <v>1.13333910075336</v>
      </c>
      <c r="AY15" s="162">
        <v>2.3845935815868402</v>
      </c>
      <c r="AZ15" s="155"/>
      <c r="BA15" s="163">
        <v>2.4472620392426401</v>
      </c>
      <c r="BB15" s="164">
        <v>2.1204752551556201</v>
      </c>
      <c r="BC15" s="165">
        <v>2.2802430730651801</v>
      </c>
      <c r="BD15" s="155"/>
      <c r="BE15" s="166">
        <v>2.3559784605651002</v>
      </c>
    </row>
    <row r="16" spans="1:57" x14ac:dyDescent="0.25">
      <c r="A16" s="21" t="s">
        <v>25</v>
      </c>
      <c r="B16" s="3" t="str">
        <f t="shared" si="0"/>
        <v>Alexandria, VA</v>
      </c>
      <c r="C16" s="3"/>
      <c r="D16" s="24" t="s">
        <v>16</v>
      </c>
      <c r="E16" s="27" t="s">
        <v>17</v>
      </c>
      <c r="F16" s="3"/>
      <c r="G16" s="161">
        <v>53.522107461993699</v>
      </c>
      <c r="H16" s="155">
        <v>45.340605779273503</v>
      </c>
      <c r="I16" s="155">
        <v>55.065568063131003</v>
      </c>
      <c r="J16" s="155">
        <v>57.363351514448098</v>
      </c>
      <c r="K16" s="155">
        <v>51.560868051526</v>
      </c>
      <c r="L16" s="162">
        <v>52.570500174074503</v>
      </c>
      <c r="M16" s="155"/>
      <c r="N16" s="163">
        <v>56.423349193454698</v>
      </c>
      <c r="O16" s="164">
        <v>62.016943251711702</v>
      </c>
      <c r="P16" s="165">
        <v>59.220146222583203</v>
      </c>
      <c r="Q16" s="155"/>
      <c r="R16" s="166">
        <v>54.470399045077002</v>
      </c>
      <c r="S16" s="160"/>
      <c r="T16" s="161">
        <v>-6.11569319682014</v>
      </c>
      <c r="U16" s="155">
        <v>-1.5074283339976999</v>
      </c>
      <c r="V16" s="155">
        <v>-1.04243036627784</v>
      </c>
      <c r="W16" s="155">
        <v>-5.4204795157945496</v>
      </c>
      <c r="X16" s="155">
        <v>-9.1815918902031708</v>
      </c>
      <c r="Y16" s="162">
        <v>-4.8026538337131601</v>
      </c>
      <c r="Z16" s="155"/>
      <c r="AA16" s="163">
        <v>-5.8947432911044801</v>
      </c>
      <c r="AB16" s="164">
        <v>4.9647622808935803E-3</v>
      </c>
      <c r="AC16" s="165">
        <v>-2.89516144872244</v>
      </c>
      <c r="AD16" s="155"/>
      <c r="AE16" s="166">
        <v>-4.2182059588396701</v>
      </c>
      <c r="AF16" s="30"/>
      <c r="AG16" s="161">
        <v>44.191714053614902</v>
      </c>
      <c r="AH16" s="155">
        <v>51.958338168736198</v>
      </c>
      <c r="AI16" s="155">
        <v>61.3322502030869</v>
      </c>
      <c r="AJ16" s="155">
        <v>59.005454334455102</v>
      </c>
      <c r="AK16" s="155">
        <v>53.231983288847601</v>
      </c>
      <c r="AL16" s="162">
        <v>53.943948009748098</v>
      </c>
      <c r="AM16" s="155"/>
      <c r="AN16" s="163">
        <v>59.3042822327956</v>
      </c>
      <c r="AO16" s="164">
        <v>61.636880584890299</v>
      </c>
      <c r="AP16" s="165">
        <v>60.470581408842897</v>
      </c>
      <c r="AQ16" s="155"/>
      <c r="AR16" s="166">
        <v>55.808700409489497</v>
      </c>
      <c r="AS16" s="160"/>
      <c r="AT16" s="161">
        <v>-1.1132698014153199</v>
      </c>
      <c r="AU16" s="155">
        <v>0.36139941086274202</v>
      </c>
      <c r="AV16" s="155">
        <v>5.7266254450296703</v>
      </c>
      <c r="AW16" s="155">
        <v>-0.76660142458178004</v>
      </c>
      <c r="AX16" s="155">
        <v>-3.5637697378922599</v>
      </c>
      <c r="AY16" s="162">
        <v>0.21870960587771399</v>
      </c>
      <c r="AZ16" s="155"/>
      <c r="BA16" s="163">
        <v>3.6850341173631098</v>
      </c>
      <c r="BB16" s="164">
        <v>1.18946629850057</v>
      </c>
      <c r="BC16" s="165">
        <v>2.39799415467435</v>
      </c>
      <c r="BD16" s="155"/>
      <c r="BE16" s="166">
        <v>0.88339536064563196</v>
      </c>
    </row>
    <row r="17" spans="1:57" x14ac:dyDescent="0.25">
      <c r="A17" s="21" t="s">
        <v>26</v>
      </c>
      <c r="B17" s="3" t="str">
        <f t="shared" si="0"/>
        <v>Fairfax/Tysons Corner, VA</v>
      </c>
      <c r="C17" s="3"/>
      <c r="D17" s="24" t="s">
        <v>16</v>
      </c>
      <c r="E17" s="27" t="s">
        <v>17</v>
      </c>
      <c r="F17" s="3"/>
      <c r="G17" s="161">
        <v>57.266635859519397</v>
      </c>
      <c r="H17" s="155">
        <v>56.215341959334502</v>
      </c>
      <c r="I17" s="155">
        <v>70.910351201478704</v>
      </c>
      <c r="J17" s="155">
        <v>70.355822550831704</v>
      </c>
      <c r="K17" s="155">
        <v>55.522181146025801</v>
      </c>
      <c r="L17" s="162">
        <v>62.054066543437997</v>
      </c>
      <c r="M17" s="155"/>
      <c r="N17" s="163">
        <v>55.371996303142303</v>
      </c>
      <c r="O17" s="164">
        <v>62.788817005545198</v>
      </c>
      <c r="P17" s="165">
        <v>59.080406654343797</v>
      </c>
      <c r="Q17" s="155"/>
      <c r="R17" s="166">
        <v>61.204449432268198</v>
      </c>
      <c r="S17" s="160"/>
      <c r="T17" s="161">
        <v>0.30111979873081801</v>
      </c>
      <c r="U17" s="155">
        <v>6.3383199736368203</v>
      </c>
      <c r="V17" s="155">
        <v>0.29315780551028597</v>
      </c>
      <c r="W17" s="155">
        <v>-4.8842336135259101</v>
      </c>
      <c r="X17" s="155">
        <v>-2.4564375742031999</v>
      </c>
      <c r="Y17" s="162">
        <v>-0.411197246020989</v>
      </c>
      <c r="Z17" s="155"/>
      <c r="AA17" s="163">
        <v>-5.3296188776992297</v>
      </c>
      <c r="AB17" s="164">
        <v>-0.166709103341243</v>
      </c>
      <c r="AC17" s="165">
        <v>-2.6544951152458598</v>
      </c>
      <c r="AD17" s="155"/>
      <c r="AE17" s="166">
        <v>-1.0401564515842501</v>
      </c>
      <c r="AF17" s="30"/>
      <c r="AG17" s="161">
        <v>46.866335489833602</v>
      </c>
      <c r="AH17" s="155">
        <v>62.941890018484202</v>
      </c>
      <c r="AI17" s="155">
        <v>75.277264325323401</v>
      </c>
      <c r="AJ17" s="155">
        <v>71.528419593345603</v>
      </c>
      <c r="AK17" s="155">
        <v>55.577056377079401</v>
      </c>
      <c r="AL17" s="162">
        <v>62.438193160813299</v>
      </c>
      <c r="AM17" s="155"/>
      <c r="AN17" s="163">
        <v>56.972042513863201</v>
      </c>
      <c r="AO17" s="164">
        <v>60.042167282809601</v>
      </c>
      <c r="AP17" s="165">
        <v>58.507104898336401</v>
      </c>
      <c r="AQ17" s="155"/>
      <c r="AR17" s="166">
        <v>61.315025085819897</v>
      </c>
      <c r="AS17" s="160"/>
      <c r="AT17" s="161">
        <v>3.7097927849068602</v>
      </c>
      <c r="AU17" s="155">
        <v>4.8960599270105201</v>
      </c>
      <c r="AV17" s="155">
        <v>7.9530758463979501</v>
      </c>
      <c r="AW17" s="155">
        <v>4.2178100190725196</v>
      </c>
      <c r="AX17" s="155">
        <v>2.3083902288520499</v>
      </c>
      <c r="AY17" s="162">
        <v>4.7981364800776296</v>
      </c>
      <c r="AZ17" s="155"/>
      <c r="BA17" s="163">
        <v>5.2026664875092203</v>
      </c>
      <c r="BB17" s="164">
        <v>1.85064303751943</v>
      </c>
      <c r="BC17" s="165">
        <v>3.45557784802544</v>
      </c>
      <c r="BD17" s="155"/>
      <c r="BE17" s="166">
        <v>4.4260974278948204</v>
      </c>
    </row>
    <row r="18" spans="1:57" x14ac:dyDescent="0.25">
      <c r="A18" s="21" t="s">
        <v>27</v>
      </c>
      <c r="B18" s="3" t="str">
        <f t="shared" si="0"/>
        <v>I-95 Fredericksburg, VA</v>
      </c>
      <c r="C18" s="3"/>
      <c r="D18" s="24" t="s">
        <v>16</v>
      </c>
      <c r="E18" s="27" t="s">
        <v>17</v>
      </c>
      <c r="F18" s="3"/>
      <c r="G18" s="161">
        <v>47.364932051706901</v>
      </c>
      <c r="H18" s="155">
        <v>48.602364379626501</v>
      </c>
      <c r="I18" s="155">
        <v>51.607557176002601</v>
      </c>
      <c r="J18" s="155">
        <v>50.336979339299504</v>
      </c>
      <c r="K18" s="155">
        <v>47.961551209810999</v>
      </c>
      <c r="L18" s="162">
        <v>49.174676831289297</v>
      </c>
      <c r="M18" s="155"/>
      <c r="N18" s="163">
        <v>52.900232018561397</v>
      </c>
      <c r="O18" s="164">
        <v>59.352557728427698</v>
      </c>
      <c r="P18" s="165">
        <v>56.126394873494597</v>
      </c>
      <c r="Q18" s="155"/>
      <c r="R18" s="166">
        <v>51.160881986205098</v>
      </c>
      <c r="S18" s="160"/>
      <c r="T18" s="161">
        <v>-2.0685531297917601</v>
      </c>
      <c r="U18" s="155">
        <v>3.8869408144742299</v>
      </c>
      <c r="V18" s="155">
        <v>6.1975275119099997E-2</v>
      </c>
      <c r="W18" s="155">
        <v>-5.7030232275293198</v>
      </c>
      <c r="X18" s="155">
        <v>-9.4724385384875909</v>
      </c>
      <c r="Y18" s="162">
        <v>-2.8499727682534099</v>
      </c>
      <c r="Z18" s="155"/>
      <c r="AA18" s="163">
        <v>-20.682416228407099</v>
      </c>
      <c r="AB18" s="164">
        <v>-14.720328703922499</v>
      </c>
      <c r="AC18" s="165">
        <v>-17.637869109262098</v>
      </c>
      <c r="AD18" s="155"/>
      <c r="AE18" s="166">
        <v>-8.0260950689920598</v>
      </c>
      <c r="AF18" s="30"/>
      <c r="AG18" s="161">
        <v>42.564357529554698</v>
      </c>
      <c r="AH18" s="155">
        <v>49.961330239752499</v>
      </c>
      <c r="AI18" s="155">
        <v>55.515965086730702</v>
      </c>
      <c r="AJ18" s="155">
        <v>54.0824218318417</v>
      </c>
      <c r="AK18" s="155">
        <v>51.577173792951001</v>
      </c>
      <c r="AL18" s="162">
        <v>50.740249696166103</v>
      </c>
      <c r="AM18" s="155"/>
      <c r="AN18" s="163">
        <v>56.4136559496188</v>
      </c>
      <c r="AO18" s="164">
        <v>56.8555960667329</v>
      </c>
      <c r="AP18" s="165">
        <v>56.6346260081758</v>
      </c>
      <c r="AQ18" s="155"/>
      <c r="AR18" s="166">
        <v>52.424357213883198</v>
      </c>
      <c r="AS18" s="160"/>
      <c r="AT18" s="161">
        <v>-3.4862376803593</v>
      </c>
      <c r="AU18" s="155">
        <v>0.54565670005891498</v>
      </c>
      <c r="AV18" s="155">
        <v>4.0678699512985901</v>
      </c>
      <c r="AW18" s="155">
        <v>-4.1638899547850103</v>
      </c>
      <c r="AX18" s="155">
        <v>-4.3995857702654</v>
      </c>
      <c r="AY18" s="162">
        <v>-1.4832581318264499</v>
      </c>
      <c r="AZ18" s="155"/>
      <c r="BA18" s="163">
        <v>-3.6790112118649199</v>
      </c>
      <c r="BB18" s="164">
        <v>-5.8186773267979701</v>
      </c>
      <c r="BC18" s="165">
        <v>-4.7650337549443096</v>
      </c>
      <c r="BD18" s="155"/>
      <c r="BE18" s="166">
        <v>-2.5200902675738899</v>
      </c>
    </row>
    <row r="19" spans="1:57" x14ac:dyDescent="0.25">
      <c r="A19" s="21" t="s">
        <v>28</v>
      </c>
      <c r="B19" s="3" t="str">
        <f t="shared" si="0"/>
        <v>Dulles Airport Area, VA</v>
      </c>
      <c r="C19" s="3"/>
      <c r="D19" s="24" t="s">
        <v>16</v>
      </c>
      <c r="E19" s="27" t="s">
        <v>17</v>
      </c>
      <c r="F19" s="3"/>
      <c r="G19" s="161">
        <v>65.081861067431305</v>
      </c>
      <c r="H19" s="155">
        <v>64.776616409212807</v>
      </c>
      <c r="I19" s="155">
        <v>71.371750994357498</v>
      </c>
      <c r="J19" s="155">
        <v>76.126167792063598</v>
      </c>
      <c r="K19" s="155">
        <v>68.152807325871706</v>
      </c>
      <c r="L19" s="162">
        <v>69.101840717787397</v>
      </c>
      <c r="M19" s="155"/>
      <c r="N19" s="163">
        <v>54.7497918786421</v>
      </c>
      <c r="O19" s="164">
        <v>57.016002219961102</v>
      </c>
      <c r="P19" s="165">
        <v>55.882897049301597</v>
      </c>
      <c r="Q19" s="155"/>
      <c r="R19" s="166">
        <v>65.324999669648605</v>
      </c>
      <c r="S19" s="160"/>
      <c r="T19" s="161">
        <v>8.16537590617388</v>
      </c>
      <c r="U19" s="155">
        <v>7.2017410024994799</v>
      </c>
      <c r="V19" s="155">
        <v>-2.17123924294398</v>
      </c>
      <c r="W19" s="155">
        <v>1.0605793809261901</v>
      </c>
      <c r="X19" s="155">
        <v>7.9427426125812</v>
      </c>
      <c r="Y19" s="162">
        <v>4.0643988524492398</v>
      </c>
      <c r="Z19" s="155"/>
      <c r="AA19" s="163">
        <v>-5.9979957679730802</v>
      </c>
      <c r="AB19" s="164">
        <v>-9.6825401348113491</v>
      </c>
      <c r="AC19" s="165">
        <v>-7.9144195867545299</v>
      </c>
      <c r="AD19" s="155"/>
      <c r="AE19" s="166">
        <v>0.85766644953660498</v>
      </c>
      <c r="AF19" s="30"/>
      <c r="AG19" s="161">
        <v>50.309869577282299</v>
      </c>
      <c r="AH19" s="155">
        <v>65.819535658125901</v>
      </c>
      <c r="AI19" s="155">
        <v>76.491536398112999</v>
      </c>
      <c r="AJ19" s="155">
        <v>74.831190454167</v>
      </c>
      <c r="AK19" s="155">
        <v>62.653778558875203</v>
      </c>
      <c r="AL19" s="162">
        <v>66.021182129312706</v>
      </c>
      <c r="AM19" s="155"/>
      <c r="AN19" s="163">
        <v>55.538340579039797</v>
      </c>
      <c r="AO19" s="164">
        <v>58.250855610026797</v>
      </c>
      <c r="AP19" s="165">
        <v>56.894598094533301</v>
      </c>
      <c r="AQ19" s="155"/>
      <c r="AR19" s="166">
        <v>63.413586690804301</v>
      </c>
      <c r="AS19" s="160"/>
      <c r="AT19" s="161">
        <v>4.1210591575383599</v>
      </c>
      <c r="AU19" s="155">
        <v>4.8299659930448797</v>
      </c>
      <c r="AV19" s="155">
        <v>8.8223720254935998</v>
      </c>
      <c r="AW19" s="155">
        <v>5.6192809971654896</v>
      </c>
      <c r="AX19" s="155">
        <v>2.27960722661338</v>
      </c>
      <c r="AY19" s="162">
        <v>5.2958898027526704</v>
      </c>
      <c r="AZ19" s="155"/>
      <c r="BA19" s="163">
        <v>-3.6951745399723199</v>
      </c>
      <c r="BB19" s="164">
        <v>-3.76798905529437</v>
      </c>
      <c r="BC19" s="165">
        <v>-3.73246343718146</v>
      </c>
      <c r="BD19" s="155"/>
      <c r="BE19" s="166">
        <v>2.8239180461811402</v>
      </c>
    </row>
    <row r="20" spans="1:57" x14ac:dyDescent="0.25">
      <c r="A20" s="21" t="s">
        <v>29</v>
      </c>
      <c r="B20" s="3" t="str">
        <f t="shared" si="0"/>
        <v>Williamsburg, VA</v>
      </c>
      <c r="C20" s="3"/>
      <c r="D20" s="24" t="s">
        <v>16</v>
      </c>
      <c r="E20" s="27" t="s">
        <v>17</v>
      </c>
      <c r="F20" s="3"/>
      <c r="G20" s="161">
        <v>36.840021119324099</v>
      </c>
      <c r="H20" s="155">
        <v>32.774551214361097</v>
      </c>
      <c r="I20" s="155">
        <v>30.319429778246999</v>
      </c>
      <c r="J20" s="155">
        <v>32.233368532206903</v>
      </c>
      <c r="K20" s="155">
        <v>32.497360084477201</v>
      </c>
      <c r="L20" s="162">
        <v>32.932946145723299</v>
      </c>
      <c r="M20" s="155"/>
      <c r="N20" s="163">
        <v>38.912354804646199</v>
      </c>
      <c r="O20" s="164">
        <v>43.070221752903898</v>
      </c>
      <c r="P20" s="165">
        <v>40.991288278775002</v>
      </c>
      <c r="Q20" s="155"/>
      <c r="R20" s="166">
        <v>35.235329612309499</v>
      </c>
      <c r="S20" s="160"/>
      <c r="T20" s="161">
        <v>-11.6462921885966</v>
      </c>
      <c r="U20" s="155">
        <v>-4.0093224479503196</v>
      </c>
      <c r="V20" s="155">
        <v>-12.2742547852835</v>
      </c>
      <c r="W20" s="155">
        <v>-8.6024566961912008</v>
      </c>
      <c r="X20" s="155">
        <v>-19.6438459688191</v>
      </c>
      <c r="Y20" s="162">
        <v>-11.5229106040789</v>
      </c>
      <c r="Z20" s="155"/>
      <c r="AA20" s="163">
        <v>-36.612121898689203</v>
      </c>
      <c r="AB20" s="164">
        <v>-32.854673645350601</v>
      </c>
      <c r="AC20" s="165">
        <v>-34.692135068707003</v>
      </c>
      <c r="AD20" s="155"/>
      <c r="AE20" s="166">
        <v>-20.855687938740601</v>
      </c>
      <c r="AF20" s="30"/>
      <c r="AG20" s="161">
        <v>29.468057022175199</v>
      </c>
      <c r="AH20" s="155">
        <v>31.335797254487801</v>
      </c>
      <c r="AI20" s="155">
        <v>30.260031678986199</v>
      </c>
      <c r="AJ20" s="155">
        <v>30.712117212249201</v>
      </c>
      <c r="AK20" s="155">
        <v>33.975712777191099</v>
      </c>
      <c r="AL20" s="162">
        <v>31.150343189017899</v>
      </c>
      <c r="AM20" s="155"/>
      <c r="AN20" s="163">
        <v>41.271779303062303</v>
      </c>
      <c r="AO20" s="164">
        <v>44.6508711721224</v>
      </c>
      <c r="AP20" s="165">
        <v>42.961325237592298</v>
      </c>
      <c r="AQ20" s="155"/>
      <c r="AR20" s="166">
        <v>34.524909488610596</v>
      </c>
      <c r="AS20" s="160"/>
      <c r="AT20" s="161">
        <v>0.213638856274183</v>
      </c>
      <c r="AU20" s="155">
        <v>7.76165391715098</v>
      </c>
      <c r="AV20" s="155">
        <v>2.0797060295193699</v>
      </c>
      <c r="AW20" s="155">
        <v>1.7338882655754999</v>
      </c>
      <c r="AX20" s="155">
        <v>3.2424577660685698</v>
      </c>
      <c r="AY20" s="162">
        <v>2.9947269740650899</v>
      </c>
      <c r="AZ20" s="155"/>
      <c r="BA20" s="163">
        <v>-16.545894178919099</v>
      </c>
      <c r="BB20" s="164">
        <v>-16.5892189954833</v>
      </c>
      <c r="BC20" s="165">
        <v>-16.568414123378801</v>
      </c>
      <c r="BD20" s="155"/>
      <c r="BE20" s="166">
        <v>-4.9242225333362102</v>
      </c>
    </row>
    <row r="21" spans="1:57" x14ac:dyDescent="0.25">
      <c r="A21" s="21" t="s">
        <v>30</v>
      </c>
      <c r="B21" s="3" t="str">
        <f t="shared" si="0"/>
        <v>Virginia Beach, VA</v>
      </c>
      <c r="C21" s="3"/>
      <c r="D21" s="24" t="s">
        <v>16</v>
      </c>
      <c r="E21" s="27" t="s">
        <v>17</v>
      </c>
      <c r="F21" s="3"/>
      <c r="G21" s="161">
        <v>49.237900691389001</v>
      </c>
      <c r="H21" s="155">
        <v>38.984915147705799</v>
      </c>
      <c r="I21" s="155">
        <v>37.628784276430402</v>
      </c>
      <c r="J21" s="155">
        <v>36.622285623712102</v>
      </c>
      <c r="K21" s="155">
        <v>37.2642257093041</v>
      </c>
      <c r="L21" s="162">
        <v>39.962091296793503</v>
      </c>
      <c r="M21" s="155"/>
      <c r="N21" s="163">
        <v>46.029481692819701</v>
      </c>
      <c r="O21" s="164">
        <v>54.129022032017701</v>
      </c>
      <c r="P21" s="165">
        <v>50.079251862418701</v>
      </c>
      <c r="Q21" s="155"/>
      <c r="R21" s="166">
        <v>42.845526618932503</v>
      </c>
      <c r="S21" s="160"/>
      <c r="T21" s="161">
        <v>-8.9181875170579694</v>
      </c>
      <c r="U21" s="155">
        <v>-10.881529598919601</v>
      </c>
      <c r="V21" s="155">
        <v>-22.290523106926202</v>
      </c>
      <c r="W21" s="155">
        <v>-32.4431835540355</v>
      </c>
      <c r="X21" s="155">
        <v>-35.627096261686802</v>
      </c>
      <c r="Y21" s="162">
        <v>-22.651247565175002</v>
      </c>
      <c r="Z21" s="155"/>
      <c r="AA21" s="163">
        <v>-29.860366988012899</v>
      </c>
      <c r="AB21" s="164">
        <v>-13.8769571251422</v>
      </c>
      <c r="AC21" s="165">
        <v>-22.041258423725701</v>
      </c>
      <c r="AD21" s="155"/>
      <c r="AE21" s="166">
        <v>-22.461636174734899</v>
      </c>
      <c r="AF21" s="30"/>
      <c r="AG21" s="161">
        <v>35.411806571507597</v>
      </c>
      <c r="AH21" s="155">
        <v>38.717330275592097</v>
      </c>
      <c r="AI21" s="155">
        <v>40.467982247582803</v>
      </c>
      <c r="AJ21" s="155">
        <v>39.948882548739803</v>
      </c>
      <c r="AK21" s="155">
        <v>40.305515929624299</v>
      </c>
      <c r="AL21" s="162">
        <v>38.968643598067899</v>
      </c>
      <c r="AM21" s="155"/>
      <c r="AN21" s="163">
        <v>52.991182634138603</v>
      </c>
      <c r="AO21" s="164">
        <v>57.065754616266602</v>
      </c>
      <c r="AP21" s="165">
        <v>55.028468625202599</v>
      </c>
      <c r="AQ21" s="155"/>
      <c r="AR21" s="166">
        <v>43.561445565154401</v>
      </c>
      <c r="AS21" s="160"/>
      <c r="AT21" s="161">
        <v>-5.7627577862874402</v>
      </c>
      <c r="AU21" s="155">
        <v>-2.3288027405991998</v>
      </c>
      <c r="AV21" s="155">
        <v>-7.1420932155150902</v>
      </c>
      <c r="AW21" s="155">
        <v>-13.8275055414809</v>
      </c>
      <c r="AX21" s="155">
        <v>-18.0605539407258</v>
      </c>
      <c r="AY21" s="162">
        <v>-9.9394521168873204</v>
      </c>
      <c r="AZ21" s="155"/>
      <c r="BA21" s="163">
        <v>-12.5577031432744</v>
      </c>
      <c r="BB21" s="164">
        <v>-10.117072019780499</v>
      </c>
      <c r="BC21" s="165">
        <v>-11.3089900192226</v>
      </c>
      <c r="BD21" s="155"/>
      <c r="BE21" s="166">
        <v>-10.429850894225201</v>
      </c>
    </row>
    <row r="22" spans="1:57" x14ac:dyDescent="0.25">
      <c r="A22" s="34" t="s">
        <v>31</v>
      </c>
      <c r="B22" s="3" t="str">
        <f t="shared" si="0"/>
        <v>Norfolk/Portsmouth, VA</v>
      </c>
      <c r="C22" s="3"/>
      <c r="D22" s="24" t="s">
        <v>16</v>
      </c>
      <c r="E22" s="27" t="s">
        <v>17</v>
      </c>
      <c r="F22" s="3"/>
      <c r="G22" s="161">
        <v>53.562653562653502</v>
      </c>
      <c r="H22" s="155">
        <v>52.176202176202104</v>
      </c>
      <c r="I22" s="155">
        <v>52.088452088452001</v>
      </c>
      <c r="J22" s="155">
        <v>58.546858546858502</v>
      </c>
      <c r="K22" s="155">
        <v>57.335907335907301</v>
      </c>
      <c r="L22" s="162">
        <v>54.742014742014703</v>
      </c>
      <c r="M22" s="155"/>
      <c r="N22" s="163">
        <v>60.372060372060297</v>
      </c>
      <c r="O22" s="164">
        <v>63.829413829413802</v>
      </c>
      <c r="P22" s="165">
        <v>62.100737100737099</v>
      </c>
      <c r="Q22" s="155"/>
      <c r="R22" s="166">
        <v>56.844506844506803</v>
      </c>
      <c r="S22" s="160"/>
      <c r="T22" s="161">
        <v>4.0886266296102303</v>
      </c>
      <c r="U22" s="155">
        <v>-1.4334029274268301</v>
      </c>
      <c r="V22" s="155">
        <v>-4.3307642403833402</v>
      </c>
      <c r="W22" s="155">
        <v>1.28659931031472</v>
      </c>
      <c r="X22" s="155">
        <v>0.69176319176319101</v>
      </c>
      <c r="Y22" s="162">
        <v>4.5629820152849603E-2</v>
      </c>
      <c r="Z22" s="155"/>
      <c r="AA22" s="163">
        <v>-10.425808730893401</v>
      </c>
      <c r="AB22" s="164">
        <v>-8.0765971426563592</v>
      </c>
      <c r="AC22" s="165">
        <v>-9.2337030302609495</v>
      </c>
      <c r="AD22" s="155"/>
      <c r="AE22" s="166">
        <v>-3.0481433812911498</v>
      </c>
      <c r="AF22" s="30"/>
      <c r="AG22" s="161">
        <v>47.547385047384999</v>
      </c>
      <c r="AH22" s="155">
        <v>56.971744471744401</v>
      </c>
      <c r="AI22" s="155">
        <v>57.998420498420401</v>
      </c>
      <c r="AJ22" s="155">
        <v>60.170235170235102</v>
      </c>
      <c r="AK22" s="155">
        <v>58.345033345033301</v>
      </c>
      <c r="AL22" s="162">
        <v>56.206563706563699</v>
      </c>
      <c r="AM22" s="155"/>
      <c r="AN22" s="163">
        <v>64.733239733239699</v>
      </c>
      <c r="AO22" s="164">
        <v>65.527378027378006</v>
      </c>
      <c r="AP22" s="165">
        <v>65.130308880308803</v>
      </c>
      <c r="AQ22" s="155"/>
      <c r="AR22" s="166">
        <v>58.756205184776597</v>
      </c>
      <c r="AS22" s="160"/>
      <c r="AT22" s="161">
        <v>1.4605741307410101</v>
      </c>
      <c r="AU22" s="155">
        <v>7.7779822273214299</v>
      </c>
      <c r="AV22" s="155">
        <v>3.8096925561537001</v>
      </c>
      <c r="AW22" s="155">
        <v>4.2773587508225397</v>
      </c>
      <c r="AX22" s="155">
        <v>3.7853035508369599</v>
      </c>
      <c r="AY22" s="162">
        <v>4.2745789896961197</v>
      </c>
      <c r="AZ22" s="155"/>
      <c r="BA22" s="163">
        <v>1.75623567432394</v>
      </c>
      <c r="BB22" s="164">
        <v>-0.72534620893803403</v>
      </c>
      <c r="BC22" s="165">
        <v>0.49256525766592801</v>
      </c>
      <c r="BD22" s="155"/>
      <c r="BE22" s="166">
        <v>3.0463393991679002</v>
      </c>
    </row>
    <row r="23" spans="1:57" x14ac:dyDescent="0.25">
      <c r="A23" s="35" t="s">
        <v>32</v>
      </c>
      <c r="B23" s="3" t="str">
        <f t="shared" si="0"/>
        <v>Newport News/Hampton, VA</v>
      </c>
      <c r="C23" s="3"/>
      <c r="D23" s="24" t="s">
        <v>16</v>
      </c>
      <c r="E23" s="27" t="s">
        <v>17</v>
      </c>
      <c r="F23" s="3"/>
      <c r="G23" s="161">
        <v>52.199745367095701</v>
      </c>
      <c r="H23" s="155">
        <v>51.902673645494403</v>
      </c>
      <c r="I23" s="155">
        <v>53.501202433158802</v>
      </c>
      <c r="J23" s="155">
        <v>58.579714245296302</v>
      </c>
      <c r="K23" s="155">
        <v>58.155326071580099</v>
      </c>
      <c r="L23" s="162">
        <v>54.867732352525103</v>
      </c>
      <c r="M23" s="155"/>
      <c r="N23" s="163">
        <v>63.4601782430329</v>
      </c>
      <c r="O23" s="164">
        <v>61.904088272740097</v>
      </c>
      <c r="P23" s="165">
        <v>62.682133257886498</v>
      </c>
      <c r="Q23" s="155"/>
      <c r="R23" s="166">
        <v>57.100418325485499</v>
      </c>
      <c r="S23" s="160"/>
      <c r="T23" s="161">
        <v>6.2812517776126304</v>
      </c>
      <c r="U23" s="155">
        <v>-2.4437570846185901</v>
      </c>
      <c r="V23" s="155">
        <v>-8.5900508354267995</v>
      </c>
      <c r="W23" s="155">
        <v>-6.9395666905845301</v>
      </c>
      <c r="X23" s="155">
        <v>-6.06718199970536</v>
      </c>
      <c r="Y23" s="162">
        <v>-3.9787039870536201</v>
      </c>
      <c r="Z23" s="155"/>
      <c r="AA23" s="163">
        <v>-9.4561802722632997</v>
      </c>
      <c r="AB23" s="164">
        <v>-12.0736656653597</v>
      </c>
      <c r="AC23" s="165">
        <v>-10.7678730035783</v>
      </c>
      <c r="AD23" s="155"/>
      <c r="AE23" s="166">
        <v>-6.2166899908796402</v>
      </c>
      <c r="AF23" s="30"/>
      <c r="AG23" s="161">
        <v>46.749893902956501</v>
      </c>
      <c r="AH23" s="155">
        <v>52.995473192813598</v>
      </c>
      <c r="AI23" s="155">
        <v>56.952892912717402</v>
      </c>
      <c r="AJ23" s="155">
        <v>59.499221955014796</v>
      </c>
      <c r="AK23" s="155">
        <v>57.479841561748401</v>
      </c>
      <c r="AL23" s="162">
        <v>54.735464705050198</v>
      </c>
      <c r="AM23" s="155"/>
      <c r="AN23" s="163">
        <v>63.187862498231702</v>
      </c>
      <c r="AO23" s="164">
        <v>61.706040458339203</v>
      </c>
      <c r="AP23" s="165">
        <v>62.446951478285399</v>
      </c>
      <c r="AQ23" s="155"/>
      <c r="AR23" s="166">
        <v>56.938746640260199</v>
      </c>
      <c r="AS23" s="160"/>
      <c r="AT23" s="161">
        <v>5.4709792786682696</v>
      </c>
      <c r="AU23" s="155">
        <v>3.0033020271320399</v>
      </c>
      <c r="AV23" s="155">
        <v>1.44916591401242</v>
      </c>
      <c r="AW23" s="155">
        <v>0.56349246918999696</v>
      </c>
      <c r="AX23" s="155">
        <v>-1.0684523184969501</v>
      </c>
      <c r="AY23" s="162">
        <v>1.67039393208124</v>
      </c>
      <c r="AZ23" s="155"/>
      <c r="BA23" s="163">
        <v>-0.33125259119810802</v>
      </c>
      <c r="BB23" s="164">
        <v>-1.7933876141849601</v>
      </c>
      <c r="BC23" s="165">
        <v>-1.0590479414661</v>
      </c>
      <c r="BD23" s="155"/>
      <c r="BE23" s="166">
        <v>0.79905022413126303</v>
      </c>
    </row>
    <row r="24" spans="1:57" x14ac:dyDescent="0.25">
      <c r="A24" s="36" t="s">
        <v>33</v>
      </c>
      <c r="B24" s="3" t="str">
        <f t="shared" si="0"/>
        <v>Chesapeake/Suffolk, VA</v>
      </c>
      <c r="C24" s="3"/>
      <c r="D24" s="25" t="s">
        <v>16</v>
      </c>
      <c r="E24" s="28" t="s">
        <v>17</v>
      </c>
      <c r="F24" s="3"/>
      <c r="G24" s="167">
        <v>56.496985934360303</v>
      </c>
      <c r="H24" s="168">
        <v>58.991962491627497</v>
      </c>
      <c r="I24" s="168">
        <v>57.133288680508997</v>
      </c>
      <c r="J24" s="168">
        <v>59.879437374413897</v>
      </c>
      <c r="K24" s="168">
        <v>56.898861352980497</v>
      </c>
      <c r="L24" s="169">
        <v>57.880107166778203</v>
      </c>
      <c r="M24" s="155"/>
      <c r="N24" s="170">
        <v>58.590087073007297</v>
      </c>
      <c r="O24" s="171">
        <v>61.654387139986603</v>
      </c>
      <c r="P24" s="172">
        <v>60.122237106496897</v>
      </c>
      <c r="Q24" s="155"/>
      <c r="R24" s="173">
        <v>58.520715720983603</v>
      </c>
      <c r="S24" s="160"/>
      <c r="T24" s="167">
        <v>-4.7739208091868299</v>
      </c>
      <c r="U24" s="168">
        <v>-1.2839534132907999</v>
      </c>
      <c r="V24" s="168">
        <v>-11.405313686090601</v>
      </c>
      <c r="W24" s="168">
        <v>-10.900990703117399</v>
      </c>
      <c r="X24" s="168">
        <v>-8.4232275760913193</v>
      </c>
      <c r="Y24" s="169">
        <v>-7.5146122293867297</v>
      </c>
      <c r="Z24" s="155"/>
      <c r="AA24" s="170">
        <v>-11.7582604689101</v>
      </c>
      <c r="AB24" s="171">
        <v>-9.1893968543510294</v>
      </c>
      <c r="AC24" s="172">
        <v>-10.4595188182148</v>
      </c>
      <c r="AD24" s="155"/>
      <c r="AE24" s="173">
        <v>-8.3989335349879202</v>
      </c>
      <c r="AF24" s="31"/>
      <c r="AG24" s="167">
        <v>50.290928879400496</v>
      </c>
      <c r="AH24" s="168">
        <v>60.542509104608797</v>
      </c>
      <c r="AI24" s="168">
        <v>62.836451923479402</v>
      </c>
      <c r="AJ24" s="168">
        <v>62.560174138724904</v>
      </c>
      <c r="AK24" s="168">
        <v>59.202980451253701</v>
      </c>
      <c r="AL24" s="169">
        <v>59.086608899493399</v>
      </c>
      <c r="AM24" s="155"/>
      <c r="AN24" s="170">
        <v>60.622043618401698</v>
      </c>
      <c r="AO24" s="171">
        <v>62.273945077026099</v>
      </c>
      <c r="AP24" s="172">
        <v>61.447977060091603</v>
      </c>
      <c r="AQ24" s="155"/>
      <c r="AR24" s="173">
        <v>59.761275430266302</v>
      </c>
      <c r="AS24" s="67"/>
      <c r="AT24" s="167">
        <v>-3.65151093527246</v>
      </c>
      <c r="AU24" s="168">
        <v>-1.9755838943894499</v>
      </c>
      <c r="AV24" s="168">
        <v>-4.5844188706011497</v>
      </c>
      <c r="AW24" s="168">
        <v>-6.8585002581615502</v>
      </c>
      <c r="AX24" s="168">
        <v>-4.9253434620159204</v>
      </c>
      <c r="AY24" s="169">
        <v>-4.4684894760177203</v>
      </c>
      <c r="AZ24" s="155"/>
      <c r="BA24" s="170">
        <v>-4.2137942691376002</v>
      </c>
      <c r="BB24" s="171">
        <v>-5.5864970348306802</v>
      </c>
      <c r="BC24" s="172">
        <v>-4.9143501036002801</v>
      </c>
      <c r="BD24" s="155"/>
      <c r="BE24" s="173">
        <v>-4.5999228829259504</v>
      </c>
    </row>
    <row r="25" spans="1:57" ht="13" x14ac:dyDescent="0.3">
      <c r="A25" s="35" t="s">
        <v>109</v>
      </c>
      <c r="B25" s="3" t="s">
        <v>109</v>
      </c>
      <c r="C25" s="9"/>
      <c r="D25" s="23" t="s">
        <v>16</v>
      </c>
      <c r="E25" s="26" t="s">
        <v>17</v>
      </c>
      <c r="F25" s="3"/>
      <c r="G25" s="152">
        <v>43.925233644859802</v>
      </c>
      <c r="H25" s="153">
        <v>47.029372496662198</v>
      </c>
      <c r="I25" s="153">
        <v>47.897196261682197</v>
      </c>
      <c r="J25" s="153">
        <v>47.763684913217602</v>
      </c>
      <c r="K25" s="153">
        <v>62.116154873164199</v>
      </c>
      <c r="L25" s="154">
        <v>49.746328437917199</v>
      </c>
      <c r="M25" s="155"/>
      <c r="N25" s="156">
        <v>76.502002670226901</v>
      </c>
      <c r="O25" s="157">
        <v>80.273698264352404</v>
      </c>
      <c r="P25" s="158">
        <v>78.387850467289695</v>
      </c>
      <c r="Q25" s="155"/>
      <c r="R25" s="159">
        <v>57.929620446309301</v>
      </c>
      <c r="S25" s="160"/>
      <c r="T25" s="152">
        <v>-15.802943058221301</v>
      </c>
      <c r="U25" s="153">
        <v>-5.1178451178451096</v>
      </c>
      <c r="V25" s="153">
        <v>-25.493250259605301</v>
      </c>
      <c r="W25" s="153">
        <v>-19.786995515695001</v>
      </c>
      <c r="X25" s="153">
        <v>-14.554637281910001</v>
      </c>
      <c r="Y25" s="154">
        <v>-16.606982990152101</v>
      </c>
      <c r="Z25" s="155"/>
      <c r="AA25" s="156">
        <v>-4.9357113231024403</v>
      </c>
      <c r="AB25" s="157">
        <v>-3.3748493370831598</v>
      </c>
      <c r="AC25" s="158">
        <v>-4.1428571428571397</v>
      </c>
      <c r="AD25" s="155"/>
      <c r="AE25" s="159">
        <v>-12.1928302977739</v>
      </c>
      <c r="AG25" s="152">
        <v>43.591455273698202</v>
      </c>
      <c r="AH25" s="153">
        <v>62.466622162883802</v>
      </c>
      <c r="AI25" s="153">
        <v>67.373164218958607</v>
      </c>
      <c r="AJ25" s="153">
        <v>66.647196261682197</v>
      </c>
      <c r="AK25" s="153">
        <v>60.655874499332398</v>
      </c>
      <c r="AL25" s="154">
        <v>60.146862483310997</v>
      </c>
      <c r="AM25" s="155"/>
      <c r="AN25" s="156">
        <v>71.320093457943898</v>
      </c>
      <c r="AO25" s="157">
        <v>74.732977303070697</v>
      </c>
      <c r="AP25" s="158">
        <v>73.026535380507298</v>
      </c>
      <c r="AQ25" s="155"/>
      <c r="AR25" s="159">
        <v>63.826769025367099</v>
      </c>
      <c r="AS25" s="160"/>
      <c r="AT25" s="152">
        <v>10.677966101694899</v>
      </c>
      <c r="AU25" s="153">
        <v>16.786271450857999</v>
      </c>
      <c r="AV25" s="153">
        <v>6.4048497627833401</v>
      </c>
      <c r="AW25" s="153">
        <v>8.3276820832768195</v>
      </c>
      <c r="AX25" s="153">
        <v>11.2318286151491</v>
      </c>
      <c r="AY25" s="154">
        <v>10.4640470790167</v>
      </c>
      <c r="AZ25" s="155"/>
      <c r="BA25" s="156">
        <v>8.6851475076297007</v>
      </c>
      <c r="BB25" s="157">
        <v>2.2841480127912202</v>
      </c>
      <c r="BC25" s="158">
        <v>5.3128760529482504</v>
      </c>
      <c r="BD25" s="155"/>
      <c r="BE25" s="159">
        <v>8.7255817731389307</v>
      </c>
    </row>
    <row r="26" spans="1:57" x14ac:dyDescent="0.25">
      <c r="A26" s="35" t="s">
        <v>43</v>
      </c>
      <c r="B26" s="3" t="str">
        <f t="shared" si="0"/>
        <v>Richmond North/Glen Allen, VA</v>
      </c>
      <c r="C26" s="10"/>
      <c r="D26" s="24" t="s">
        <v>16</v>
      </c>
      <c r="E26" s="27" t="s">
        <v>17</v>
      </c>
      <c r="F26" s="3"/>
      <c r="G26" s="161">
        <v>52.492836676217699</v>
      </c>
      <c r="H26" s="155">
        <v>54.429799426933997</v>
      </c>
      <c r="I26" s="155">
        <v>50.704871060171897</v>
      </c>
      <c r="J26" s="155">
        <v>48.068767908309397</v>
      </c>
      <c r="K26" s="155">
        <v>46.670487106017099</v>
      </c>
      <c r="L26" s="162">
        <v>50.473352435530003</v>
      </c>
      <c r="M26" s="155"/>
      <c r="N26" s="163">
        <v>55.7707736389684</v>
      </c>
      <c r="O26" s="164">
        <v>66.303724928366705</v>
      </c>
      <c r="P26" s="165">
        <v>61.037249283667599</v>
      </c>
      <c r="Q26" s="155"/>
      <c r="R26" s="166">
        <v>53.491608677854998</v>
      </c>
      <c r="S26" s="160"/>
      <c r="T26" s="161">
        <v>11.0898056337965</v>
      </c>
      <c r="U26" s="155">
        <v>1.27562318162404</v>
      </c>
      <c r="V26" s="155">
        <v>-21.5390764971831</v>
      </c>
      <c r="W26" s="155">
        <v>-22.966357916665899</v>
      </c>
      <c r="X26" s="155">
        <v>-18.611103045559101</v>
      </c>
      <c r="Y26" s="162">
        <v>-11.563049089488199</v>
      </c>
      <c r="Z26" s="155"/>
      <c r="AA26" s="163">
        <v>-24.7917403353844</v>
      </c>
      <c r="AB26" s="164">
        <v>-18.6070077211244</v>
      </c>
      <c r="AC26" s="165">
        <v>-21.554189109061799</v>
      </c>
      <c r="AD26" s="155"/>
      <c r="AE26" s="166">
        <v>-15.0887991484975</v>
      </c>
      <c r="AG26" s="161">
        <v>40.197707736389603</v>
      </c>
      <c r="AH26" s="155">
        <v>51.240687679083003</v>
      </c>
      <c r="AI26" s="155">
        <v>57.707736389684797</v>
      </c>
      <c r="AJ26" s="155">
        <v>57.4555873925501</v>
      </c>
      <c r="AK26" s="155">
        <v>50.146131805157502</v>
      </c>
      <c r="AL26" s="162">
        <v>51.349570200572998</v>
      </c>
      <c r="AM26" s="155"/>
      <c r="AN26" s="163">
        <v>60.828080229226302</v>
      </c>
      <c r="AO26" s="164">
        <v>63.412607449856701</v>
      </c>
      <c r="AP26" s="165">
        <v>62.120343839541498</v>
      </c>
      <c r="AQ26" s="155"/>
      <c r="AR26" s="166">
        <v>54.426934097421203</v>
      </c>
      <c r="AS26" s="160"/>
      <c r="AT26" s="161">
        <v>0.46068474541745302</v>
      </c>
      <c r="AU26" s="155">
        <v>-3.5069199683769101</v>
      </c>
      <c r="AV26" s="155">
        <v>-4.9737084292768898</v>
      </c>
      <c r="AW26" s="155">
        <v>-5.32258375578576</v>
      </c>
      <c r="AX26" s="155">
        <v>-5.44906762266314</v>
      </c>
      <c r="AY26" s="162">
        <v>-4.0432611381385604</v>
      </c>
      <c r="AZ26" s="155"/>
      <c r="BA26" s="163">
        <v>-3.07098881967823</v>
      </c>
      <c r="BB26" s="164">
        <v>-6.2402967767553701</v>
      </c>
      <c r="BC26" s="165">
        <v>-4.7149246581229702</v>
      </c>
      <c r="BD26" s="155"/>
      <c r="BE26" s="166">
        <v>-4.2633292593660501</v>
      </c>
    </row>
    <row r="27" spans="1:57" x14ac:dyDescent="0.25">
      <c r="A27" s="21" t="s">
        <v>44</v>
      </c>
      <c r="B27" s="3" t="str">
        <f t="shared" si="0"/>
        <v>Richmond West/Midlothian, VA</v>
      </c>
      <c r="C27" s="3"/>
      <c r="D27" s="24" t="s">
        <v>16</v>
      </c>
      <c r="E27" s="27" t="s">
        <v>17</v>
      </c>
      <c r="F27" s="3"/>
      <c r="G27" s="161">
        <v>47.294988610478299</v>
      </c>
      <c r="H27" s="155">
        <v>57.972665148063697</v>
      </c>
      <c r="I27" s="155">
        <v>53.587699316628701</v>
      </c>
      <c r="J27" s="155">
        <v>55.324601366742499</v>
      </c>
      <c r="K27" s="155">
        <v>51.423690205011297</v>
      </c>
      <c r="L27" s="162">
        <v>53.120728929384903</v>
      </c>
      <c r="M27" s="155"/>
      <c r="N27" s="163">
        <v>53.986332574031799</v>
      </c>
      <c r="O27" s="164">
        <v>56.862186788154801</v>
      </c>
      <c r="P27" s="165">
        <v>55.424259681093297</v>
      </c>
      <c r="Q27" s="155"/>
      <c r="R27" s="166">
        <v>53.778880572730202</v>
      </c>
      <c r="S27" s="160"/>
      <c r="T27" s="161">
        <v>3.2318210068365398</v>
      </c>
      <c r="U27" s="155">
        <v>14.7688838782412</v>
      </c>
      <c r="V27" s="155">
        <v>-7.2449482503696396</v>
      </c>
      <c r="W27" s="155">
        <v>-9.2056074766355103</v>
      </c>
      <c r="X27" s="155">
        <v>-8.3248730964466997</v>
      </c>
      <c r="Y27" s="162">
        <v>-2.03738710354967</v>
      </c>
      <c r="Z27" s="155"/>
      <c r="AA27" s="163">
        <v>-20.901126408010001</v>
      </c>
      <c r="AB27" s="164">
        <v>-26.064420584968499</v>
      </c>
      <c r="AC27" s="165">
        <v>-23.636720282463699</v>
      </c>
      <c r="AD27" s="155"/>
      <c r="AE27" s="166">
        <v>-9.5690834473324209</v>
      </c>
      <c r="AG27" s="161">
        <v>43.258826879270998</v>
      </c>
      <c r="AH27" s="155">
        <v>53.160592255125202</v>
      </c>
      <c r="AI27" s="155">
        <v>55.260535307517003</v>
      </c>
      <c r="AJ27" s="155">
        <v>59.617027334851898</v>
      </c>
      <c r="AK27" s="155">
        <v>56.862186788154801</v>
      </c>
      <c r="AL27" s="162">
        <v>53.631833712983997</v>
      </c>
      <c r="AM27" s="155"/>
      <c r="AN27" s="163">
        <v>60.898348519362102</v>
      </c>
      <c r="AO27" s="164">
        <v>60.898348519362102</v>
      </c>
      <c r="AP27" s="165">
        <v>60.898348519362102</v>
      </c>
      <c r="AQ27" s="155"/>
      <c r="AR27" s="166">
        <v>55.707980800520602</v>
      </c>
      <c r="AS27" s="160"/>
      <c r="AT27" s="161">
        <v>3.3151989119347101</v>
      </c>
      <c r="AU27" s="155">
        <v>4.9761034579701899</v>
      </c>
      <c r="AV27" s="155">
        <v>1.31819368311145</v>
      </c>
      <c r="AW27" s="155">
        <v>3.58688930117501</v>
      </c>
      <c r="AX27" s="155">
        <v>6.8485821294809996</v>
      </c>
      <c r="AY27" s="162">
        <v>4.0089455810486196</v>
      </c>
      <c r="AZ27" s="155"/>
      <c r="BA27" s="163">
        <v>-3.7899235267656302</v>
      </c>
      <c r="BB27" s="164">
        <v>-10.3625314333612</v>
      </c>
      <c r="BC27" s="165">
        <v>-7.1924495552180501</v>
      </c>
      <c r="BD27" s="155"/>
      <c r="BE27" s="166">
        <v>0.23053700484859499</v>
      </c>
    </row>
    <row r="28" spans="1:57" x14ac:dyDescent="0.25">
      <c r="A28" s="21" t="s">
        <v>45</v>
      </c>
      <c r="B28" s="3" t="str">
        <f t="shared" si="0"/>
        <v>Petersburg/Chester, VA</v>
      </c>
      <c r="C28" s="3"/>
      <c r="D28" s="24" t="s">
        <v>16</v>
      </c>
      <c r="E28" s="27" t="s">
        <v>17</v>
      </c>
      <c r="F28" s="3"/>
      <c r="G28" s="161">
        <v>49.379699248120303</v>
      </c>
      <c r="H28" s="155">
        <v>55.883458646616504</v>
      </c>
      <c r="I28" s="155">
        <v>53.571428571428498</v>
      </c>
      <c r="J28" s="155">
        <v>55.375939849623997</v>
      </c>
      <c r="K28" s="155">
        <v>50</v>
      </c>
      <c r="L28" s="162">
        <v>52.842105263157798</v>
      </c>
      <c r="M28" s="155"/>
      <c r="N28" s="163">
        <v>50.300751879699199</v>
      </c>
      <c r="O28" s="164">
        <v>54.586466165413498</v>
      </c>
      <c r="P28" s="165">
        <v>52.443609022556302</v>
      </c>
      <c r="Q28" s="155"/>
      <c r="R28" s="166">
        <v>52.728249194414602</v>
      </c>
      <c r="S28" s="160"/>
      <c r="T28" s="161">
        <v>7.9392189253017103</v>
      </c>
      <c r="U28" s="155">
        <v>1.3162328899171001</v>
      </c>
      <c r="V28" s="155">
        <v>-10.012896511154301</v>
      </c>
      <c r="W28" s="155">
        <v>-7.3632148193828399</v>
      </c>
      <c r="X28" s="155">
        <v>-12.0563847429519</v>
      </c>
      <c r="Y28" s="162">
        <v>-4.6410929658591398</v>
      </c>
      <c r="Z28" s="155"/>
      <c r="AA28" s="163">
        <v>-14.3676124500657</v>
      </c>
      <c r="AB28" s="164">
        <v>-16.289175802432599</v>
      </c>
      <c r="AC28" s="165">
        <v>-15.3785307632385</v>
      </c>
      <c r="AD28" s="155"/>
      <c r="AE28" s="166">
        <v>-7.9598731145553998</v>
      </c>
      <c r="AG28" s="161">
        <v>48.6231203007518</v>
      </c>
      <c r="AH28" s="155">
        <v>59.295112781954799</v>
      </c>
      <c r="AI28" s="155">
        <v>61.560150375939799</v>
      </c>
      <c r="AJ28" s="155">
        <v>62.415413533834503</v>
      </c>
      <c r="AK28" s="155">
        <v>57.326127819548802</v>
      </c>
      <c r="AL28" s="162">
        <v>57.843984962405997</v>
      </c>
      <c r="AM28" s="155"/>
      <c r="AN28" s="163">
        <v>58.045112781954799</v>
      </c>
      <c r="AO28" s="164">
        <v>56.437969924812002</v>
      </c>
      <c r="AP28" s="165">
        <v>57.241541353383397</v>
      </c>
      <c r="AQ28" s="155"/>
      <c r="AR28" s="166">
        <v>57.671858216970897</v>
      </c>
      <c r="AS28" s="160"/>
      <c r="AT28" s="161">
        <v>0.55509679434033998</v>
      </c>
      <c r="AU28" s="155">
        <v>-1.45973579357356</v>
      </c>
      <c r="AV28" s="155">
        <v>-1.3288567497025701</v>
      </c>
      <c r="AW28" s="155">
        <v>0.42140108310825602</v>
      </c>
      <c r="AX28" s="155">
        <v>-1.13806314566905</v>
      </c>
      <c r="AY28" s="162">
        <v>-0.631156236531496</v>
      </c>
      <c r="AZ28" s="155"/>
      <c r="BA28" s="163">
        <v>4.0348907757352803</v>
      </c>
      <c r="BB28" s="164">
        <v>-1.9201853149997701</v>
      </c>
      <c r="BC28" s="165">
        <v>1.01140345143462</v>
      </c>
      <c r="BD28" s="155"/>
      <c r="BE28" s="166">
        <v>-0.170806767443205</v>
      </c>
    </row>
    <row r="29" spans="1:57" x14ac:dyDescent="0.25">
      <c r="A29" s="69" t="s">
        <v>97</v>
      </c>
      <c r="B29" s="37" t="s">
        <v>70</v>
      </c>
      <c r="C29" s="3"/>
      <c r="D29" s="24" t="s">
        <v>16</v>
      </c>
      <c r="E29" s="27" t="s">
        <v>17</v>
      </c>
      <c r="F29" s="3"/>
      <c r="G29" s="161">
        <v>49.199251247920103</v>
      </c>
      <c r="H29" s="155">
        <v>51.6430948419301</v>
      </c>
      <c r="I29" s="155">
        <v>47.306572379367701</v>
      </c>
      <c r="J29" s="155">
        <v>47.431364392678802</v>
      </c>
      <c r="K29" s="155">
        <v>42.117304492512403</v>
      </c>
      <c r="L29" s="162">
        <v>47.539517470881798</v>
      </c>
      <c r="M29" s="155"/>
      <c r="N29" s="163">
        <v>48.481697171381001</v>
      </c>
      <c r="O29" s="164">
        <v>48.242512479201302</v>
      </c>
      <c r="P29" s="165">
        <v>48.362104825291098</v>
      </c>
      <c r="Q29" s="155"/>
      <c r="R29" s="166">
        <v>47.774542429284502</v>
      </c>
      <c r="S29" s="160"/>
      <c r="T29" s="161">
        <v>18.916968855977899</v>
      </c>
      <c r="U29" s="155">
        <v>14.0301622276834</v>
      </c>
      <c r="V29" s="155">
        <v>-3.3623374125561298</v>
      </c>
      <c r="W29" s="155">
        <v>-5.4855191176722098</v>
      </c>
      <c r="X29" s="155">
        <v>-12.207093400400201</v>
      </c>
      <c r="Y29" s="162">
        <v>1.6792480536582</v>
      </c>
      <c r="Z29" s="155"/>
      <c r="AA29" s="163">
        <v>-10.2809971885937</v>
      </c>
      <c r="AB29" s="164">
        <v>-13.796910075256999</v>
      </c>
      <c r="AC29" s="165">
        <v>-12.069741844111199</v>
      </c>
      <c r="AD29" s="155"/>
      <c r="AE29" s="166">
        <v>-2.7201760909381099</v>
      </c>
      <c r="AG29" s="161">
        <v>35.560524126455903</v>
      </c>
      <c r="AH29" s="155">
        <v>44.405158069883498</v>
      </c>
      <c r="AI29" s="155">
        <v>46.726809484192998</v>
      </c>
      <c r="AJ29" s="155">
        <v>46.755407653910098</v>
      </c>
      <c r="AK29" s="155">
        <v>43.287229617304398</v>
      </c>
      <c r="AL29" s="162">
        <v>43.347025790349399</v>
      </c>
      <c r="AM29" s="155"/>
      <c r="AN29" s="163">
        <v>47.413165557404298</v>
      </c>
      <c r="AO29" s="164">
        <v>47.519758735440902</v>
      </c>
      <c r="AP29" s="165">
        <v>47.4664621464226</v>
      </c>
      <c r="AQ29" s="155"/>
      <c r="AR29" s="166">
        <v>44.524007606370297</v>
      </c>
      <c r="AS29" s="160"/>
      <c r="AT29" s="161">
        <v>2.92296687468292</v>
      </c>
      <c r="AU29" s="155">
        <v>1.1295612631154099</v>
      </c>
      <c r="AV29" s="155">
        <v>-0.21392432435060099</v>
      </c>
      <c r="AW29" s="155">
        <v>-2.6257789528867401</v>
      </c>
      <c r="AX29" s="155">
        <v>-4.3031607296735004</v>
      </c>
      <c r="AY29" s="162">
        <v>-0.82415939982037201</v>
      </c>
      <c r="AZ29" s="155"/>
      <c r="BA29" s="163">
        <v>-2.7209547751425598</v>
      </c>
      <c r="BB29" s="164">
        <v>-4.1481789609909399</v>
      </c>
      <c r="BC29" s="165">
        <v>-3.440641625684</v>
      </c>
      <c r="BD29" s="155"/>
      <c r="BE29" s="166">
        <v>-1.6354142158037599</v>
      </c>
    </row>
    <row r="30" spans="1:57" x14ac:dyDescent="0.25">
      <c r="A30" s="21" t="s">
        <v>47</v>
      </c>
      <c r="B30" s="3" t="str">
        <f t="shared" si="0"/>
        <v>Roanoke, VA</v>
      </c>
      <c r="C30" s="3"/>
      <c r="D30" s="24" t="s">
        <v>16</v>
      </c>
      <c r="E30" s="27" t="s">
        <v>17</v>
      </c>
      <c r="F30" s="3"/>
      <c r="G30" s="161">
        <v>68.170515097690895</v>
      </c>
      <c r="H30" s="155">
        <v>71.651865008880904</v>
      </c>
      <c r="I30" s="155">
        <v>65.825932504440402</v>
      </c>
      <c r="J30" s="155">
        <v>52.078152753108299</v>
      </c>
      <c r="K30" s="155">
        <v>49.644760213143798</v>
      </c>
      <c r="L30" s="162">
        <v>61.474245115452902</v>
      </c>
      <c r="M30" s="155"/>
      <c r="N30" s="163">
        <v>54.209591474245101</v>
      </c>
      <c r="O30" s="164">
        <v>52.024866785079901</v>
      </c>
      <c r="P30" s="165">
        <v>53.117229129662498</v>
      </c>
      <c r="Q30" s="155"/>
      <c r="R30" s="166">
        <v>59.086526262369901</v>
      </c>
      <c r="S30" s="160"/>
      <c r="T30" s="161">
        <v>45.253595593367898</v>
      </c>
      <c r="U30" s="155">
        <v>29.793454445462199</v>
      </c>
      <c r="V30" s="155">
        <v>9.9642484424393398</v>
      </c>
      <c r="W30" s="155">
        <v>-12.306283986463299</v>
      </c>
      <c r="X30" s="155">
        <v>-18.263768211913401</v>
      </c>
      <c r="Y30" s="162">
        <v>8.9497592893456606</v>
      </c>
      <c r="Z30" s="155"/>
      <c r="AA30" s="163">
        <v>-18.0872729268856</v>
      </c>
      <c r="AB30" s="164">
        <v>-24.4328460172154</v>
      </c>
      <c r="AC30" s="165">
        <v>-21.322708489577501</v>
      </c>
      <c r="AD30" s="155"/>
      <c r="AE30" s="166">
        <v>-0.84906865607997195</v>
      </c>
      <c r="AG30" s="161">
        <v>42.056366965920702</v>
      </c>
      <c r="AH30" s="155">
        <v>52.588324623699101</v>
      </c>
      <c r="AI30" s="155">
        <v>55.884586180713697</v>
      </c>
      <c r="AJ30" s="155">
        <v>57.059270177319199</v>
      </c>
      <c r="AK30" s="155">
        <v>56.795747911920998</v>
      </c>
      <c r="AL30" s="162">
        <v>52.876859171914703</v>
      </c>
      <c r="AM30" s="155"/>
      <c r="AN30" s="163">
        <v>60.284068069141</v>
      </c>
      <c r="AO30" s="164">
        <v>57.371225577264603</v>
      </c>
      <c r="AP30" s="165">
        <v>58.823398427931998</v>
      </c>
      <c r="AQ30" s="155"/>
      <c r="AR30" s="166">
        <v>54.579417802542402</v>
      </c>
      <c r="AS30" s="160"/>
      <c r="AT30" s="161">
        <v>8.8089427798481204</v>
      </c>
      <c r="AU30" s="155">
        <v>-7.2107068466487304E-2</v>
      </c>
      <c r="AV30" s="155">
        <v>-0.115515581976533</v>
      </c>
      <c r="AW30" s="155">
        <v>0.29156180848712798</v>
      </c>
      <c r="AX30" s="155">
        <v>-1.5935720406013001</v>
      </c>
      <c r="AY30" s="162">
        <v>0.96514292377998101</v>
      </c>
      <c r="AZ30" s="155"/>
      <c r="BA30" s="163">
        <v>-0.34999419013911598</v>
      </c>
      <c r="BB30" s="164">
        <v>-2.1750486498205599</v>
      </c>
      <c r="BC30" s="165">
        <v>-1.2554914997567901</v>
      </c>
      <c r="BD30" s="155"/>
      <c r="BE30" s="166">
        <v>0.26872316814564601</v>
      </c>
    </row>
    <row r="31" spans="1:57" x14ac:dyDescent="0.25">
      <c r="A31" s="21" t="s">
        <v>48</v>
      </c>
      <c r="B31" s="3" t="str">
        <f t="shared" si="0"/>
        <v>Charlottesville, VA</v>
      </c>
      <c r="C31" s="3"/>
      <c r="D31" s="24" t="s">
        <v>16</v>
      </c>
      <c r="E31" s="27" t="s">
        <v>17</v>
      </c>
      <c r="F31" s="3"/>
      <c r="G31" s="161">
        <v>55.380315432221998</v>
      </c>
      <c r="H31" s="155">
        <v>63.0664803353962</v>
      </c>
      <c r="I31" s="155">
        <v>55.060890397284801</v>
      </c>
      <c r="J31" s="155">
        <v>63.904971052106198</v>
      </c>
      <c r="K31" s="155">
        <v>53.523657416650003</v>
      </c>
      <c r="L31" s="162">
        <v>58.187262926731798</v>
      </c>
      <c r="M31" s="155"/>
      <c r="N31" s="163">
        <v>55.180674785386302</v>
      </c>
      <c r="O31" s="164">
        <v>59.073667398682304</v>
      </c>
      <c r="P31" s="165">
        <v>57.127171092034303</v>
      </c>
      <c r="Q31" s="155"/>
      <c r="R31" s="166">
        <v>57.884379545389699</v>
      </c>
      <c r="S31" s="160"/>
      <c r="T31" s="161">
        <v>1.7761135987444401</v>
      </c>
      <c r="U31" s="155">
        <v>24.483334424595</v>
      </c>
      <c r="V31" s="155">
        <v>-13.131660534357501</v>
      </c>
      <c r="W31" s="155">
        <v>7.0173721442748196</v>
      </c>
      <c r="X31" s="155">
        <v>-12.1079545936831</v>
      </c>
      <c r="Y31" s="162">
        <v>0.64480028761544605</v>
      </c>
      <c r="Z31" s="155"/>
      <c r="AA31" s="163">
        <v>-25.190378711354299</v>
      </c>
      <c r="AB31" s="164">
        <v>-23.908524529795901</v>
      </c>
      <c r="AC31" s="165">
        <v>-24.533053001231199</v>
      </c>
      <c r="AD31" s="155"/>
      <c r="AE31" s="166">
        <v>-8.0092491695923904</v>
      </c>
      <c r="AG31" s="161">
        <v>39.274306248752197</v>
      </c>
      <c r="AH31" s="155">
        <v>52.355759632661197</v>
      </c>
      <c r="AI31" s="155">
        <v>57.711119984028699</v>
      </c>
      <c r="AJ31" s="155">
        <v>58.260131762826902</v>
      </c>
      <c r="AK31" s="155">
        <v>50.858454781393398</v>
      </c>
      <c r="AL31" s="162">
        <v>51.691954481932498</v>
      </c>
      <c r="AM31" s="155"/>
      <c r="AN31" s="163">
        <v>56.118985825514002</v>
      </c>
      <c r="AO31" s="164">
        <v>58.120383310041902</v>
      </c>
      <c r="AP31" s="165">
        <v>57.119684567777902</v>
      </c>
      <c r="AQ31" s="155"/>
      <c r="AR31" s="166">
        <v>53.242734506459797</v>
      </c>
      <c r="AS31" s="160"/>
      <c r="AT31" s="161">
        <v>4.6986315310187703E-2</v>
      </c>
      <c r="AU31" s="155">
        <v>0.67823228391776302</v>
      </c>
      <c r="AV31" s="155">
        <v>-0.457830849525798</v>
      </c>
      <c r="AW31" s="155">
        <v>3.58529997160525</v>
      </c>
      <c r="AX31" s="155">
        <v>-8.3286281294496707</v>
      </c>
      <c r="AY31" s="162">
        <v>-0.95740752582850797</v>
      </c>
      <c r="AZ31" s="155"/>
      <c r="BA31" s="163">
        <v>-10.1620021298477</v>
      </c>
      <c r="BB31" s="164">
        <v>-12.538585630999901</v>
      </c>
      <c r="BC31" s="165">
        <v>-11.3870316106741</v>
      </c>
      <c r="BD31" s="155"/>
      <c r="BE31" s="166">
        <v>-4.4061343750204003</v>
      </c>
    </row>
    <row r="32" spans="1:57" x14ac:dyDescent="0.25">
      <c r="A32" s="21" t="s">
        <v>49</v>
      </c>
      <c r="B32" t="s">
        <v>72</v>
      </c>
      <c r="C32" s="3"/>
      <c r="D32" s="24" t="s">
        <v>16</v>
      </c>
      <c r="E32" s="27" t="s">
        <v>17</v>
      </c>
      <c r="F32" s="3"/>
      <c r="G32" s="161">
        <v>51.714814287747203</v>
      </c>
      <c r="H32" s="155">
        <v>60.552155969830601</v>
      </c>
      <c r="I32" s="155">
        <v>61.377543759783599</v>
      </c>
      <c r="J32" s="155">
        <v>58.730610502348</v>
      </c>
      <c r="K32" s="155">
        <v>55.912907357335897</v>
      </c>
      <c r="L32" s="162">
        <v>57.657606375409102</v>
      </c>
      <c r="M32" s="155"/>
      <c r="N32" s="163">
        <v>59.669844884018701</v>
      </c>
      <c r="O32" s="164">
        <v>61.662160239077799</v>
      </c>
      <c r="P32" s="165">
        <v>60.666002561548297</v>
      </c>
      <c r="Q32" s="155"/>
      <c r="R32" s="166">
        <v>58.517148142877403</v>
      </c>
      <c r="S32" s="160"/>
      <c r="T32" s="161">
        <v>41.737676704939098</v>
      </c>
      <c r="U32" s="155">
        <v>27.672488907942402</v>
      </c>
      <c r="V32" s="155">
        <v>9.0312174505506899</v>
      </c>
      <c r="W32" s="155">
        <v>4.0824928634623801</v>
      </c>
      <c r="X32" s="155">
        <v>12.8801437070431</v>
      </c>
      <c r="Y32" s="162">
        <v>17.110501988115701</v>
      </c>
      <c r="Z32" s="155"/>
      <c r="AA32" s="163">
        <v>29.0805335929142</v>
      </c>
      <c r="AB32" s="164">
        <v>31.951545308559599</v>
      </c>
      <c r="AC32" s="165">
        <v>30.523823693028099</v>
      </c>
      <c r="AD32" s="155"/>
      <c r="AE32" s="166">
        <v>20.787232209755999</v>
      </c>
      <c r="AG32" s="161">
        <v>45.648925572790603</v>
      </c>
      <c r="AH32" s="155">
        <v>58.353493667283303</v>
      </c>
      <c r="AI32" s="155">
        <v>61.281485698021903</v>
      </c>
      <c r="AJ32" s="155">
        <v>60.0611925430482</v>
      </c>
      <c r="AK32" s="155">
        <v>57.154546748256699</v>
      </c>
      <c r="AL32" s="162">
        <v>56.499928845880099</v>
      </c>
      <c r="AM32" s="155"/>
      <c r="AN32" s="163">
        <v>59.993596129215803</v>
      </c>
      <c r="AO32" s="164">
        <v>58.705706560409801</v>
      </c>
      <c r="AP32" s="165">
        <v>59.349651344812798</v>
      </c>
      <c r="AQ32" s="155"/>
      <c r="AR32" s="166">
        <v>57.314135274146601</v>
      </c>
      <c r="AS32" s="160"/>
      <c r="AT32" s="161">
        <v>41.715989055283003</v>
      </c>
      <c r="AU32" s="155">
        <v>23.369034057120398</v>
      </c>
      <c r="AV32" s="155">
        <v>14.6467733752828</v>
      </c>
      <c r="AW32" s="155">
        <v>14.4024734206837</v>
      </c>
      <c r="AX32" s="155">
        <v>20.030331693622301</v>
      </c>
      <c r="AY32" s="162">
        <v>21.202576065396901</v>
      </c>
      <c r="AZ32" s="155"/>
      <c r="BA32" s="163">
        <v>21.939673313714302</v>
      </c>
      <c r="BB32" s="164">
        <v>24.2941193596372</v>
      </c>
      <c r="BC32" s="165">
        <v>23.092869530157198</v>
      </c>
      <c r="BD32" s="155"/>
      <c r="BE32" s="166">
        <v>21.755791015212299</v>
      </c>
    </row>
    <row r="33" spans="1:57" x14ac:dyDescent="0.25">
      <c r="A33" s="21" t="s">
        <v>50</v>
      </c>
      <c r="B33" s="3" t="str">
        <f t="shared" si="0"/>
        <v>Staunton &amp; Harrisonburg, VA</v>
      </c>
      <c r="C33" s="3"/>
      <c r="D33" s="24" t="s">
        <v>16</v>
      </c>
      <c r="E33" s="27" t="s">
        <v>17</v>
      </c>
      <c r="F33" s="3"/>
      <c r="G33" s="161">
        <v>53.541330464407302</v>
      </c>
      <c r="H33" s="155">
        <v>49.632418863188001</v>
      </c>
      <c r="I33" s="155">
        <v>47.014523937600799</v>
      </c>
      <c r="J33" s="155">
        <v>48.700017930787098</v>
      </c>
      <c r="K33" s="155">
        <v>48.395194549040703</v>
      </c>
      <c r="L33" s="162">
        <v>49.456697149004803</v>
      </c>
      <c r="M33" s="155"/>
      <c r="N33" s="163">
        <v>65.142549757934304</v>
      </c>
      <c r="O33" s="164">
        <v>72.996234534696001</v>
      </c>
      <c r="P33" s="165">
        <v>69.069392146315195</v>
      </c>
      <c r="Q33" s="155"/>
      <c r="R33" s="166">
        <v>55.060324291093501</v>
      </c>
      <c r="S33" s="160"/>
      <c r="T33" s="161">
        <v>4.2587905480514001</v>
      </c>
      <c r="U33" s="155">
        <v>14.6708392715597</v>
      </c>
      <c r="V33" s="155">
        <v>1.35575056153317</v>
      </c>
      <c r="W33" s="155">
        <v>2.2608662765116398</v>
      </c>
      <c r="X33" s="155">
        <v>10.0788288906168</v>
      </c>
      <c r="Y33" s="162">
        <v>6.3082536265044604</v>
      </c>
      <c r="Z33" s="155"/>
      <c r="AA33" s="163">
        <v>-0.11834023639050199</v>
      </c>
      <c r="AB33" s="164">
        <v>8.8112319601418694</v>
      </c>
      <c r="AC33" s="165">
        <v>4.4093983773609997</v>
      </c>
      <c r="AD33" s="155"/>
      <c r="AE33" s="166">
        <v>5.6197972601221302</v>
      </c>
      <c r="AG33" s="161">
        <v>37.309485386408397</v>
      </c>
      <c r="AH33" s="155">
        <v>42.773892773892698</v>
      </c>
      <c r="AI33" s="155">
        <v>46.507979200286798</v>
      </c>
      <c r="AJ33" s="155">
        <v>44.979379594764197</v>
      </c>
      <c r="AK33" s="155">
        <v>46.449704142011797</v>
      </c>
      <c r="AL33" s="162">
        <v>43.6040882194728</v>
      </c>
      <c r="AM33" s="155"/>
      <c r="AN33" s="163">
        <v>55.814057737134597</v>
      </c>
      <c r="AO33" s="164">
        <v>58.893670432131898</v>
      </c>
      <c r="AP33" s="165">
        <v>57.353864084633301</v>
      </c>
      <c r="AQ33" s="155"/>
      <c r="AR33" s="166">
        <v>47.532595609518602</v>
      </c>
      <c r="AS33" s="160"/>
      <c r="AT33" s="161">
        <v>11.066816728995899</v>
      </c>
      <c r="AU33" s="155">
        <v>9.6640387281914002</v>
      </c>
      <c r="AV33" s="155">
        <v>9.8885289432504404</v>
      </c>
      <c r="AW33" s="155">
        <v>5.8394180609097601</v>
      </c>
      <c r="AX33" s="155">
        <v>7.2841431762676203</v>
      </c>
      <c r="AY33" s="162">
        <v>8.6229771994731994</v>
      </c>
      <c r="AZ33" s="155"/>
      <c r="BA33" s="163">
        <v>-2.6473611624479498</v>
      </c>
      <c r="BB33" s="164">
        <v>-3.49556538786516</v>
      </c>
      <c r="BC33" s="165">
        <v>-3.0847034108264801</v>
      </c>
      <c r="BD33" s="155"/>
      <c r="BE33" s="166">
        <v>4.2800468658505801</v>
      </c>
    </row>
    <row r="34" spans="1:57" x14ac:dyDescent="0.25">
      <c r="A34" s="21" t="s">
        <v>51</v>
      </c>
      <c r="B34" s="3" t="str">
        <f t="shared" si="0"/>
        <v>Blacksburg &amp; Wytheville, VA</v>
      </c>
      <c r="C34" s="3"/>
      <c r="D34" s="24" t="s">
        <v>16</v>
      </c>
      <c r="E34" s="27" t="s">
        <v>17</v>
      </c>
      <c r="F34" s="3"/>
      <c r="G34" s="161">
        <v>63.356973995271801</v>
      </c>
      <c r="H34" s="155">
        <v>62.903861308116603</v>
      </c>
      <c r="I34" s="155">
        <v>57.624113475177303</v>
      </c>
      <c r="J34" s="155">
        <v>44.050433412135497</v>
      </c>
      <c r="K34" s="155">
        <v>43.971631205673702</v>
      </c>
      <c r="L34" s="162">
        <v>54.381402679274998</v>
      </c>
      <c r="M34" s="155"/>
      <c r="N34" s="163">
        <v>52.955082742316698</v>
      </c>
      <c r="O34" s="164">
        <v>53.270291568163898</v>
      </c>
      <c r="P34" s="165">
        <v>53.112687155240302</v>
      </c>
      <c r="Q34" s="155"/>
      <c r="R34" s="166">
        <v>54.018912529550803</v>
      </c>
      <c r="S34" s="160"/>
      <c r="T34" s="161">
        <v>43.310633095526001</v>
      </c>
      <c r="U34" s="155">
        <v>22.798078411936899</v>
      </c>
      <c r="V34" s="155">
        <v>6.6115910435523304</v>
      </c>
      <c r="W34" s="155">
        <v>-17.961823488548902</v>
      </c>
      <c r="X34" s="155">
        <v>-18.955734898508101</v>
      </c>
      <c r="Y34" s="162">
        <v>5.6208565845657601</v>
      </c>
      <c r="Z34" s="155"/>
      <c r="AA34" s="163">
        <v>-18.053006005303001</v>
      </c>
      <c r="AB34" s="164">
        <v>-8.9738783785690206</v>
      </c>
      <c r="AC34" s="165">
        <v>-13.7382823321909</v>
      </c>
      <c r="AD34" s="155"/>
      <c r="AE34" s="166">
        <v>-0.64312199915720103</v>
      </c>
      <c r="AG34" s="161">
        <v>35.869779353821897</v>
      </c>
      <c r="AH34" s="155">
        <v>44.276989755713103</v>
      </c>
      <c r="AI34" s="155">
        <v>47.606382978723403</v>
      </c>
      <c r="AJ34" s="155">
        <v>48.6012608353033</v>
      </c>
      <c r="AK34" s="155">
        <v>51.290386130811598</v>
      </c>
      <c r="AL34" s="162">
        <v>45.528959810874703</v>
      </c>
      <c r="AM34" s="155"/>
      <c r="AN34" s="163">
        <v>57.885145784081899</v>
      </c>
      <c r="AO34" s="164">
        <v>52.876280535855003</v>
      </c>
      <c r="AP34" s="165">
        <v>55.380713159968401</v>
      </c>
      <c r="AQ34" s="155"/>
      <c r="AR34" s="166">
        <v>48.343746482044303</v>
      </c>
      <c r="AS34" s="160"/>
      <c r="AT34" s="161">
        <v>7.1532601068481698</v>
      </c>
      <c r="AU34" s="155">
        <v>-3.72805441094809</v>
      </c>
      <c r="AV34" s="155">
        <v>-1.82073231551013</v>
      </c>
      <c r="AW34" s="155">
        <v>-2.9518112768481801</v>
      </c>
      <c r="AX34" s="155">
        <v>-1.9502453972860001</v>
      </c>
      <c r="AY34" s="162">
        <v>-1.1727216580875099</v>
      </c>
      <c r="AZ34" s="155"/>
      <c r="BA34" s="163">
        <v>3.40778884221859</v>
      </c>
      <c r="BB34" s="164">
        <v>6.1298233061002598</v>
      </c>
      <c r="BC34" s="165">
        <v>4.6896239929377597</v>
      </c>
      <c r="BD34" s="155"/>
      <c r="BE34" s="166">
        <v>0.67241468390324</v>
      </c>
    </row>
    <row r="35" spans="1:57" x14ac:dyDescent="0.25">
      <c r="A35" s="21" t="s">
        <v>52</v>
      </c>
      <c r="B35" s="3" t="str">
        <f t="shared" si="0"/>
        <v>Lynchburg, VA</v>
      </c>
      <c r="C35" s="3"/>
      <c r="D35" s="24" t="s">
        <v>16</v>
      </c>
      <c r="E35" s="27" t="s">
        <v>17</v>
      </c>
      <c r="F35" s="3"/>
      <c r="G35" s="161">
        <v>49.531066822977699</v>
      </c>
      <c r="H35" s="155">
        <v>57.620164126611897</v>
      </c>
      <c r="I35" s="155">
        <v>53.634232121922601</v>
      </c>
      <c r="J35" s="155">
        <v>55.187573270808898</v>
      </c>
      <c r="K35" s="155">
        <v>62.075029308323501</v>
      </c>
      <c r="L35" s="162">
        <v>55.609613130128899</v>
      </c>
      <c r="M35" s="155"/>
      <c r="N35" s="163">
        <v>64.624853458382105</v>
      </c>
      <c r="O35" s="164">
        <v>53.077373974208598</v>
      </c>
      <c r="P35" s="165">
        <v>58.851113716295401</v>
      </c>
      <c r="Q35" s="155"/>
      <c r="R35" s="166">
        <v>56.535756154747901</v>
      </c>
      <c r="S35" s="160"/>
      <c r="T35" s="161">
        <v>23.278164020770099</v>
      </c>
      <c r="U35" s="155">
        <v>13.3928577760851</v>
      </c>
      <c r="V35" s="155">
        <v>-6.74924794622431</v>
      </c>
      <c r="W35" s="155">
        <v>-15.4379765191043</v>
      </c>
      <c r="X35" s="155">
        <v>-16.901205621408799</v>
      </c>
      <c r="Y35" s="162">
        <v>-3.6135595096390101</v>
      </c>
      <c r="Z35" s="155"/>
      <c r="AA35" s="163">
        <v>-13.2020444673339</v>
      </c>
      <c r="AB35" s="164">
        <v>-13.6696512309495</v>
      </c>
      <c r="AC35" s="165">
        <v>-13.4135355408823</v>
      </c>
      <c r="AD35" s="155"/>
      <c r="AE35" s="166">
        <v>-6.7524479646700302</v>
      </c>
      <c r="AG35" s="161">
        <v>35.249322691659899</v>
      </c>
      <c r="AH35" s="155">
        <v>48.634399941421897</v>
      </c>
      <c r="AI35" s="155">
        <v>53.1815186351321</v>
      </c>
      <c r="AJ35" s="155">
        <v>56.557076956871903</v>
      </c>
      <c r="AK35" s="155">
        <v>57.823826609064902</v>
      </c>
      <c r="AL35" s="162">
        <v>50.289228966830102</v>
      </c>
      <c r="AM35" s="155"/>
      <c r="AN35" s="163">
        <v>61.353152229625799</v>
      </c>
      <c r="AO35" s="164">
        <v>50.073270808909697</v>
      </c>
      <c r="AP35" s="165">
        <v>55.7150704999084</v>
      </c>
      <c r="AQ35" s="155"/>
      <c r="AR35" s="166">
        <v>51.839104508839803</v>
      </c>
      <c r="AS35" s="160"/>
      <c r="AT35" s="161">
        <v>1.6317719618611399</v>
      </c>
      <c r="AU35" s="155">
        <v>-4.82315956718561</v>
      </c>
      <c r="AV35" s="155">
        <v>-6.1824945118845198</v>
      </c>
      <c r="AW35" s="155">
        <v>-2.11217273705538</v>
      </c>
      <c r="AX35" s="155">
        <v>-2.1072558109350599</v>
      </c>
      <c r="AY35" s="162">
        <v>-3.0342825978906802</v>
      </c>
      <c r="AZ35" s="155"/>
      <c r="BA35" s="163">
        <v>-3.23306462886165</v>
      </c>
      <c r="BB35" s="164">
        <v>-5.7495443706735898</v>
      </c>
      <c r="BC35" s="165">
        <v>-4.3771684567950002</v>
      </c>
      <c r="BD35" s="155"/>
      <c r="BE35" s="166">
        <v>-3.4513240960399201</v>
      </c>
    </row>
    <row r="36" spans="1:57" x14ac:dyDescent="0.25">
      <c r="A36" s="21" t="s">
        <v>77</v>
      </c>
      <c r="B36" s="3" t="str">
        <f t="shared" si="0"/>
        <v>Central Virginia</v>
      </c>
      <c r="C36" s="3"/>
      <c r="D36" s="24" t="s">
        <v>16</v>
      </c>
      <c r="E36" s="27" t="s">
        <v>17</v>
      </c>
      <c r="F36" s="3"/>
      <c r="G36" s="161">
        <v>51.429352614150702</v>
      </c>
      <c r="H36" s="155">
        <v>57.426253911352703</v>
      </c>
      <c r="I36" s="155">
        <v>53.896163076829602</v>
      </c>
      <c r="J36" s="155">
        <v>55.943737278609802</v>
      </c>
      <c r="K36" s="155">
        <v>53.6986967220585</v>
      </c>
      <c r="L36" s="162">
        <v>54.478840720600203</v>
      </c>
      <c r="M36" s="155"/>
      <c r="N36" s="163">
        <v>58.808518394750401</v>
      </c>
      <c r="O36" s="164">
        <v>62.104687547467798</v>
      </c>
      <c r="P36" s="165">
        <v>60.456602971109099</v>
      </c>
      <c r="Q36" s="155"/>
      <c r="R36" s="166">
        <v>56.186772792174203</v>
      </c>
      <c r="S36" s="160"/>
      <c r="T36" s="161">
        <v>8.4397637830854002</v>
      </c>
      <c r="U36" s="155">
        <v>9.4068556543532509</v>
      </c>
      <c r="V36" s="155">
        <v>-12.435545816409199</v>
      </c>
      <c r="W36" s="155">
        <v>-9.1135047287519892</v>
      </c>
      <c r="X36" s="155">
        <v>-12.6317904931126</v>
      </c>
      <c r="Y36" s="162">
        <v>-4.24891008527716</v>
      </c>
      <c r="Z36" s="155"/>
      <c r="AA36" s="163">
        <v>-17.025164918356701</v>
      </c>
      <c r="AB36" s="164">
        <v>-17.3215960144204</v>
      </c>
      <c r="AC36" s="165">
        <v>-17.177685931242099</v>
      </c>
      <c r="AD36" s="155"/>
      <c r="AE36" s="166">
        <v>-8.6335930759826596</v>
      </c>
      <c r="AG36" s="161">
        <v>42.516916393903202</v>
      </c>
      <c r="AH36" s="155">
        <v>54.914677582265597</v>
      </c>
      <c r="AI36" s="155">
        <v>59.576083902275997</v>
      </c>
      <c r="AJ36" s="155">
        <v>60.706121798036101</v>
      </c>
      <c r="AK36" s="155">
        <v>55.454635205844603</v>
      </c>
      <c r="AL36" s="162">
        <v>54.6336869764651</v>
      </c>
      <c r="AM36" s="155"/>
      <c r="AN36" s="163">
        <v>60.809404831519501</v>
      </c>
      <c r="AO36" s="164">
        <v>60.423185587993999</v>
      </c>
      <c r="AP36" s="165">
        <v>60.6163018094135</v>
      </c>
      <c r="AQ36" s="155"/>
      <c r="AR36" s="166">
        <v>56.342963774641099</v>
      </c>
      <c r="AS36" s="160"/>
      <c r="AT36" s="161">
        <v>4.0668764149825201</v>
      </c>
      <c r="AU36" s="155">
        <v>2.50547039271021</v>
      </c>
      <c r="AV36" s="155">
        <v>0.49251246791869802</v>
      </c>
      <c r="AW36" s="155">
        <v>2.1488698642973501</v>
      </c>
      <c r="AX36" s="155">
        <v>0.27344602172218602</v>
      </c>
      <c r="AY36" s="162">
        <v>1.7597831324337001</v>
      </c>
      <c r="AZ36" s="155"/>
      <c r="BA36" s="163">
        <v>-0.76402804374425703</v>
      </c>
      <c r="BB36" s="164">
        <v>-5.3846075732232901</v>
      </c>
      <c r="BC36" s="165">
        <v>-3.1220181629060502</v>
      </c>
      <c r="BD36" s="155"/>
      <c r="BE36" s="166">
        <v>0.207546558968072</v>
      </c>
    </row>
    <row r="37" spans="1:57" x14ac:dyDescent="0.25">
      <c r="A37" s="21" t="s">
        <v>78</v>
      </c>
      <c r="B37" s="3" t="str">
        <f t="shared" si="0"/>
        <v>Chesapeake Bay</v>
      </c>
      <c r="C37" s="3"/>
      <c r="D37" s="24" t="s">
        <v>16</v>
      </c>
      <c r="E37" s="27" t="s">
        <v>17</v>
      </c>
      <c r="F37" s="3"/>
      <c r="G37" s="161">
        <v>48.866301798279899</v>
      </c>
      <c r="H37" s="155">
        <v>57.9358874120406</v>
      </c>
      <c r="I37" s="155">
        <v>57.466770914777101</v>
      </c>
      <c r="J37" s="155">
        <v>55.903049257232198</v>
      </c>
      <c r="K37" s="155">
        <v>46.833463643471397</v>
      </c>
      <c r="L37" s="162">
        <v>53.401094605160203</v>
      </c>
      <c r="M37" s="155"/>
      <c r="N37" s="163">
        <v>45.582486317435396</v>
      </c>
      <c r="O37" s="164">
        <v>46.755277560594202</v>
      </c>
      <c r="P37" s="165">
        <v>46.168881939014803</v>
      </c>
      <c r="Q37" s="155"/>
      <c r="R37" s="166">
        <v>51.334748129118701</v>
      </c>
      <c r="S37" s="160"/>
      <c r="T37" s="161">
        <v>-1.41955835962145</v>
      </c>
      <c r="U37" s="155">
        <v>10.762331838565</v>
      </c>
      <c r="V37" s="155">
        <v>-3.54330708661417</v>
      </c>
      <c r="W37" s="155">
        <v>-6.0446780551905297</v>
      </c>
      <c r="X37" s="155">
        <v>-15.514809590973201</v>
      </c>
      <c r="Y37" s="162">
        <v>-3.3946251768033902</v>
      </c>
      <c r="Z37" s="155"/>
      <c r="AA37" s="163">
        <v>-15.873015873015801</v>
      </c>
      <c r="AB37" s="164">
        <v>-15.4172560113154</v>
      </c>
      <c r="AC37" s="165">
        <v>-15.6428571428571</v>
      </c>
      <c r="AD37" s="155"/>
      <c r="AE37" s="166">
        <v>-6.8693009118540997</v>
      </c>
      <c r="AG37" s="161">
        <v>43.256450351837302</v>
      </c>
      <c r="AH37" s="155">
        <v>57.623143080531598</v>
      </c>
      <c r="AI37" s="155">
        <v>64.014855355746604</v>
      </c>
      <c r="AJ37" s="155">
        <v>60.535574667709099</v>
      </c>
      <c r="AK37" s="155">
        <v>52.2478498827208</v>
      </c>
      <c r="AL37" s="162">
        <v>55.535574667709099</v>
      </c>
      <c r="AM37" s="155"/>
      <c r="AN37" s="163">
        <v>49.941360437842</v>
      </c>
      <c r="AO37" s="164">
        <v>48.788115715402597</v>
      </c>
      <c r="AP37" s="165">
        <v>49.364738076622302</v>
      </c>
      <c r="AQ37" s="155"/>
      <c r="AR37" s="166">
        <v>53.772478498827198</v>
      </c>
      <c r="AS37" s="160"/>
      <c r="AT37" s="161">
        <v>-2.2958057395143401</v>
      </c>
      <c r="AU37" s="155">
        <v>6.5413805565594503</v>
      </c>
      <c r="AV37" s="155">
        <v>9.7888032182366693</v>
      </c>
      <c r="AW37" s="155">
        <v>3.4056761268781299</v>
      </c>
      <c r="AX37" s="155">
        <v>-2.2311631309436701</v>
      </c>
      <c r="AY37" s="162">
        <v>3.3614668218859101</v>
      </c>
      <c r="AZ37" s="155"/>
      <c r="BA37" s="163">
        <v>-5.1596139569413504</v>
      </c>
      <c r="BB37" s="164">
        <v>-8.0324244657332304</v>
      </c>
      <c r="BC37" s="165">
        <v>-6.6013313609467401</v>
      </c>
      <c r="BD37" s="155"/>
      <c r="BE37" s="166">
        <v>0.54824561403508698</v>
      </c>
    </row>
    <row r="38" spans="1:57" x14ac:dyDescent="0.25">
      <c r="A38" s="21" t="s">
        <v>79</v>
      </c>
      <c r="B38" s="3" t="str">
        <f t="shared" si="0"/>
        <v>Coastal Virginia - Eastern Shore</v>
      </c>
      <c r="C38" s="3"/>
      <c r="D38" s="24" t="s">
        <v>16</v>
      </c>
      <c r="E38" s="27" t="s">
        <v>17</v>
      </c>
      <c r="F38" s="3"/>
      <c r="G38" s="161">
        <v>37.611940298507399</v>
      </c>
      <c r="H38" s="155">
        <v>41.492537313432798</v>
      </c>
      <c r="I38" s="155">
        <v>38.731343283582</v>
      </c>
      <c r="J38" s="155">
        <v>37.835820895522303</v>
      </c>
      <c r="K38" s="155">
        <v>32.164179104477597</v>
      </c>
      <c r="L38" s="162">
        <v>37.567164179104402</v>
      </c>
      <c r="M38" s="155"/>
      <c r="N38" s="163">
        <v>36.791044776119399</v>
      </c>
      <c r="O38" s="164">
        <v>37.462686567164099</v>
      </c>
      <c r="P38" s="165">
        <v>37.126865671641703</v>
      </c>
      <c r="Q38" s="155"/>
      <c r="R38" s="166">
        <v>37.441364605543697</v>
      </c>
      <c r="S38" s="160"/>
      <c r="T38" s="161">
        <v>-16.041592982952501</v>
      </c>
      <c r="U38" s="155">
        <v>-9.5232172470978398</v>
      </c>
      <c r="V38" s="155">
        <v>-24.513947503859999</v>
      </c>
      <c r="W38" s="155">
        <v>-27.558245358572901</v>
      </c>
      <c r="X38" s="155">
        <v>-32.868559712515697</v>
      </c>
      <c r="Y38" s="162">
        <v>-22.4168328192419</v>
      </c>
      <c r="Z38" s="155"/>
      <c r="AA38" s="163">
        <v>-30.961824344413301</v>
      </c>
      <c r="AB38" s="164">
        <v>-35.128950834064902</v>
      </c>
      <c r="AC38" s="165">
        <v>-33.129048828515103</v>
      </c>
      <c r="AD38" s="155"/>
      <c r="AE38" s="166">
        <v>-25.785062662638701</v>
      </c>
      <c r="AG38" s="161">
        <v>29.216417910447699</v>
      </c>
      <c r="AH38" s="155">
        <v>37.929104477611901</v>
      </c>
      <c r="AI38" s="155">
        <v>39.981343283582</v>
      </c>
      <c r="AJ38" s="155">
        <v>39.365671641791003</v>
      </c>
      <c r="AK38" s="155">
        <v>35.615671641791003</v>
      </c>
      <c r="AL38" s="162">
        <v>36.421641791044699</v>
      </c>
      <c r="AM38" s="155"/>
      <c r="AN38" s="163">
        <v>41.175373134328296</v>
      </c>
      <c r="AO38" s="164">
        <v>40.037313432835802</v>
      </c>
      <c r="AP38" s="165">
        <v>40.606343283582</v>
      </c>
      <c r="AQ38" s="155"/>
      <c r="AR38" s="166">
        <v>37.617270788912499</v>
      </c>
      <c r="AS38" s="160"/>
      <c r="AT38" s="161">
        <v>-23.408537091905899</v>
      </c>
      <c r="AU38" s="155">
        <v>-18.239779364049301</v>
      </c>
      <c r="AV38" s="155">
        <v>-17.5576241376118</v>
      </c>
      <c r="AW38" s="155">
        <v>-19.994686760372801</v>
      </c>
      <c r="AX38" s="155">
        <v>-25.3339109349395</v>
      </c>
      <c r="AY38" s="162">
        <v>-20.800585025013401</v>
      </c>
      <c r="AZ38" s="155"/>
      <c r="BA38" s="163">
        <v>-21.536342226829401</v>
      </c>
      <c r="BB38" s="164">
        <v>-26.932226179403202</v>
      </c>
      <c r="BC38" s="165">
        <v>-24.2925771932027</v>
      </c>
      <c r="BD38" s="155"/>
      <c r="BE38" s="166">
        <v>-21.911448581114499</v>
      </c>
    </row>
    <row r="39" spans="1:57" x14ac:dyDescent="0.25">
      <c r="A39" s="21" t="s">
        <v>80</v>
      </c>
      <c r="B39" s="3" t="str">
        <f t="shared" si="0"/>
        <v>Coastal Virginia - Hampton Roads</v>
      </c>
      <c r="C39" s="3"/>
      <c r="D39" s="24" t="s">
        <v>16</v>
      </c>
      <c r="E39" s="27" t="s">
        <v>17</v>
      </c>
      <c r="F39" s="3"/>
      <c r="G39" s="161">
        <v>49.121193541794398</v>
      </c>
      <c r="H39" s="155">
        <v>45.100143061516398</v>
      </c>
      <c r="I39" s="155">
        <v>44.143567146590101</v>
      </c>
      <c r="J39" s="155">
        <v>46.444125634062601</v>
      </c>
      <c r="K39" s="155">
        <v>45.737049751498603</v>
      </c>
      <c r="L39" s="162">
        <v>46.110343415732601</v>
      </c>
      <c r="M39" s="155"/>
      <c r="N39" s="163">
        <v>51.411589895988101</v>
      </c>
      <c r="O39" s="164">
        <v>55.459343136752501</v>
      </c>
      <c r="P39" s="165">
        <v>53.435466516370298</v>
      </c>
      <c r="Q39" s="155"/>
      <c r="R39" s="166">
        <v>48.2015519750747</v>
      </c>
      <c r="S39" s="160"/>
      <c r="T39" s="161">
        <v>-3.7218654300485401</v>
      </c>
      <c r="U39" s="155">
        <v>-4.5632295640191503</v>
      </c>
      <c r="V39" s="155">
        <v>-12.9816037865927</v>
      </c>
      <c r="W39" s="155">
        <v>-14.664854358466901</v>
      </c>
      <c r="X39" s="155">
        <v>-17.754665955476199</v>
      </c>
      <c r="Y39" s="162">
        <v>-10.998233323451601</v>
      </c>
      <c r="Z39" s="155"/>
      <c r="AA39" s="163">
        <v>-22.072628176866999</v>
      </c>
      <c r="AB39" s="164">
        <v>-16.212037339220199</v>
      </c>
      <c r="AC39" s="165">
        <v>-19.137535174619</v>
      </c>
      <c r="AD39" s="155"/>
      <c r="AE39" s="166">
        <v>-13.751005928207601</v>
      </c>
      <c r="AG39" s="161">
        <v>40.343814601240297</v>
      </c>
      <c r="AH39" s="155">
        <v>45.842800181763401</v>
      </c>
      <c r="AI39" s="155">
        <v>47.339195706334799</v>
      </c>
      <c r="AJ39" s="155">
        <v>48.035379186227402</v>
      </c>
      <c r="AK39" s="155">
        <v>47.5857740317797</v>
      </c>
      <c r="AL39" s="162">
        <v>45.828621919439598</v>
      </c>
      <c r="AM39" s="155"/>
      <c r="AN39" s="163">
        <v>55.313702023078797</v>
      </c>
      <c r="AO39" s="164">
        <v>57.376188830434003</v>
      </c>
      <c r="AP39" s="165">
        <v>56.3449421267036</v>
      </c>
      <c r="AQ39" s="155"/>
      <c r="AR39" s="166">
        <v>48.834184807362</v>
      </c>
      <c r="AS39" s="160"/>
      <c r="AT39" s="161">
        <v>-0.83606199132950498</v>
      </c>
      <c r="AU39" s="155">
        <v>2.0772310072008899</v>
      </c>
      <c r="AV39" s="155">
        <v>-1.7615381217150501</v>
      </c>
      <c r="AW39" s="155">
        <v>-4.3026597945005998</v>
      </c>
      <c r="AX39" s="155">
        <v>-5.84230858281812</v>
      </c>
      <c r="AY39" s="162">
        <v>-2.2905935897653</v>
      </c>
      <c r="AZ39" s="155"/>
      <c r="BA39" s="163">
        <v>-7.3710539638970403</v>
      </c>
      <c r="BB39" s="164">
        <v>-7.6174346579240897</v>
      </c>
      <c r="BC39" s="165">
        <v>-7.49666839247495</v>
      </c>
      <c r="BD39" s="155"/>
      <c r="BE39" s="166">
        <v>-4.0680369695185901</v>
      </c>
    </row>
    <row r="40" spans="1:57" x14ac:dyDescent="0.25">
      <c r="A40" s="20" t="s">
        <v>81</v>
      </c>
      <c r="B40" s="3" t="str">
        <f t="shared" si="0"/>
        <v>Northern Virginia</v>
      </c>
      <c r="C40" s="3"/>
      <c r="D40" s="24" t="s">
        <v>16</v>
      </c>
      <c r="E40" s="27" t="s">
        <v>17</v>
      </c>
      <c r="F40" s="3"/>
      <c r="G40" s="161">
        <v>57.825342787819501</v>
      </c>
      <c r="H40" s="155">
        <v>55.314386743656698</v>
      </c>
      <c r="I40" s="155">
        <v>63.998344837963302</v>
      </c>
      <c r="J40" s="155">
        <v>65.781405759211495</v>
      </c>
      <c r="K40" s="155">
        <v>58.831606071435203</v>
      </c>
      <c r="L40" s="162">
        <v>60.350217240017301</v>
      </c>
      <c r="M40" s="155"/>
      <c r="N40" s="163">
        <v>54.127560328775303</v>
      </c>
      <c r="O40" s="164">
        <v>59.427840577802002</v>
      </c>
      <c r="P40" s="165">
        <v>56.777700453288602</v>
      </c>
      <c r="Q40" s="155"/>
      <c r="R40" s="166">
        <v>59.3294981580948</v>
      </c>
      <c r="S40" s="160"/>
      <c r="T40" s="161">
        <v>2.52714802376659</v>
      </c>
      <c r="U40" s="155">
        <v>6.0357652969521203</v>
      </c>
      <c r="V40" s="155">
        <v>-1.1291415724806899</v>
      </c>
      <c r="W40" s="155">
        <v>-3.05839683312505</v>
      </c>
      <c r="X40" s="155">
        <v>-0.48322688810439401</v>
      </c>
      <c r="Y40" s="162">
        <v>0.49356835898635698</v>
      </c>
      <c r="Z40" s="155"/>
      <c r="AA40" s="163">
        <v>-8.2211496881029493</v>
      </c>
      <c r="AB40" s="164">
        <v>-5.1189552364034601</v>
      </c>
      <c r="AC40" s="165">
        <v>-6.6233961508513097</v>
      </c>
      <c r="AD40" s="155"/>
      <c r="AE40" s="166">
        <v>-1.5579548450322001</v>
      </c>
      <c r="AG40" s="161">
        <v>46.789361822182897</v>
      </c>
      <c r="AH40" s="155">
        <v>59.443827938382803</v>
      </c>
      <c r="AI40" s="155">
        <v>69.387025786672098</v>
      </c>
      <c r="AJ40" s="155">
        <v>67.287509169221494</v>
      </c>
      <c r="AK40" s="155">
        <v>58.219854420975402</v>
      </c>
      <c r="AL40" s="162">
        <v>60.225515827486902</v>
      </c>
      <c r="AM40" s="155"/>
      <c r="AN40" s="163">
        <v>57.143058664209001</v>
      </c>
      <c r="AO40" s="164">
        <v>58.907310925950298</v>
      </c>
      <c r="AP40" s="165">
        <v>58.025184795079603</v>
      </c>
      <c r="AQ40" s="155"/>
      <c r="AR40" s="166">
        <v>59.596849818227703</v>
      </c>
      <c r="AS40" s="160"/>
      <c r="AT40" s="161">
        <v>1.6480443779373399</v>
      </c>
      <c r="AU40" s="155">
        <v>3.1708567274703801</v>
      </c>
      <c r="AV40" s="155">
        <v>7.0470787770506798</v>
      </c>
      <c r="AW40" s="155">
        <v>3.0078750092335702</v>
      </c>
      <c r="AX40" s="155">
        <v>1.8891197457217399</v>
      </c>
      <c r="AY40" s="162">
        <v>3.5050258689219702</v>
      </c>
      <c r="AZ40" s="155"/>
      <c r="BA40" s="163">
        <v>1.1856239075716499</v>
      </c>
      <c r="BB40" s="164">
        <v>-0.59340896030939005</v>
      </c>
      <c r="BC40" s="165">
        <v>0.27469847845061701</v>
      </c>
      <c r="BD40" s="155"/>
      <c r="BE40" s="166">
        <v>2.5856603995784702</v>
      </c>
    </row>
    <row r="41" spans="1:57" x14ac:dyDescent="0.25">
      <c r="A41" s="22" t="s">
        <v>82</v>
      </c>
      <c r="B41" s="3" t="str">
        <f t="shared" si="0"/>
        <v>Shenandoah Valley</v>
      </c>
      <c r="C41" s="3"/>
      <c r="D41" s="25" t="s">
        <v>16</v>
      </c>
      <c r="E41" s="28" t="s">
        <v>17</v>
      </c>
      <c r="F41" s="3"/>
      <c r="G41" s="167">
        <v>45.139240506329102</v>
      </c>
      <c r="H41" s="168">
        <v>45.6793248945147</v>
      </c>
      <c r="I41" s="168">
        <v>45.578059071729903</v>
      </c>
      <c r="J41" s="168">
        <v>46.472573839662402</v>
      </c>
      <c r="K41" s="168">
        <v>45.265822784810098</v>
      </c>
      <c r="L41" s="169">
        <v>45.627004219409201</v>
      </c>
      <c r="M41" s="155"/>
      <c r="N41" s="170">
        <v>56.708860759493597</v>
      </c>
      <c r="O41" s="171">
        <v>61.426160337552702</v>
      </c>
      <c r="P41" s="172">
        <v>59.067510548523202</v>
      </c>
      <c r="Q41" s="155"/>
      <c r="R41" s="173">
        <v>49.467148884870397</v>
      </c>
      <c r="S41" s="160"/>
      <c r="T41" s="167">
        <v>-1.3057283844668499</v>
      </c>
      <c r="U41" s="168">
        <v>8.7686805145453999</v>
      </c>
      <c r="V41" s="168">
        <v>-1.6649815395997101</v>
      </c>
      <c r="W41" s="168">
        <v>-0.86470210725105001</v>
      </c>
      <c r="X41" s="168">
        <v>2.1286745475468098</v>
      </c>
      <c r="Y41" s="169">
        <v>1.26586299093351</v>
      </c>
      <c r="Z41" s="155"/>
      <c r="AA41" s="170">
        <v>-5.45301570008575</v>
      </c>
      <c r="AB41" s="171">
        <v>1.40369796126165</v>
      </c>
      <c r="AC41" s="172">
        <v>-2.0077011971291698</v>
      </c>
      <c r="AD41" s="155"/>
      <c r="AE41" s="173">
        <v>0.12473583221970699</v>
      </c>
      <c r="AG41" s="167">
        <v>33.301687763712998</v>
      </c>
      <c r="AH41" s="168">
        <v>40.339662447257297</v>
      </c>
      <c r="AI41" s="168">
        <v>44.681434599156098</v>
      </c>
      <c r="AJ41" s="168">
        <v>43.5358649789029</v>
      </c>
      <c r="AK41" s="168">
        <v>43.801687763712998</v>
      </c>
      <c r="AL41" s="169">
        <v>41.132067510548502</v>
      </c>
      <c r="AM41" s="155"/>
      <c r="AN41" s="170">
        <v>51.852320675105403</v>
      </c>
      <c r="AO41" s="171">
        <v>52.080168776371302</v>
      </c>
      <c r="AP41" s="172">
        <v>51.966244725738299</v>
      </c>
      <c r="AQ41" s="155"/>
      <c r="AR41" s="173">
        <v>44.227546714888398</v>
      </c>
      <c r="AS41" s="67"/>
      <c r="AT41" s="167">
        <v>2.0168352448402498</v>
      </c>
      <c r="AU41" s="168">
        <v>1.2718771318123201</v>
      </c>
      <c r="AV41" s="168">
        <v>2.9773948678695699</v>
      </c>
      <c r="AW41" s="168">
        <v>-1.01345748840949</v>
      </c>
      <c r="AX41" s="168">
        <v>-2.9788173671913101</v>
      </c>
      <c r="AY41" s="169">
        <v>0.32503412870318199</v>
      </c>
      <c r="AZ41" s="155"/>
      <c r="BA41" s="170">
        <v>-6.3150729300760604</v>
      </c>
      <c r="BB41" s="171">
        <v>-6.3896644823422397</v>
      </c>
      <c r="BC41" s="172">
        <v>-6.35246532182863</v>
      </c>
      <c r="BD41" s="155"/>
      <c r="BE41" s="173">
        <v>-2.0203492295603702</v>
      </c>
    </row>
    <row r="42" spans="1:57" ht="13" x14ac:dyDescent="0.3">
      <c r="A42" s="19" t="s">
        <v>83</v>
      </c>
      <c r="B42" s="3" t="str">
        <f t="shared" si="0"/>
        <v>Southern Virginia</v>
      </c>
      <c r="C42" s="9"/>
      <c r="D42" s="23" t="s">
        <v>16</v>
      </c>
      <c r="E42" s="26" t="s">
        <v>17</v>
      </c>
      <c r="F42" s="3"/>
      <c r="G42" s="152">
        <v>53.342216300244203</v>
      </c>
      <c r="H42" s="153">
        <v>64.379302687097393</v>
      </c>
      <c r="I42" s="153">
        <v>60.204308238951803</v>
      </c>
      <c r="J42" s="153">
        <v>58.938485454141599</v>
      </c>
      <c r="K42" s="153">
        <v>52.431712191872002</v>
      </c>
      <c r="L42" s="154">
        <v>57.859204974461399</v>
      </c>
      <c r="M42" s="155"/>
      <c r="N42" s="156">
        <v>57.028647568287802</v>
      </c>
      <c r="O42" s="157">
        <v>59.182767044192701</v>
      </c>
      <c r="P42" s="158">
        <v>58.105707306240198</v>
      </c>
      <c r="Q42" s="155"/>
      <c r="R42" s="159">
        <v>57.929634212112497</v>
      </c>
      <c r="S42" s="160"/>
      <c r="T42" s="152">
        <v>20.2316621370585</v>
      </c>
      <c r="U42" s="153">
        <v>14.416282622876601</v>
      </c>
      <c r="V42" s="153">
        <v>1.9357524236624399</v>
      </c>
      <c r="W42" s="153">
        <v>-4.0588658637204498</v>
      </c>
      <c r="X42" s="153">
        <v>-9.16669624344242</v>
      </c>
      <c r="Y42" s="154">
        <v>3.7461963091193899</v>
      </c>
      <c r="Z42" s="155"/>
      <c r="AA42" s="156">
        <v>-4.20266615106227</v>
      </c>
      <c r="AB42" s="157">
        <v>-5.4673462286234802</v>
      </c>
      <c r="AC42" s="158">
        <v>-4.8509271095200397</v>
      </c>
      <c r="AD42" s="155"/>
      <c r="AE42" s="159">
        <v>1.12760169799768</v>
      </c>
      <c r="AF42" s="29"/>
      <c r="AG42" s="152">
        <v>41.350210970464097</v>
      </c>
      <c r="AH42" s="153">
        <v>57.267377304019497</v>
      </c>
      <c r="AI42" s="153">
        <v>59.993337774816702</v>
      </c>
      <c r="AJ42" s="153">
        <v>61.725516322451597</v>
      </c>
      <c r="AK42" s="153">
        <v>56.745502998001299</v>
      </c>
      <c r="AL42" s="154">
        <v>55.416389073950597</v>
      </c>
      <c r="AM42" s="155"/>
      <c r="AN42" s="156">
        <v>57.417277370641699</v>
      </c>
      <c r="AO42" s="157">
        <v>55.018876304685698</v>
      </c>
      <c r="AP42" s="158">
        <v>56.218076837663702</v>
      </c>
      <c r="AQ42" s="155"/>
      <c r="AR42" s="159">
        <v>55.645442720725804</v>
      </c>
      <c r="AS42" s="160"/>
      <c r="AT42" s="152">
        <v>2.1466504692242401</v>
      </c>
      <c r="AU42" s="153">
        <v>4.2894206754828401</v>
      </c>
      <c r="AV42" s="153">
        <v>2.8767712270180201</v>
      </c>
      <c r="AW42" s="153">
        <v>4.94939115292126</v>
      </c>
      <c r="AX42" s="153">
        <v>4.0843241211994297</v>
      </c>
      <c r="AY42" s="154">
        <v>3.7595892471123298</v>
      </c>
      <c r="AZ42" s="155"/>
      <c r="BA42" s="156">
        <v>6.6249353090383796</v>
      </c>
      <c r="BB42" s="157">
        <v>1.88237907322815</v>
      </c>
      <c r="BC42" s="158">
        <v>4.2503024609631899</v>
      </c>
      <c r="BD42" s="155"/>
      <c r="BE42" s="159">
        <v>3.9007608986597302</v>
      </c>
    </row>
    <row r="43" spans="1:57" x14ac:dyDescent="0.25">
      <c r="A43" s="20" t="s">
        <v>84</v>
      </c>
      <c r="B43" s="3" t="str">
        <f t="shared" si="0"/>
        <v>Southwest Virginia - Blue Ridge Highlands</v>
      </c>
      <c r="C43" s="10"/>
      <c r="D43" s="24" t="s">
        <v>16</v>
      </c>
      <c r="E43" s="27" t="s">
        <v>17</v>
      </c>
      <c r="F43" s="3"/>
      <c r="G43" s="161">
        <v>62.909419471425302</v>
      </c>
      <c r="H43" s="155">
        <v>64.411565394172101</v>
      </c>
      <c r="I43" s="155">
        <v>58.256155409984103</v>
      </c>
      <c r="J43" s="155">
        <v>48.215495821097797</v>
      </c>
      <c r="K43" s="155">
        <v>47.481364355093703</v>
      </c>
      <c r="L43" s="162">
        <v>56.2548000903546</v>
      </c>
      <c r="M43" s="155"/>
      <c r="N43" s="163">
        <v>54.291845493562199</v>
      </c>
      <c r="O43" s="164">
        <v>54.7210300429184</v>
      </c>
      <c r="P43" s="165">
        <v>54.506437768240303</v>
      </c>
      <c r="Q43" s="155"/>
      <c r="R43" s="166">
        <v>55.755267998321898</v>
      </c>
      <c r="S43" s="160"/>
      <c r="T43" s="161">
        <v>54.131568793752898</v>
      </c>
      <c r="U43" s="155">
        <v>36.065579528837198</v>
      </c>
      <c r="V43" s="155">
        <v>12.511341266439199</v>
      </c>
      <c r="W43" s="155">
        <v>-6.4507079542312296</v>
      </c>
      <c r="X43" s="155">
        <v>-5.4655135838832498</v>
      </c>
      <c r="Y43" s="162">
        <v>16.373789897345901</v>
      </c>
      <c r="Z43" s="155"/>
      <c r="AA43" s="163">
        <v>-4.5976127943971097</v>
      </c>
      <c r="AB43" s="164">
        <v>-2.7534604780717902E-3</v>
      </c>
      <c r="AC43" s="165">
        <v>-2.3451667863321002</v>
      </c>
      <c r="AD43" s="155"/>
      <c r="AE43" s="166">
        <v>10.4597299585333</v>
      </c>
      <c r="AF43" s="30"/>
      <c r="AG43" s="161">
        <v>40.012988479783097</v>
      </c>
      <c r="AH43" s="155">
        <v>48.557149311045798</v>
      </c>
      <c r="AI43" s="155">
        <v>50.872487011520199</v>
      </c>
      <c r="AJ43" s="155">
        <v>51.197199006098899</v>
      </c>
      <c r="AK43" s="155">
        <v>52.7219335893381</v>
      </c>
      <c r="AL43" s="162">
        <v>48.6723514795572</v>
      </c>
      <c r="AM43" s="155"/>
      <c r="AN43" s="163">
        <v>58.597808899932197</v>
      </c>
      <c r="AO43" s="164">
        <v>54.723853625479997</v>
      </c>
      <c r="AP43" s="165">
        <v>56.660831262706097</v>
      </c>
      <c r="AQ43" s="155"/>
      <c r="AR43" s="166">
        <v>50.954774274742597</v>
      </c>
      <c r="AS43" s="160"/>
      <c r="AT43" s="161">
        <v>24.8224358968478</v>
      </c>
      <c r="AU43" s="155">
        <v>10.6281402797183</v>
      </c>
      <c r="AV43" s="155">
        <v>8.1809636527855698</v>
      </c>
      <c r="AW43" s="155">
        <v>6.4434173992872497</v>
      </c>
      <c r="AX43" s="155">
        <v>8.7824917849879292</v>
      </c>
      <c r="AY43" s="162">
        <v>10.853051716208199</v>
      </c>
      <c r="AZ43" s="155"/>
      <c r="BA43" s="163">
        <v>12.7949539672792</v>
      </c>
      <c r="BB43" s="164">
        <v>14.0322424809412</v>
      </c>
      <c r="BC43" s="165">
        <v>13.3890795885877</v>
      </c>
      <c r="BD43" s="155"/>
      <c r="BE43" s="166">
        <v>11.647210888291299</v>
      </c>
    </row>
    <row r="44" spans="1:57" x14ac:dyDescent="0.25">
      <c r="A44" s="21" t="s">
        <v>85</v>
      </c>
      <c r="B44" s="3" t="str">
        <f t="shared" si="0"/>
        <v>Southwest Virginia - Heart of Appalachia</v>
      </c>
      <c r="C44" s="3"/>
      <c r="D44" s="24" t="s">
        <v>16</v>
      </c>
      <c r="E44" s="27" t="s">
        <v>17</v>
      </c>
      <c r="F44" s="3"/>
      <c r="G44" s="161">
        <v>54.880546075085299</v>
      </c>
      <c r="H44" s="155">
        <v>60.750853242320801</v>
      </c>
      <c r="I44" s="155">
        <v>59.863481228668903</v>
      </c>
      <c r="J44" s="155">
        <v>60.614334470989697</v>
      </c>
      <c r="K44" s="155">
        <v>53.242320819112599</v>
      </c>
      <c r="L44" s="162">
        <v>57.870307167235403</v>
      </c>
      <c r="M44" s="155"/>
      <c r="N44" s="163">
        <v>50.853242320819099</v>
      </c>
      <c r="O44" s="164">
        <v>41.843003412969203</v>
      </c>
      <c r="P44" s="165">
        <v>46.348122866894101</v>
      </c>
      <c r="Q44" s="155"/>
      <c r="R44" s="166">
        <v>54.578254509995098</v>
      </c>
      <c r="S44" s="160"/>
      <c r="T44" s="161">
        <v>55.023398191478101</v>
      </c>
      <c r="U44" s="155">
        <v>11.119718213590801</v>
      </c>
      <c r="V44" s="155">
        <v>4.4751201060846499</v>
      </c>
      <c r="W44" s="155">
        <v>7.1505009358141498</v>
      </c>
      <c r="X44" s="155">
        <v>11.022799881558999</v>
      </c>
      <c r="Y44" s="162">
        <v>14.8686189787201</v>
      </c>
      <c r="Z44" s="155"/>
      <c r="AA44" s="163">
        <v>15.9217004650951</v>
      </c>
      <c r="AB44" s="164">
        <v>0.39389610467236003</v>
      </c>
      <c r="AC44" s="165">
        <v>8.3565329823294299</v>
      </c>
      <c r="AD44" s="155"/>
      <c r="AE44" s="166">
        <v>13.217707279007801</v>
      </c>
      <c r="AF44" s="30"/>
      <c r="AG44" s="161">
        <v>34.232081911262703</v>
      </c>
      <c r="AH44" s="155">
        <v>45.699658703071599</v>
      </c>
      <c r="AI44" s="155">
        <v>47.8327645051194</v>
      </c>
      <c r="AJ44" s="155">
        <v>47.764505119453901</v>
      </c>
      <c r="AK44" s="155">
        <v>44.061433447098899</v>
      </c>
      <c r="AL44" s="162">
        <v>43.918088737201302</v>
      </c>
      <c r="AM44" s="155"/>
      <c r="AN44" s="163">
        <v>42.4232081911262</v>
      </c>
      <c r="AO44" s="164">
        <v>43.617747440273</v>
      </c>
      <c r="AP44" s="165">
        <v>43.0204778156996</v>
      </c>
      <c r="AQ44" s="155"/>
      <c r="AR44" s="166">
        <v>43.661628473915101</v>
      </c>
      <c r="AS44" s="160"/>
      <c r="AT44" s="161">
        <v>1.7309158751193701</v>
      </c>
      <c r="AU44" s="155">
        <v>-10.7822836862013</v>
      </c>
      <c r="AV44" s="155">
        <v>-12.1864155818912</v>
      </c>
      <c r="AW44" s="155">
        <v>-11.6904561219272</v>
      </c>
      <c r="AX44" s="155">
        <v>-3.8787200278254801</v>
      </c>
      <c r="AY44" s="162">
        <v>-8.2248603264705995</v>
      </c>
      <c r="AZ44" s="155"/>
      <c r="BA44" s="163">
        <v>1.696929522035</v>
      </c>
      <c r="BB44" s="164">
        <v>10.5063596729987</v>
      </c>
      <c r="BC44" s="165">
        <v>5.97986892786429</v>
      </c>
      <c r="BD44" s="155"/>
      <c r="BE44" s="166">
        <v>-4.6261563544567101</v>
      </c>
    </row>
    <row r="45" spans="1:57" x14ac:dyDescent="0.25">
      <c r="A45" s="22" t="s">
        <v>86</v>
      </c>
      <c r="B45" s="3" t="str">
        <f t="shared" si="0"/>
        <v>Virginia Mountains</v>
      </c>
      <c r="C45" s="3"/>
      <c r="D45" s="25" t="s">
        <v>16</v>
      </c>
      <c r="E45" s="28" t="s">
        <v>17</v>
      </c>
      <c r="F45" s="3"/>
      <c r="G45" s="161">
        <v>63.324752743530603</v>
      </c>
      <c r="H45" s="155">
        <v>64.191843923587498</v>
      </c>
      <c r="I45" s="155">
        <v>58.745427448855096</v>
      </c>
      <c r="J45" s="155">
        <v>48.204850291288402</v>
      </c>
      <c r="K45" s="155">
        <v>46.470667931174603</v>
      </c>
      <c r="L45" s="162">
        <v>56.187508467687302</v>
      </c>
      <c r="M45" s="155"/>
      <c r="N45" s="163">
        <v>53.4615905703834</v>
      </c>
      <c r="O45" s="164">
        <v>52.594499390326497</v>
      </c>
      <c r="P45" s="165">
        <v>53.028044980354899</v>
      </c>
      <c r="Q45" s="155"/>
      <c r="R45" s="166">
        <v>55.284804614163697</v>
      </c>
      <c r="S45" s="160"/>
      <c r="T45" s="161">
        <v>36.303472250042397</v>
      </c>
      <c r="U45" s="155">
        <v>24.615793497331701</v>
      </c>
      <c r="V45" s="155">
        <v>6.0551174008120601</v>
      </c>
      <c r="W45" s="155">
        <v>-12.6694020360674</v>
      </c>
      <c r="X45" s="155">
        <v>-17.885570181630101</v>
      </c>
      <c r="Y45" s="162">
        <v>5.9531694432333104</v>
      </c>
      <c r="Z45" s="155"/>
      <c r="AA45" s="163">
        <v>-16.456893095730901</v>
      </c>
      <c r="AB45" s="164">
        <v>-20.851452506932201</v>
      </c>
      <c r="AC45" s="165">
        <v>-18.695569476564099</v>
      </c>
      <c r="AD45" s="155"/>
      <c r="AE45" s="166">
        <v>-2.1744711289317702</v>
      </c>
      <c r="AF45" s="31"/>
      <c r="AG45" s="161">
        <v>39.24403769605</v>
      </c>
      <c r="AH45" s="155">
        <v>48.399278739835999</v>
      </c>
      <c r="AI45" s="155">
        <v>51.165243425305299</v>
      </c>
      <c r="AJ45" s="155">
        <v>52.155275065491701</v>
      </c>
      <c r="AK45" s="155">
        <v>51.893307930459599</v>
      </c>
      <c r="AL45" s="162">
        <v>48.571428571428498</v>
      </c>
      <c r="AM45" s="155"/>
      <c r="AN45" s="163">
        <v>57.455856836661702</v>
      </c>
      <c r="AO45" s="164">
        <v>55.961251862891203</v>
      </c>
      <c r="AP45" s="165">
        <v>56.706892747424298</v>
      </c>
      <c r="AQ45" s="155"/>
      <c r="AR45" s="166">
        <v>50.899544399218897</v>
      </c>
      <c r="AS45" s="160"/>
      <c r="AT45" s="161">
        <v>7.6853113791301002</v>
      </c>
      <c r="AU45" s="155">
        <v>-0.49383874171507802</v>
      </c>
      <c r="AV45" s="155">
        <v>-1.1200092604957299</v>
      </c>
      <c r="AW45" s="155">
        <v>-0.83219618603240697</v>
      </c>
      <c r="AX45" s="155">
        <v>-2.1062041046180102</v>
      </c>
      <c r="AY45" s="162">
        <v>0.170513620295279</v>
      </c>
      <c r="AZ45" s="155"/>
      <c r="BA45" s="163">
        <v>-6.5372859952849402E-2</v>
      </c>
      <c r="BB45" s="164">
        <v>-1.3081696511027401</v>
      </c>
      <c r="BC45" s="165">
        <v>-0.68538028240120497</v>
      </c>
      <c r="BD45" s="155"/>
      <c r="BE45" s="166">
        <v>-0.104481828382664</v>
      </c>
    </row>
    <row r="46" spans="1:57" x14ac:dyDescent="0.25">
      <c r="A46" s="75" t="s">
        <v>110</v>
      </c>
      <c r="B46" s="3" t="s">
        <v>116</v>
      </c>
      <c r="D46" s="25" t="s">
        <v>16</v>
      </c>
      <c r="E46" s="28" t="s">
        <v>17</v>
      </c>
      <c r="G46" s="161">
        <v>54.2331714087439</v>
      </c>
      <c r="H46" s="155">
        <v>45.419847328244202</v>
      </c>
      <c r="I46" s="155">
        <v>52.463566967383699</v>
      </c>
      <c r="J46" s="155">
        <v>56.835530881332403</v>
      </c>
      <c r="K46" s="155">
        <v>54.892435808466303</v>
      </c>
      <c r="L46" s="162">
        <v>52.768910478834101</v>
      </c>
      <c r="M46" s="155"/>
      <c r="N46" s="163">
        <v>54.580152671755698</v>
      </c>
      <c r="O46" s="164">
        <v>64.018043025676604</v>
      </c>
      <c r="P46" s="165">
        <v>59.299097848716102</v>
      </c>
      <c r="Q46" s="155"/>
      <c r="R46" s="166">
        <v>54.634678298800402</v>
      </c>
      <c r="S46" s="160"/>
      <c r="T46" s="161">
        <v>-6.5249403361486698</v>
      </c>
      <c r="U46" s="155">
        <v>7.6329314158565902</v>
      </c>
      <c r="V46" s="155">
        <v>-13.159405067802</v>
      </c>
      <c r="W46" s="155">
        <v>-9.5619381588036205</v>
      </c>
      <c r="X46" s="155">
        <v>-4.4323732860813303</v>
      </c>
      <c r="Y46" s="162">
        <v>-6.0765194525530202</v>
      </c>
      <c r="Z46" s="155"/>
      <c r="AA46" s="163">
        <v>-6.2785665025802002</v>
      </c>
      <c r="AB46" s="164">
        <v>-5.3974656414129996</v>
      </c>
      <c r="AC46" s="165">
        <v>-5.8050065296473896</v>
      </c>
      <c r="AD46" s="155"/>
      <c r="AE46" s="166">
        <v>-5.99248896356956</v>
      </c>
      <c r="AG46" s="161">
        <v>36.502428868841001</v>
      </c>
      <c r="AH46" s="155">
        <v>51.153712699514202</v>
      </c>
      <c r="AI46" s="155">
        <v>57.364677307425303</v>
      </c>
      <c r="AJ46" s="155">
        <v>57.642262317834799</v>
      </c>
      <c r="AK46" s="155">
        <v>50.824080499653</v>
      </c>
      <c r="AL46" s="162">
        <v>50.697432338653698</v>
      </c>
      <c r="AM46" s="155"/>
      <c r="AN46" s="163">
        <v>59.186328938237303</v>
      </c>
      <c r="AO46" s="164">
        <v>65.093684941013095</v>
      </c>
      <c r="AP46" s="165">
        <v>62.140006939625202</v>
      </c>
      <c r="AQ46" s="155"/>
      <c r="AR46" s="166">
        <v>53.966739367502697</v>
      </c>
      <c r="AS46" s="160"/>
      <c r="AT46" s="161">
        <v>-2.3294233373533699</v>
      </c>
      <c r="AU46" s="155">
        <v>2.7548339649134101</v>
      </c>
      <c r="AV46" s="155">
        <v>1.32802477760897</v>
      </c>
      <c r="AW46" s="155">
        <v>-1.84610753910855</v>
      </c>
      <c r="AX46" s="155">
        <v>-5.9609494078256304</v>
      </c>
      <c r="AY46" s="162">
        <v>-1.19011101069295</v>
      </c>
      <c r="AZ46" s="155"/>
      <c r="BA46" s="163">
        <v>5.06764737763742</v>
      </c>
      <c r="BB46" s="164">
        <v>-2.64648178134183</v>
      </c>
      <c r="BC46" s="165">
        <v>0.88085361938426698</v>
      </c>
      <c r="BD46" s="155"/>
      <c r="BE46" s="166">
        <v>-0.51824223612224896</v>
      </c>
    </row>
    <row r="47" spans="1:57" x14ac:dyDescent="0.25">
      <c r="A47" s="75" t="s">
        <v>111</v>
      </c>
      <c r="B47" s="3" t="s">
        <v>117</v>
      </c>
      <c r="D47" s="25" t="s">
        <v>16</v>
      </c>
      <c r="E47" s="28" t="s">
        <v>17</v>
      </c>
      <c r="G47" s="161">
        <v>57.407001388584298</v>
      </c>
      <c r="H47" s="155">
        <v>51.746692976686298</v>
      </c>
      <c r="I47" s="155">
        <v>61.210991741577097</v>
      </c>
      <c r="J47" s="155">
        <v>62.351092596652698</v>
      </c>
      <c r="K47" s="155">
        <v>59.577578016516803</v>
      </c>
      <c r="L47" s="162">
        <v>58.458671344003498</v>
      </c>
      <c r="M47" s="155"/>
      <c r="N47" s="163">
        <v>58.963677556091497</v>
      </c>
      <c r="O47" s="164">
        <v>65.179419717898099</v>
      </c>
      <c r="P47" s="165">
        <v>62.071548636994798</v>
      </c>
      <c r="Q47" s="155"/>
      <c r="R47" s="166">
        <v>59.490921999143801</v>
      </c>
      <c r="S47" s="160"/>
      <c r="T47" s="161">
        <v>2.1096415701019402</v>
      </c>
      <c r="U47" s="155">
        <v>3.3281224508477298</v>
      </c>
      <c r="V47" s="155">
        <v>-9.8319263069255705</v>
      </c>
      <c r="W47" s="155">
        <v>-11.357986121251599</v>
      </c>
      <c r="X47" s="155">
        <v>-6.6365595142191998</v>
      </c>
      <c r="Y47" s="162">
        <v>-5.2039652168634296</v>
      </c>
      <c r="Z47" s="155"/>
      <c r="AA47" s="163">
        <v>-11.0715544095411</v>
      </c>
      <c r="AB47" s="164">
        <v>-4.2746258540537996</v>
      </c>
      <c r="AC47" s="165">
        <v>-7.6279428149227497</v>
      </c>
      <c r="AD47" s="155"/>
      <c r="AE47" s="166">
        <v>-5.9397788301264098</v>
      </c>
      <c r="AG47" s="161">
        <v>42.910911349850103</v>
      </c>
      <c r="AH47" s="155">
        <v>57.812614192793902</v>
      </c>
      <c r="AI47" s="155">
        <v>67.419425564569096</v>
      </c>
      <c r="AJ47" s="155">
        <v>65.628882554995201</v>
      </c>
      <c r="AK47" s="155">
        <v>57.215157494701401</v>
      </c>
      <c r="AL47" s="162">
        <v>58.197398231382003</v>
      </c>
      <c r="AM47" s="155"/>
      <c r="AN47" s="163">
        <v>62.491778118833501</v>
      </c>
      <c r="AO47" s="164">
        <v>64.941898706423999</v>
      </c>
      <c r="AP47" s="165">
        <v>63.716838412628803</v>
      </c>
      <c r="AQ47" s="155"/>
      <c r="AR47" s="166">
        <v>59.7743811403096</v>
      </c>
      <c r="AS47" s="160"/>
      <c r="AT47" s="161">
        <v>2.7988283930249098</v>
      </c>
      <c r="AU47" s="155">
        <v>3.1912318925304</v>
      </c>
      <c r="AV47" s="155">
        <v>2.7054385734246802</v>
      </c>
      <c r="AW47" s="155">
        <v>0.60625541629873902</v>
      </c>
      <c r="AX47" s="155">
        <v>1.0729686079931999</v>
      </c>
      <c r="AY47" s="162">
        <v>2.0105001597799701</v>
      </c>
      <c r="AZ47" s="155"/>
      <c r="BA47" s="163">
        <v>2.9941121670400599</v>
      </c>
      <c r="BB47" s="164">
        <v>1.05121812259578</v>
      </c>
      <c r="BC47" s="165">
        <v>1.9947426042199701</v>
      </c>
      <c r="BD47" s="155"/>
      <c r="BE47" s="166">
        <v>2.0057005427122401</v>
      </c>
    </row>
    <row r="48" spans="1:57" x14ac:dyDescent="0.25">
      <c r="A48" s="75" t="s">
        <v>112</v>
      </c>
      <c r="B48" s="3" t="s">
        <v>118</v>
      </c>
      <c r="D48" s="25" t="s">
        <v>16</v>
      </c>
      <c r="E48" s="28" t="s">
        <v>17</v>
      </c>
      <c r="G48" s="161">
        <v>59.173543834469498</v>
      </c>
      <c r="H48" s="155">
        <v>57.469202248534799</v>
      </c>
      <c r="I48" s="155">
        <v>60.133797324053504</v>
      </c>
      <c r="J48" s="155">
        <v>61.396772064558697</v>
      </c>
      <c r="K48" s="155">
        <v>56.005879882402297</v>
      </c>
      <c r="L48" s="162">
        <v>58.835160884414798</v>
      </c>
      <c r="M48" s="155"/>
      <c r="N48" s="163">
        <v>57.103857922841499</v>
      </c>
      <c r="O48" s="164">
        <v>63.082738345232997</v>
      </c>
      <c r="P48" s="165">
        <v>60.093298134037298</v>
      </c>
      <c r="Q48" s="155"/>
      <c r="R48" s="166">
        <v>59.1942900692761</v>
      </c>
      <c r="S48" s="160"/>
      <c r="T48" s="161">
        <v>5.6817488586582297</v>
      </c>
      <c r="U48" s="155">
        <v>4.0578053831570697</v>
      </c>
      <c r="V48" s="155">
        <v>-9.7141053065593095</v>
      </c>
      <c r="W48" s="155">
        <v>-11.700141883687101</v>
      </c>
      <c r="X48" s="155">
        <v>-11.2855412499734</v>
      </c>
      <c r="Y48" s="162">
        <v>-5.2533446629388099</v>
      </c>
      <c r="Z48" s="155"/>
      <c r="AA48" s="163">
        <v>-17.928037947969202</v>
      </c>
      <c r="AB48" s="164">
        <v>-12.2971332947119</v>
      </c>
      <c r="AC48" s="165">
        <v>-15.0658289807141</v>
      </c>
      <c r="AD48" s="155"/>
      <c r="AE48" s="166">
        <v>-8.3258710604473407</v>
      </c>
      <c r="AG48" s="161">
        <v>44.610969148800599</v>
      </c>
      <c r="AH48" s="155">
        <v>57.518715295210797</v>
      </c>
      <c r="AI48" s="155">
        <v>65.970435813015101</v>
      </c>
      <c r="AJ48" s="155">
        <v>65.278204849366603</v>
      </c>
      <c r="AK48" s="155">
        <v>57.625415301079201</v>
      </c>
      <c r="AL48" s="162">
        <v>58.198394074118497</v>
      </c>
      <c r="AM48" s="155"/>
      <c r="AN48" s="163">
        <v>60.735722796316097</v>
      </c>
      <c r="AO48" s="164">
        <v>62.729493577926597</v>
      </c>
      <c r="AP48" s="165">
        <v>61.732604451971298</v>
      </c>
      <c r="AQ48" s="155"/>
      <c r="AR48" s="166">
        <v>59.208522614098499</v>
      </c>
      <c r="AS48" s="160"/>
      <c r="AT48" s="161">
        <v>2.5240330185894799</v>
      </c>
      <c r="AU48" s="155">
        <v>2.3752054098196802</v>
      </c>
      <c r="AV48" s="155">
        <v>3.6827164479680401</v>
      </c>
      <c r="AW48" s="155">
        <v>2.0658352412769601</v>
      </c>
      <c r="AX48" s="155">
        <v>-0.73008203800503502</v>
      </c>
      <c r="AY48" s="162">
        <v>1.9840119203069899</v>
      </c>
      <c r="AZ48" s="155"/>
      <c r="BA48" s="163">
        <v>-3.6214264524306001</v>
      </c>
      <c r="BB48" s="164">
        <v>-4.51863345171002</v>
      </c>
      <c r="BC48" s="165">
        <v>-4.0793771310190596</v>
      </c>
      <c r="BD48" s="155"/>
      <c r="BE48" s="166">
        <v>9.8347804658017596E-2</v>
      </c>
    </row>
    <row r="49" spans="1:57" x14ac:dyDescent="0.25">
      <c r="A49" s="75" t="s">
        <v>113</v>
      </c>
      <c r="B49" s="3" t="s">
        <v>119</v>
      </c>
      <c r="D49" s="25" t="s">
        <v>16</v>
      </c>
      <c r="E49" s="28" t="s">
        <v>17</v>
      </c>
      <c r="G49" s="161">
        <v>52.6396621232482</v>
      </c>
      <c r="H49" s="155">
        <v>56.642349779228198</v>
      </c>
      <c r="I49" s="155">
        <v>54.8737761566519</v>
      </c>
      <c r="J49" s="155">
        <v>54.9265693991169</v>
      </c>
      <c r="K49" s="155">
        <v>49.731234401996502</v>
      </c>
      <c r="L49" s="162">
        <v>53.762718372048298</v>
      </c>
      <c r="M49" s="155"/>
      <c r="N49" s="163">
        <v>54.525820694951001</v>
      </c>
      <c r="O49" s="164">
        <v>58.835669034363598</v>
      </c>
      <c r="P49" s="165">
        <v>56.680744864657299</v>
      </c>
      <c r="Q49" s="155"/>
      <c r="R49" s="166">
        <v>54.596440227079498</v>
      </c>
      <c r="S49" s="160"/>
      <c r="T49" s="161">
        <v>6.5517809206133002</v>
      </c>
      <c r="U49" s="155">
        <v>10.7999534155971</v>
      </c>
      <c r="V49" s="155">
        <v>-6.03455367899622</v>
      </c>
      <c r="W49" s="155">
        <v>-9.0702345648035791</v>
      </c>
      <c r="X49" s="155">
        <v>-14.361997045652901</v>
      </c>
      <c r="Y49" s="162">
        <v>-3.0949451593892401</v>
      </c>
      <c r="Z49" s="155"/>
      <c r="AA49" s="163">
        <v>-19.1666000290559</v>
      </c>
      <c r="AB49" s="164">
        <v>-16.5020304538813</v>
      </c>
      <c r="AC49" s="165">
        <v>-17.805248165107599</v>
      </c>
      <c r="AD49" s="155"/>
      <c r="AE49" s="166">
        <v>-7.9799304962666202</v>
      </c>
      <c r="AG49" s="161">
        <v>39.403228612392503</v>
      </c>
      <c r="AH49" s="155">
        <v>51.941546638511703</v>
      </c>
      <c r="AI49" s="155">
        <v>57.178593495983698</v>
      </c>
      <c r="AJ49" s="155">
        <v>56.890046011625799</v>
      </c>
      <c r="AK49" s="155">
        <v>52.858179811274297</v>
      </c>
      <c r="AL49" s="162">
        <v>51.654318913957603</v>
      </c>
      <c r="AM49" s="155"/>
      <c r="AN49" s="163">
        <v>56.716677564683202</v>
      </c>
      <c r="AO49" s="164">
        <v>56.593755999232002</v>
      </c>
      <c r="AP49" s="165">
        <v>56.655218441141599</v>
      </c>
      <c r="AQ49" s="155"/>
      <c r="AR49" s="166">
        <v>53.083119799120702</v>
      </c>
      <c r="AS49" s="160"/>
      <c r="AT49" s="161">
        <v>0.39141901969929499</v>
      </c>
      <c r="AU49" s="155">
        <v>1.3790104137925501</v>
      </c>
      <c r="AV49" s="155">
        <v>1.44154290298443</v>
      </c>
      <c r="AW49" s="155">
        <v>-1.1176591020248201</v>
      </c>
      <c r="AX49" s="155">
        <v>-3.4678580151721001</v>
      </c>
      <c r="AY49" s="162">
        <v>-0.33542148016078899</v>
      </c>
      <c r="AZ49" s="155"/>
      <c r="BA49" s="163">
        <v>-5.6549303239445097</v>
      </c>
      <c r="BB49" s="164">
        <v>-7.5252722451138396</v>
      </c>
      <c r="BC49" s="165">
        <v>-6.5984465881884402</v>
      </c>
      <c r="BD49" s="155"/>
      <c r="BE49" s="166">
        <v>-2.3325515632568901</v>
      </c>
    </row>
    <row r="50" spans="1:57" x14ac:dyDescent="0.25">
      <c r="A50" s="75" t="s">
        <v>114</v>
      </c>
      <c r="B50" s="3" t="s">
        <v>120</v>
      </c>
      <c r="D50" s="25" t="s">
        <v>16</v>
      </c>
      <c r="E50" s="28" t="s">
        <v>17</v>
      </c>
      <c r="G50" s="161">
        <v>53.055059728133998</v>
      </c>
      <c r="H50" s="155">
        <v>56.144445970067203</v>
      </c>
      <c r="I50" s="155">
        <v>53.466977893725101</v>
      </c>
      <c r="J50" s="155">
        <v>52.450913085266997</v>
      </c>
      <c r="K50" s="155">
        <v>50.080095198864903</v>
      </c>
      <c r="L50" s="162">
        <v>53.0394983752116</v>
      </c>
      <c r="M50" s="155"/>
      <c r="N50" s="163">
        <v>53.192365783330999</v>
      </c>
      <c r="O50" s="164">
        <v>53.727859398599399</v>
      </c>
      <c r="P50" s="165">
        <v>53.460112590965203</v>
      </c>
      <c r="Q50" s="155"/>
      <c r="R50" s="166">
        <v>53.159673865426903</v>
      </c>
      <c r="S50" s="160"/>
      <c r="T50" s="161">
        <v>10.8371882392429</v>
      </c>
      <c r="U50" s="155">
        <v>9.0323121154319104</v>
      </c>
      <c r="V50" s="155">
        <v>1.5943147923443699</v>
      </c>
      <c r="W50" s="155">
        <v>-2.67421652549044</v>
      </c>
      <c r="X50" s="155">
        <v>-5.5311271995555202</v>
      </c>
      <c r="Y50" s="162">
        <v>2.4350689894734399</v>
      </c>
      <c r="Z50" s="155"/>
      <c r="AA50" s="163">
        <v>-10.1744495549707</v>
      </c>
      <c r="AB50" s="164">
        <v>-11.935246777020399</v>
      </c>
      <c r="AC50" s="165">
        <v>-11.0679712358437</v>
      </c>
      <c r="AD50" s="155"/>
      <c r="AE50" s="166">
        <v>-1.84702642123253</v>
      </c>
      <c r="AG50" s="161">
        <v>43.770125479860098</v>
      </c>
      <c r="AH50" s="155">
        <v>50.623961496590802</v>
      </c>
      <c r="AI50" s="155">
        <v>52.929582306766697</v>
      </c>
      <c r="AJ50" s="155">
        <v>52.7256059130235</v>
      </c>
      <c r="AK50" s="155">
        <v>51.341316679080897</v>
      </c>
      <c r="AL50" s="162">
        <v>50.278118375064402</v>
      </c>
      <c r="AM50" s="155"/>
      <c r="AN50" s="163">
        <v>54.242823583338101</v>
      </c>
      <c r="AO50" s="164">
        <v>53.5676690008696</v>
      </c>
      <c r="AP50" s="165">
        <v>53.904993100921203</v>
      </c>
      <c r="AQ50" s="155"/>
      <c r="AR50" s="166">
        <v>51.314923746206901</v>
      </c>
      <c r="AS50" s="160"/>
      <c r="AT50" s="161">
        <v>2.6528349524006698</v>
      </c>
      <c r="AU50" s="155">
        <v>1.7667388938113799</v>
      </c>
      <c r="AV50" s="155">
        <v>2.0930643807220899</v>
      </c>
      <c r="AW50" s="155">
        <v>-0.83009527311265097</v>
      </c>
      <c r="AX50" s="155">
        <v>-0.62377182559855304</v>
      </c>
      <c r="AY50" s="162">
        <v>0.93720939934474601</v>
      </c>
      <c r="AZ50" s="155"/>
      <c r="BA50" s="163">
        <v>-1.5445450487760899</v>
      </c>
      <c r="BB50" s="164">
        <v>-2.7148151232025599</v>
      </c>
      <c r="BC50" s="165">
        <v>-2.1299737463332802</v>
      </c>
      <c r="BD50" s="155"/>
      <c r="BE50" s="166">
        <v>9.2534012902491594E-5</v>
      </c>
    </row>
    <row r="51" spans="1:57" x14ac:dyDescent="0.25">
      <c r="A51" s="76" t="s">
        <v>115</v>
      </c>
      <c r="B51" s="3" t="s">
        <v>121</v>
      </c>
      <c r="D51" s="25" t="s">
        <v>16</v>
      </c>
      <c r="E51" s="28" t="s">
        <v>17</v>
      </c>
      <c r="G51" s="167">
        <v>46.8387470997679</v>
      </c>
      <c r="H51" s="168">
        <v>47.128770301624101</v>
      </c>
      <c r="I51" s="168">
        <v>46.078886310904799</v>
      </c>
      <c r="J51" s="168">
        <v>46.664733178654203</v>
      </c>
      <c r="K51" s="168">
        <v>46.148491879350303</v>
      </c>
      <c r="L51" s="169">
        <v>46.571925754060302</v>
      </c>
      <c r="M51" s="155"/>
      <c r="N51" s="170">
        <v>49.837587006960497</v>
      </c>
      <c r="O51" s="171">
        <v>50.3248259860788</v>
      </c>
      <c r="P51" s="172">
        <v>50.081206496519698</v>
      </c>
      <c r="Q51" s="155"/>
      <c r="R51" s="173">
        <v>47.574577394762997</v>
      </c>
      <c r="S51" s="160"/>
      <c r="T51" s="167">
        <v>8.1966909955499503</v>
      </c>
      <c r="U51" s="168">
        <v>8.2006114286190304</v>
      </c>
      <c r="V51" s="168">
        <v>5.0081551078541704</v>
      </c>
      <c r="W51" s="168">
        <v>3.3352519397754699</v>
      </c>
      <c r="X51" s="168">
        <v>0.33860332102593099</v>
      </c>
      <c r="Y51" s="169">
        <v>4.9485494660156499</v>
      </c>
      <c r="Z51" s="155"/>
      <c r="AA51" s="170">
        <v>-3.98199266655618</v>
      </c>
      <c r="AB51" s="171">
        <v>-5.5263652237848104</v>
      </c>
      <c r="AC51" s="172">
        <v>-4.7641951864534997</v>
      </c>
      <c r="AD51" s="155"/>
      <c r="AE51" s="173">
        <v>1.8251427346176301</v>
      </c>
      <c r="AG51" s="167">
        <v>42.323085846867698</v>
      </c>
      <c r="AH51" s="168">
        <v>44.810034802784202</v>
      </c>
      <c r="AI51" s="168">
        <v>45.734483758700598</v>
      </c>
      <c r="AJ51" s="168">
        <v>46.861948955916397</v>
      </c>
      <c r="AK51" s="168">
        <v>47.061339907192497</v>
      </c>
      <c r="AL51" s="169">
        <v>45.358178654292303</v>
      </c>
      <c r="AM51" s="155"/>
      <c r="AN51" s="170">
        <v>50.485788863109001</v>
      </c>
      <c r="AO51" s="171">
        <v>49.836861948955899</v>
      </c>
      <c r="AP51" s="172">
        <v>50.161325406032397</v>
      </c>
      <c r="AQ51" s="155"/>
      <c r="AR51" s="173">
        <v>46.730506297646599</v>
      </c>
      <c r="AS51" s="160"/>
      <c r="AT51" s="167">
        <v>5.7173918918215696</v>
      </c>
      <c r="AU51" s="168">
        <v>5.1730597288106601</v>
      </c>
      <c r="AV51" s="168">
        <v>5.1467551292872002</v>
      </c>
      <c r="AW51" s="168">
        <v>4.0663337385161604</v>
      </c>
      <c r="AX51" s="168">
        <v>3.2712732776650499</v>
      </c>
      <c r="AY51" s="169">
        <v>4.6386141058154502</v>
      </c>
      <c r="AZ51" s="155"/>
      <c r="BA51" s="170">
        <v>2.7846361893407101</v>
      </c>
      <c r="BB51" s="171">
        <v>-0.22078902893990601</v>
      </c>
      <c r="BC51" s="172">
        <v>1.2693468788323199</v>
      </c>
      <c r="BD51" s="155"/>
      <c r="BE51" s="173">
        <v>3.58189841482932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T42" sqref="T42"/>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21" t="s">
        <v>5</v>
      </c>
      <c r="E2" s="222"/>
      <c r="G2" s="215" t="s">
        <v>36</v>
      </c>
      <c r="H2" s="216"/>
      <c r="I2" s="216"/>
      <c r="J2" s="216"/>
      <c r="K2" s="216"/>
      <c r="L2" s="216"/>
      <c r="M2" s="216"/>
      <c r="N2" s="216"/>
      <c r="O2" s="216"/>
      <c r="P2" s="216"/>
      <c r="Q2" s="216"/>
      <c r="R2" s="216"/>
      <c r="T2" s="215" t="s">
        <v>37</v>
      </c>
      <c r="U2" s="216"/>
      <c r="V2" s="216"/>
      <c r="W2" s="216"/>
      <c r="X2" s="216"/>
      <c r="Y2" s="216"/>
      <c r="Z2" s="216"/>
      <c r="AA2" s="216"/>
      <c r="AB2" s="216"/>
      <c r="AC2" s="216"/>
      <c r="AD2" s="216"/>
      <c r="AE2" s="216"/>
      <c r="AF2" s="4"/>
      <c r="AG2" s="215" t="s">
        <v>38</v>
      </c>
      <c r="AH2" s="216"/>
      <c r="AI2" s="216"/>
      <c r="AJ2" s="216"/>
      <c r="AK2" s="216"/>
      <c r="AL2" s="216"/>
      <c r="AM2" s="216"/>
      <c r="AN2" s="216"/>
      <c r="AO2" s="216"/>
      <c r="AP2" s="216"/>
      <c r="AQ2" s="216"/>
      <c r="AR2" s="216"/>
      <c r="AT2" s="215" t="s">
        <v>39</v>
      </c>
      <c r="AU2" s="216"/>
      <c r="AV2" s="216"/>
      <c r="AW2" s="216"/>
      <c r="AX2" s="216"/>
      <c r="AY2" s="216"/>
      <c r="AZ2" s="216"/>
      <c r="BA2" s="216"/>
      <c r="BB2" s="216"/>
      <c r="BC2" s="216"/>
      <c r="BD2" s="216"/>
      <c r="BE2" s="216"/>
    </row>
    <row r="3" spans="1:57" ht="13" x14ac:dyDescent="0.25">
      <c r="A3" s="32"/>
      <c r="B3" s="32"/>
      <c r="C3" s="3"/>
      <c r="D3" s="223" t="s">
        <v>8</v>
      </c>
      <c r="E3" s="225" t="s">
        <v>9</v>
      </c>
      <c r="F3" s="5"/>
      <c r="G3" s="213" t="s">
        <v>0</v>
      </c>
      <c r="H3" s="209" t="s">
        <v>1</v>
      </c>
      <c r="I3" s="209" t="s">
        <v>10</v>
      </c>
      <c r="J3" s="209" t="s">
        <v>2</v>
      </c>
      <c r="K3" s="209" t="s">
        <v>11</v>
      </c>
      <c r="L3" s="211" t="s">
        <v>12</v>
      </c>
      <c r="M3" s="5"/>
      <c r="N3" s="213" t="s">
        <v>3</v>
      </c>
      <c r="O3" s="209" t="s">
        <v>4</v>
      </c>
      <c r="P3" s="211" t="s">
        <v>13</v>
      </c>
      <c r="Q3" s="2"/>
      <c r="R3" s="217" t="s">
        <v>14</v>
      </c>
      <c r="S3" s="2"/>
      <c r="T3" s="213" t="s">
        <v>0</v>
      </c>
      <c r="U3" s="209" t="s">
        <v>1</v>
      </c>
      <c r="V3" s="209" t="s">
        <v>10</v>
      </c>
      <c r="W3" s="209" t="s">
        <v>2</v>
      </c>
      <c r="X3" s="209" t="s">
        <v>11</v>
      </c>
      <c r="Y3" s="211" t="s">
        <v>12</v>
      </c>
      <c r="Z3" s="2"/>
      <c r="AA3" s="213" t="s">
        <v>3</v>
      </c>
      <c r="AB3" s="209" t="s">
        <v>4</v>
      </c>
      <c r="AC3" s="211" t="s">
        <v>13</v>
      </c>
      <c r="AD3" s="1"/>
      <c r="AE3" s="219" t="s">
        <v>14</v>
      </c>
      <c r="AF3" s="38"/>
      <c r="AG3" s="213" t="s">
        <v>0</v>
      </c>
      <c r="AH3" s="209" t="s">
        <v>1</v>
      </c>
      <c r="AI3" s="209" t="s">
        <v>10</v>
      </c>
      <c r="AJ3" s="209" t="s">
        <v>2</v>
      </c>
      <c r="AK3" s="209" t="s">
        <v>11</v>
      </c>
      <c r="AL3" s="211" t="s">
        <v>12</v>
      </c>
      <c r="AM3" s="5"/>
      <c r="AN3" s="213" t="s">
        <v>3</v>
      </c>
      <c r="AO3" s="209" t="s">
        <v>4</v>
      </c>
      <c r="AP3" s="211" t="s">
        <v>13</v>
      </c>
      <c r="AQ3" s="2"/>
      <c r="AR3" s="217" t="s">
        <v>14</v>
      </c>
      <c r="AS3" s="2"/>
      <c r="AT3" s="213" t="s">
        <v>0</v>
      </c>
      <c r="AU3" s="209" t="s">
        <v>1</v>
      </c>
      <c r="AV3" s="209" t="s">
        <v>10</v>
      </c>
      <c r="AW3" s="209" t="s">
        <v>2</v>
      </c>
      <c r="AX3" s="209" t="s">
        <v>11</v>
      </c>
      <c r="AY3" s="211" t="s">
        <v>12</v>
      </c>
      <c r="AZ3" s="2"/>
      <c r="BA3" s="213" t="s">
        <v>3</v>
      </c>
      <c r="BB3" s="209" t="s">
        <v>4</v>
      </c>
      <c r="BC3" s="211" t="s">
        <v>13</v>
      </c>
      <c r="BD3" s="1"/>
      <c r="BE3" s="219" t="s">
        <v>14</v>
      </c>
    </row>
    <row r="4" spans="1:57" ht="13" x14ac:dyDescent="0.25">
      <c r="A4" s="32"/>
      <c r="B4" s="32"/>
      <c r="C4" s="3"/>
      <c r="D4" s="224"/>
      <c r="E4" s="226"/>
      <c r="F4" s="5"/>
      <c r="G4" s="214"/>
      <c r="H4" s="210"/>
      <c r="I4" s="210"/>
      <c r="J4" s="210"/>
      <c r="K4" s="210"/>
      <c r="L4" s="212"/>
      <c r="M4" s="5"/>
      <c r="N4" s="214"/>
      <c r="O4" s="210"/>
      <c r="P4" s="212"/>
      <c r="Q4" s="2"/>
      <c r="R4" s="218"/>
      <c r="S4" s="2"/>
      <c r="T4" s="214"/>
      <c r="U4" s="210"/>
      <c r="V4" s="210"/>
      <c r="W4" s="210"/>
      <c r="X4" s="210"/>
      <c r="Y4" s="212"/>
      <c r="Z4" s="2"/>
      <c r="AA4" s="214"/>
      <c r="AB4" s="210"/>
      <c r="AC4" s="212"/>
      <c r="AD4" s="1"/>
      <c r="AE4" s="220"/>
      <c r="AF4" s="39"/>
      <c r="AG4" s="214"/>
      <c r="AH4" s="210"/>
      <c r="AI4" s="210"/>
      <c r="AJ4" s="210"/>
      <c r="AK4" s="210"/>
      <c r="AL4" s="212"/>
      <c r="AM4" s="5"/>
      <c r="AN4" s="214"/>
      <c r="AO4" s="210"/>
      <c r="AP4" s="212"/>
      <c r="AQ4" s="2"/>
      <c r="AR4" s="218"/>
      <c r="AS4" s="2"/>
      <c r="AT4" s="214"/>
      <c r="AU4" s="210"/>
      <c r="AV4" s="210"/>
      <c r="AW4" s="210"/>
      <c r="AX4" s="210"/>
      <c r="AY4" s="212"/>
      <c r="AZ4" s="2"/>
      <c r="BA4" s="214"/>
      <c r="BB4" s="210"/>
      <c r="BC4" s="212"/>
      <c r="BD4" s="1"/>
      <c r="BE4" s="22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4">
        <v>165.023130656284</v>
      </c>
      <c r="H6" s="175">
        <v>153.08544636847</v>
      </c>
      <c r="I6" s="175">
        <v>157.47055673215399</v>
      </c>
      <c r="J6" s="175">
        <v>159.43666223082701</v>
      </c>
      <c r="K6" s="175">
        <v>158.106087616704</v>
      </c>
      <c r="L6" s="176">
        <v>158.63960552631099</v>
      </c>
      <c r="M6" s="177"/>
      <c r="N6" s="178">
        <v>162.63730067831</v>
      </c>
      <c r="O6" s="179">
        <v>162.71577670871201</v>
      </c>
      <c r="P6" s="180">
        <v>162.67695576081601</v>
      </c>
      <c r="Q6" s="177"/>
      <c r="R6" s="181">
        <v>159.89977438769401</v>
      </c>
      <c r="S6" s="160"/>
      <c r="T6" s="152">
        <v>3.3927771156583599</v>
      </c>
      <c r="U6" s="153">
        <v>3.10295242348323</v>
      </c>
      <c r="V6" s="153">
        <v>2.9774447448205699</v>
      </c>
      <c r="W6" s="153">
        <v>2.9776367849385399</v>
      </c>
      <c r="X6" s="153">
        <v>3.32471748476928</v>
      </c>
      <c r="Y6" s="154">
        <v>3.1592241341011298</v>
      </c>
      <c r="Z6" s="155"/>
      <c r="AA6" s="156">
        <v>1.19212945269796</v>
      </c>
      <c r="AB6" s="157">
        <v>0.93576021916015295</v>
      </c>
      <c r="AC6" s="158">
        <v>1.06247506072306</v>
      </c>
      <c r="AD6" s="155"/>
      <c r="AE6" s="159">
        <v>2.46671993464162</v>
      </c>
      <c r="AF6" s="29"/>
      <c r="AG6" s="174">
        <v>151.74304503898301</v>
      </c>
      <c r="AH6" s="175">
        <v>152.16296181467499</v>
      </c>
      <c r="AI6" s="175">
        <v>157.39024228451601</v>
      </c>
      <c r="AJ6" s="175">
        <v>156.46794724488399</v>
      </c>
      <c r="AK6" s="175">
        <v>153.537466505319</v>
      </c>
      <c r="AL6" s="176">
        <v>154.43399574338201</v>
      </c>
      <c r="AM6" s="177"/>
      <c r="AN6" s="178">
        <v>163.658136535903</v>
      </c>
      <c r="AO6" s="179">
        <v>167.40317911406501</v>
      </c>
      <c r="AP6" s="180">
        <v>165.54155223715699</v>
      </c>
      <c r="AQ6" s="177"/>
      <c r="AR6" s="181">
        <v>157.91529776334301</v>
      </c>
      <c r="AS6" s="160"/>
      <c r="AT6" s="152">
        <v>-1.7317671972089099</v>
      </c>
      <c r="AU6" s="153">
        <v>2.6127242573978502</v>
      </c>
      <c r="AV6" s="153">
        <v>3.47405001739991</v>
      </c>
      <c r="AW6" s="153">
        <v>2.9843317930856901</v>
      </c>
      <c r="AX6" s="153">
        <v>0.99812417487641902</v>
      </c>
      <c r="AY6" s="154">
        <v>1.8112646045374301</v>
      </c>
      <c r="AZ6" s="155"/>
      <c r="BA6" s="156">
        <v>-0.33995882274125899</v>
      </c>
      <c r="BB6" s="157">
        <v>-0.305487901647995</v>
      </c>
      <c r="BC6" s="158">
        <v>-0.33398382206656202</v>
      </c>
      <c r="BD6" s="155"/>
      <c r="BE6" s="159">
        <v>1.06789708405302</v>
      </c>
    </row>
    <row r="7" spans="1:57" x14ac:dyDescent="0.25">
      <c r="A7" s="20" t="s">
        <v>18</v>
      </c>
      <c r="B7" s="3" t="str">
        <f>TRIM(A7)</f>
        <v>Virginia</v>
      </c>
      <c r="C7" s="10"/>
      <c r="D7" s="24" t="s">
        <v>16</v>
      </c>
      <c r="E7" s="27" t="s">
        <v>17</v>
      </c>
      <c r="F7" s="3"/>
      <c r="G7" s="182">
        <v>115.065221203352</v>
      </c>
      <c r="H7" s="177">
        <v>112.310636199329</v>
      </c>
      <c r="I7" s="177">
        <v>120.080786303453</v>
      </c>
      <c r="J7" s="177">
        <v>120.293247812646</v>
      </c>
      <c r="K7" s="177">
        <v>116.553036268764</v>
      </c>
      <c r="L7" s="183">
        <v>116.89904901407201</v>
      </c>
      <c r="M7" s="177"/>
      <c r="N7" s="184">
        <v>117.919027956769</v>
      </c>
      <c r="O7" s="185">
        <v>119.571967670352</v>
      </c>
      <c r="P7" s="186">
        <v>118.772868621673</v>
      </c>
      <c r="Q7" s="177"/>
      <c r="R7" s="187">
        <v>117.452116688085</v>
      </c>
      <c r="S7" s="160"/>
      <c r="T7" s="161">
        <v>1.4198294993990599</v>
      </c>
      <c r="U7" s="155">
        <v>2.2625409862978598</v>
      </c>
      <c r="V7" s="155">
        <v>1.5810206879961799</v>
      </c>
      <c r="W7" s="155">
        <v>1.3356778025515199</v>
      </c>
      <c r="X7" s="155">
        <v>1.4299297045205099</v>
      </c>
      <c r="Y7" s="162">
        <v>1.44201990878121</v>
      </c>
      <c r="Z7" s="155"/>
      <c r="AA7" s="163">
        <v>-1.8229729176806599</v>
      </c>
      <c r="AB7" s="164">
        <v>-1.4945910665615001</v>
      </c>
      <c r="AC7" s="165">
        <v>-1.64438854657649</v>
      </c>
      <c r="AD7" s="155"/>
      <c r="AE7" s="166">
        <v>0.391251748462907</v>
      </c>
      <c r="AF7" s="30"/>
      <c r="AG7" s="182">
        <v>107.699956575592</v>
      </c>
      <c r="AH7" s="177">
        <v>116.39971718749</v>
      </c>
      <c r="AI7" s="177">
        <v>122.63995679528701</v>
      </c>
      <c r="AJ7" s="177">
        <v>121.29318279874499</v>
      </c>
      <c r="AK7" s="177">
        <v>113.74085512694199</v>
      </c>
      <c r="AL7" s="183">
        <v>116.90350590784099</v>
      </c>
      <c r="AM7" s="177"/>
      <c r="AN7" s="184">
        <v>118.91832496676</v>
      </c>
      <c r="AO7" s="185">
        <v>120.780067192386</v>
      </c>
      <c r="AP7" s="186">
        <v>119.854729902956</v>
      </c>
      <c r="AQ7" s="177"/>
      <c r="AR7" s="187">
        <v>117.799053621947</v>
      </c>
      <c r="AS7" s="160"/>
      <c r="AT7" s="161">
        <v>1.4808940575767899</v>
      </c>
      <c r="AU7" s="155">
        <v>2.75150353833327</v>
      </c>
      <c r="AV7" s="155">
        <v>3.8961282597093301</v>
      </c>
      <c r="AW7" s="155">
        <v>4.0013317988548396</v>
      </c>
      <c r="AX7" s="155">
        <v>2.0716611461938599</v>
      </c>
      <c r="AY7" s="162">
        <v>2.9720553522259401</v>
      </c>
      <c r="AZ7" s="155"/>
      <c r="BA7" s="163">
        <v>1.39344152248345</v>
      </c>
      <c r="BB7" s="164">
        <v>1.07323233218849</v>
      </c>
      <c r="BC7" s="165">
        <v>1.2220215041670299</v>
      </c>
      <c r="BD7" s="155"/>
      <c r="BE7" s="166">
        <v>2.38831740005778</v>
      </c>
    </row>
    <row r="8" spans="1:57" x14ac:dyDescent="0.25">
      <c r="A8" s="21" t="s">
        <v>19</v>
      </c>
      <c r="B8" s="3" t="str">
        <f t="shared" ref="B8:B43" si="0">TRIM(A8)</f>
        <v>Norfolk/Virginia Beach, VA</v>
      </c>
      <c r="C8" s="3"/>
      <c r="D8" s="24" t="s">
        <v>16</v>
      </c>
      <c r="E8" s="27" t="s">
        <v>17</v>
      </c>
      <c r="F8" s="3"/>
      <c r="G8" s="182">
        <v>105.20856057682199</v>
      </c>
      <c r="H8" s="177">
        <v>95.819983702441704</v>
      </c>
      <c r="I8" s="177">
        <v>95.60101148951</v>
      </c>
      <c r="J8" s="177">
        <v>93.9718653897107</v>
      </c>
      <c r="K8" s="177">
        <v>95.275025663322097</v>
      </c>
      <c r="L8" s="183">
        <v>97.296897531289204</v>
      </c>
      <c r="M8" s="177"/>
      <c r="N8" s="184">
        <v>110.404728774589</v>
      </c>
      <c r="O8" s="185">
        <v>115.725213874609</v>
      </c>
      <c r="P8" s="186">
        <v>113.166832454907</v>
      </c>
      <c r="Q8" s="177"/>
      <c r="R8" s="187">
        <v>102.342083711822</v>
      </c>
      <c r="S8" s="160"/>
      <c r="T8" s="161">
        <v>-1.93575631257051</v>
      </c>
      <c r="U8" s="155">
        <v>-1.30410388947352</v>
      </c>
      <c r="V8" s="155">
        <v>-3.2697321102639401</v>
      </c>
      <c r="W8" s="155">
        <v>-7.1425294154092001</v>
      </c>
      <c r="X8" s="155">
        <v>-6.6483456304609501</v>
      </c>
      <c r="Y8" s="162">
        <v>-4.0185883380921403</v>
      </c>
      <c r="Z8" s="155"/>
      <c r="AA8" s="163">
        <v>-5.2112615003400897</v>
      </c>
      <c r="AB8" s="164">
        <v>-1.1632403603749299</v>
      </c>
      <c r="AC8" s="165">
        <v>-3.09514447464599</v>
      </c>
      <c r="AD8" s="155"/>
      <c r="AE8" s="166">
        <v>-3.9688711416945899</v>
      </c>
      <c r="AF8" s="30"/>
      <c r="AG8" s="182">
        <v>93.783326300228794</v>
      </c>
      <c r="AH8" s="177">
        <v>93.963770080964295</v>
      </c>
      <c r="AI8" s="177">
        <v>95.407055409920304</v>
      </c>
      <c r="AJ8" s="177">
        <v>94.792427936173297</v>
      </c>
      <c r="AK8" s="177">
        <v>94.512366615096894</v>
      </c>
      <c r="AL8" s="183">
        <v>94.518064288390505</v>
      </c>
      <c r="AM8" s="177"/>
      <c r="AN8" s="184">
        <v>112.460329423473</v>
      </c>
      <c r="AO8" s="185">
        <v>117.78140600078</v>
      </c>
      <c r="AP8" s="186">
        <v>115.169841720007</v>
      </c>
      <c r="AQ8" s="177"/>
      <c r="AR8" s="187">
        <v>101.331023786183</v>
      </c>
      <c r="AS8" s="160"/>
      <c r="AT8" s="161">
        <v>-2.2769963214490798</v>
      </c>
      <c r="AU8" s="155">
        <v>-1.30625352847127E-2</v>
      </c>
      <c r="AV8" s="155">
        <v>-1.2043796735443399</v>
      </c>
      <c r="AW8" s="155">
        <v>-2.7813458631101402</v>
      </c>
      <c r="AX8" s="155">
        <v>-2.9331176636689298</v>
      </c>
      <c r="AY8" s="162">
        <v>-1.8922109723374001</v>
      </c>
      <c r="AZ8" s="155"/>
      <c r="BA8" s="163">
        <v>-1.32924632300084</v>
      </c>
      <c r="BB8" s="164">
        <v>1.61590388124663</v>
      </c>
      <c r="BC8" s="165">
        <v>0.181749979986423</v>
      </c>
      <c r="BD8" s="155"/>
      <c r="BE8" s="166">
        <v>-1.3378346320380901</v>
      </c>
    </row>
    <row r="9" spans="1:57" ht="16" x14ac:dyDescent="0.45">
      <c r="A9" s="21" t="s">
        <v>20</v>
      </c>
      <c r="B9" s="73" t="s">
        <v>71</v>
      </c>
      <c r="C9" s="3"/>
      <c r="D9" s="24" t="s">
        <v>16</v>
      </c>
      <c r="E9" s="27" t="s">
        <v>17</v>
      </c>
      <c r="F9" s="3"/>
      <c r="G9" s="182">
        <v>100.45468776740201</v>
      </c>
      <c r="H9" s="177">
        <v>105.635354104019</v>
      </c>
      <c r="I9" s="177">
        <v>106.52914544148101</v>
      </c>
      <c r="J9" s="177">
        <v>103.458104996442</v>
      </c>
      <c r="K9" s="177">
        <v>107.073941777489</v>
      </c>
      <c r="L9" s="183">
        <v>104.67853270702599</v>
      </c>
      <c r="M9" s="177"/>
      <c r="N9" s="184">
        <v>113.474098696708</v>
      </c>
      <c r="O9" s="185">
        <v>116.49610295437699</v>
      </c>
      <c r="P9" s="186">
        <v>115.056442514381</v>
      </c>
      <c r="Q9" s="177"/>
      <c r="R9" s="187">
        <v>107.935718610386</v>
      </c>
      <c r="S9" s="160"/>
      <c r="T9" s="161">
        <v>-0.86331661627716505</v>
      </c>
      <c r="U9" s="155">
        <v>0.63231935702184605</v>
      </c>
      <c r="V9" s="155">
        <v>-4.11349501579293</v>
      </c>
      <c r="W9" s="155">
        <v>-5.06515105305483</v>
      </c>
      <c r="X9" s="155">
        <v>-3.0754136341454399</v>
      </c>
      <c r="Y9" s="162">
        <v>-2.8345048603166898</v>
      </c>
      <c r="Z9" s="155"/>
      <c r="AA9" s="163">
        <v>-7.0359966337222701</v>
      </c>
      <c r="AB9" s="164">
        <v>-7.85186552681101</v>
      </c>
      <c r="AC9" s="165">
        <v>-7.4698886948911403</v>
      </c>
      <c r="AD9" s="155"/>
      <c r="AE9" s="166">
        <v>-4.8047588957574199</v>
      </c>
      <c r="AF9" s="30"/>
      <c r="AG9" s="182">
        <v>97.586059572560501</v>
      </c>
      <c r="AH9" s="177">
        <v>108.11711782509499</v>
      </c>
      <c r="AI9" s="177">
        <v>111.41671552248199</v>
      </c>
      <c r="AJ9" s="177">
        <v>110.798864976727</v>
      </c>
      <c r="AK9" s="177">
        <v>105.20795862246401</v>
      </c>
      <c r="AL9" s="183">
        <v>107.18067214102599</v>
      </c>
      <c r="AM9" s="177"/>
      <c r="AN9" s="184">
        <v>114.878528452775</v>
      </c>
      <c r="AO9" s="185">
        <v>115.573915073189</v>
      </c>
      <c r="AP9" s="186">
        <v>115.228232763569</v>
      </c>
      <c r="AQ9" s="177"/>
      <c r="AR9" s="187">
        <v>109.656846282111</v>
      </c>
      <c r="AS9" s="160"/>
      <c r="AT9" s="161">
        <v>0.55498604266734797</v>
      </c>
      <c r="AU9" s="155">
        <v>2.2482553124433302</v>
      </c>
      <c r="AV9" s="155">
        <v>1.00073425308483</v>
      </c>
      <c r="AW9" s="155">
        <v>1.3274623366329501</v>
      </c>
      <c r="AX9" s="155">
        <v>0.31408760688320603</v>
      </c>
      <c r="AY9" s="162">
        <v>1.08729295721313</v>
      </c>
      <c r="AZ9" s="155"/>
      <c r="BA9" s="163">
        <v>-1.2811419407142299</v>
      </c>
      <c r="BB9" s="164">
        <v>-3.71788092383292</v>
      </c>
      <c r="BC9" s="165">
        <v>-2.5681598784602402</v>
      </c>
      <c r="BD9" s="155"/>
      <c r="BE9" s="166">
        <v>-0.215772457929027</v>
      </c>
    </row>
    <row r="10" spans="1:57" x14ac:dyDescent="0.25">
      <c r="A10" s="21" t="s">
        <v>21</v>
      </c>
      <c r="B10" s="3" t="str">
        <f t="shared" si="0"/>
        <v>Virginia Area</v>
      </c>
      <c r="C10" s="3"/>
      <c r="D10" s="24" t="s">
        <v>16</v>
      </c>
      <c r="E10" s="27" t="s">
        <v>17</v>
      </c>
      <c r="F10" s="3"/>
      <c r="G10" s="182">
        <v>113.48517630167601</v>
      </c>
      <c r="H10" s="177">
        <v>105.260405309033</v>
      </c>
      <c r="I10" s="177">
        <v>104.60420257152499</v>
      </c>
      <c r="J10" s="177">
        <v>103.709021314387</v>
      </c>
      <c r="K10" s="177">
        <v>108.754885211898</v>
      </c>
      <c r="L10" s="183">
        <v>107.1421461659</v>
      </c>
      <c r="M10" s="177"/>
      <c r="N10" s="184">
        <v>124.207863371492</v>
      </c>
      <c r="O10" s="185">
        <v>121.64642393567</v>
      </c>
      <c r="P10" s="186">
        <v>122.91920096106401</v>
      </c>
      <c r="Q10" s="177"/>
      <c r="R10" s="187">
        <v>111.80296139239699</v>
      </c>
      <c r="S10" s="160"/>
      <c r="T10" s="161">
        <v>2.32862453005438</v>
      </c>
      <c r="U10" s="155">
        <v>4.51998051613581</v>
      </c>
      <c r="V10" s="155">
        <v>0.52938830191775099</v>
      </c>
      <c r="W10" s="155">
        <v>0.224994700233275</v>
      </c>
      <c r="X10" s="155">
        <v>0.38524281167708901</v>
      </c>
      <c r="Y10" s="162">
        <v>1.64162449088189</v>
      </c>
      <c r="Z10" s="155"/>
      <c r="AA10" s="163">
        <v>-1.0195213348027099</v>
      </c>
      <c r="AB10" s="164">
        <v>-3.4156538958042701</v>
      </c>
      <c r="AC10" s="165">
        <v>-2.2258402126089698</v>
      </c>
      <c r="AD10" s="155"/>
      <c r="AE10" s="166">
        <v>-0.256877607370391</v>
      </c>
      <c r="AF10" s="30"/>
      <c r="AG10" s="182">
        <v>99.788045586585298</v>
      </c>
      <c r="AH10" s="177">
        <v>100.51321290711699</v>
      </c>
      <c r="AI10" s="177">
        <v>101.552283967893</v>
      </c>
      <c r="AJ10" s="177">
        <v>101.477767730181</v>
      </c>
      <c r="AK10" s="177">
        <v>103.527752693219</v>
      </c>
      <c r="AL10" s="183">
        <v>101.46768817450599</v>
      </c>
      <c r="AM10" s="177"/>
      <c r="AN10" s="184">
        <v>119.274193270597</v>
      </c>
      <c r="AO10" s="185">
        <v>120.005923495278</v>
      </c>
      <c r="AP10" s="186">
        <v>119.634319481107</v>
      </c>
      <c r="AQ10" s="177"/>
      <c r="AR10" s="187">
        <v>107.171817571189</v>
      </c>
      <c r="AS10" s="160"/>
      <c r="AT10" s="161">
        <v>0.90405746690756295</v>
      </c>
      <c r="AU10" s="155">
        <v>1.1157008728401501</v>
      </c>
      <c r="AV10" s="155">
        <v>0.70811375575467495</v>
      </c>
      <c r="AW10" s="155">
        <v>0.95405150809552397</v>
      </c>
      <c r="AX10" s="155">
        <v>0.497001084752628</v>
      </c>
      <c r="AY10" s="162">
        <v>0.80244470382109601</v>
      </c>
      <c r="AZ10" s="155"/>
      <c r="BA10" s="163">
        <v>-0.182781674088491</v>
      </c>
      <c r="BB10" s="164">
        <v>-1.48600420476157</v>
      </c>
      <c r="BC10" s="165">
        <v>-0.83590434608254904</v>
      </c>
      <c r="BD10" s="155"/>
      <c r="BE10" s="166">
        <v>8.4499282743857207E-2</v>
      </c>
    </row>
    <row r="11" spans="1:57" x14ac:dyDescent="0.25">
      <c r="A11" s="34" t="s">
        <v>22</v>
      </c>
      <c r="B11" s="3" t="str">
        <f t="shared" si="0"/>
        <v>Washington, DC</v>
      </c>
      <c r="C11" s="3"/>
      <c r="D11" s="24" t="s">
        <v>16</v>
      </c>
      <c r="E11" s="27" t="s">
        <v>17</v>
      </c>
      <c r="F11" s="3"/>
      <c r="G11" s="182">
        <v>154.19138734025799</v>
      </c>
      <c r="H11" s="177">
        <v>144.47315757851601</v>
      </c>
      <c r="I11" s="177">
        <v>160.99552028570099</v>
      </c>
      <c r="J11" s="177">
        <v>169.98265281638601</v>
      </c>
      <c r="K11" s="177">
        <v>162.72348429348401</v>
      </c>
      <c r="L11" s="183">
        <v>158.98764495142601</v>
      </c>
      <c r="M11" s="177"/>
      <c r="N11" s="184">
        <v>143.67938156961301</v>
      </c>
      <c r="O11" s="185">
        <v>150.615227720153</v>
      </c>
      <c r="P11" s="186">
        <v>147.30825995049699</v>
      </c>
      <c r="Q11" s="177"/>
      <c r="R11" s="187">
        <v>155.60047229033799</v>
      </c>
      <c r="S11" s="160"/>
      <c r="T11" s="161">
        <v>1.2594927836666701</v>
      </c>
      <c r="U11" s="155">
        <v>-0.965231181730001</v>
      </c>
      <c r="V11" s="155">
        <v>-1.23956849894474</v>
      </c>
      <c r="W11" s="155">
        <v>-0.11922860688933599</v>
      </c>
      <c r="X11" s="155">
        <v>-2.63089015205014</v>
      </c>
      <c r="Y11" s="162">
        <v>-0.96180669122387097</v>
      </c>
      <c r="Z11" s="155"/>
      <c r="AA11" s="163">
        <v>-3.9074258981999201</v>
      </c>
      <c r="AB11" s="164">
        <v>-1.10697403106248</v>
      </c>
      <c r="AC11" s="165">
        <v>-2.4136262248392999</v>
      </c>
      <c r="AD11" s="155"/>
      <c r="AE11" s="166">
        <v>-1.32768353949602</v>
      </c>
      <c r="AF11" s="30"/>
      <c r="AG11" s="182">
        <v>153.89136122059199</v>
      </c>
      <c r="AH11" s="177">
        <v>168.765207327826</v>
      </c>
      <c r="AI11" s="177">
        <v>181.19307488744801</v>
      </c>
      <c r="AJ11" s="177">
        <v>179.27801119068599</v>
      </c>
      <c r="AK11" s="177">
        <v>163.821155982438</v>
      </c>
      <c r="AL11" s="183">
        <v>170.58275700259301</v>
      </c>
      <c r="AM11" s="177"/>
      <c r="AN11" s="184">
        <v>152.017013955599</v>
      </c>
      <c r="AO11" s="185">
        <v>157.151075776433</v>
      </c>
      <c r="AP11" s="186">
        <v>154.63717794728399</v>
      </c>
      <c r="AQ11" s="177"/>
      <c r="AR11" s="187">
        <v>165.958145125946</v>
      </c>
      <c r="AS11" s="160"/>
      <c r="AT11" s="161">
        <v>2.0067573709984101</v>
      </c>
      <c r="AU11" s="155">
        <v>1.8178244172945499</v>
      </c>
      <c r="AV11" s="155">
        <v>4.1838446321263802</v>
      </c>
      <c r="AW11" s="155">
        <v>7.0287597404429896</v>
      </c>
      <c r="AX11" s="155">
        <v>3.9965547170166</v>
      </c>
      <c r="AY11" s="162">
        <v>4.0403718808550897</v>
      </c>
      <c r="AZ11" s="155"/>
      <c r="BA11" s="163">
        <v>2.94164512672686</v>
      </c>
      <c r="BB11" s="164">
        <v>3.6617785672730001</v>
      </c>
      <c r="BC11" s="165">
        <v>3.2967217627143701</v>
      </c>
      <c r="BD11" s="155"/>
      <c r="BE11" s="166">
        <v>3.86635183475684</v>
      </c>
    </row>
    <row r="12" spans="1:57" x14ac:dyDescent="0.25">
      <c r="A12" s="21" t="s">
        <v>23</v>
      </c>
      <c r="B12" s="3" t="str">
        <f t="shared" si="0"/>
        <v>Arlington, VA</v>
      </c>
      <c r="C12" s="3"/>
      <c r="D12" s="24" t="s">
        <v>16</v>
      </c>
      <c r="E12" s="27" t="s">
        <v>17</v>
      </c>
      <c r="F12" s="3"/>
      <c r="G12" s="182">
        <v>152.19051634586</v>
      </c>
      <c r="H12" s="177">
        <v>159.87544928584299</v>
      </c>
      <c r="I12" s="177">
        <v>182.16808921825</v>
      </c>
      <c r="J12" s="177">
        <v>186.62764248704599</v>
      </c>
      <c r="K12" s="177">
        <v>169.794598571428</v>
      </c>
      <c r="L12" s="183">
        <v>170.95126122608301</v>
      </c>
      <c r="M12" s="177"/>
      <c r="N12" s="184">
        <v>131.72669775409199</v>
      </c>
      <c r="O12" s="185">
        <v>137.39515188335301</v>
      </c>
      <c r="P12" s="186">
        <v>134.691379028597</v>
      </c>
      <c r="Q12" s="177"/>
      <c r="R12" s="187">
        <v>161.937028978965</v>
      </c>
      <c r="S12" s="160"/>
      <c r="T12" s="161">
        <v>5.0812840810424502</v>
      </c>
      <c r="U12" s="155">
        <v>0.83245259790542703</v>
      </c>
      <c r="V12" s="155">
        <v>3.0488086395321599</v>
      </c>
      <c r="W12" s="155">
        <v>6.6586014211466598</v>
      </c>
      <c r="X12" s="155">
        <v>3.9624808165135499</v>
      </c>
      <c r="Y12" s="162">
        <v>3.8133934094106898</v>
      </c>
      <c r="Z12" s="155"/>
      <c r="AA12" s="163">
        <v>1.91770803362509</v>
      </c>
      <c r="AB12" s="164">
        <v>5.6838663970978196</v>
      </c>
      <c r="AC12" s="165">
        <v>3.89960925085335</v>
      </c>
      <c r="AD12" s="155"/>
      <c r="AE12" s="166">
        <v>4.1495043174726902</v>
      </c>
      <c r="AF12" s="30"/>
      <c r="AG12" s="182">
        <v>157.04489799048901</v>
      </c>
      <c r="AH12" s="177">
        <v>181.464212811728</v>
      </c>
      <c r="AI12" s="177">
        <v>191.890196561811</v>
      </c>
      <c r="AJ12" s="177">
        <v>192.11070203946201</v>
      </c>
      <c r="AK12" s="177">
        <v>170.77087081195199</v>
      </c>
      <c r="AL12" s="183">
        <v>180.53245815653401</v>
      </c>
      <c r="AM12" s="177"/>
      <c r="AN12" s="184">
        <v>144.31372473778401</v>
      </c>
      <c r="AO12" s="185">
        <v>142.42055131864799</v>
      </c>
      <c r="AP12" s="186">
        <v>143.366795098561</v>
      </c>
      <c r="AQ12" s="177"/>
      <c r="AR12" s="187">
        <v>170.77123476207001</v>
      </c>
      <c r="AS12" s="160"/>
      <c r="AT12" s="161">
        <v>3.6685499625067801</v>
      </c>
      <c r="AU12" s="155">
        <v>4.18904736987629</v>
      </c>
      <c r="AV12" s="155">
        <v>4.9540580973289901</v>
      </c>
      <c r="AW12" s="155">
        <v>8.0743920123266797</v>
      </c>
      <c r="AX12" s="155">
        <v>4.8852885355583</v>
      </c>
      <c r="AY12" s="162">
        <v>5.4233667179985598</v>
      </c>
      <c r="AZ12" s="155"/>
      <c r="BA12" s="163">
        <v>6.4928296447886398</v>
      </c>
      <c r="BB12" s="164">
        <v>5.4669715420051901</v>
      </c>
      <c r="BC12" s="165">
        <v>5.9828427657457901</v>
      </c>
      <c r="BD12" s="155"/>
      <c r="BE12" s="166">
        <v>5.7089707328111503</v>
      </c>
    </row>
    <row r="13" spans="1:57" x14ac:dyDescent="0.25">
      <c r="A13" s="21" t="s">
        <v>24</v>
      </c>
      <c r="B13" s="3" t="str">
        <f t="shared" si="0"/>
        <v>Suburban Virginia Area</v>
      </c>
      <c r="C13" s="3"/>
      <c r="D13" s="24" t="s">
        <v>16</v>
      </c>
      <c r="E13" s="27" t="s">
        <v>17</v>
      </c>
      <c r="F13" s="3"/>
      <c r="G13" s="182">
        <v>137.50117363344</v>
      </c>
      <c r="H13" s="177">
        <v>119.839130558722</v>
      </c>
      <c r="I13" s="177">
        <v>127.934346900771</v>
      </c>
      <c r="J13" s="177">
        <v>129.42930169121601</v>
      </c>
      <c r="K13" s="177">
        <v>135.732141532756</v>
      </c>
      <c r="L13" s="183">
        <v>129.79029804965501</v>
      </c>
      <c r="M13" s="177"/>
      <c r="N13" s="184">
        <v>132.74185617103899</v>
      </c>
      <c r="O13" s="185">
        <v>138.52114160583901</v>
      </c>
      <c r="P13" s="186">
        <v>135.781483415233</v>
      </c>
      <c r="Q13" s="177"/>
      <c r="R13" s="187">
        <v>131.430187045521</v>
      </c>
      <c r="S13" s="160"/>
      <c r="T13" s="161">
        <v>4.2407540791644003</v>
      </c>
      <c r="U13" s="155">
        <v>2.8578227380972199</v>
      </c>
      <c r="V13" s="155">
        <v>-3.0471322379203301</v>
      </c>
      <c r="W13" s="155">
        <v>-2.8151983277829302</v>
      </c>
      <c r="X13" s="155">
        <v>1.0867460370292401</v>
      </c>
      <c r="Y13" s="162">
        <v>4.54852179146953E-2</v>
      </c>
      <c r="Z13" s="155"/>
      <c r="AA13" s="163">
        <v>1.99199989751049</v>
      </c>
      <c r="AB13" s="164">
        <v>2.2601312965728999</v>
      </c>
      <c r="AC13" s="165">
        <v>2.14489828858428</v>
      </c>
      <c r="AD13" s="155"/>
      <c r="AE13" s="166">
        <v>0.62927820840660997</v>
      </c>
      <c r="AF13" s="30"/>
      <c r="AG13" s="182">
        <v>123.973099415204</v>
      </c>
      <c r="AH13" s="177">
        <v>128.94992008972301</v>
      </c>
      <c r="AI13" s="177">
        <v>132.40575310656399</v>
      </c>
      <c r="AJ13" s="177">
        <v>134.72283191109301</v>
      </c>
      <c r="AK13" s="177">
        <v>132.70423039326201</v>
      </c>
      <c r="AL13" s="183">
        <v>130.96527261694899</v>
      </c>
      <c r="AM13" s="177"/>
      <c r="AN13" s="184">
        <v>136.03631233390601</v>
      </c>
      <c r="AO13" s="185">
        <v>145.00085883588301</v>
      </c>
      <c r="AP13" s="186">
        <v>140.61088685600501</v>
      </c>
      <c r="AQ13" s="177"/>
      <c r="AR13" s="187">
        <v>133.60834735274301</v>
      </c>
      <c r="AS13" s="160"/>
      <c r="AT13" s="161">
        <v>3.5303696411122698</v>
      </c>
      <c r="AU13" s="155">
        <v>2.74505927397301</v>
      </c>
      <c r="AV13" s="155">
        <v>1.56846791865623</v>
      </c>
      <c r="AW13" s="155">
        <v>3.7861612800889999</v>
      </c>
      <c r="AX13" s="155">
        <v>3.1050090210093599</v>
      </c>
      <c r="AY13" s="162">
        <v>2.8883217749917498</v>
      </c>
      <c r="AZ13" s="155"/>
      <c r="BA13" s="163">
        <v>2.99595918515696</v>
      </c>
      <c r="BB13" s="164">
        <v>4.2559549885233796</v>
      </c>
      <c r="BC13" s="165">
        <v>3.65091200287906</v>
      </c>
      <c r="BD13" s="155"/>
      <c r="BE13" s="166">
        <v>3.10573240004525</v>
      </c>
    </row>
    <row r="14" spans="1:57" x14ac:dyDescent="0.25">
      <c r="A14" s="21" t="s">
        <v>25</v>
      </c>
      <c r="B14" s="3" t="str">
        <f t="shared" si="0"/>
        <v>Alexandria, VA</v>
      </c>
      <c r="C14" s="3"/>
      <c r="D14" s="24" t="s">
        <v>16</v>
      </c>
      <c r="E14" s="27" t="s">
        <v>17</v>
      </c>
      <c r="F14" s="3"/>
      <c r="G14" s="182">
        <v>123.605600607111</v>
      </c>
      <c r="H14" s="177">
        <v>123.079111850524</v>
      </c>
      <c r="I14" s="177">
        <v>132.960432033719</v>
      </c>
      <c r="J14" s="177">
        <v>133.02606311956299</v>
      </c>
      <c r="K14" s="177">
        <v>131.337472428539</v>
      </c>
      <c r="L14" s="183">
        <v>129.047090066225</v>
      </c>
      <c r="M14" s="177"/>
      <c r="N14" s="184">
        <v>127.360485396955</v>
      </c>
      <c r="O14" s="185">
        <v>128.25470621257401</v>
      </c>
      <c r="P14" s="186">
        <v>127.82871154223</v>
      </c>
      <c r="Q14" s="177"/>
      <c r="R14" s="187">
        <v>128.668627343559</v>
      </c>
      <c r="S14" s="160"/>
      <c r="T14" s="161">
        <v>-3.82091275286187</v>
      </c>
      <c r="U14" s="155">
        <v>-3.1453675768301999</v>
      </c>
      <c r="V14" s="155">
        <v>-2.0653771360098401</v>
      </c>
      <c r="W14" s="155">
        <v>-3.0972944252955901</v>
      </c>
      <c r="X14" s="155">
        <v>-1.62268152471246</v>
      </c>
      <c r="Y14" s="162">
        <v>-2.74322027802154</v>
      </c>
      <c r="Z14" s="155"/>
      <c r="AA14" s="163">
        <v>9.0304345393675697E-2</v>
      </c>
      <c r="AB14" s="164">
        <v>2.6520826324178501</v>
      </c>
      <c r="AC14" s="165">
        <v>1.3918537142824901</v>
      </c>
      <c r="AD14" s="155"/>
      <c r="AE14" s="166">
        <v>-1.5246738186084301</v>
      </c>
      <c r="AF14" s="30"/>
      <c r="AG14" s="182">
        <v>126.204548319327</v>
      </c>
      <c r="AH14" s="177">
        <v>137.647690546652</v>
      </c>
      <c r="AI14" s="177">
        <v>143.011232734153</v>
      </c>
      <c r="AJ14" s="177">
        <v>139.82161864490101</v>
      </c>
      <c r="AK14" s="177">
        <v>133.900160235448</v>
      </c>
      <c r="AL14" s="183">
        <v>136.72840739187001</v>
      </c>
      <c r="AM14" s="177"/>
      <c r="AN14" s="184">
        <v>132.046376400371</v>
      </c>
      <c r="AO14" s="185">
        <v>132.709369734055</v>
      </c>
      <c r="AP14" s="186">
        <v>132.38426666026899</v>
      </c>
      <c r="AQ14" s="177"/>
      <c r="AR14" s="187">
        <v>135.38354429533601</v>
      </c>
      <c r="AS14" s="160"/>
      <c r="AT14" s="161">
        <v>2.2308077271447599</v>
      </c>
      <c r="AU14" s="155">
        <v>4.1155898346889499</v>
      </c>
      <c r="AV14" s="155">
        <v>4.8709500726803103</v>
      </c>
      <c r="AW14" s="155">
        <v>3.5041675517639601</v>
      </c>
      <c r="AX14" s="155">
        <v>2.00603954550831</v>
      </c>
      <c r="AY14" s="162">
        <v>3.5086774812575898</v>
      </c>
      <c r="AZ14" s="155"/>
      <c r="BA14" s="163">
        <v>4.3620320532475301</v>
      </c>
      <c r="BB14" s="164">
        <v>3.70380699004322</v>
      </c>
      <c r="BC14" s="165">
        <v>4.0175315281225501</v>
      </c>
      <c r="BD14" s="155"/>
      <c r="BE14" s="166">
        <v>3.6446677698143399</v>
      </c>
    </row>
    <row r="15" spans="1:57" x14ac:dyDescent="0.25">
      <c r="A15" s="21" t="s">
        <v>26</v>
      </c>
      <c r="B15" s="3" t="str">
        <f t="shared" si="0"/>
        <v>Fairfax/Tysons Corner, VA</v>
      </c>
      <c r="C15" s="3"/>
      <c r="D15" s="24" t="s">
        <v>16</v>
      </c>
      <c r="E15" s="27" t="s">
        <v>17</v>
      </c>
      <c r="F15" s="3"/>
      <c r="G15" s="182">
        <v>140.66697195884601</v>
      </c>
      <c r="H15" s="177">
        <v>159.795141800246</v>
      </c>
      <c r="I15" s="177">
        <v>188.00229553600499</v>
      </c>
      <c r="J15" s="177">
        <v>187.564036124794</v>
      </c>
      <c r="K15" s="177">
        <v>156.51302954639999</v>
      </c>
      <c r="L15" s="183">
        <v>168.420673567412</v>
      </c>
      <c r="M15" s="177"/>
      <c r="N15" s="184">
        <v>128.84766534529501</v>
      </c>
      <c r="O15" s="185">
        <v>125.718338546458</v>
      </c>
      <c r="P15" s="186">
        <v>127.184789792725</v>
      </c>
      <c r="Q15" s="177"/>
      <c r="R15" s="187">
        <v>157.047864635297</v>
      </c>
      <c r="S15" s="160"/>
      <c r="T15" s="161">
        <v>5.1156198380306597</v>
      </c>
      <c r="U15" s="155">
        <v>9.1122056574673795</v>
      </c>
      <c r="V15" s="155">
        <v>12.989547261015501</v>
      </c>
      <c r="W15" s="155">
        <v>10.0723527293739</v>
      </c>
      <c r="X15" s="155">
        <v>10.8837440465529</v>
      </c>
      <c r="Y15" s="162">
        <v>9.8069905708959801</v>
      </c>
      <c r="Z15" s="155"/>
      <c r="AA15" s="163">
        <v>4.30364728576793</v>
      </c>
      <c r="AB15" s="164">
        <v>0.12431860822779001</v>
      </c>
      <c r="AC15" s="165">
        <v>2.0878876140776601</v>
      </c>
      <c r="AD15" s="155"/>
      <c r="AE15" s="166">
        <v>8.0812000127178703</v>
      </c>
      <c r="AF15" s="30"/>
      <c r="AG15" s="182">
        <v>142.37063659333199</v>
      </c>
      <c r="AH15" s="177">
        <v>169.859130913596</v>
      </c>
      <c r="AI15" s="177">
        <v>190.0234196593</v>
      </c>
      <c r="AJ15" s="177">
        <v>184.74154364854999</v>
      </c>
      <c r="AK15" s="177">
        <v>152.73628748116101</v>
      </c>
      <c r="AL15" s="183">
        <v>170.95623416872499</v>
      </c>
      <c r="AM15" s="177"/>
      <c r="AN15" s="184">
        <v>133.24246121869601</v>
      </c>
      <c r="AO15" s="185">
        <v>132.27637789215399</v>
      </c>
      <c r="AP15" s="186">
        <v>132.74674589658099</v>
      </c>
      <c r="AQ15" s="177"/>
      <c r="AR15" s="187">
        <v>160.539181134259</v>
      </c>
      <c r="AS15" s="160"/>
      <c r="AT15" s="161">
        <v>6.7380276591660602</v>
      </c>
      <c r="AU15" s="155">
        <v>7.3928945385247804</v>
      </c>
      <c r="AV15" s="155">
        <v>11.9301991250484</v>
      </c>
      <c r="AW15" s="155">
        <v>11.6529158296589</v>
      </c>
      <c r="AX15" s="155">
        <v>7.1458755794555504</v>
      </c>
      <c r="AY15" s="162">
        <v>9.6135408524870893</v>
      </c>
      <c r="AZ15" s="155"/>
      <c r="BA15" s="163">
        <v>7.7930800154548399</v>
      </c>
      <c r="BB15" s="164">
        <v>4.1129456230127097</v>
      </c>
      <c r="BC15" s="165">
        <v>5.85600499684453</v>
      </c>
      <c r="BD15" s="155"/>
      <c r="BE15" s="166">
        <v>8.7905864865889303</v>
      </c>
    </row>
    <row r="16" spans="1:57" x14ac:dyDescent="0.25">
      <c r="A16" s="21" t="s">
        <v>27</v>
      </c>
      <c r="B16" s="3" t="str">
        <f t="shared" si="0"/>
        <v>I-95 Fredericksburg, VA</v>
      </c>
      <c r="C16" s="3"/>
      <c r="D16" s="24" t="s">
        <v>16</v>
      </c>
      <c r="E16" s="27" t="s">
        <v>17</v>
      </c>
      <c r="F16" s="3"/>
      <c r="G16" s="182">
        <v>92.7998017261488</v>
      </c>
      <c r="H16" s="177">
        <v>92.475473971357104</v>
      </c>
      <c r="I16" s="177">
        <v>94.781299507599996</v>
      </c>
      <c r="J16" s="177">
        <v>93.053604038630297</v>
      </c>
      <c r="K16" s="177">
        <v>92.820004607233301</v>
      </c>
      <c r="L16" s="183">
        <v>93.207498427249007</v>
      </c>
      <c r="M16" s="177"/>
      <c r="N16" s="184">
        <v>97.488636173767702</v>
      </c>
      <c r="O16" s="185">
        <v>100.263661578555</v>
      </c>
      <c r="P16" s="186">
        <v>98.955903543307002</v>
      </c>
      <c r="Q16" s="177"/>
      <c r="R16" s="187">
        <v>95.009306164003206</v>
      </c>
      <c r="S16" s="160"/>
      <c r="T16" s="161">
        <v>4.0254585400153697</v>
      </c>
      <c r="U16" s="155">
        <v>2.1936064266151201</v>
      </c>
      <c r="V16" s="155">
        <v>2.2843479568499201</v>
      </c>
      <c r="W16" s="155">
        <v>-1.0927416458575401</v>
      </c>
      <c r="X16" s="155">
        <v>-0.377122121135193</v>
      </c>
      <c r="Y16" s="162">
        <v>1.3045237316089699</v>
      </c>
      <c r="Z16" s="155"/>
      <c r="AA16" s="163">
        <v>-3.9553729539569602</v>
      </c>
      <c r="AB16" s="164">
        <v>-2.4522919154814198</v>
      </c>
      <c r="AC16" s="165">
        <v>-3.13397671500607</v>
      </c>
      <c r="AD16" s="155"/>
      <c r="AE16" s="166">
        <v>-0.57636080015369795</v>
      </c>
      <c r="AF16" s="30"/>
      <c r="AG16" s="182">
        <v>89.515649578195905</v>
      </c>
      <c r="AH16" s="177">
        <v>92.469686532507694</v>
      </c>
      <c r="AI16" s="177">
        <v>94.626623712622504</v>
      </c>
      <c r="AJ16" s="177">
        <v>93.811360572012205</v>
      </c>
      <c r="AK16" s="177">
        <v>94.170830611042604</v>
      </c>
      <c r="AL16" s="183">
        <v>93.077917474142595</v>
      </c>
      <c r="AM16" s="177"/>
      <c r="AN16" s="184">
        <v>98.961126615746096</v>
      </c>
      <c r="AO16" s="185">
        <v>98.668203458997198</v>
      </c>
      <c r="AP16" s="186">
        <v>98.814093591494299</v>
      </c>
      <c r="AQ16" s="177"/>
      <c r="AR16" s="187">
        <v>94.848447741197305</v>
      </c>
      <c r="AS16" s="160"/>
      <c r="AT16" s="161">
        <v>1.31620800349069</v>
      </c>
      <c r="AU16" s="155">
        <v>1.02839577514401</v>
      </c>
      <c r="AV16" s="155">
        <v>1.5849850515733801</v>
      </c>
      <c r="AW16" s="155">
        <v>0.69002155859566505</v>
      </c>
      <c r="AX16" s="155">
        <v>1.3695822053831099</v>
      </c>
      <c r="AY16" s="162">
        <v>1.20800338425081</v>
      </c>
      <c r="AZ16" s="155"/>
      <c r="BA16" s="163">
        <v>0.99542739361692301</v>
      </c>
      <c r="BB16" s="164">
        <v>7.6694895640312094E-2</v>
      </c>
      <c r="BC16" s="165">
        <v>0.52936547790198096</v>
      </c>
      <c r="BD16" s="155"/>
      <c r="BE16" s="166">
        <v>0.939305445157117</v>
      </c>
    </row>
    <row r="17" spans="1:57" x14ac:dyDescent="0.25">
      <c r="A17" s="21" t="s">
        <v>28</v>
      </c>
      <c r="B17" s="3" t="str">
        <f t="shared" si="0"/>
        <v>Dulles Airport Area, VA</v>
      </c>
      <c r="C17" s="3"/>
      <c r="D17" s="24" t="s">
        <v>16</v>
      </c>
      <c r="E17" s="27" t="s">
        <v>17</v>
      </c>
      <c r="F17" s="3"/>
      <c r="G17" s="182">
        <v>117.03601051733899</v>
      </c>
      <c r="H17" s="177">
        <v>124.534602313294</v>
      </c>
      <c r="I17" s="177">
        <v>140.586849403836</v>
      </c>
      <c r="J17" s="177">
        <v>146.35507776427701</v>
      </c>
      <c r="K17" s="177">
        <v>128.21394272529801</v>
      </c>
      <c r="L17" s="183">
        <v>131.971513399191</v>
      </c>
      <c r="M17" s="177"/>
      <c r="N17" s="184">
        <v>106.861861800979</v>
      </c>
      <c r="O17" s="185">
        <v>107.011901362751</v>
      </c>
      <c r="P17" s="186">
        <v>106.938402714557</v>
      </c>
      <c r="Q17" s="177"/>
      <c r="R17" s="187">
        <v>125.852994983412</v>
      </c>
      <c r="S17" s="160"/>
      <c r="T17" s="161">
        <v>3.2459590343816198</v>
      </c>
      <c r="U17" s="155">
        <v>2.1500931846278899</v>
      </c>
      <c r="V17" s="155">
        <v>5.9128476712084002</v>
      </c>
      <c r="W17" s="155">
        <v>12.063344400325899</v>
      </c>
      <c r="X17" s="155">
        <v>10.530419104682901</v>
      </c>
      <c r="Y17" s="162">
        <v>6.7839409478038499</v>
      </c>
      <c r="Z17" s="155"/>
      <c r="AA17" s="163">
        <v>2.5705809888979099</v>
      </c>
      <c r="AB17" s="164">
        <v>2.7368815551860801</v>
      </c>
      <c r="AC17" s="165">
        <v>2.6556306633558799</v>
      </c>
      <c r="AD17" s="155"/>
      <c r="AE17" s="166">
        <v>6.3038279950772997</v>
      </c>
      <c r="AF17" s="30"/>
      <c r="AG17" s="182">
        <v>112.627433811362</v>
      </c>
      <c r="AH17" s="177">
        <v>133.68741664617201</v>
      </c>
      <c r="AI17" s="177">
        <v>145.036413326077</v>
      </c>
      <c r="AJ17" s="177">
        <v>143.174181396786</v>
      </c>
      <c r="AK17" s="177">
        <v>124.394985236583</v>
      </c>
      <c r="AL17" s="183">
        <v>133.494379093666</v>
      </c>
      <c r="AM17" s="177"/>
      <c r="AN17" s="184">
        <v>107.881324894866</v>
      </c>
      <c r="AO17" s="185">
        <v>109.780491067884</v>
      </c>
      <c r="AP17" s="186">
        <v>108.853544211189</v>
      </c>
      <c r="AQ17" s="177"/>
      <c r="AR17" s="187">
        <v>127.17788505818901</v>
      </c>
      <c r="AS17" s="160"/>
      <c r="AT17" s="161">
        <v>3.8383899149878302</v>
      </c>
      <c r="AU17" s="155">
        <v>5.4582712393460504</v>
      </c>
      <c r="AV17" s="155">
        <v>9.3678960799085598</v>
      </c>
      <c r="AW17" s="155">
        <v>10.2810274383473</v>
      </c>
      <c r="AX17" s="155">
        <v>6.1668736611712998</v>
      </c>
      <c r="AY17" s="162">
        <v>7.5932379792106799</v>
      </c>
      <c r="AZ17" s="155"/>
      <c r="BA17" s="163">
        <v>3.4570328322052899</v>
      </c>
      <c r="BB17" s="164">
        <v>4.6448056555981498</v>
      </c>
      <c r="BC17" s="165">
        <v>4.0667487441949302</v>
      </c>
      <c r="BD17" s="155"/>
      <c r="BE17" s="166">
        <v>7.1049674489704397</v>
      </c>
    </row>
    <row r="18" spans="1:57" x14ac:dyDescent="0.25">
      <c r="A18" s="21" t="s">
        <v>29</v>
      </c>
      <c r="B18" s="3" t="str">
        <f t="shared" si="0"/>
        <v>Williamsburg, VA</v>
      </c>
      <c r="C18" s="3"/>
      <c r="D18" s="24" t="s">
        <v>16</v>
      </c>
      <c r="E18" s="27" t="s">
        <v>17</v>
      </c>
      <c r="F18" s="3"/>
      <c r="G18" s="182">
        <v>149.23248656395501</v>
      </c>
      <c r="H18" s="177">
        <v>106.77544502617801</v>
      </c>
      <c r="I18" s="177">
        <v>95.198040922942894</v>
      </c>
      <c r="J18" s="177">
        <v>88.724160524160496</v>
      </c>
      <c r="K18" s="177">
        <v>94.229114541023506</v>
      </c>
      <c r="L18" s="183">
        <v>108.13288016032</v>
      </c>
      <c r="M18" s="177"/>
      <c r="N18" s="184">
        <v>144.91246947082701</v>
      </c>
      <c r="O18" s="185">
        <v>166.343374195525</v>
      </c>
      <c r="P18" s="186">
        <v>156.17137175978101</v>
      </c>
      <c r="Q18" s="177"/>
      <c r="R18" s="187">
        <v>124.100292732527</v>
      </c>
      <c r="S18" s="160"/>
      <c r="T18" s="161">
        <v>-1.4682233061240499</v>
      </c>
      <c r="U18" s="155">
        <v>1.7283040353229999</v>
      </c>
      <c r="V18" s="155">
        <v>-1.0055850170093199</v>
      </c>
      <c r="W18" s="155">
        <v>-10.9604269326235</v>
      </c>
      <c r="X18" s="155">
        <v>-10.3145833827004</v>
      </c>
      <c r="Y18" s="162">
        <v>-4.1035571209515602</v>
      </c>
      <c r="Z18" s="155"/>
      <c r="AA18" s="163">
        <v>1.2152740446283701</v>
      </c>
      <c r="AB18" s="164">
        <v>6.0684988293251498</v>
      </c>
      <c r="AC18" s="165">
        <v>4.0106601369138701</v>
      </c>
      <c r="AD18" s="155"/>
      <c r="AE18" s="166">
        <v>-2.9107388289152101</v>
      </c>
      <c r="AF18" s="30"/>
      <c r="AG18" s="182">
        <v>113.766160134378</v>
      </c>
      <c r="AH18" s="177">
        <v>95.054144903117106</v>
      </c>
      <c r="AI18" s="177">
        <v>91.746169029443806</v>
      </c>
      <c r="AJ18" s="177">
        <v>88.508172343397405</v>
      </c>
      <c r="AK18" s="177">
        <v>94.344032634032601</v>
      </c>
      <c r="AL18" s="183">
        <v>96.506071315070201</v>
      </c>
      <c r="AM18" s="177"/>
      <c r="AN18" s="184">
        <v>137.036265291436</v>
      </c>
      <c r="AO18" s="185">
        <v>164.04325992166099</v>
      </c>
      <c r="AP18" s="186">
        <v>151.07081649896301</v>
      </c>
      <c r="AQ18" s="177"/>
      <c r="AR18" s="187">
        <v>115.905511967994</v>
      </c>
      <c r="AS18" s="160"/>
      <c r="AT18" s="161">
        <v>-5.7036920355191496</v>
      </c>
      <c r="AU18" s="155">
        <v>0.55471110568090598</v>
      </c>
      <c r="AV18" s="155">
        <v>-2.2329286170126301</v>
      </c>
      <c r="AW18" s="155">
        <v>-4.72737440051388</v>
      </c>
      <c r="AX18" s="155">
        <v>-2.81633276887746</v>
      </c>
      <c r="AY18" s="162">
        <v>-3.2064330463225801</v>
      </c>
      <c r="AZ18" s="155"/>
      <c r="BA18" s="163">
        <v>1.47217837951485</v>
      </c>
      <c r="BB18" s="164">
        <v>15.905266405372799</v>
      </c>
      <c r="BC18" s="165">
        <v>9.1406311266258395</v>
      </c>
      <c r="BD18" s="155"/>
      <c r="BE18" s="166">
        <v>0.45358678426945098</v>
      </c>
    </row>
    <row r="19" spans="1:57" x14ac:dyDescent="0.25">
      <c r="A19" s="21" t="s">
        <v>30</v>
      </c>
      <c r="B19" s="3" t="str">
        <f t="shared" si="0"/>
        <v>Virginia Beach, VA</v>
      </c>
      <c r="C19" s="3"/>
      <c r="D19" s="24" t="s">
        <v>16</v>
      </c>
      <c r="E19" s="27" t="s">
        <v>17</v>
      </c>
      <c r="F19" s="3"/>
      <c r="G19" s="182">
        <v>114.874832008935</v>
      </c>
      <c r="H19" s="177">
        <v>104.607425171301</v>
      </c>
      <c r="I19" s="177">
        <v>104.23436442712701</v>
      </c>
      <c r="J19" s="177">
        <v>97.161080264012099</v>
      </c>
      <c r="K19" s="177">
        <v>98.095671522756206</v>
      </c>
      <c r="L19" s="183">
        <v>104.510457612648</v>
      </c>
      <c r="M19" s="177"/>
      <c r="N19" s="184">
        <v>113.231261398071</v>
      </c>
      <c r="O19" s="185">
        <v>116.69347966325</v>
      </c>
      <c r="P19" s="186">
        <v>115.102360523817</v>
      </c>
      <c r="Q19" s="177"/>
      <c r="R19" s="187">
        <v>108.03885839791199</v>
      </c>
      <c r="S19" s="160"/>
      <c r="T19" s="161">
        <v>0.59034997279878099</v>
      </c>
      <c r="U19" s="155">
        <v>-0.90140755661085104</v>
      </c>
      <c r="V19" s="155">
        <v>-3.4641251037854999</v>
      </c>
      <c r="W19" s="155">
        <v>-12.4401511499071</v>
      </c>
      <c r="X19" s="155">
        <v>-13.737339648079701</v>
      </c>
      <c r="Y19" s="162">
        <v>-5.66200050847557</v>
      </c>
      <c r="Z19" s="155"/>
      <c r="AA19" s="163">
        <v>-6.8101792913428998</v>
      </c>
      <c r="AB19" s="164">
        <v>-0.61689899790227098</v>
      </c>
      <c r="AC19" s="165">
        <v>-3.6849344415491299</v>
      </c>
      <c r="AD19" s="155"/>
      <c r="AE19" s="166">
        <v>-4.9626150329201</v>
      </c>
      <c r="AF19" s="30"/>
      <c r="AG19" s="182">
        <v>102.067838354175</v>
      </c>
      <c r="AH19" s="177">
        <v>102.19293485498299</v>
      </c>
      <c r="AI19" s="177">
        <v>104.07540649694</v>
      </c>
      <c r="AJ19" s="177">
        <v>101.647586118137</v>
      </c>
      <c r="AK19" s="177">
        <v>100.947080450277</v>
      </c>
      <c r="AL19" s="183">
        <v>102.191598555274</v>
      </c>
      <c r="AM19" s="177"/>
      <c r="AN19" s="184">
        <v>123.292521131174</v>
      </c>
      <c r="AO19" s="185">
        <v>125.20642257751599</v>
      </c>
      <c r="AP19" s="186">
        <v>124.284900467046</v>
      </c>
      <c r="AQ19" s="177"/>
      <c r="AR19" s="187">
        <v>110.173064810897</v>
      </c>
      <c r="AS19" s="160"/>
      <c r="AT19" s="161">
        <v>-0.85918814599839199</v>
      </c>
      <c r="AU19" s="155">
        <v>0.625862236547583</v>
      </c>
      <c r="AV19" s="155">
        <v>7.88921025516265E-2</v>
      </c>
      <c r="AW19" s="155">
        <v>-4.2776954215805096</v>
      </c>
      <c r="AX19" s="155">
        <v>-5.7526510927610897</v>
      </c>
      <c r="AY19" s="162">
        <v>-2.2513069270142601</v>
      </c>
      <c r="AZ19" s="155"/>
      <c r="BA19" s="163">
        <v>-2.15360306145707</v>
      </c>
      <c r="BB19" s="164">
        <v>-1.71233991473581</v>
      </c>
      <c r="BC19" s="165">
        <v>-1.9162496768696</v>
      </c>
      <c r="BD19" s="155"/>
      <c r="BE19" s="166">
        <v>-2.17747733073154</v>
      </c>
    </row>
    <row r="20" spans="1:57" x14ac:dyDescent="0.25">
      <c r="A20" s="34" t="s">
        <v>31</v>
      </c>
      <c r="B20" s="3" t="str">
        <f t="shared" si="0"/>
        <v>Norfolk/Portsmouth, VA</v>
      </c>
      <c r="C20" s="3"/>
      <c r="D20" s="24" t="s">
        <v>16</v>
      </c>
      <c r="E20" s="27" t="s">
        <v>17</v>
      </c>
      <c r="F20" s="3"/>
      <c r="G20" s="182">
        <v>99.0379764416775</v>
      </c>
      <c r="H20" s="177">
        <v>102.02604433232401</v>
      </c>
      <c r="I20" s="177">
        <v>104.189223551212</v>
      </c>
      <c r="J20" s="177">
        <v>105.55139208633</v>
      </c>
      <c r="K20" s="177">
        <v>106.083319222528</v>
      </c>
      <c r="L20" s="183">
        <v>103.456950327006</v>
      </c>
      <c r="M20" s="177"/>
      <c r="N20" s="184">
        <v>115.82104354651101</v>
      </c>
      <c r="O20" s="185">
        <v>116.92298435523701</v>
      </c>
      <c r="P20" s="186">
        <v>116.38735112335701</v>
      </c>
      <c r="Q20" s="177"/>
      <c r="R20" s="187">
        <v>107.492959961187</v>
      </c>
      <c r="S20" s="160"/>
      <c r="T20" s="161">
        <v>1.1137902371477999</v>
      </c>
      <c r="U20" s="155">
        <v>-0.54171679049341903</v>
      </c>
      <c r="V20" s="155">
        <v>-0.58408367062967004</v>
      </c>
      <c r="W20" s="155">
        <v>-1.3645049825615101</v>
      </c>
      <c r="X20" s="155">
        <v>3.6444950614355598</v>
      </c>
      <c r="Y20" s="162">
        <v>0.40458102508632798</v>
      </c>
      <c r="Z20" s="155"/>
      <c r="AA20" s="163">
        <v>3.1633513254697001</v>
      </c>
      <c r="AB20" s="164">
        <v>4.0009712573677696</v>
      </c>
      <c r="AC20" s="165">
        <v>3.59503542070127</v>
      </c>
      <c r="AD20" s="155"/>
      <c r="AE20" s="166">
        <v>1.2713481727057201</v>
      </c>
      <c r="AF20" s="30"/>
      <c r="AG20" s="182">
        <v>97.968522866106795</v>
      </c>
      <c r="AH20" s="177">
        <v>104.03302860993399</v>
      </c>
      <c r="AI20" s="177">
        <v>105.491009781375</v>
      </c>
      <c r="AJ20" s="177">
        <v>105.28242731515201</v>
      </c>
      <c r="AK20" s="177">
        <v>104.657869972928</v>
      </c>
      <c r="AL20" s="183">
        <v>103.70510327697301</v>
      </c>
      <c r="AM20" s="177"/>
      <c r="AN20" s="184">
        <v>114.318807137047</v>
      </c>
      <c r="AO20" s="185">
        <v>114.99511401405999</v>
      </c>
      <c r="AP20" s="186">
        <v>114.659022139512</v>
      </c>
      <c r="AQ20" s="177"/>
      <c r="AR20" s="187">
        <v>107.17431555226</v>
      </c>
      <c r="AS20" s="160"/>
      <c r="AT20" s="161">
        <v>-0.18409375559780999</v>
      </c>
      <c r="AU20" s="155">
        <v>1.1405913411822299</v>
      </c>
      <c r="AV20" s="155">
        <v>-1.00915667009877</v>
      </c>
      <c r="AW20" s="155">
        <v>-0.83331677835549001</v>
      </c>
      <c r="AX20" s="155">
        <v>2.14926128622748</v>
      </c>
      <c r="AY20" s="162">
        <v>0.263129911059376</v>
      </c>
      <c r="AZ20" s="155"/>
      <c r="BA20" s="163">
        <v>4.2645207155939104</v>
      </c>
      <c r="BB20" s="164">
        <v>1.80136654877547</v>
      </c>
      <c r="BC20" s="165">
        <v>2.9881434562172502</v>
      </c>
      <c r="BD20" s="155"/>
      <c r="BE20" s="166">
        <v>1.1094601347118001</v>
      </c>
    </row>
    <row r="21" spans="1:57" x14ac:dyDescent="0.25">
      <c r="A21" s="35" t="s">
        <v>32</v>
      </c>
      <c r="B21" s="3" t="str">
        <f t="shared" si="0"/>
        <v>Newport News/Hampton, VA</v>
      </c>
      <c r="C21" s="3"/>
      <c r="D21" s="24" t="s">
        <v>16</v>
      </c>
      <c r="E21" s="27" t="s">
        <v>17</v>
      </c>
      <c r="F21" s="3"/>
      <c r="G21" s="182">
        <v>77.489884878048699</v>
      </c>
      <c r="H21" s="177">
        <v>81.829481057508801</v>
      </c>
      <c r="I21" s="177">
        <v>86.171880512956093</v>
      </c>
      <c r="J21" s="177">
        <v>90.206846365612094</v>
      </c>
      <c r="K21" s="177">
        <v>92.450441230844007</v>
      </c>
      <c r="L21" s="183">
        <v>85.890909503429</v>
      </c>
      <c r="M21" s="177"/>
      <c r="N21" s="184">
        <v>99.109342799821604</v>
      </c>
      <c r="O21" s="185">
        <v>98.215443098720201</v>
      </c>
      <c r="P21" s="186">
        <v>98.667940735725495</v>
      </c>
      <c r="Q21" s="177"/>
      <c r="R21" s="187">
        <v>89.8983436135197</v>
      </c>
      <c r="S21" s="160"/>
      <c r="T21" s="161">
        <v>-2.0221879048986602</v>
      </c>
      <c r="U21" s="155">
        <v>-3.2544711409724698</v>
      </c>
      <c r="V21" s="155">
        <v>-5.2712890267904102</v>
      </c>
      <c r="W21" s="155">
        <v>-2.2531059545012</v>
      </c>
      <c r="X21" s="155">
        <v>-0.69216065833059703</v>
      </c>
      <c r="Y21" s="162">
        <v>-2.9348707954689202</v>
      </c>
      <c r="Z21" s="155"/>
      <c r="AA21" s="163">
        <v>-7.1752908042410501</v>
      </c>
      <c r="AB21" s="164">
        <v>-3.8146381860367899</v>
      </c>
      <c r="AC21" s="165">
        <v>-5.5223874022984898</v>
      </c>
      <c r="AD21" s="155"/>
      <c r="AE21" s="166">
        <v>-4.10312302891729</v>
      </c>
      <c r="AF21" s="30"/>
      <c r="AG21" s="182">
        <v>75.315944103184805</v>
      </c>
      <c r="AH21" s="177">
        <v>80.791899586252896</v>
      </c>
      <c r="AI21" s="177">
        <v>84.811766337555795</v>
      </c>
      <c r="AJ21" s="177">
        <v>87.669045666904395</v>
      </c>
      <c r="AK21" s="177">
        <v>85.9435528948501</v>
      </c>
      <c r="AL21" s="183">
        <v>83.270160302384099</v>
      </c>
      <c r="AM21" s="177"/>
      <c r="AN21" s="184">
        <v>97.591565623775594</v>
      </c>
      <c r="AO21" s="185">
        <v>96.426831384685897</v>
      </c>
      <c r="AP21" s="186">
        <v>97.016108084383404</v>
      </c>
      <c r="AQ21" s="177"/>
      <c r="AR21" s="187">
        <v>87.577508535936104</v>
      </c>
      <c r="AS21" s="160"/>
      <c r="AT21" s="161">
        <v>-1.94707954552842</v>
      </c>
      <c r="AU21" s="155">
        <v>-1.56180511640916</v>
      </c>
      <c r="AV21" s="155">
        <v>-1.82028552386049</v>
      </c>
      <c r="AW21" s="155">
        <v>-0.49059021099561301</v>
      </c>
      <c r="AX21" s="155">
        <v>-1.9925588963530401</v>
      </c>
      <c r="AY21" s="162">
        <v>-1.6224526571503699</v>
      </c>
      <c r="AZ21" s="155"/>
      <c r="BA21" s="163">
        <v>-1.09225764031496</v>
      </c>
      <c r="BB21" s="164">
        <v>1.3356119267287301</v>
      </c>
      <c r="BC21" s="165">
        <v>9.8681284381270204E-2</v>
      </c>
      <c r="BD21" s="155"/>
      <c r="BE21" s="166">
        <v>-1.1124858227586201</v>
      </c>
    </row>
    <row r="22" spans="1:57" x14ac:dyDescent="0.25">
      <c r="A22" s="36" t="s">
        <v>33</v>
      </c>
      <c r="B22" s="3" t="str">
        <f t="shared" si="0"/>
        <v>Chesapeake/Suffolk, VA</v>
      </c>
      <c r="C22" s="3"/>
      <c r="D22" s="25" t="s">
        <v>16</v>
      </c>
      <c r="E22" s="28" t="s">
        <v>17</v>
      </c>
      <c r="F22" s="3"/>
      <c r="G22" s="188">
        <v>86.7335266745702</v>
      </c>
      <c r="H22" s="189">
        <v>85.054965512347394</v>
      </c>
      <c r="I22" s="189">
        <v>86.839470926142994</v>
      </c>
      <c r="J22" s="189">
        <v>86.991769211409306</v>
      </c>
      <c r="K22" s="189">
        <v>85.155404679222997</v>
      </c>
      <c r="L22" s="190">
        <v>86.155439975698599</v>
      </c>
      <c r="M22" s="177"/>
      <c r="N22" s="191">
        <v>85.795885567304893</v>
      </c>
      <c r="O22" s="192">
        <v>88.6980963335143</v>
      </c>
      <c r="P22" s="193">
        <v>87.283970797939006</v>
      </c>
      <c r="Q22" s="177"/>
      <c r="R22" s="194">
        <v>86.486701414322994</v>
      </c>
      <c r="S22" s="160"/>
      <c r="T22" s="167">
        <v>-2.0769831280329099</v>
      </c>
      <c r="U22" s="168">
        <v>-1.38078208635743</v>
      </c>
      <c r="V22" s="168">
        <v>-2.8865449300177501</v>
      </c>
      <c r="W22" s="168">
        <v>-3.6322288032282302</v>
      </c>
      <c r="X22" s="168">
        <v>-1.3678432174983099</v>
      </c>
      <c r="Y22" s="169">
        <v>-2.3444230273150199</v>
      </c>
      <c r="Z22" s="155"/>
      <c r="AA22" s="170">
        <v>-4.2621493399152497</v>
      </c>
      <c r="AB22" s="171">
        <v>-1.69867991267788</v>
      </c>
      <c r="AC22" s="172">
        <v>-2.9386051377179401</v>
      </c>
      <c r="AD22" s="155"/>
      <c r="AE22" s="173">
        <v>-2.5338358245138601</v>
      </c>
      <c r="AF22" s="31"/>
      <c r="AG22" s="188">
        <v>83.122968719826801</v>
      </c>
      <c r="AH22" s="189">
        <v>86.711954767337303</v>
      </c>
      <c r="AI22" s="189">
        <v>88.335307994137594</v>
      </c>
      <c r="AJ22" s="189">
        <v>87.850370003345603</v>
      </c>
      <c r="AK22" s="189">
        <v>85.687209920101793</v>
      </c>
      <c r="AL22" s="190">
        <v>86.482000196950807</v>
      </c>
      <c r="AM22" s="177"/>
      <c r="AN22" s="191">
        <v>87.637993157022507</v>
      </c>
      <c r="AO22" s="192">
        <v>89.139004806399498</v>
      </c>
      <c r="AP22" s="193">
        <v>88.398571169698201</v>
      </c>
      <c r="AQ22" s="177"/>
      <c r="AR22" s="194">
        <v>87.045038708547594</v>
      </c>
      <c r="AS22" s="160"/>
      <c r="AT22" s="167">
        <v>-1.36180232946513</v>
      </c>
      <c r="AU22" s="168">
        <v>-0.88136466059690699</v>
      </c>
      <c r="AV22" s="168">
        <v>-1.4189605322026499</v>
      </c>
      <c r="AW22" s="168">
        <v>-2.2134551937503399</v>
      </c>
      <c r="AX22" s="168">
        <v>-1.7038968977734701</v>
      </c>
      <c r="AY22" s="169">
        <v>-1.54848743555526</v>
      </c>
      <c r="AZ22" s="155"/>
      <c r="BA22" s="170">
        <v>-2.5086935626498601</v>
      </c>
      <c r="BB22" s="171">
        <v>-2.1256781648296301</v>
      </c>
      <c r="BC22" s="172">
        <v>-2.3179810561479601</v>
      </c>
      <c r="BD22" s="155"/>
      <c r="BE22" s="173">
        <v>-1.78219603789549</v>
      </c>
    </row>
    <row r="23" spans="1:57" ht="13" x14ac:dyDescent="0.3">
      <c r="A23" s="35" t="s">
        <v>109</v>
      </c>
      <c r="B23" s="3" t="s">
        <v>109</v>
      </c>
      <c r="C23" s="9"/>
      <c r="D23" s="23" t="s">
        <v>16</v>
      </c>
      <c r="E23" s="26" t="s">
        <v>17</v>
      </c>
      <c r="F23" s="3"/>
      <c r="G23" s="174">
        <v>149.24050151975601</v>
      </c>
      <c r="H23" s="175">
        <v>156.24294535131199</v>
      </c>
      <c r="I23" s="175">
        <v>163.22348432055699</v>
      </c>
      <c r="J23" s="175">
        <v>156.140957372466</v>
      </c>
      <c r="K23" s="175">
        <v>180.00473938742601</v>
      </c>
      <c r="L23" s="176">
        <v>162.26503488996201</v>
      </c>
      <c r="M23" s="177"/>
      <c r="N23" s="178">
        <v>187.373115183246</v>
      </c>
      <c r="O23" s="179">
        <v>187.38271517671501</v>
      </c>
      <c r="P23" s="180">
        <v>187.37803065786599</v>
      </c>
      <c r="Q23" s="177"/>
      <c r="R23" s="181">
        <v>171.974125442423</v>
      </c>
      <c r="S23" s="160"/>
      <c r="T23" s="152">
        <v>-11.1250655188711</v>
      </c>
      <c r="U23" s="153">
        <v>-9.1543881033992793</v>
      </c>
      <c r="V23" s="153">
        <v>-8.2242883817640706</v>
      </c>
      <c r="W23" s="153">
        <v>-8.8523408266939203</v>
      </c>
      <c r="X23" s="153">
        <v>1.8261691937909099</v>
      </c>
      <c r="Y23" s="154">
        <v>-6.5137917089936002</v>
      </c>
      <c r="Z23" s="155"/>
      <c r="AA23" s="156">
        <v>-1.56206884584197</v>
      </c>
      <c r="AB23" s="157">
        <v>-5.9995455778959297</v>
      </c>
      <c r="AC23" s="158">
        <v>-3.8672932267834401</v>
      </c>
      <c r="AD23" s="155"/>
      <c r="AE23" s="159">
        <v>-5.0550546076319103</v>
      </c>
      <c r="AF23" s="29"/>
      <c r="AG23" s="174">
        <v>156.489397013782</v>
      </c>
      <c r="AH23" s="175">
        <v>175.05918247395101</v>
      </c>
      <c r="AI23" s="175">
        <v>178.890562298736</v>
      </c>
      <c r="AJ23" s="175">
        <v>179.60131964442201</v>
      </c>
      <c r="AK23" s="175">
        <v>167.373063695143</v>
      </c>
      <c r="AL23" s="176">
        <v>172.682202830188</v>
      </c>
      <c r="AM23" s="177"/>
      <c r="AN23" s="178">
        <v>186.10770445770399</v>
      </c>
      <c r="AO23" s="179">
        <v>188.57337204108899</v>
      </c>
      <c r="AP23" s="180">
        <v>187.36934639776001</v>
      </c>
      <c r="AQ23" s="177"/>
      <c r="AR23" s="181">
        <v>177.48337336346401</v>
      </c>
      <c r="AS23" s="160"/>
      <c r="AT23" s="152">
        <v>-3.7542535930283401</v>
      </c>
      <c r="AU23" s="153">
        <v>1.43373796884641</v>
      </c>
      <c r="AV23" s="153">
        <v>-1.2492005380695199</v>
      </c>
      <c r="AW23" s="153">
        <v>-0.33882454963960801</v>
      </c>
      <c r="AX23" s="153">
        <v>-2.6590086247023299</v>
      </c>
      <c r="AY23" s="154">
        <v>-1.1706913115942901</v>
      </c>
      <c r="AZ23" s="155"/>
      <c r="BA23" s="156">
        <v>-2.8358845219200202</v>
      </c>
      <c r="BB23" s="157">
        <v>-4.4745072936481396</v>
      </c>
      <c r="BC23" s="158">
        <v>-3.7306758811054799</v>
      </c>
      <c r="BD23" s="155"/>
      <c r="BE23" s="159">
        <v>-2.1831912430108802</v>
      </c>
    </row>
    <row r="24" spans="1:57" x14ac:dyDescent="0.25">
      <c r="A24" s="35" t="s">
        <v>43</v>
      </c>
      <c r="B24" s="3" t="str">
        <f t="shared" si="0"/>
        <v>Richmond North/Glen Allen, VA</v>
      </c>
      <c r="C24" s="10"/>
      <c r="D24" s="24" t="s">
        <v>16</v>
      </c>
      <c r="E24" s="27" t="s">
        <v>17</v>
      </c>
      <c r="F24" s="3"/>
      <c r="G24" s="182">
        <v>97.058582969432294</v>
      </c>
      <c r="H24" s="177">
        <v>102.35409138766001</v>
      </c>
      <c r="I24" s="177">
        <v>103.863153254972</v>
      </c>
      <c r="J24" s="177">
        <v>98.775557939914094</v>
      </c>
      <c r="K24" s="177">
        <v>97.388804027504904</v>
      </c>
      <c r="L24" s="183">
        <v>99.955964394386598</v>
      </c>
      <c r="M24" s="177"/>
      <c r="N24" s="184">
        <v>104.567527743526</v>
      </c>
      <c r="O24" s="185">
        <v>111.509201382886</v>
      </c>
      <c r="P24" s="186">
        <v>108.33783870059101</v>
      </c>
      <c r="Q24" s="177"/>
      <c r="R24" s="187">
        <v>102.688604224058</v>
      </c>
      <c r="S24" s="160"/>
      <c r="T24" s="161">
        <v>2.2044522438060201</v>
      </c>
      <c r="U24" s="155">
        <v>0.461194337830931</v>
      </c>
      <c r="V24" s="155">
        <v>-4.27870790395699</v>
      </c>
      <c r="W24" s="155">
        <v>-8.0812712196691301</v>
      </c>
      <c r="X24" s="155">
        <v>-6.6030778418695997</v>
      </c>
      <c r="Y24" s="162">
        <v>-3.83065738170112</v>
      </c>
      <c r="Z24" s="155"/>
      <c r="AA24" s="163">
        <v>-12.8261134880004</v>
      </c>
      <c r="AB24" s="164">
        <v>-10.4380564631329</v>
      </c>
      <c r="AC24" s="165">
        <v>-11.4422644909176</v>
      </c>
      <c r="AD24" s="155"/>
      <c r="AE24" s="166">
        <v>-7.0102388833186797</v>
      </c>
      <c r="AF24" s="30"/>
      <c r="AG24" s="182">
        <v>90.414921234585506</v>
      </c>
      <c r="AH24" s="177">
        <v>101.12969524128999</v>
      </c>
      <c r="AI24" s="177">
        <v>106.258402681231</v>
      </c>
      <c r="AJ24" s="177">
        <v>104.760216437263</v>
      </c>
      <c r="AK24" s="177">
        <v>96.614111765041898</v>
      </c>
      <c r="AL24" s="183">
        <v>100.535382288934</v>
      </c>
      <c r="AM24" s="177"/>
      <c r="AN24" s="184">
        <v>107.555890527109</v>
      </c>
      <c r="AO24" s="185">
        <v>109.694702001717</v>
      </c>
      <c r="AP24" s="186">
        <v>108.647542666051</v>
      </c>
      <c r="AQ24" s="177"/>
      <c r="AR24" s="187">
        <v>103.180764712518</v>
      </c>
      <c r="AS24" s="160"/>
      <c r="AT24" s="161">
        <v>-1.4492641616875299</v>
      </c>
      <c r="AU24" s="155">
        <v>-0.77909565361648003</v>
      </c>
      <c r="AV24" s="155">
        <v>-3.3262731505513498E-3</v>
      </c>
      <c r="AW24" s="155">
        <v>-0.28673254341444099</v>
      </c>
      <c r="AX24" s="155">
        <v>-3.58870387931232</v>
      </c>
      <c r="AY24" s="162">
        <v>-1.201637573912</v>
      </c>
      <c r="AZ24" s="155"/>
      <c r="BA24" s="163">
        <v>-4.1354366648518601</v>
      </c>
      <c r="BB24" s="164">
        <v>-5.08575208104795</v>
      </c>
      <c r="BC24" s="165">
        <v>-4.6509868601631803</v>
      </c>
      <c r="BD24" s="155"/>
      <c r="BE24" s="166">
        <v>-2.4312436184839799</v>
      </c>
    </row>
    <row r="25" spans="1:57" x14ac:dyDescent="0.25">
      <c r="A25" s="35" t="s">
        <v>44</v>
      </c>
      <c r="B25" s="3" t="str">
        <f t="shared" si="0"/>
        <v>Richmond West/Midlothian, VA</v>
      </c>
      <c r="C25" s="3"/>
      <c r="D25" s="24" t="s">
        <v>16</v>
      </c>
      <c r="E25" s="27" t="s">
        <v>17</v>
      </c>
      <c r="F25" s="3"/>
      <c r="G25" s="182">
        <v>85.053361228175703</v>
      </c>
      <c r="H25" s="177">
        <v>90.144932662082496</v>
      </c>
      <c r="I25" s="177">
        <v>86.831457279489896</v>
      </c>
      <c r="J25" s="177">
        <v>85.973479722079205</v>
      </c>
      <c r="K25" s="177">
        <v>82.448299944628999</v>
      </c>
      <c r="L25" s="183">
        <v>86.210722480703197</v>
      </c>
      <c r="M25" s="177"/>
      <c r="N25" s="184">
        <v>90.538883966244697</v>
      </c>
      <c r="O25" s="185">
        <v>92.148458988482702</v>
      </c>
      <c r="P25" s="186">
        <v>91.364550886206004</v>
      </c>
      <c r="Q25" s="177"/>
      <c r="R25" s="187">
        <v>87.728297095529797</v>
      </c>
      <c r="S25" s="160"/>
      <c r="T25" s="161">
        <v>5.2090950506126203</v>
      </c>
      <c r="U25" s="155">
        <v>8.57715494210996</v>
      </c>
      <c r="V25" s="155">
        <v>-1.645254986311</v>
      </c>
      <c r="W25" s="155">
        <v>-3.0697743329414</v>
      </c>
      <c r="X25" s="155">
        <v>-3.75201129569942</v>
      </c>
      <c r="Y25" s="162">
        <v>0.71726582368575997</v>
      </c>
      <c r="Z25" s="155"/>
      <c r="AA25" s="163">
        <v>-15.0317276044576</v>
      </c>
      <c r="AB25" s="164">
        <v>-15.9490907772136</v>
      </c>
      <c r="AC25" s="165">
        <v>-15.5493221143778</v>
      </c>
      <c r="AD25" s="155"/>
      <c r="AE25" s="166">
        <v>-6.14679287560348</v>
      </c>
      <c r="AF25" s="30"/>
      <c r="AG25" s="182">
        <v>79.842399177225602</v>
      </c>
      <c r="AH25" s="177">
        <v>85.112813042313803</v>
      </c>
      <c r="AI25" s="177">
        <v>87.128324539482094</v>
      </c>
      <c r="AJ25" s="177">
        <v>88.475181337313401</v>
      </c>
      <c r="AK25" s="177">
        <v>89.515310327991898</v>
      </c>
      <c r="AL25" s="183">
        <v>86.358999591197403</v>
      </c>
      <c r="AM25" s="177"/>
      <c r="AN25" s="184">
        <v>101.652980771478</v>
      </c>
      <c r="AO25" s="185">
        <v>97.986034962010507</v>
      </c>
      <c r="AP25" s="186">
        <v>99.819507866744502</v>
      </c>
      <c r="AQ25" s="177"/>
      <c r="AR25" s="187">
        <v>90.563181635968604</v>
      </c>
      <c r="AS25" s="160"/>
      <c r="AT25" s="161">
        <v>0.23165441567060699</v>
      </c>
      <c r="AU25" s="155">
        <v>0.93384606021100802</v>
      </c>
      <c r="AV25" s="155">
        <v>-0.76146845358959203</v>
      </c>
      <c r="AW25" s="155">
        <v>1.52046869539902E-2</v>
      </c>
      <c r="AX25" s="155">
        <v>4.6968519395092203</v>
      </c>
      <c r="AY25" s="162">
        <v>1.0431561529845399</v>
      </c>
      <c r="AZ25" s="155"/>
      <c r="BA25" s="163">
        <v>-1.9624838813626</v>
      </c>
      <c r="BB25" s="164">
        <v>-6.4508663944050202</v>
      </c>
      <c r="BC25" s="165">
        <v>-4.2351775618438197</v>
      </c>
      <c r="BD25" s="155"/>
      <c r="BE25" s="166">
        <v>-1.3448253510571699</v>
      </c>
    </row>
    <row r="26" spans="1:57" x14ac:dyDescent="0.25">
      <c r="A26" s="35" t="s">
        <v>45</v>
      </c>
      <c r="B26" s="3" t="str">
        <f t="shared" si="0"/>
        <v>Petersburg/Chester, VA</v>
      </c>
      <c r="C26" s="3"/>
      <c r="D26" s="24" t="s">
        <v>16</v>
      </c>
      <c r="E26" s="27" t="s">
        <v>17</v>
      </c>
      <c r="F26" s="3"/>
      <c r="G26" s="182">
        <v>88.840460182717905</v>
      </c>
      <c r="H26" s="177">
        <v>94.995093575512897</v>
      </c>
      <c r="I26" s="177">
        <v>92.308509894736801</v>
      </c>
      <c r="J26" s="177">
        <v>91.447901900882499</v>
      </c>
      <c r="K26" s="177">
        <v>86.775845977443595</v>
      </c>
      <c r="L26" s="183">
        <v>91.001196969265706</v>
      </c>
      <c r="M26" s="177"/>
      <c r="N26" s="184">
        <v>86.925982959641203</v>
      </c>
      <c r="O26" s="185">
        <v>89.8571267906336</v>
      </c>
      <c r="P26" s="186">
        <v>88.451438458781297</v>
      </c>
      <c r="Q26" s="177"/>
      <c r="R26" s="187">
        <v>90.2766271745773</v>
      </c>
      <c r="S26" s="160"/>
      <c r="T26" s="161">
        <v>4.2099361061131297</v>
      </c>
      <c r="U26" s="155">
        <v>3.0954069543888001</v>
      </c>
      <c r="V26" s="155">
        <v>-1.0632630910254799</v>
      </c>
      <c r="W26" s="155">
        <v>-1.33026093922388</v>
      </c>
      <c r="X26" s="155">
        <v>-5.5043626064059996</v>
      </c>
      <c r="Y26" s="162">
        <v>-0.333518929529319</v>
      </c>
      <c r="Z26" s="155"/>
      <c r="AA26" s="163">
        <v>-7.6595295344811403</v>
      </c>
      <c r="AB26" s="164">
        <v>-8.5523549962970904</v>
      </c>
      <c r="AC26" s="165">
        <v>-8.1560014583790892</v>
      </c>
      <c r="AD26" s="155"/>
      <c r="AE26" s="166">
        <v>-2.7728815362279899</v>
      </c>
      <c r="AF26" s="30"/>
      <c r="AG26" s="182">
        <v>87.098538001353006</v>
      </c>
      <c r="AH26" s="177">
        <v>93.025656982089004</v>
      </c>
      <c r="AI26" s="177">
        <v>93.683399519083906</v>
      </c>
      <c r="AJ26" s="177">
        <v>93.220145301912297</v>
      </c>
      <c r="AK26" s="177">
        <v>90.362927994097802</v>
      </c>
      <c r="AL26" s="183">
        <v>91.683394123094899</v>
      </c>
      <c r="AM26" s="177"/>
      <c r="AN26" s="184">
        <v>92.878811034650198</v>
      </c>
      <c r="AO26" s="185">
        <v>91.353391681931697</v>
      </c>
      <c r="AP26" s="186">
        <v>92.126808472210797</v>
      </c>
      <c r="AQ26" s="177"/>
      <c r="AR26" s="187">
        <v>91.809138644829304</v>
      </c>
      <c r="AS26" s="160"/>
      <c r="AT26" s="161">
        <v>1.6226599856206401</v>
      </c>
      <c r="AU26" s="155">
        <v>1.27770019126098</v>
      </c>
      <c r="AV26" s="155">
        <v>0.99908147226203603</v>
      </c>
      <c r="AW26" s="155">
        <v>0.71416504417167004</v>
      </c>
      <c r="AX26" s="155">
        <v>0.42143925935104198</v>
      </c>
      <c r="AY26" s="162">
        <v>0.96850109526031603</v>
      </c>
      <c r="AZ26" s="155"/>
      <c r="BA26" s="163">
        <v>2.1104530067863498</v>
      </c>
      <c r="BB26" s="164">
        <v>-1.8952359776799199</v>
      </c>
      <c r="BC26" s="165">
        <v>7.7636270031780294E-2</v>
      </c>
      <c r="BD26" s="155"/>
      <c r="BE26" s="166">
        <v>0.71797175273570601</v>
      </c>
    </row>
    <row r="27" spans="1:57" x14ac:dyDescent="0.25">
      <c r="A27" s="35" t="s">
        <v>97</v>
      </c>
      <c r="B27" s="3" t="s">
        <v>70</v>
      </c>
      <c r="C27" s="3"/>
      <c r="D27" s="24" t="s">
        <v>16</v>
      </c>
      <c r="E27" s="27" t="s">
        <v>17</v>
      </c>
      <c r="F27" s="3"/>
      <c r="G27" s="182">
        <v>129.861908687381</v>
      </c>
      <c r="H27" s="177">
        <v>97.743826016914994</v>
      </c>
      <c r="I27" s="177">
        <v>96.546298087491706</v>
      </c>
      <c r="J27" s="177">
        <v>96.2039530804648</v>
      </c>
      <c r="K27" s="177">
        <v>101.068496296296</v>
      </c>
      <c r="L27" s="183">
        <v>104.43519621997601</v>
      </c>
      <c r="M27" s="177"/>
      <c r="N27" s="184">
        <v>129.25551694551601</v>
      </c>
      <c r="O27" s="185">
        <v>130.09906445354599</v>
      </c>
      <c r="P27" s="186">
        <v>129.67624771529901</v>
      </c>
      <c r="Q27" s="177"/>
      <c r="R27" s="187">
        <v>111.735619752472</v>
      </c>
      <c r="S27" s="160"/>
      <c r="T27" s="161">
        <v>7.1264195918640896</v>
      </c>
      <c r="U27" s="155">
        <v>7.4395814259066597</v>
      </c>
      <c r="V27" s="155">
        <v>4.3045150199397204</v>
      </c>
      <c r="W27" s="155">
        <v>3.5483389551874498</v>
      </c>
      <c r="X27" s="155">
        <v>5.7192841021587997</v>
      </c>
      <c r="Y27" s="162">
        <v>6.5395646844945503</v>
      </c>
      <c r="Z27" s="155"/>
      <c r="AA27" s="163">
        <v>13.1818333922592</v>
      </c>
      <c r="AB27" s="164">
        <v>12.3085548654999</v>
      </c>
      <c r="AC27" s="165">
        <v>12.727109213920899</v>
      </c>
      <c r="AD27" s="155"/>
      <c r="AE27" s="166">
        <v>7.9905846529698001</v>
      </c>
      <c r="AF27" s="30"/>
      <c r="AG27" s="182">
        <v>102.83018204415799</v>
      </c>
      <c r="AH27" s="177">
        <v>93.278063231850098</v>
      </c>
      <c r="AI27" s="177">
        <v>93.790599788571697</v>
      </c>
      <c r="AJ27" s="177">
        <v>94.183391903914497</v>
      </c>
      <c r="AK27" s="177">
        <v>97.990442042042005</v>
      </c>
      <c r="AL27" s="183">
        <v>96.092292688778201</v>
      </c>
      <c r="AM27" s="177"/>
      <c r="AN27" s="184">
        <v>123.849311290234</v>
      </c>
      <c r="AO27" s="185">
        <v>129.74489987963599</v>
      </c>
      <c r="AP27" s="186">
        <v>126.800415445707</v>
      </c>
      <c r="AQ27" s="177"/>
      <c r="AR27" s="187">
        <v>105.445872122122</v>
      </c>
      <c r="AS27" s="160"/>
      <c r="AT27" s="161">
        <v>6.6483539152226099</v>
      </c>
      <c r="AU27" s="155">
        <v>4.3741799257999299</v>
      </c>
      <c r="AV27" s="155">
        <v>3.7424334117158198</v>
      </c>
      <c r="AW27" s="155">
        <v>4.1129578927420098</v>
      </c>
      <c r="AX27" s="155">
        <v>6.03067729327236</v>
      </c>
      <c r="AY27" s="162">
        <v>4.9302235789441697</v>
      </c>
      <c r="AZ27" s="155"/>
      <c r="BA27" s="163">
        <v>9.3814360136365202</v>
      </c>
      <c r="BB27" s="164">
        <v>9.7677029728255906</v>
      </c>
      <c r="BC27" s="165">
        <v>9.56154004083864</v>
      </c>
      <c r="BD27" s="155"/>
      <c r="BE27" s="166">
        <v>6.4338988037761702</v>
      </c>
    </row>
    <row r="28" spans="1:57" x14ac:dyDescent="0.25">
      <c r="A28" s="35" t="s">
        <v>47</v>
      </c>
      <c r="B28" s="3" t="str">
        <f t="shared" si="0"/>
        <v>Roanoke, VA</v>
      </c>
      <c r="C28" s="3"/>
      <c r="D28" s="24" t="s">
        <v>16</v>
      </c>
      <c r="E28" s="27" t="s">
        <v>17</v>
      </c>
      <c r="F28" s="3"/>
      <c r="G28" s="182">
        <v>104.444405940594</v>
      </c>
      <c r="H28" s="177">
        <v>105.02790778383699</v>
      </c>
      <c r="I28" s="177">
        <v>105.539279546681</v>
      </c>
      <c r="J28" s="177">
        <v>99.266094815825298</v>
      </c>
      <c r="K28" s="177">
        <v>104.10547763864</v>
      </c>
      <c r="L28" s="183">
        <v>103.882795723779</v>
      </c>
      <c r="M28" s="177"/>
      <c r="N28" s="184">
        <v>113.541444954128</v>
      </c>
      <c r="O28" s="185">
        <v>104.296858996244</v>
      </c>
      <c r="P28" s="186">
        <v>109.014209998328</v>
      </c>
      <c r="Q28" s="177"/>
      <c r="R28" s="187">
        <v>105.20079747487701</v>
      </c>
      <c r="S28" s="160"/>
      <c r="T28" s="161">
        <v>7.4367407321341403</v>
      </c>
      <c r="U28" s="155">
        <v>1.30652340349387</v>
      </c>
      <c r="V28" s="155">
        <v>-3.0484481628757001</v>
      </c>
      <c r="W28" s="155">
        <v>-6.4118509877710297</v>
      </c>
      <c r="X28" s="155">
        <v>-1.39860575265474</v>
      </c>
      <c r="Y28" s="162">
        <v>-0.69875015919247196</v>
      </c>
      <c r="Z28" s="155"/>
      <c r="AA28" s="163">
        <v>1.55094842163307</v>
      </c>
      <c r="AB28" s="164">
        <v>-6.8411511909416198</v>
      </c>
      <c r="AC28" s="165">
        <v>-2.5642016228925701</v>
      </c>
      <c r="AD28" s="155"/>
      <c r="AE28" s="166">
        <v>-1.6509629027422199</v>
      </c>
      <c r="AF28" s="30"/>
      <c r="AG28" s="182">
        <v>93.933584324553905</v>
      </c>
      <c r="AH28" s="177">
        <v>101.121580601324</v>
      </c>
      <c r="AI28" s="177">
        <v>103.43949488491</v>
      </c>
      <c r="AJ28" s="177">
        <v>102.236191780821</v>
      </c>
      <c r="AK28" s="177">
        <v>100.09925369613001</v>
      </c>
      <c r="AL28" s="183">
        <v>100.489053435372</v>
      </c>
      <c r="AM28" s="177"/>
      <c r="AN28" s="184">
        <v>107.66373045861999</v>
      </c>
      <c r="AO28" s="185">
        <v>105.608543343653</v>
      </c>
      <c r="AP28" s="186">
        <v>106.658581595184</v>
      </c>
      <c r="AQ28" s="177"/>
      <c r="AR28" s="187">
        <v>102.392807966359</v>
      </c>
      <c r="AS28" s="160"/>
      <c r="AT28" s="161">
        <v>4.5040507073845903</v>
      </c>
      <c r="AU28" s="155">
        <v>1.79132889274859</v>
      </c>
      <c r="AV28" s="155">
        <v>1.04312801678177</v>
      </c>
      <c r="AW28" s="155">
        <v>1.7139411281011301</v>
      </c>
      <c r="AX28" s="155">
        <v>0.60765180752510195</v>
      </c>
      <c r="AY28" s="162">
        <v>1.6251174543301701</v>
      </c>
      <c r="AZ28" s="155"/>
      <c r="BA28" s="163">
        <v>1.62536392602266</v>
      </c>
      <c r="BB28" s="164">
        <v>0.26864998263501999</v>
      </c>
      <c r="BC28" s="165">
        <v>0.96566303610778004</v>
      </c>
      <c r="BD28" s="155"/>
      <c r="BE28" s="166">
        <v>1.3795582754071301</v>
      </c>
    </row>
    <row r="29" spans="1:57" x14ac:dyDescent="0.25">
      <c r="A29" s="35" t="s">
        <v>48</v>
      </c>
      <c r="B29" s="3" t="str">
        <f t="shared" si="0"/>
        <v>Charlottesville, VA</v>
      </c>
      <c r="C29" s="3"/>
      <c r="D29" s="24" t="s">
        <v>16</v>
      </c>
      <c r="E29" s="27" t="s">
        <v>17</v>
      </c>
      <c r="F29" s="3"/>
      <c r="G29" s="182">
        <v>151.71041456380601</v>
      </c>
      <c r="H29" s="177">
        <v>132.05868629312999</v>
      </c>
      <c r="I29" s="177">
        <v>128.82237853517</v>
      </c>
      <c r="J29" s="177">
        <v>126.929543892533</v>
      </c>
      <c r="K29" s="177">
        <v>136.811439761283</v>
      </c>
      <c r="L29" s="183">
        <v>134.93468331846501</v>
      </c>
      <c r="M29" s="177"/>
      <c r="N29" s="184">
        <v>156.98753617944999</v>
      </c>
      <c r="O29" s="185">
        <v>162.56190942886099</v>
      </c>
      <c r="P29" s="186">
        <v>159.86969072164899</v>
      </c>
      <c r="Q29" s="177"/>
      <c r="R29" s="187">
        <v>141.96577552227001</v>
      </c>
      <c r="S29" s="160"/>
      <c r="T29" s="161">
        <v>2.0994038113353701</v>
      </c>
      <c r="U29" s="155">
        <v>4.5764964419671204</v>
      </c>
      <c r="V29" s="155">
        <v>-2.9020722872185298</v>
      </c>
      <c r="W29" s="155">
        <v>-3.3576001946822398</v>
      </c>
      <c r="X29" s="155">
        <v>-0.81677607281709497</v>
      </c>
      <c r="Y29" s="162">
        <v>-0.33070473467436301</v>
      </c>
      <c r="Z29" s="155"/>
      <c r="AA29" s="163">
        <v>-12.6249761137805</v>
      </c>
      <c r="AB29" s="164">
        <v>-13.714782508910799</v>
      </c>
      <c r="AC29" s="165">
        <v>-13.183882479250499</v>
      </c>
      <c r="AD29" s="155"/>
      <c r="AE29" s="166">
        <v>-6.6897231693227104</v>
      </c>
      <c r="AF29" s="30"/>
      <c r="AG29" s="182">
        <v>132.84761087812899</v>
      </c>
      <c r="AH29" s="177">
        <v>127.331326978074</v>
      </c>
      <c r="AI29" s="177">
        <v>126.325599757848</v>
      </c>
      <c r="AJ29" s="177">
        <v>125.611566007024</v>
      </c>
      <c r="AK29" s="177">
        <v>131.729346418056</v>
      </c>
      <c r="AL29" s="183">
        <v>128.42275234141101</v>
      </c>
      <c r="AM29" s="177"/>
      <c r="AN29" s="184">
        <v>160.46189078619699</v>
      </c>
      <c r="AO29" s="185">
        <v>165.66394332331399</v>
      </c>
      <c r="AP29" s="186">
        <v>163.10848529861499</v>
      </c>
      <c r="AQ29" s="177"/>
      <c r="AR29" s="187">
        <v>139.054588611832</v>
      </c>
      <c r="AS29" s="160"/>
      <c r="AT29" s="161">
        <v>-0.81375318557976595</v>
      </c>
      <c r="AU29" s="155">
        <v>-1.3697657253572899</v>
      </c>
      <c r="AV29" s="155">
        <v>-1.47026277428125</v>
      </c>
      <c r="AW29" s="155">
        <v>-2.17732643542793</v>
      </c>
      <c r="AX29" s="155">
        <v>8.26190973441501E-2</v>
      </c>
      <c r="AY29" s="162">
        <v>-1.22592641942604</v>
      </c>
      <c r="AZ29" s="155"/>
      <c r="BA29" s="163">
        <v>-4.9010301844025799</v>
      </c>
      <c r="BB29" s="164">
        <v>-7.5792650923135501</v>
      </c>
      <c r="BC29" s="165">
        <v>-6.34195779784379</v>
      </c>
      <c r="BD29" s="155"/>
      <c r="BE29" s="166">
        <v>-3.8424067508164499</v>
      </c>
    </row>
    <row r="30" spans="1:57" x14ac:dyDescent="0.25">
      <c r="A30" s="21" t="s">
        <v>49</v>
      </c>
      <c r="B30" t="s">
        <v>72</v>
      </c>
      <c r="C30" s="3"/>
      <c r="D30" s="24" t="s">
        <v>16</v>
      </c>
      <c r="E30" s="27" t="s">
        <v>17</v>
      </c>
      <c r="F30" s="3"/>
      <c r="G30" s="182">
        <v>103.805897083104</v>
      </c>
      <c r="H30" s="177">
        <v>105.928086956521</v>
      </c>
      <c r="I30" s="177">
        <v>105.69227915603901</v>
      </c>
      <c r="J30" s="177">
        <v>104.156474436636</v>
      </c>
      <c r="K30" s="177">
        <v>103.292361924153</v>
      </c>
      <c r="L30" s="183">
        <v>104.625081449303</v>
      </c>
      <c r="M30" s="177"/>
      <c r="N30" s="184">
        <v>109.02640829954601</v>
      </c>
      <c r="O30" s="185">
        <v>111.820484652665</v>
      </c>
      <c r="P30" s="186">
        <v>110.446386347642</v>
      </c>
      <c r="Q30" s="177"/>
      <c r="R30" s="187">
        <v>106.349388201778</v>
      </c>
      <c r="S30" s="160"/>
      <c r="T30" s="161">
        <v>17.018605215164399</v>
      </c>
      <c r="U30" s="155">
        <v>9.5429388780455806</v>
      </c>
      <c r="V30" s="155">
        <v>3.7540942002761102</v>
      </c>
      <c r="W30" s="155">
        <v>1.24031447661288</v>
      </c>
      <c r="X30" s="155">
        <v>6.2114211816108398</v>
      </c>
      <c r="Y30" s="162">
        <v>6.5156142827538597</v>
      </c>
      <c r="Z30" s="155"/>
      <c r="AA30" s="163">
        <v>11.42113362492</v>
      </c>
      <c r="AB30" s="164">
        <v>13.114529947634001</v>
      </c>
      <c r="AC30" s="165">
        <v>12.292370840283199</v>
      </c>
      <c r="AD30" s="155"/>
      <c r="AE30" s="166">
        <v>8.23151840859604</v>
      </c>
      <c r="AF30" s="30"/>
      <c r="AG30" s="182">
        <v>98.899160626607397</v>
      </c>
      <c r="AH30" s="177">
        <v>104.418656871113</v>
      </c>
      <c r="AI30" s="177">
        <v>107.137619738751</v>
      </c>
      <c r="AJ30" s="177">
        <v>106.284403506693</v>
      </c>
      <c r="AK30" s="177">
        <v>103.304278867102</v>
      </c>
      <c r="AL30" s="183">
        <v>104.28779018953399</v>
      </c>
      <c r="AM30" s="177"/>
      <c r="AN30" s="184">
        <v>111.603872976338</v>
      </c>
      <c r="AO30" s="185">
        <v>112.604658505545</v>
      </c>
      <c r="AP30" s="186">
        <v>112.098836470447</v>
      </c>
      <c r="AQ30" s="177"/>
      <c r="AR30" s="187">
        <v>106.598777678262</v>
      </c>
      <c r="AS30" s="160"/>
      <c r="AT30" s="161">
        <v>14.296178928587301</v>
      </c>
      <c r="AU30" s="155">
        <v>8.1336642316232393</v>
      </c>
      <c r="AV30" s="155">
        <v>7.1522021563896097</v>
      </c>
      <c r="AW30" s="155">
        <v>6.2397483116724901</v>
      </c>
      <c r="AX30" s="155">
        <v>7.2318110938184201</v>
      </c>
      <c r="AY30" s="162">
        <v>7.8476277810902699</v>
      </c>
      <c r="AZ30" s="155"/>
      <c r="BA30" s="163">
        <v>12.3153135746049</v>
      </c>
      <c r="BB30" s="164">
        <v>13.311795065564899</v>
      </c>
      <c r="BC30" s="165">
        <v>12.808222721226601</v>
      </c>
      <c r="BD30" s="155"/>
      <c r="BE30" s="166">
        <v>9.3532509399964905</v>
      </c>
    </row>
    <row r="31" spans="1:57" x14ac:dyDescent="0.25">
      <c r="A31" s="21" t="s">
        <v>50</v>
      </c>
      <c r="B31" s="3" t="str">
        <f t="shared" si="0"/>
        <v>Staunton &amp; Harrisonburg, VA</v>
      </c>
      <c r="C31" s="3"/>
      <c r="D31" s="24" t="s">
        <v>16</v>
      </c>
      <c r="E31" s="27" t="s">
        <v>17</v>
      </c>
      <c r="F31" s="3"/>
      <c r="G31" s="182">
        <v>106.799534494306</v>
      </c>
      <c r="H31" s="177">
        <v>94.687030346820805</v>
      </c>
      <c r="I31" s="177">
        <v>96.313493516399603</v>
      </c>
      <c r="J31" s="177">
        <v>96.029212076583207</v>
      </c>
      <c r="K31" s="177">
        <v>98.708103001111496</v>
      </c>
      <c r="L31" s="183">
        <v>98.670118193024393</v>
      </c>
      <c r="M31" s="177"/>
      <c r="N31" s="184">
        <v>114.11103495733499</v>
      </c>
      <c r="O31" s="185">
        <v>114.882962417096</v>
      </c>
      <c r="P31" s="186">
        <v>114.518942107995</v>
      </c>
      <c r="Q31" s="177"/>
      <c r="R31" s="187">
        <v>104.350478250755</v>
      </c>
      <c r="S31" s="160"/>
      <c r="T31" s="161">
        <v>-0.46816340395692102</v>
      </c>
      <c r="U31" s="155">
        <v>2.90583771196754</v>
      </c>
      <c r="V31" s="155">
        <v>4.6585256433849702</v>
      </c>
      <c r="W31" s="155">
        <v>4.00418226105056</v>
      </c>
      <c r="X31" s="155">
        <v>4.43401419946907</v>
      </c>
      <c r="Y31" s="162">
        <v>2.8566462296570898</v>
      </c>
      <c r="Z31" s="155"/>
      <c r="AA31" s="163">
        <v>-3.0960135028550799</v>
      </c>
      <c r="AB31" s="164">
        <v>-1.8465212125522401</v>
      </c>
      <c r="AC31" s="165">
        <v>-2.4502980447384202</v>
      </c>
      <c r="AD31" s="155"/>
      <c r="AE31" s="166">
        <v>0.61519359130982998</v>
      </c>
      <c r="AF31" s="30"/>
      <c r="AG31" s="182">
        <v>94.057301453802694</v>
      </c>
      <c r="AH31" s="177">
        <v>90.134944456088803</v>
      </c>
      <c r="AI31" s="177">
        <v>90.452557108433695</v>
      </c>
      <c r="AJ31" s="177">
        <v>90.119094080127496</v>
      </c>
      <c r="AK31" s="177">
        <v>93.066862574792495</v>
      </c>
      <c r="AL31" s="183">
        <v>91.495305123776603</v>
      </c>
      <c r="AM31" s="177"/>
      <c r="AN31" s="184">
        <v>108.568746285438</v>
      </c>
      <c r="AO31" s="185">
        <v>109.337622925863</v>
      </c>
      <c r="AP31" s="186">
        <v>108.963505803274</v>
      </c>
      <c r="AQ31" s="177"/>
      <c r="AR31" s="187">
        <v>97.517451128326002</v>
      </c>
      <c r="AS31" s="160"/>
      <c r="AT31" s="161">
        <v>-1.4863602077034299</v>
      </c>
      <c r="AU31" s="155">
        <v>0.63510330315038999</v>
      </c>
      <c r="AV31" s="155">
        <v>-2.3196918884300002E-2</v>
      </c>
      <c r="AW31" s="155">
        <v>-0.60580736007801395</v>
      </c>
      <c r="AX31" s="155">
        <v>0.94359421361131102</v>
      </c>
      <c r="AY31" s="162">
        <v>-5.7010263556946703E-2</v>
      </c>
      <c r="AZ31" s="155"/>
      <c r="BA31" s="163">
        <v>-3.7748329890150498</v>
      </c>
      <c r="BB31" s="164">
        <v>-5.3218700850745302</v>
      </c>
      <c r="BC31" s="165">
        <v>-4.5829573719540404</v>
      </c>
      <c r="BD31" s="155"/>
      <c r="BE31" s="166">
        <v>-2.43308789237767</v>
      </c>
    </row>
    <row r="32" spans="1:57" x14ac:dyDescent="0.25">
      <c r="A32" s="21" t="s">
        <v>51</v>
      </c>
      <c r="B32" s="3" t="str">
        <f t="shared" si="0"/>
        <v>Blacksburg &amp; Wytheville, VA</v>
      </c>
      <c r="C32" s="3"/>
      <c r="D32" s="24" t="s">
        <v>16</v>
      </c>
      <c r="E32" s="27" t="s">
        <v>17</v>
      </c>
      <c r="F32" s="3"/>
      <c r="G32" s="182">
        <v>97.475379353233805</v>
      </c>
      <c r="H32" s="177">
        <v>100.348073911681</v>
      </c>
      <c r="I32" s="177">
        <v>104.605282051282</v>
      </c>
      <c r="J32" s="177">
        <v>98.470563506261101</v>
      </c>
      <c r="K32" s="177">
        <v>99.933212365591302</v>
      </c>
      <c r="L32" s="183">
        <v>100.209663816838</v>
      </c>
      <c r="M32" s="177"/>
      <c r="N32" s="184">
        <v>118.01254464285699</v>
      </c>
      <c r="O32" s="185">
        <v>108.713875739644</v>
      </c>
      <c r="P32" s="186">
        <v>113.34941394658701</v>
      </c>
      <c r="Q32" s="177"/>
      <c r="R32" s="187">
        <v>103.90089715536099</v>
      </c>
      <c r="S32" s="160"/>
      <c r="T32" s="161">
        <v>-0.56088539703081697</v>
      </c>
      <c r="U32" s="155">
        <v>0.67208138002692197</v>
      </c>
      <c r="V32" s="155">
        <v>3.5116699717117599</v>
      </c>
      <c r="W32" s="155">
        <v>-1.2775359793591801</v>
      </c>
      <c r="X32" s="155">
        <v>-3.4482110688666201</v>
      </c>
      <c r="Y32" s="162">
        <v>-0.29239585328607698</v>
      </c>
      <c r="Z32" s="155"/>
      <c r="AA32" s="163">
        <v>0.25862091396084202</v>
      </c>
      <c r="AB32" s="164">
        <v>-6.9482711687955403</v>
      </c>
      <c r="AC32" s="165">
        <v>-3.3610104566413299</v>
      </c>
      <c r="AD32" s="155"/>
      <c r="AE32" s="166">
        <v>-1.92069402231748</v>
      </c>
      <c r="AF32" s="30"/>
      <c r="AG32" s="182">
        <v>88.544274337498194</v>
      </c>
      <c r="AH32" s="177">
        <v>92.730776418242399</v>
      </c>
      <c r="AI32" s="177">
        <v>96.291436995654806</v>
      </c>
      <c r="AJ32" s="177">
        <v>95.947868869071698</v>
      </c>
      <c r="AK32" s="177">
        <v>96.342465911273194</v>
      </c>
      <c r="AL32" s="183">
        <v>94.3163209363709</v>
      </c>
      <c r="AM32" s="177"/>
      <c r="AN32" s="184">
        <v>109.024780907002</v>
      </c>
      <c r="AO32" s="185">
        <v>105.529524962742</v>
      </c>
      <c r="AP32" s="186">
        <v>107.35618435679601</v>
      </c>
      <c r="AQ32" s="177"/>
      <c r="AR32" s="187">
        <v>98.584309416387697</v>
      </c>
      <c r="AS32" s="160"/>
      <c r="AT32" s="161">
        <v>-2.5084191425422002</v>
      </c>
      <c r="AU32" s="155">
        <v>-2.4082095494151101</v>
      </c>
      <c r="AV32" s="155">
        <v>1.3762834246956499</v>
      </c>
      <c r="AW32" s="155">
        <v>1.3622678420326</v>
      </c>
      <c r="AX32" s="155">
        <v>-4.3169854630398001</v>
      </c>
      <c r="AY32" s="162">
        <v>-1.3542032167051401</v>
      </c>
      <c r="AZ32" s="155"/>
      <c r="BA32" s="163">
        <v>-4.5521634289859296</v>
      </c>
      <c r="BB32" s="164">
        <v>-4.5891171410154197</v>
      </c>
      <c r="BC32" s="165">
        <v>-4.5893928048554402</v>
      </c>
      <c r="BD32" s="155"/>
      <c r="BE32" s="166">
        <v>-2.3270942598834798</v>
      </c>
    </row>
    <row r="33" spans="1:64" x14ac:dyDescent="0.25">
      <c r="A33" s="21" t="s">
        <v>52</v>
      </c>
      <c r="B33" s="3" t="str">
        <f t="shared" si="0"/>
        <v>Lynchburg, VA</v>
      </c>
      <c r="C33" s="3"/>
      <c r="D33" s="24" t="s">
        <v>16</v>
      </c>
      <c r="E33" s="27" t="s">
        <v>17</v>
      </c>
      <c r="F33" s="3"/>
      <c r="G33" s="182">
        <v>101.30840236686301</v>
      </c>
      <c r="H33" s="177">
        <v>109.89878942014199</v>
      </c>
      <c r="I33" s="177">
        <v>105.09891256830601</v>
      </c>
      <c r="J33" s="177">
        <v>108.226856080722</v>
      </c>
      <c r="K33" s="177">
        <v>129.929027384324</v>
      </c>
      <c r="L33" s="183">
        <v>111.58259513017801</v>
      </c>
      <c r="M33" s="177"/>
      <c r="N33" s="184">
        <v>138.810494331065</v>
      </c>
      <c r="O33" s="185">
        <v>127.91493097736</v>
      </c>
      <c r="P33" s="186">
        <v>133.89718127489999</v>
      </c>
      <c r="Q33" s="177"/>
      <c r="R33" s="187">
        <v>118.21929645263999</v>
      </c>
      <c r="S33" s="160"/>
      <c r="T33" s="161">
        <v>-2.5640109800739199</v>
      </c>
      <c r="U33" s="155">
        <v>8.5519636024061096</v>
      </c>
      <c r="V33" s="155">
        <v>-1.7230961116211401</v>
      </c>
      <c r="W33" s="155">
        <v>-4.7330877337339299</v>
      </c>
      <c r="X33" s="155">
        <v>-2.4763513287096601</v>
      </c>
      <c r="Y33" s="162">
        <v>-1.9815002567831701</v>
      </c>
      <c r="Z33" s="155"/>
      <c r="AA33" s="163">
        <v>-6.1436719377744398</v>
      </c>
      <c r="AB33" s="164">
        <v>-9.6611133611786304</v>
      </c>
      <c r="AC33" s="165">
        <v>-7.6866450028056699</v>
      </c>
      <c r="AD33" s="155"/>
      <c r="AE33" s="166">
        <v>-4.5341411695258396</v>
      </c>
      <c r="AF33" s="30"/>
      <c r="AG33" s="182">
        <v>94.286734524304094</v>
      </c>
      <c r="AH33" s="177">
        <v>102.600201746461</v>
      </c>
      <c r="AI33" s="177">
        <v>103.952190554867</v>
      </c>
      <c r="AJ33" s="177">
        <v>104.707164681512</v>
      </c>
      <c r="AK33" s="177">
        <v>113.797692794732</v>
      </c>
      <c r="AL33" s="183">
        <v>104.76966103669101</v>
      </c>
      <c r="AM33" s="177"/>
      <c r="AN33" s="184">
        <v>125.125884950471</v>
      </c>
      <c r="AO33" s="185">
        <v>118.003631840796</v>
      </c>
      <c r="AP33" s="186">
        <v>121.926418852297</v>
      </c>
      <c r="AQ33" s="177"/>
      <c r="AR33" s="187">
        <v>110.036864972857</v>
      </c>
      <c r="AS33" s="160"/>
      <c r="AT33" s="161">
        <v>-3.0554731659721899</v>
      </c>
      <c r="AU33" s="155">
        <v>0.77470487344075201</v>
      </c>
      <c r="AV33" s="155">
        <v>-1.1995089591817401</v>
      </c>
      <c r="AW33" s="155">
        <v>-3.1857622153104002</v>
      </c>
      <c r="AX33" s="155">
        <v>-1.30225009102043</v>
      </c>
      <c r="AY33" s="162">
        <v>-1.56145640122288</v>
      </c>
      <c r="AZ33" s="155"/>
      <c r="BA33" s="163">
        <v>-2.8869280252365801</v>
      </c>
      <c r="BB33" s="164">
        <v>-6.5841368345300104</v>
      </c>
      <c r="BC33" s="165">
        <v>-4.5170765050531001</v>
      </c>
      <c r="BD33" s="155"/>
      <c r="BE33" s="166">
        <v>-2.6430222735898701</v>
      </c>
    </row>
    <row r="34" spans="1:64" x14ac:dyDescent="0.25">
      <c r="A34" s="21" t="s">
        <v>77</v>
      </c>
      <c r="B34" s="3" t="str">
        <f t="shared" si="0"/>
        <v>Central Virginia</v>
      </c>
      <c r="C34" s="3"/>
      <c r="D34" s="24" t="s">
        <v>16</v>
      </c>
      <c r="E34" s="27" t="s">
        <v>17</v>
      </c>
      <c r="F34" s="3"/>
      <c r="G34" s="182">
        <v>110.47386910036001</v>
      </c>
      <c r="H34" s="177">
        <v>110.31199809554001</v>
      </c>
      <c r="I34" s="177">
        <v>109.56601713544801</v>
      </c>
      <c r="J34" s="177">
        <v>107.833715992397</v>
      </c>
      <c r="K34" s="177">
        <v>114.10119540620001</v>
      </c>
      <c r="L34" s="183">
        <v>110.432962504461</v>
      </c>
      <c r="M34" s="177"/>
      <c r="N34" s="184">
        <v>123.30459654923</v>
      </c>
      <c r="O34" s="185">
        <v>124.54943746025501</v>
      </c>
      <c r="P34" s="186">
        <v>123.943984573251</v>
      </c>
      <c r="Q34" s="177"/>
      <c r="R34" s="187">
        <v>114.586611671108</v>
      </c>
      <c r="S34" s="160"/>
      <c r="T34" s="161">
        <v>1.2970032902739199</v>
      </c>
      <c r="U34" s="155">
        <v>3.0098060429654998</v>
      </c>
      <c r="V34" s="155">
        <v>-3.3600932785077999</v>
      </c>
      <c r="W34" s="155">
        <v>-3.7245380603721299</v>
      </c>
      <c r="X34" s="155">
        <v>-2.0948065455578702</v>
      </c>
      <c r="Y34" s="162">
        <v>-1.2967495750645099</v>
      </c>
      <c r="Z34" s="155"/>
      <c r="AA34" s="163">
        <v>-7.3822384683235001</v>
      </c>
      <c r="AB34" s="164">
        <v>-8.6205800776438295</v>
      </c>
      <c r="AC34" s="165">
        <v>-8.02748926230527</v>
      </c>
      <c r="AD34" s="155"/>
      <c r="AE34" s="166">
        <v>-4.2260305528001201</v>
      </c>
      <c r="AF34" s="30"/>
      <c r="AG34" s="182">
        <v>102.63789550772501</v>
      </c>
      <c r="AH34" s="177">
        <v>109.94117535610501</v>
      </c>
      <c r="AI34" s="177">
        <v>112.321640577197</v>
      </c>
      <c r="AJ34" s="177">
        <v>111.850163005404</v>
      </c>
      <c r="AK34" s="177">
        <v>109.654094027745</v>
      </c>
      <c r="AL34" s="183">
        <v>109.689583708646</v>
      </c>
      <c r="AM34" s="177"/>
      <c r="AN34" s="184">
        <v>122.654764711759</v>
      </c>
      <c r="AO34" s="185">
        <v>123.62742527464199</v>
      </c>
      <c r="AP34" s="186">
        <v>123.13952903589499</v>
      </c>
      <c r="AQ34" s="177"/>
      <c r="AR34" s="187">
        <v>113.823785030712</v>
      </c>
      <c r="AS34" s="160"/>
      <c r="AT34" s="161">
        <v>0.60894226610442903</v>
      </c>
      <c r="AU34" s="155">
        <v>1.6563885979016799</v>
      </c>
      <c r="AV34" s="155">
        <v>0.53910646604602397</v>
      </c>
      <c r="AW34" s="155">
        <v>0.54206810587702703</v>
      </c>
      <c r="AX34" s="155">
        <v>0.13722347914760999</v>
      </c>
      <c r="AY34" s="162">
        <v>0.66096303235533305</v>
      </c>
      <c r="AZ34" s="155"/>
      <c r="BA34" s="163">
        <v>-1.9583051458468499</v>
      </c>
      <c r="BB34" s="164">
        <v>-4.22647070264596</v>
      </c>
      <c r="BC34" s="165">
        <v>-3.1426766135278199</v>
      </c>
      <c r="BD34" s="155"/>
      <c r="BE34" s="166">
        <v>-0.80290251553498604</v>
      </c>
    </row>
    <row r="35" spans="1:64" x14ac:dyDescent="0.25">
      <c r="A35" s="21" t="s">
        <v>78</v>
      </c>
      <c r="B35" s="3" t="str">
        <f t="shared" si="0"/>
        <v>Chesapeake Bay</v>
      </c>
      <c r="C35" s="3"/>
      <c r="D35" s="24" t="s">
        <v>16</v>
      </c>
      <c r="E35" s="27" t="s">
        <v>17</v>
      </c>
      <c r="F35" s="3"/>
      <c r="G35" s="182">
        <v>102.71892800000001</v>
      </c>
      <c r="H35" s="177">
        <v>101.837139001349</v>
      </c>
      <c r="I35" s="177">
        <v>101.52506122448899</v>
      </c>
      <c r="J35" s="177">
        <v>98.695538461538405</v>
      </c>
      <c r="K35" s="177">
        <v>100.666727879799</v>
      </c>
      <c r="L35" s="183">
        <v>101.068301610541</v>
      </c>
      <c r="M35" s="177"/>
      <c r="N35" s="184">
        <v>110.878627787307</v>
      </c>
      <c r="O35" s="185">
        <v>111.11722408026699</v>
      </c>
      <c r="P35" s="186">
        <v>110.999441151566</v>
      </c>
      <c r="Q35" s="177"/>
      <c r="R35" s="187">
        <v>103.62023281114</v>
      </c>
      <c r="S35" s="160"/>
      <c r="T35" s="161">
        <v>3.5144051821577098</v>
      </c>
      <c r="U35" s="155">
        <v>7.2242352386025699</v>
      </c>
      <c r="V35" s="155">
        <v>5.13072786659471</v>
      </c>
      <c r="W35" s="155">
        <v>2.3621758109004798</v>
      </c>
      <c r="X35" s="155">
        <v>4.7287252880377499</v>
      </c>
      <c r="Y35" s="162">
        <v>4.6006461991890397</v>
      </c>
      <c r="Z35" s="155"/>
      <c r="AA35" s="163">
        <v>2.6081036957796302</v>
      </c>
      <c r="AB35" s="164">
        <v>3.6954188157705499</v>
      </c>
      <c r="AC35" s="165">
        <v>3.1552163991552402</v>
      </c>
      <c r="AD35" s="155"/>
      <c r="AE35" s="166">
        <v>3.8921460303005202</v>
      </c>
      <c r="AF35" s="30"/>
      <c r="AG35" s="182">
        <v>95.845517397198293</v>
      </c>
      <c r="AH35" s="177">
        <v>99.355518995929401</v>
      </c>
      <c r="AI35" s="177">
        <v>100.17936183206101</v>
      </c>
      <c r="AJ35" s="177">
        <v>98.844549564094194</v>
      </c>
      <c r="AK35" s="177">
        <v>98.245656565656503</v>
      </c>
      <c r="AL35" s="183">
        <v>98.678433056455006</v>
      </c>
      <c r="AM35" s="177"/>
      <c r="AN35" s="184">
        <v>108.60239921722101</v>
      </c>
      <c r="AO35" s="185">
        <v>111.030444711538</v>
      </c>
      <c r="AP35" s="186">
        <v>109.802241140368</v>
      </c>
      <c r="AQ35" s="177"/>
      <c r="AR35" s="187">
        <v>101.596143739938</v>
      </c>
      <c r="AS35" s="160"/>
      <c r="AT35" s="161">
        <v>4.4497462441743796</v>
      </c>
      <c r="AU35" s="155">
        <v>6.8952791950177597</v>
      </c>
      <c r="AV35" s="155">
        <v>6.5638435486128799</v>
      </c>
      <c r="AW35" s="155">
        <v>4.77839310762627</v>
      </c>
      <c r="AX35" s="155">
        <v>4.2631586212144299</v>
      </c>
      <c r="AY35" s="162">
        <v>5.4934020032659401</v>
      </c>
      <c r="AZ35" s="155"/>
      <c r="BA35" s="163">
        <v>3.1273985493789098</v>
      </c>
      <c r="BB35" s="164">
        <v>0.92767381351227596</v>
      </c>
      <c r="BC35" s="165">
        <v>1.9821173604650599</v>
      </c>
      <c r="BD35" s="155"/>
      <c r="BE35" s="166">
        <v>4.1698337518612298</v>
      </c>
    </row>
    <row r="36" spans="1:64" x14ac:dyDescent="0.25">
      <c r="A36" s="21" t="s">
        <v>79</v>
      </c>
      <c r="B36" s="3" t="str">
        <f t="shared" si="0"/>
        <v>Coastal Virginia - Eastern Shore</v>
      </c>
      <c r="C36" s="3"/>
      <c r="D36" s="24" t="s">
        <v>16</v>
      </c>
      <c r="E36" s="27" t="s">
        <v>17</v>
      </c>
      <c r="F36" s="3"/>
      <c r="G36" s="182">
        <v>98.471150793650693</v>
      </c>
      <c r="H36" s="177">
        <v>94.930935251798502</v>
      </c>
      <c r="I36" s="177">
        <v>95.005067437379495</v>
      </c>
      <c r="J36" s="177">
        <v>93.752603550295802</v>
      </c>
      <c r="K36" s="177">
        <v>97.367076566125206</v>
      </c>
      <c r="L36" s="183">
        <v>95.834910607866505</v>
      </c>
      <c r="M36" s="177"/>
      <c r="N36" s="184">
        <v>100.473691683569</v>
      </c>
      <c r="O36" s="185">
        <v>99.662231075697207</v>
      </c>
      <c r="P36" s="186">
        <v>100.064291457286</v>
      </c>
      <c r="Q36" s="177"/>
      <c r="R36" s="187">
        <v>97.033154897494299</v>
      </c>
      <c r="S36" s="160"/>
      <c r="T36" s="161">
        <v>6.1774352390830503</v>
      </c>
      <c r="U36" s="155">
        <v>6.5910041523202398</v>
      </c>
      <c r="V36" s="155">
        <v>2.55776041596279</v>
      </c>
      <c r="W36" s="155">
        <v>1.3374656928556301</v>
      </c>
      <c r="X36" s="155">
        <v>4.7392999414423196</v>
      </c>
      <c r="Y36" s="162">
        <v>4.1494660075052501</v>
      </c>
      <c r="Z36" s="155"/>
      <c r="AA36" s="163">
        <v>0.15338705315641801</v>
      </c>
      <c r="AB36" s="164">
        <v>-4.0550026418033296</v>
      </c>
      <c r="AC36" s="165">
        <v>-2.05948830142502</v>
      </c>
      <c r="AD36" s="155"/>
      <c r="AE36" s="166">
        <v>1.9162633068060699</v>
      </c>
      <c r="AF36" s="30"/>
      <c r="AG36" s="182">
        <v>92.812720306513398</v>
      </c>
      <c r="AH36" s="177">
        <v>94.991888834235098</v>
      </c>
      <c r="AI36" s="177">
        <v>94.907587494167004</v>
      </c>
      <c r="AJ36" s="177">
        <v>93.898767772511803</v>
      </c>
      <c r="AK36" s="177">
        <v>93.307192247249802</v>
      </c>
      <c r="AL36" s="183">
        <v>94.057987911074605</v>
      </c>
      <c r="AM36" s="177"/>
      <c r="AN36" s="184">
        <v>102.772469415496</v>
      </c>
      <c r="AO36" s="185">
        <v>104.554305684995</v>
      </c>
      <c r="AP36" s="186">
        <v>103.650902825637</v>
      </c>
      <c r="AQ36" s="177"/>
      <c r="AR36" s="187">
        <v>97.016607623636105</v>
      </c>
      <c r="AS36" s="160"/>
      <c r="AT36" s="161">
        <v>6.8122433502203998</v>
      </c>
      <c r="AU36" s="155">
        <v>6.1488585278149701</v>
      </c>
      <c r="AV36" s="155">
        <v>4.8668424009310796</v>
      </c>
      <c r="AW36" s="155">
        <v>3.5747335316446098</v>
      </c>
      <c r="AX36" s="155">
        <v>1.3870725327498299</v>
      </c>
      <c r="AY36" s="162">
        <v>4.4511747646130404</v>
      </c>
      <c r="AZ36" s="155"/>
      <c r="BA36" s="163">
        <v>1.5115393460261199</v>
      </c>
      <c r="BB36" s="164">
        <v>1.6851334015318999</v>
      </c>
      <c r="BC36" s="165">
        <v>1.5697859900815201</v>
      </c>
      <c r="BD36" s="155"/>
      <c r="BE36" s="166">
        <v>3.3555223616955598</v>
      </c>
    </row>
    <row r="37" spans="1:64" x14ac:dyDescent="0.25">
      <c r="A37" s="21" t="s">
        <v>80</v>
      </c>
      <c r="B37" s="3" t="str">
        <f t="shared" si="0"/>
        <v>Coastal Virginia - Hampton Roads</v>
      </c>
      <c r="C37" s="3"/>
      <c r="D37" s="24" t="s">
        <v>16</v>
      </c>
      <c r="E37" s="27" t="s">
        <v>17</v>
      </c>
      <c r="F37" s="3"/>
      <c r="G37" s="182">
        <v>104.935305804035</v>
      </c>
      <c r="H37" s="177">
        <v>95.421946867565396</v>
      </c>
      <c r="I37" s="177">
        <v>95.342667866055294</v>
      </c>
      <c r="J37" s="177">
        <v>93.767003695736094</v>
      </c>
      <c r="K37" s="177">
        <v>94.844860807707306</v>
      </c>
      <c r="L37" s="183">
        <v>96.9897544813807</v>
      </c>
      <c r="M37" s="177"/>
      <c r="N37" s="184">
        <v>109.27279250548099</v>
      </c>
      <c r="O37" s="185">
        <v>114.29293237250501</v>
      </c>
      <c r="P37" s="186">
        <v>111.877931728833</v>
      </c>
      <c r="Q37" s="177"/>
      <c r="R37" s="187">
        <v>101.701616177708</v>
      </c>
      <c r="S37" s="160"/>
      <c r="T37" s="161">
        <v>-1.92880859057979</v>
      </c>
      <c r="U37" s="155">
        <v>-1.2029353700321599</v>
      </c>
      <c r="V37" s="155">
        <v>-3.0733114297033</v>
      </c>
      <c r="W37" s="155">
        <v>-6.9649227377365204</v>
      </c>
      <c r="X37" s="155">
        <v>-6.7388409416664699</v>
      </c>
      <c r="Y37" s="162">
        <v>-3.9373610828659298</v>
      </c>
      <c r="Z37" s="155"/>
      <c r="AA37" s="163">
        <v>-5.9023515382546003</v>
      </c>
      <c r="AB37" s="164">
        <v>-2.0902548027653598</v>
      </c>
      <c r="AC37" s="165">
        <v>-3.9100991474686699</v>
      </c>
      <c r="AD37" s="155"/>
      <c r="AE37" s="166">
        <v>-4.2266509548618396</v>
      </c>
      <c r="AF37" s="30"/>
      <c r="AG37" s="182">
        <v>93.512206358271399</v>
      </c>
      <c r="AH37" s="177">
        <v>93.635678086781695</v>
      </c>
      <c r="AI37" s="177">
        <v>95.116292312687705</v>
      </c>
      <c r="AJ37" s="177">
        <v>94.561013053159201</v>
      </c>
      <c r="AK37" s="177">
        <v>94.252764370987407</v>
      </c>
      <c r="AL37" s="183">
        <v>94.241764232503797</v>
      </c>
      <c r="AM37" s="177"/>
      <c r="AN37" s="184">
        <v>112.019825052646</v>
      </c>
      <c r="AO37" s="185">
        <v>117.271389322684</v>
      </c>
      <c r="AP37" s="186">
        <v>114.693656701159</v>
      </c>
      <c r="AQ37" s="177"/>
      <c r="AR37" s="187">
        <v>100.98590324598401</v>
      </c>
      <c r="AS37" s="160"/>
      <c r="AT37" s="161">
        <v>-2.2182703225306</v>
      </c>
      <c r="AU37" s="155">
        <v>9.4131746095658303E-2</v>
      </c>
      <c r="AV37" s="155">
        <v>-1.0777593054133201</v>
      </c>
      <c r="AW37" s="155">
        <v>-2.6011321054222298</v>
      </c>
      <c r="AX37" s="155">
        <v>-2.85132353232123</v>
      </c>
      <c r="AY37" s="162">
        <v>-1.7806102181038099</v>
      </c>
      <c r="AZ37" s="155"/>
      <c r="BA37" s="163">
        <v>-1.4249525571702999</v>
      </c>
      <c r="BB37" s="164">
        <v>1.48976851875059</v>
      </c>
      <c r="BC37" s="165">
        <v>7.0107861455020001E-2</v>
      </c>
      <c r="BD37" s="155"/>
      <c r="BE37" s="166">
        <v>-1.31368281600331</v>
      </c>
    </row>
    <row r="38" spans="1:64" x14ac:dyDescent="0.25">
      <c r="A38" s="20" t="s">
        <v>81</v>
      </c>
      <c r="B38" s="3" t="str">
        <f t="shared" si="0"/>
        <v>Northern Virginia</v>
      </c>
      <c r="C38" s="3"/>
      <c r="D38" s="24" t="s">
        <v>16</v>
      </c>
      <c r="E38" s="27" t="s">
        <v>17</v>
      </c>
      <c r="F38" s="3"/>
      <c r="G38" s="182">
        <v>127.58940150923701</v>
      </c>
      <c r="H38" s="177">
        <v>130.971843993335</v>
      </c>
      <c r="I38" s="177">
        <v>148.181129724328</v>
      </c>
      <c r="J38" s="177">
        <v>150.714123062846</v>
      </c>
      <c r="K38" s="177">
        <v>137.545239617634</v>
      </c>
      <c r="L38" s="183">
        <v>139.55896535603799</v>
      </c>
      <c r="M38" s="177"/>
      <c r="N38" s="184">
        <v>119.347563763986</v>
      </c>
      <c r="O38" s="185">
        <v>121.207702240789</v>
      </c>
      <c r="P38" s="186">
        <v>120.321044654983</v>
      </c>
      <c r="Q38" s="177"/>
      <c r="R38" s="187">
        <v>134.29882648116401</v>
      </c>
      <c r="S38" s="160"/>
      <c r="T38" s="161">
        <v>2.9836810178257598</v>
      </c>
      <c r="U38" s="155">
        <v>2.6267115319193102</v>
      </c>
      <c r="V38" s="155">
        <v>4.1531749056287204</v>
      </c>
      <c r="W38" s="155">
        <v>5.2669079586023697</v>
      </c>
      <c r="X38" s="155">
        <v>5.0405088960341002</v>
      </c>
      <c r="Y38" s="162">
        <v>3.95614236516007</v>
      </c>
      <c r="Z38" s="155"/>
      <c r="AA38" s="163">
        <v>1.60364037091891</v>
      </c>
      <c r="AB38" s="164">
        <v>2.4085049164551502</v>
      </c>
      <c r="AC38" s="165">
        <v>2.03278978187726</v>
      </c>
      <c r="AD38" s="155"/>
      <c r="AE38" s="166">
        <v>3.67172031819244</v>
      </c>
      <c r="AF38" s="30"/>
      <c r="AG38" s="182">
        <v>125.471813960967</v>
      </c>
      <c r="AH38" s="177">
        <v>143.02178321125101</v>
      </c>
      <c r="AI38" s="177">
        <v>153.542560922718</v>
      </c>
      <c r="AJ38" s="177">
        <v>152.000533057533</v>
      </c>
      <c r="AK38" s="177">
        <v>135.980753139764</v>
      </c>
      <c r="AL38" s="183">
        <v>143.36410848185901</v>
      </c>
      <c r="AM38" s="177"/>
      <c r="AN38" s="184">
        <v>124.207478378934</v>
      </c>
      <c r="AO38" s="185">
        <v>125.07113708023</v>
      </c>
      <c r="AP38" s="186">
        <v>124.645872602328</v>
      </c>
      <c r="AQ38" s="177"/>
      <c r="AR38" s="187">
        <v>138.15707824806901</v>
      </c>
      <c r="AS38" s="160"/>
      <c r="AT38" s="161">
        <v>3.5862518201567899</v>
      </c>
      <c r="AU38" s="155">
        <v>4.3994937197563804</v>
      </c>
      <c r="AV38" s="155">
        <v>6.4299973627472902</v>
      </c>
      <c r="AW38" s="155">
        <v>7.7947092392726098</v>
      </c>
      <c r="AX38" s="155">
        <v>4.8643528446864996</v>
      </c>
      <c r="AY38" s="162">
        <v>5.7504766001258396</v>
      </c>
      <c r="AZ38" s="155"/>
      <c r="BA38" s="163">
        <v>4.8240658192358596</v>
      </c>
      <c r="BB38" s="164">
        <v>4.0184157367365803</v>
      </c>
      <c r="BC38" s="165">
        <v>4.40539141269785</v>
      </c>
      <c r="BD38" s="155"/>
      <c r="BE38" s="166">
        <v>5.4921260382426</v>
      </c>
    </row>
    <row r="39" spans="1:64" x14ac:dyDescent="0.25">
      <c r="A39" s="22" t="s">
        <v>82</v>
      </c>
      <c r="B39" s="3" t="str">
        <f t="shared" si="0"/>
        <v>Shenandoah Valley</v>
      </c>
      <c r="C39" s="3"/>
      <c r="D39" s="25" t="s">
        <v>16</v>
      </c>
      <c r="E39" s="28" t="s">
        <v>17</v>
      </c>
      <c r="F39" s="3"/>
      <c r="G39" s="188">
        <v>98.211357263039801</v>
      </c>
      <c r="H39" s="189">
        <v>93.108056530574501</v>
      </c>
      <c r="I39" s="189">
        <v>93.836865395297096</v>
      </c>
      <c r="J39" s="189">
        <v>94.429927365171494</v>
      </c>
      <c r="K39" s="189">
        <v>95.756869873228894</v>
      </c>
      <c r="L39" s="190">
        <v>95.058253680550393</v>
      </c>
      <c r="M39" s="177"/>
      <c r="N39" s="191">
        <v>108.42278422619</v>
      </c>
      <c r="O39" s="192">
        <v>109.081382057974</v>
      </c>
      <c r="P39" s="193">
        <v>108.76523251660799</v>
      </c>
      <c r="Q39" s="177"/>
      <c r="R39" s="194">
        <v>99.734587283406</v>
      </c>
      <c r="S39" s="160"/>
      <c r="T39" s="167">
        <v>-1.2777454160736299</v>
      </c>
      <c r="U39" s="168">
        <v>2.8872795848841499</v>
      </c>
      <c r="V39" s="168">
        <v>1.5710702360284099</v>
      </c>
      <c r="W39" s="168">
        <v>3.52476310643749</v>
      </c>
      <c r="X39" s="168">
        <v>3.6474659999493899</v>
      </c>
      <c r="Y39" s="169">
        <v>1.96033077366768</v>
      </c>
      <c r="Z39" s="155"/>
      <c r="AA39" s="170">
        <v>-0.86970845105754002</v>
      </c>
      <c r="AB39" s="171">
        <v>0.25652653773079298</v>
      </c>
      <c r="AC39" s="172">
        <v>-0.29472035462722201</v>
      </c>
      <c r="AD39" s="155"/>
      <c r="AE39" s="173">
        <v>0.98898802588997503</v>
      </c>
      <c r="AF39" s="31"/>
      <c r="AG39" s="188">
        <v>89.527272093759805</v>
      </c>
      <c r="AH39" s="189">
        <v>89.605389362481006</v>
      </c>
      <c r="AI39" s="189">
        <v>90.199438594834504</v>
      </c>
      <c r="AJ39" s="189">
        <v>89.856886993603396</v>
      </c>
      <c r="AK39" s="189">
        <v>91.4964945573644</v>
      </c>
      <c r="AL39" s="190">
        <v>90.177810387452098</v>
      </c>
      <c r="AM39" s="177"/>
      <c r="AN39" s="191">
        <v>104.391938318821</v>
      </c>
      <c r="AO39" s="192">
        <v>104.811630883901</v>
      </c>
      <c r="AP39" s="193">
        <v>104.602244641117</v>
      </c>
      <c r="AQ39" s="177"/>
      <c r="AR39" s="194">
        <v>95.020194416240102</v>
      </c>
      <c r="AS39" s="160"/>
      <c r="AT39" s="167">
        <v>-1.81132824117193</v>
      </c>
      <c r="AU39" s="168">
        <v>3.4529210584990498E-2</v>
      </c>
      <c r="AV39" s="168">
        <v>-1.1306054967758701</v>
      </c>
      <c r="AW39" s="168">
        <v>-1.1855769438246799</v>
      </c>
      <c r="AX39" s="168">
        <v>-1.2962044865606499</v>
      </c>
      <c r="AY39" s="169">
        <v>-1.07783291925472</v>
      </c>
      <c r="AZ39" s="155"/>
      <c r="BA39" s="170">
        <v>-2.4003347962710699</v>
      </c>
      <c r="BB39" s="171">
        <v>-3.6998205202255301</v>
      </c>
      <c r="BC39" s="172">
        <v>-3.0574959944055902</v>
      </c>
      <c r="BD39" s="155"/>
      <c r="BE39" s="173">
        <v>-2.0818255083215198</v>
      </c>
    </row>
    <row r="40" spans="1:64" ht="13" x14ac:dyDescent="0.3">
      <c r="A40" s="19" t="s">
        <v>83</v>
      </c>
      <c r="B40" s="3" t="str">
        <f t="shared" si="0"/>
        <v>Southern Virginia</v>
      </c>
      <c r="C40" s="9"/>
      <c r="D40" s="23" t="s">
        <v>16</v>
      </c>
      <c r="E40" s="26" t="s">
        <v>17</v>
      </c>
      <c r="F40" s="3"/>
      <c r="G40" s="174">
        <v>100.08398417985001</v>
      </c>
      <c r="H40" s="175">
        <v>106.466443601241</v>
      </c>
      <c r="I40" s="175">
        <v>105.759350793065</v>
      </c>
      <c r="J40" s="175">
        <v>106.056639035418</v>
      </c>
      <c r="K40" s="175">
        <v>103.305366370182</v>
      </c>
      <c r="L40" s="176">
        <v>104.486055116296</v>
      </c>
      <c r="M40" s="177"/>
      <c r="N40" s="178">
        <v>108.899739096573</v>
      </c>
      <c r="O40" s="179">
        <v>105.256198874296</v>
      </c>
      <c r="P40" s="180">
        <v>107.04420026753201</v>
      </c>
      <c r="Q40" s="177"/>
      <c r="R40" s="181">
        <v>105.21917524644</v>
      </c>
      <c r="S40" s="160"/>
      <c r="T40" s="152">
        <v>5.6806703247214703</v>
      </c>
      <c r="U40" s="153">
        <v>3.3001287374191999</v>
      </c>
      <c r="V40" s="153">
        <v>1.5292259841167899</v>
      </c>
      <c r="W40" s="153">
        <v>2.1491923745384098</v>
      </c>
      <c r="X40" s="153">
        <v>0.50691302991063802</v>
      </c>
      <c r="Y40" s="154">
        <v>2.3595832441905702</v>
      </c>
      <c r="Z40" s="155"/>
      <c r="AA40" s="156">
        <v>3.5472758791608299</v>
      </c>
      <c r="AB40" s="157">
        <v>0.89741176993502203</v>
      </c>
      <c r="AC40" s="158">
        <v>2.2059047423500902</v>
      </c>
      <c r="AD40" s="155"/>
      <c r="AE40" s="159">
        <v>2.2671619541852199</v>
      </c>
      <c r="AF40" s="29"/>
      <c r="AG40" s="174">
        <v>95.7850268528464</v>
      </c>
      <c r="AH40" s="175">
        <v>106.597858458555</v>
      </c>
      <c r="AI40" s="175">
        <v>107.84731815657901</v>
      </c>
      <c r="AJ40" s="175">
        <v>107.571887929483</v>
      </c>
      <c r="AK40" s="175">
        <v>104.663461500831</v>
      </c>
      <c r="AL40" s="176">
        <v>105.075567043359</v>
      </c>
      <c r="AM40" s="177"/>
      <c r="AN40" s="178">
        <v>107.724385998839</v>
      </c>
      <c r="AO40" s="179">
        <v>104.777847628657</v>
      </c>
      <c r="AP40" s="180">
        <v>106.282543452498</v>
      </c>
      <c r="AQ40" s="177"/>
      <c r="AR40" s="181">
        <v>105.423966220068</v>
      </c>
      <c r="AS40" s="160"/>
      <c r="AT40" s="152">
        <v>2.8787028239098502</v>
      </c>
      <c r="AU40" s="153">
        <v>4.3150620663834296</v>
      </c>
      <c r="AV40" s="153">
        <v>3.85576395599074</v>
      </c>
      <c r="AW40" s="153">
        <v>4.1754974890898398</v>
      </c>
      <c r="AX40" s="153">
        <v>3.7107791951730502</v>
      </c>
      <c r="AY40" s="154">
        <v>3.8813079958568499</v>
      </c>
      <c r="AZ40" s="155"/>
      <c r="BA40" s="156">
        <v>5.4030470014559997</v>
      </c>
      <c r="BB40" s="157">
        <v>3.7670503330699598</v>
      </c>
      <c r="BC40" s="158">
        <v>4.62182371350724</v>
      </c>
      <c r="BD40" s="155"/>
      <c r="BE40" s="159">
        <v>4.0961537996236199</v>
      </c>
      <c r="BF40" s="68"/>
      <c r="BG40" s="68"/>
      <c r="BH40" s="68"/>
      <c r="BI40" s="68"/>
      <c r="BJ40" s="68"/>
      <c r="BK40" s="68"/>
      <c r="BL40" s="68"/>
    </row>
    <row r="41" spans="1:64" x14ac:dyDescent="0.25">
      <c r="A41" s="20" t="s">
        <v>84</v>
      </c>
      <c r="B41" s="3" t="str">
        <f t="shared" si="0"/>
        <v>Southwest Virginia - Blue Ridge Highlands</v>
      </c>
      <c r="C41" s="10"/>
      <c r="D41" s="24" t="s">
        <v>16</v>
      </c>
      <c r="E41" s="27" t="s">
        <v>17</v>
      </c>
      <c r="F41" s="3"/>
      <c r="G41" s="182">
        <v>107.289192100538</v>
      </c>
      <c r="H41" s="177">
        <v>105.297839733473</v>
      </c>
      <c r="I41" s="177">
        <v>106.81118650639699</v>
      </c>
      <c r="J41" s="177">
        <v>103.621061138439</v>
      </c>
      <c r="K41" s="177">
        <v>105.95944814462401</v>
      </c>
      <c r="L41" s="183">
        <v>105.88091511403699</v>
      </c>
      <c r="M41" s="177"/>
      <c r="N41" s="184">
        <v>124.009172040773</v>
      </c>
      <c r="O41" s="185">
        <v>121.11357069143401</v>
      </c>
      <c r="P41" s="186">
        <v>122.555671363447</v>
      </c>
      <c r="Q41" s="177"/>
      <c r="R41" s="187">
        <v>110.538420245398</v>
      </c>
      <c r="S41" s="160"/>
      <c r="T41" s="161">
        <v>7.2068385676377904</v>
      </c>
      <c r="U41" s="155">
        <v>5.59191067859122</v>
      </c>
      <c r="V41" s="155">
        <v>4.4771907448101196</v>
      </c>
      <c r="W41" s="155">
        <v>2.36789011779029</v>
      </c>
      <c r="X41" s="155">
        <v>1.31296596665634</v>
      </c>
      <c r="Y41" s="162">
        <v>4.1611089071820899</v>
      </c>
      <c r="Z41" s="155"/>
      <c r="AA41" s="163">
        <v>3.8521929957482901</v>
      </c>
      <c r="AB41" s="164">
        <v>2.22928147978643</v>
      </c>
      <c r="AC41" s="165">
        <v>3.0311959669095199</v>
      </c>
      <c r="AD41" s="155"/>
      <c r="AE41" s="166">
        <v>3.1945504124506501</v>
      </c>
      <c r="AF41" s="30"/>
      <c r="AG41" s="182">
        <v>96.886519652811998</v>
      </c>
      <c r="AH41" s="177">
        <v>97.861942780717499</v>
      </c>
      <c r="AI41" s="177">
        <v>99.984633401787207</v>
      </c>
      <c r="AJ41" s="177">
        <v>99.999218508713795</v>
      </c>
      <c r="AK41" s="177">
        <v>102.01735646957999</v>
      </c>
      <c r="AL41" s="183">
        <v>99.495153093782207</v>
      </c>
      <c r="AM41" s="177"/>
      <c r="AN41" s="184">
        <v>119.561371367994</v>
      </c>
      <c r="AO41" s="185">
        <v>118.835427480522</v>
      </c>
      <c r="AP41" s="186">
        <v>119.21080779389</v>
      </c>
      <c r="AQ41" s="177"/>
      <c r="AR41" s="187">
        <v>105.75900121118001</v>
      </c>
      <c r="AS41" s="160"/>
      <c r="AT41" s="161">
        <v>3.9734563774930498</v>
      </c>
      <c r="AU41" s="155">
        <v>1.59190857058083</v>
      </c>
      <c r="AV41" s="155">
        <v>3.0753548976142002</v>
      </c>
      <c r="AW41" s="155">
        <v>3.4640161733581198</v>
      </c>
      <c r="AX41" s="155">
        <v>0.38149810560444303</v>
      </c>
      <c r="AY41" s="162">
        <v>2.3042698508148298</v>
      </c>
      <c r="AZ41" s="155"/>
      <c r="BA41" s="163">
        <v>2.69175676108798</v>
      </c>
      <c r="BB41" s="164">
        <v>4.1185639320292404</v>
      </c>
      <c r="BC41" s="165">
        <v>3.3680914964626201</v>
      </c>
      <c r="BD41" s="155"/>
      <c r="BE41" s="166">
        <v>2.7718266116353698</v>
      </c>
      <c r="BF41" s="68"/>
      <c r="BG41" s="68"/>
      <c r="BH41" s="68"/>
      <c r="BI41" s="68"/>
      <c r="BJ41" s="68"/>
      <c r="BK41" s="68"/>
      <c r="BL41" s="68"/>
    </row>
    <row r="42" spans="1:64" x14ac:dyDescent="0.25">
      <c r="A42" s="21" t="s">
        <v>85</v>
      </c>
      <c r="B42" s="3" t="str">
        <f t="shared" si="0"/>
        <v>Southwest Virginia - Heart of Appalachia</v>
      </c>
      <c r="C42" s="3"/>
      <c r="D42" s="24" t="s">
        <v>16</v>
      </c>
      <c r="E42" s="27" t="s">
        <v>17</v>
      </c>
      <c r="F42" s="3"/>
      <c r="G42" s="182">
        <v>88.190460199004903</v>
      </c>
      <c r="H42" s="177">
        <v>91.309550561797707</v>
      </c>
      <c r="I42" s="177">
        <v>91.419726339794707</v>
      </c>
      <c r="J42" s="177">
        <v>93.931475225225199</v>
      </c>
      <c r="K42" s="177">
        <v>91.365256410256407</v>
      </c>
      <c r="L42" s="183">
        <v>91.300254777069995</v>
      </c>
      <c r="M42" s="177"/>
      <c r="N42" s="184">
        <v>94.923288590604002</v>
      </c>
      <c r="O42" s="185">
        <v>87.521092985318106</v>
      </c>
      <c r="P42" s="186">
        <v>91.581944035345998</v>
      </c>
      <c r="Q42" s="177"/>
      <c r="R42" s="187">
        <v>91.368601036269396</v>
      </c>
      <c r="S42" s="160"/>
      <c r="T42" s="161">
        <v>10.3876960976679</v>
      </c>
      <c r="U42" s="155">
        <v>3.55433183879176</v>
      </c>
      <c r="V42" s="155">
        <v>3.71542067334051</v>
      </c>
      <c r="W42" s="155">
        <v>6.5064358668553401</v>
      </c>
      <c r="X42" s="155">
        <v>8.1869428042655894</v>
      </c>
      <c r="Y42" s="162">
        <v>5.7949402635578702</v>
      </c>
      <c r="Z42" s="155"/>
      <c r="AA42" s="163">
        <v>14.018777872840101</v>
      </c>
      <c r="AB42" s="164">
        <v>4.3911835898207601</v>
      </c>
      <c r="AC42" s="165">
        <v>9.62853066774227</v>
      </c>
      <c r="AD42" s="155"/>
      <c r="AE42" s="166">
        <v>6.7398317887427899</v>
      </c>
      <c r="AF42" s="30"/>
      <c r="AG42" s="182">
        <v>81.158509471585205</v>
      </c>
      <c r="AH42" s="177">
        <v>86.997856609409993</v>
      </c>
      <c r="AI42" s="177">
        <v>87.761644666428793</v>
      </c>
      <c r="AJ42" s="177">
        <v>88.466727402643798</v>
      </c>
      <c r="AK42" s="177">
        <v>85.507846630518898</v>
      </c>
      <c r="AL42" s="183">
        <v>86.274459900528399</v>
      </c>
      <c r="AM42" s="177"/>
      <c r="AN42" s="184">
        <v>87.047699115044196</v>
      </c>
      <c r="AO42" s="185">
        <v>87.057292644757396</v>
      </c>
      <c r="AP42" s="186">
        <v>87.052562475208205</v>
      </c>
      <c r="AQ42" s="177"/>
      <c r="AR42" s="187">
        <v>86.493510329424893</v>
      </c>
      <c r="AS42" s="160"/>
      <c r="AT42" s="161">
        <v>0.54273425076083404</v>
      </c>
      <c r="AU42" s="155">
        <v>-1.34036346597738</v>
      </c>
      <c r="AV42" s="155">
        <v>-0.34911697780433998</v>
      </c>
      <c r="AW42" s="155">
        <v>0.42826197348582301</v>
      </c>
      <c r="AX42" s="155">
        <v>0.89985904076969803</v>
      </c>
      <c r="AY42" s="162">
        <v>-0.176659376278405</v>
      </c>
      <c r="AZ42" s="155"/>
      <c r="BA42" s="163">
        <v>3.7661779808743199</v>
      </c>
      <c r="BB42" s="164">
        <v>3.99581685451991</v>
      </c>
      <c r="BC42" s="165">
        <v>3.8779402690821199</v>
      </c>
      <c r="BD42" s="155"/>
      <c r="BE42" s="166">
        <v>0.85264600493030496</v>
      </c>
      <c r="BF42" s="68"/>
      <c r="BG42" s="68"/>
      <c r="BH42" s="68"/>
      <c r="BI42" s="68"/>
      <c r="BJ42" s="68"/>
      <c r="BK42" s="68"/>
      <c r="BL42" s="68"/>
    </row>
    <row r="43" spans="1:64" x14ac:dyDescent="0.25">
      <c r="A43" s="22" t="s">
        <v>86</v>
      </c>
      <c r="B43" s="3" t="str">
        <f t="shared" si="0"/>
        <v>Virginia Mountains</v>
      </c>
      <c r="C43" s="3"/>
      <c r="D43" s="25" t="s">
        <v>16</v>
      </c>
      <c r="E43" s="28" t="s">
        <v>17</v>
      </c>
      <c r="F43" s="3"/>
      <c r="G43" s="182">
        <v>134.30440735986301</v>
      </c>
      <c r="H43" s="177">
        <v>107.911000422119</v>
      </c>
      <c r="I43" s="177">
        <v>108.04928274907699</v>
      </c>
      <c r="J43" s="177">
        <v>104.08439572793699</v>
      </c>
      <c r="K43" s="177">
        <v>112.95762099125299</v>
      </c>
      <c r="L43" s="183">
        <v>114.06730951003</v>
      </c>
      <c r="M43" s="177"/>
      <c r="N43" s="184">
        <v>142.13333502280699</v>
      </c>
      <c r="O43" s="185">
        <v>137.85247810407</v>
      </c>
      <c r="P43" s="186">
        <v>140.010406234031</v>
      </c>
      <c r="Q43" s="177"/>
      <c r="R43" s="187">
        <v>121.177047682397</v>
      </c>
      <c r="S43" s="160"/>
      <c r="T43" s="161">
        <v>-1.5903286938321901</v>
      </c>
      <c r="U43" s="155">
        <v>1.3126648687424101</v>
      </c>
      <c r="V43" s="155">
        <v>-2.1415967288455602</v>
      </c>
      <c r="W43" s="155">
        <v>-4.73140674515495</v>
      </c>
      <c r="X43" s="155">
        <v>0.42092041377018202</v>
      </c>
      <c r="Y43" s="162">
        <v>-0.31051802020393199</v>
      </c>
      <c r="Z43" s="155"/>
      <c r="AA43" s="163">
        <v>9.7894688335662501</v>
      </c>
      <c r="AB43" s="164">
        <v>4.8895399703834697</v>
      </c>
      <c r="AC43" s="165">
        <v>7.31921324481275</v>
      </c>
      <c r="AD43" s="155"/>
      <c r="AE43" s="166">
        <v>1.22440296226621</v>
      </c>
      <c r="AF43" s="31"/>
      <c r="AG43" s="182">
        <v>109.998179453836</v>
      </c>
      <c r="AH43" s="177">
        <v>103.37347813861901</v>
      </c>
      <c r="AI43" s="177">
        <v>105.642707626836</v>
      </c>
      <c r="AJ43" s="177">
        <v>105.020607305936</v>
      </c>
      <c r="AK43" s="177">
        <v>106.987872549662</v>
      </c>
      <c r="AL43" s="183">
        <v>106.048116638415</v>
      </c>
      <c r="AM43" s="177"/>
      <c r="AN43" s="184">
        <v>131.99219386546599</v>
      </c>
      <c r="AO43" s="185">
        <v>135.41910604042999</v>
      </c>
      <c r="AP43" s="186">
        <v>133.68687937743101</v>
      </c>
      <c r="AQ43" s="177"/>
      <c r="AR43" s="187">
        <v>114.859879476682</v>
      </c>
      <c r="AS43" s="160"/>
      <c r="AT43" s="161">
        <v>3.95413570635329</v>
      </c>
      <c r="AU43" s="155">
        <v>1.99750565277134</v>
      </c>
      <c r="AV43" s="155">
        <v>1.38518639078638</v>
      </c>
      <c r="AW43" s="155">
        <v>2.32338129513822</v>
      </c>
      <c r="AX43" s="155">
        <v>2.8884865402433899</v>
      </c>
      <c r="AY43" s="162">
        <v>2.4774239255679702</v>
      </c>
      <c r="AZ43" s="155"/>
      <c r="BA43" s="163">
        <v>5.3780962278006896</v>
      </c>
      <c r="BB43" s="164">
        <v>4.2713248006206399</v>
      </c>
      <c r="BC43" s="165">
        <v>4.81310940853266</v>
      </c>
      <c r="BD43" s="155"/>
      <c r="BE43" s="166">
        <v>3.2894222107041702</v>
      </c>
      <c r="BF43" s="68"/>
      <c r="BG43" s="68"/>
      <c r="BH43" s="68"/>
      <c r="BI43" s="68"/>
      <c r="BJ43" s="68"/>
      <c r="BK43" s="68"/>
      <c r="BL43" s="68"/>
    </row>
    <row r="44" spans="1:64" x14ac:dyDescent="0.25">
      <c r="A44" s="75" t="s">
        <v>110</v>
      </c>
      <c r="B44" s="3" t="s">
        <v>116</v>
      </c>
      <c r="D44" s="25" t="s">
        <v>16</v>
      </c>
      <c r="E44" s="28" t="s">
        <v>17</v>
      </c>
      <c r="G44" s="182">
        <v>295.37934740882901</v>
      </c>
      <c r="H44" s="177">
        <v>247.32563789151999</v>
      </c>
      <c r="I44" s="177">
        <v>256.49328042328</v>
      </c>
      <c r="J44" s="177">
        <v>254.191593406593</v>
      </c>
      <c r="K44" s="177">
        <v>260.04440581542298</v>
      </c>
      <c r="L44" s="183">
        <v>263.15111783271902</v>
      </c>
      <c r="M44" s="177"/>
      <c r="N44" s="184">
        <v>286.50653528289803</v>
      </c>
      <c r="O44" s="185">
        <v>288.23214634146302</v>
      </c>
      <c r="P44" s="186">
        <v>287.43800175541202</v>
      </c>
      <c r="Q44" s="177"/>
      <c r="R44" s="187">
        <v>270.682651968789</v>
      </c>
      <c r="S44" s="160"/>
      <c r="T44" s="161">
        <v>2.16489449061089</v>
      </c>
      <c r="U44" s="155">
        <v>-1.6564207237166999E-2</v>
      </c>
      <c r="V44" s="155">
        <v>3.75244263775524</v>
      </c>
      <c r="W44" s="155">
        <v>3.61787396036874</v>
      </c>
      <c r="X44" s="155">
        <v>-0.42014988521040503</v>
      </c>
      <c r="Y44" s="162">
        <v>1.87184329758626</v>
      </c>
      <c r="Z44" s="155"/>
      <c r="AA44" s="163">
        <v>-8.01846773112179</v>
      </c>
      <c r="AB44" s="164">
        <v>-8.8541229863485693</v>
      </c>
      <c r="AC44" s="165">
        <v>-8.4694661195994296</v>
      </c>
      <c r="AD44" s="155"/>
      <c r="AE44" s="166">
        <v>-1.77011604335646</v>
      </c>
      <c r="AG44" s="182">
        <v>268.15480750950502</v>
      </c>
      <c r="AH44" s="177">
        <v>250.198066813634</v>
      </c>
      <c r="AI44" s="177">
        <v>262.59365794646902</v>
      </c>
      <c r="AJ44" s="177">
        <v>266.50803461249001</v>
      </c>
      <c r="AK44" s="177">
        <v>257.33147977470497</v>
      </c>
      <c r="AL44" s="183">
        <v>260.72809253302302</v>
      </c>
      <c r="AM44" s="177"/>
      <c r="AN44" s="184">
        <v>297.71527773706498</v>
      </c>
      <c r="AO44" s="185">
        <v>309.17217350746199</v>
      </c>
      <c r="AP44" s="186">
        <v>303.71601382006003</v>
      </c>
      <c r="AQ44" s="177"/>
      <c r="AR44" s="187">
        <v>274.87050563732799</v>
      </c>
      <c r="AS44" s="160"/>
      <c r="AT44" s="161">
        <v>1.2863517753639</v>
      </c>
      <c r="AU44" s="155">
        <v>-1.06222530397417</v>
      </c>
      <c r="AV44" s="155">
        <v>4.9016816422032701</v>
      </c>
      <c r="AW44" s="155">
        <v>9.0459798914945804</v>
      </c>
      <c r="AX44" s="155">
        <v>2.9877060625371499</v>
      </c>
      <c r="AY44" s="162">
        <v>3.6817567785791199</v>
      </c>
      <c r="AZ44" s="155"/>
      <c r="BA44" s="163">
        <v>-1.3028034485726301</v>
      </c>
      <c r="BB44" s="164">
        <v>-2.34219971691433</v>
      </c>
      <c r="BC44" s="165">
        <v>-1.94956322969841</v>
      </c>
      <c r="BD44" s="155"/>
      <c r="BE44" s="166">
        <v>1.66130625337258</v>
      </c>
    </row>
    <row r="45" spans="1:64" x14ac:dyDescent="0.25">
      <c r="A45" s="75" t="s">
        <v>111</v>
      </c>
      <c r="B45" s="3" t="s">
        <v>117</v>
      </c>
      <c r="D45" s="25" t="s">
        <v>16</v>
      </c>
      <c r="E45" s="28" t="s">
        <v>17</v>
      </c>
      <c r="G45" s="182">
        <v>172.70287332908899</v>
      </c>
      <c r="H45" s="177">
        <v>166.84057834898601</v>
      </c>
      <c r="I45" s="177">
        <v>180.39055578771399</v>
      </c>
      <c r="J45" s="177">
        <v>181.89283537478701</v>
      </c>
      <c r="K45" s="177">
        <v>170.01778581943</v>
      </c>
      <c r="L45" s="183">
        <v>174.688034604758</v>
      </c>
      <c r="M45" s="177"/>
      <c r="N45" s="184">
        <v>169.87633986117899</v>
      </c>
      <c r="O45" s="185">
        <v>173.75420362168501</v>
      </c>
      <c r="P45" s="186">
        <v>171.91235245636199</v>
      </c>
      <c r="Q45" s="177"/>
      <c r="R45" s="187">
        <v>173.86058115863099</v>
      </c>
      <c r="S45" s="160"/>
      <c r="T45" s="161">
        <v>0.40974840903703402</v>
      </c>
      <c r="U45" s="155">
        <v>1.8231637593316199</v>
      </c>
      <c r="V45" s="155">
        <v>3.3293221961557702</v>
      </c>
      <c r="W45" s="155">
        <v>3.8115307583079199</v>
      </c>
      <c r="X45" s="155">
        <v>3.3698248984602501</v>
      </c>
      <c r="Y45" s="162">
        <v>2.50433470883877</v>
      </c>
      <c r="Z45" s="155"/>
      <c r="AA45" s="163">
        <v>0.65234208286446105</v>
      </c>
      <c r="AB45" s="164">
        <v>0.34237801842735599</v>
      </c>
      <c r="AC45" s="165">
        <v>0.53502374014484499</v>
      </c>
      <c r="AD45" s="155"/>
      <c r="AE45" s="166">
        <v>1.9139934671332799</v>
      </c>
      <c r="AG45" s="182">
        <v>162.34065890317601</v>
      </c>
      <c r="AH45" s="177">
        <v>175.65237690411399</v>
      </c>
      <c r="AI45" s="177">
        <v>185.06986124661199</v>
      </c>
      <c r="AJ45" s="177">
        <v>183.248915785077</v>
      </c>
      <c r="AK45" s="177">
        <v>166.99890244291799</v>
      </c>
      <c r="AL45" s="183">
        <v>175.883129100921</v>
      </c>
      <c r="AM45" s="177"/>
      <c r="AN45" s="184">
        <v>172.001034266</v>
      </c>
      <c r="AO45" s="185">
        <v>178.27627588341201</v>
      </c>
      <c r="AP45" s="186">
        <v>175.19898095975401</v>
      </c>
      <c r="AQ45" s="177"/>
      <c r="AR45" s="187">
        <v>175.67476579625301</v>
      </c>
      <c r="AS45" s="160"/>
      <c r="AT45" s="161">
        <v>1.2314704068497599</v>
      </c>
      <c r="AU45" s="155">
        <v>3.1369102879902799</v>
      </c>
      <c r="AV45" s="155">
        <v>4.23045305305891</v>
      </c>
      <c r="AW45" s="155">
        <v>5.1444319361155397</v>
      </c>
      <c r="AX45" s="155">
        <v>3.86815978864264</v>
      </c>
      <c r="AY45" s="162">
        <v>3.74130394724253</v>
      </c>
      <c r="AZ45" s="155"/>
      <c r="BA45" s="163">
        <v>3.4090072530879598</v>
      </c>
      <c r="BB45" s="164">
        <v>4.1203194249013002</v>
      </c>
      <c r="BC45" s="165">
        <v>3.7623481179771501</v>
      </c>
      <c r="BD45" s="155"/>
      <c r="BE45" s="166">
        <v>3.7477087805887601</v>
      </c>
    </row>
    <row r="46" spans="1:64" x14ac:dyDescent="0.25">
      <c r="A46" s="75" t="s">
        <v>112</v>
      </c>
      <c r="B46" s="3" t="s">
        <v>118</v>
      </c>
      <c r="D46" s="25" t="s">
        <v>16</v>
      </c>
      <c r="E46" s="28" t="s">
        <v>17</v>
      </c>
      <c r="G46" s="182">
        <v>126.758808994441</v>
      </c>
      <c r="H46" s="177">
        <v>131.15336316337101</v>
      </c>
      <c r="I46" s="177">
        <v>140.60467797455701</v>
      </c>
      <c r="J46" s="177">
        <v>140.455330792533</v>
      </c>
      <c r="K46" s="177">
        <v>135.408246826289</v>
      </c>
      <c r="L46" s="183">
        <v>134.944908850188</v>
      </c>
      <c r="M46" s="177"/>
      <c r="N46" s="184">
        <v>133.49071447333799</v>
      </c>
      <c r="O46" s="185">
        <v>131.144074091687</v>
      </c>
      <c r="P46" s="186">
        <v>132.25902553478201</v>
      </c>
      <c r="Q46" s="177"/>
      <c r="R46" s="187">
        <v>134.16659269599899</v>
      </c>
      <c r="S46" s="160"/>
      <c r="T46" s="161">
        <v>1.45594108272352</v>
      </c>
      <c r="U46" s="155">
        <v>1.7653780299641899</v>
      </c>
      <c r="V46" s="155">
        <v>3.7576304379993002</v>
      </c>
      <c r="W46" s="155">
        <v>3.7947870698583701</v>
      </c>
      <c r="X46" s="155">
        <v>2.8113969426119398</v>
      </c>
      <c r="Y46" s="162">
        <v>2.53498434660459</v>
      </c>
      <c r="Z46" s="155"/>
      <c r="AA46" s="163">
        <v>0.52921174431659801</v>
      </c>
      <c r="AB46" s="164">
        <v>-0.34832138852320199</v>
      </c>
      <c r="AC46" s="165">
        <v>5.5709833080605002E-2</v>
      </c>
      <c r="AD46" s="155"/>
      <c r="AE46" s="166">
        <v>1.80392889500572</v>
      </c>
      <c r="AG46" s="182">
        <v>125.06152439024299</v>
      </c>
      <c r="AH46" s="177">
        <v>135.06408861732399</v>
      </c>
      <c r="AI46" s="177">
        <v>141.79722212748501</v>
      </c>
      <c r="AJ46" s="177">
        <v>140.17390854779401</v>
      </c>
      <c r="AK46" s="177">
        <v>131.62823819563701</v>
      </c>
      <c r="AL46" s="183">
        <v>135.521555466237</v>
      </c>
      <c r="AM46" s="177"/>
      <c r="AN46" s="184">
        <v>131.30664281307801</v>
      </c>
      <c r="AO46" s="185">
        <v>130.40193991159899</v>
      </c>
      <c r="AP46" s="186">
        <v>130.84698828599099</v>
      </c>
      <c r="AQ46" s="177"/>
      <c r="AR46" s="187">
        <v>134.12853972233</v>
      </c>
      <c r="AS46" s="160"/>
      <c r="AT46" s="161">
        <v>1.4605910953505099</v>
      </c>
      <c r="AU46" s="155">
        <v>3.3994716681465298</v>
      </c>
      <c r="AV46" s="155">
        <v>4.9978721542150604</v>
      </c>
      <c r="AW46" s="155">
        <v>5.0653405507616096</v>
      </c>
      <c r="AX46" s="155">
        <v>2.3722782190479199</v>
      </c>
      <c r="AY46" s="162">
        <v>3.6915310417568699</v>
      </c>
      <c r="AZ46" s="155"/>
      <c r="BA46" s="163">
        <v>1.0006676259854299</v>
      </c>
      <c r="BB46" s="164">
        <v>0.75074525308447104</v>
      </c>
      <c r="BC46" s="165">
        <v>0.87501299061765103</v>
      </c>
      <c r="BD46" s="155"/>
      <c r="BE46" s="166">
        <v>2.8667505556684398</v>
      </c>
    </row>
    <row r="47" spans="1:64" x14ac:dyDescent="0.25">
      <c r="A47" s="75" t="s">
        <v>113</v>
      </c>
      <c r="B47" s="3" t="s">
        <v>119</v>
      </c>
      <c r="D47" s="25" t="s">
        <v>16</v>
      </c>
      <c r="E47" s="28" t="s">
        <v>17</v>
      </c>
      <c r="G47" s="182">
        <v>107.24995532458</v>
      </c>
      <c r="H47" s="177">
        <v>107.907585578715</v>
      </c>
      <c r="I47" s="177">
        <v>109.45123409279699</v>
      </c>
      <c r="J47" s="177">
        <v>108.444628424133</v>
      </c>
      <c r="K47" s="177">
        <v>108.88735041497701</v>
      </c>
      <c r="L47" s="183">
        <v>108.38490974825901</v>
      </c>
      <c r="M47" s="177"/>
      <c r="N47" s="184">
        <v>114.472661737523</v>
      </c>
      <c r="O47" s="185">
        <v>113.730346276205</v>
      </c>
      <c r="P47" s="186">
        <v>114.087393099068</v>
      </c>
      <c r="Q47" s="177"/>
      <c r="R47" s="187">
        <v>110.076391058646</v>
      </c>
      <c r="S47" s="160"/>
      <c r="T47" s="161">
        <v>3.7008855470309099</v>
      </c>
      <c r="U47" s="155">
        <v>3.5007949486725498</v>
      </c>
      <c r="V47" s="155">
        <v>3.17041500597142</v>
      </c>
      <c r="W47" s="155">
        <v>1.81895311485662</v>
      </c>
      <c r="X47" s="155">
        <v>1.28870393136851</v>
      </c>
      <c r="Y47" s="162">
        <v>2.57578409983623</v>
      </c>
      <c r="Z47" s="155"/>
      <c r="AA47" s="163">
        <v>-3.4321198214796702</v>
      </c>
      <c r="AB47" s="164">
        <v>-4.3707455046418602</v>
      </c>
      <c r="AC47" s="165">
        <v>-3.9175010556106802</v>
      </c>
      <c r="AD47" s="155"/>
      <c r="AE47" s="166">
        <v>6.4503101337011495E-2</v>
      </c>
      <c r="AG47" s="182">
        <v>102.6433945862</v>
      </c>
      <c r="AH47" s="177">
        <v>106.560896229138</v>
      </c>
      <c r="AI47" s="177">
        <v>108.74859424015099</v>
      </c>
      <c r="AJ47" s="177">
        <v>108.261065018875</v>
      </c>
      <c r="AK47" s="177">
        <v>107.048942948259</v>
      </c>
      <c r="AL47" s="183">
        <v>106.92193951190499</v>
      </c>
      <c r="AM47" s="177"/>
      <c r="AN47" s="184">
        <v>114.13667745518001</v>
      </c>
      <c r="AO47" s="185">
        <v>113.156046324269</v>
      </c>
      <c r="AP47" s="186">
        <v>113.646907030919</v>
      </c>
      <c r="AQ47" s="177"/>
      <c r="AR47" s="187">
        <v>108.97261646951701</v>
      </c>
      <c r="AS47" s="160"/>
      <c r="AT47" s="161">
        <v>2.1190755804743802</v>
      </c>
      <c r="AU47" s="155">
        <v>2.5897677137170101</v>
      </c>
      <c r="AV47" s="155">
        <v>3.2957725189754199</v>
      </c>
      <c r="AW47" s="155">
        <v>2.6793627045755599</v>
      </c>
      <c r="AX47" s="155">
        <v>1.4610258009905199</v>
      </c>
      <c r="AY47" s="162">
        <v>2.4530295786490299</v>
      </c>
      <c r="AZ47" s="155"/>
      <c r="BA47" s="163">
        <v>-0.37466829661614298</v>
      </c>
      <c r="BB47" s="164">
        <v>-1.1766265858881799</v>
      </c>
      <c r="BC47" s="165">
        <v>-0.77481985801714404</v>
      </c>
      <c r="BD47" s="155"/>
      <c r="BE47" s="166">
        <v>1.2704183912682301</v>
      </c>
    </row>
    <row r="48" spans="1:64" x14ac:dyDescent="0.25">
      <c r="A48" s="75" t="s">
        <v>114</v>
      </c>
      <c r="B48" s="3" t="s">
        <v>120</v>
      </c>
      <c r="D48" s="25" t="s">
        <v>16</v>
      </c>
      <c r="E48" s="28" t="s">
        <v>17</v>
      </c>
      <c r="G48" s="182">
        <v>81.463116804692802</v>
      </c>
      <c r="H48" s="177">
        <v>81.333284421618899</v>
      </c>
      <c r="I48" s="177">
        <v>81.025725047080897</v>
      </c>
      <c r="J48" s="177">
        <v>80.852460732984198</v>
      </c>
      <c r="K48" s="177">
        <v>80.199386766587395</v>
      </c>
      <c r="L48" s="183">
        <v>80.9880271991439</v>
      </c>
      <c r="M48" s="177"/>
      <c r="N48" s="184">
        <v>84.671100499053495</v>
      </c>
      <c r="O48" s="185">
        <v>85.383722633955102</v>
      </c>
      <c r="P48" s="186">
        <v>85.029196096057504</v>
      </c>
      <c r="Q48" s="177"/>
      <c r="R48" s="187">
        <v>82.149172365443206</v>
      </c>
      <c r="S48" s="160"/>
      <c r="T48" s="161">
        <v>7.0156017218422697</v>
      </c>
      <c r="U48" s="155">
        <v>6.2171382918709304</v>
      </c>
      <c r="V48" s="155">
        <v>4.3648922823836598</v>
      </c>
      <c r="W48" s="155">
        <v>2.4651489975863901</v>
      </c>
      <c r="X48" s="155">
        <v>1.15763306786855</v>
      </c>
      <c r="Y48" s="162">
        <v>4.1693754014598001</v>
      </c>
      <c r="Z48" s="155"/>
      <c r="AA48" s="163">
        <v>-1.96406033042666</v>
      </c>
      <c r="AB48" s="164">
        <v>-1.39799405522396</v>
      </c>
      <c r="AC48" s="165">
        <v>-1.6805149422849901</v>
      </c>
      <c r="AD48" s="155"/>
      <c r="AE48" s="166">
        <v>2.0272770720636202</v>
      </c>
      <c r="AG48" s="182">
        <v>77.390409728767395</v>
      </c>
      <c r="AH48" s="177">
        <v>79.360848405278702</v>
      </c>
      <c r="AI48" s="177">
        <v>80.091092684405297</v>
      </c>
      <c r="AJ48" s="177">
        <v>80.139483384407995</v>
      </c>
      <c r="AK48" s="177">
        <v>79.645873713813799</v>
      </c>
      <c r="AL48" s="183">
        <v>79.393040350813195</v>
      </c>
      <c r="AM48" s="177"/>
      <c r="AN48" s="184">
        <v>84.512447237773301</v>
      </c>
      <c r="AO48" s="185">
        <v>84.231668233082701</v>
      </c>
      <c r="AP48" s="186">
        <v>84.372831621544094</v>
      </c>
      <c r="AQ48" s="177"/>
      <c r="AR48" s="187">
        <v>80.888453275156493</v>
      </c>
      <c r="AS48" s="160"/>
      <c r="AT48" s="161">
        <v>3.0237871459290102</v>
      </c>
      <c r="AU48" s="155">
        <v>3.1776400727322498</v>
      </c>
      <c r="AV48" s="155">
        <v>3.4247576257169698</v>
      </c>
      <c r="AW48" s="155">
        <v>2.5748621577914101</v>
      </c>
      <c r="AX48" s="155">
        <v>1.1276910417133399</v>
      </c>
      <c r="AY48" s="162">
        <v>2.6311182260492898</v>
      </c>
      <c r="AZ48" s="155"/>
      <c r="BA48" s="163">
        <v>0.51344358525259703</v>
      </c>
      <c r="BB48" s="164">
        <v>-0.30209887465971103</v>
      </c>
      <c r="BC48" s="165">
        <v>0.105676467357013</v>
      </c>
      <c r="BD48" s="155"/>
      <c r="BE48" s="166">
        <v>1.77214790668709</v>
      </c>
    </row>
    <row r="49" spans="1:57" x14ac:dyDescent="0.25">
      <c r="A49" s="76" t="s">
        <v>115</v>
      </c>
      <c r="B49" s="3" t="s">
        <v>121</v>
      </c>
      <c r="D49" s="25" t="s">
        <v>16</v>
      </c>
      <c r="E49" s="28" t="s">
        <v>17</v>
      </c>
      <c r="G49" s="188">
        <v>61.951702315789397</v>
      </c>
      <c r="H49" s="189">
        <v>61.408385175384602</v>
      </c>
      <c r="I49" s="189">
        <v>61.634232156344403</v>
      </c>
      <c r="J49" s="189">
        <v>60.638681385954001</v>
      </c>
      <c r="K49" s="189">
        <v>60.3655524384112</v>
      </c>
      <c r="L49" s="190">
        <v>61.2014445871216</v>
      </c>
      <c r="M49" s="177"/>
      <c r="N49" s="191">
        <v>63.492663861731799</v>
      </c>
      <c r="O49" s="192">
        <v>63.3015582468879</v>
      </c>
      <c r="P49" s="193">
        <v>63.396646238707397</v>
      </c>
      <c r="Q49" s="177"/>
      <c r="R49" s="194">
        <v>61.8616912580774</v>
      </c>
      <c r="S49" s="160"/>
      <c r="T49" s="167">
        <v>2.3133618954420201</v>
      </c>
      <c r="U49" s="168">
        <v>2.2197154839307198</v>
      </c>
      <c r="V49" s="168">
        <v>1.9029045056878</v>
      </c>
      <c r="W49" s="168">
        <v>7.7315064104160905E-2</v>
      </c>
      <c r="X49" s="168">
        <v>-1.8252837530344499</v>
      </c>
      <c r="Y49" s="169">
        <v>0.91480143558537896</v>
      </c>
      <c r="Z49" s="155"/>
      <c r="AA49" s="170">
        <v>-2.0910156932542701</v>
      </c>
      <c r="AB49" s="171">
        <v>-3.6481619635425102</v>
      </c>
      <c r="AC49" s="172">
        <v>-2.8835674313513802</v>
      </c>
      <c r="AD49" s="155"/>
      <c r="AE49" s="173">
        <v>-0.44196950888106501</v>
      </c>
      <c r="AG49" s="188">
        <v>59.980034891728899</v>
      </c>
      <c r="AH49" s="189">
        <v>60.038840124914998</v>
      </c>
      <c r="AI49" s="189">
        <v>60.356928143380301</v>
      </c>
      <c r="AJ49" s="189">
        <v>60.4901719689936</v>
      </c>
      <c r="AK49" s="189">
        <v>60.833741431586702</v>
      </c>
      <c r="AL49" s="190">
        <v>60.350220276862999</v>
      </c>
      <c r="AM49" s="177"/>
      <c r="AN49" s="191">
        <v>64.710404584230901</v>
      </c>
      <c r="AO49" s="192">
        <v>64.387109306757793</v>
      </c>
      <c r="AP49" s="193">
        <v>64.549802546886795</v>
      </c>
      <c r="AQ49" s="177"/>
      <c r="AR49" s="194">
        <v>61.6381927049461</v>
      </c>
      <c r="AS49" s="160"/>
      <c r="AT49" s="167">
        <v>0.46347312947679298</v>
      </c>
      <c r="AU49" s="168">
        <v>9.3203007733846904E-2</v>
      </c>
      <c r="AV49" s="168">
        <v>-5.00372525047688E-2</v>
      </c>
      <c r="AW49" s="168">
        <v>-0.56714628117671095</v>
      </c>
      <c r="AX49" s="168">
        <v>-0.79411742957520504</v>
      </c>
      <c r="AY49" s="169">
        <v>-0.19929712850036699</v>
      </c>
      <c r="AZ49" s="155"/>
      <c r="BA49" s="170">
        <v>-0.273389216312313</v>
      </c>
      <c r="BB49" s="171">
        <v>-1.68390176928308</v>
      </c>
      <c r="BC49" s="172">
        <v>-0.98412544546014302</v>
      </c>
      <c r="BD49" s="155"/>
      <c r="BE49" s="173">
        <v>-0.50572531779476904</v>
      </c>
    </row>
    <row r="50" spans="1:57" x14ac:dyDescent="0.25">
      <c r="G50" s="114"/>
      <c r="H50" s="114"/>
      <c r="I50" s="114"/>
      <c r="J50" s="114"/>
      <c r="K50" s="114"/>
      <c r="L50" s="114"/>
      <c r="M50" s="114"/>
      <c r="N50" s="114"/>
      <c r="O50" s="114"/>
      <c r="P50" s="114"/>
      <c r="Q50" s="114"/>
      <c r="R50" s="114"/>
      <c r="S50" s="113"/>
      <c r="T50" s="112"/>
      <c r="U50" s="112"/>
      <c r="V50" s="112"/>
      <c r="W50" s="112"/>
      <c r="X50" s="112"/>
      <c r="Y50" s="112"/>
      <c r="Z50" s="112"/>
      <c r="AA50" s="112"/>
      <c r="AB50" s="112"/>
      <c r="AC50" s="112"/>
      <c r="AD50" s="112"/>
      <c r="AE50" s="112"/>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T42" sqref="T42"/>
      <selection pane="topRight" activeCell="T42" sqref="T42"/>
      <selection pane="bottomLeft" activeCell="T42" sqref="T42"/>
      <selection pane="bottomRight" activeCell="T42" sqref="T42"/>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21" t="s">
        <v>5</v>
      </c>
      <c r="E2" s="222"/>
      <c r="G2" s="215" t="s">
        <v>106</v>
      </c>
      <c r="H2" s="216"/>
      <c r="I2" s="216"/>
      <c r="J2" s="216"/>
      <c r="K2" s="216"/>
      <c r="L2" s="216"/>
      <c r="M2" s="216"/>
      <c r="N2" s="216"/>
      <c r="O2" s="216"/>
      <c r="P2" s="216"/>
      <c r="Q2" s="216"/>
      <c r="R2" s="216"/>
      <c r="T2" s="215" t="s">
        <v>40</v>
      </c>
      <c r="U2" s="216"/>
      <c r="V2" s="216"/>
      <c r="W2" s="216"/>
      <c r="X2" s="216"/>
      <c r="Y2" s="216"/>
      <c r="Z2" s="216"/>
      <c r="AA2" s="216"/>
      <c r="AB2" s="216"/>
      <c r="AC2" s="216"/>
      <c r="AD2" s="216"/>
      <c r="AE2" s="216"/>
      <c r="AF2" s="4"/>
      <c r="AG2" s="215" t="s">
        <v>41</v>
      </c>
      <c r="AH2" s="216"/>
      <c r="AI2" s="216"/>
      <c r="AJ2" s="216"/>
      <c r="AK2" s="216"/>
      <c r="AL2" s="216"/>
      <c r="AM2" s="216"/>
      <c r="AN2" s="216"/>
      <c r="AO2" s="216"/>
      <c r="AP2" s="216"/>
      <c r="AQ2" s="216"/>
      <c r="AR2" s="216"/>
      <c r="AT2" s="215" t="s">
        <v>42</v>
      </c>
      <c r="AU2" s="216"/>
      <c r="AV2" s="216"/>
      <c r="AW2" s="216"/>
      <c r="AX2" s="216"/>
      <c r="AY2" s="216"/>
      <c r="AZ2" s="216"/>
      <c r="BA2" s="216"/>
      <c r="BB2" s="216"/>
      <c r="BC2" s="216"/>
      <c r="BD2" s="216"/>
      <c r="BE2" s="216"/>
    </row>
    <row r="3" spans="1:57" ht="13" x14ac:dyDescent="0.25">
      <c r="A3" s="32"/>
      <c r="B3" s="32"/>
      <c r="C3" s="3"/>
      <c r="D3" s="223" t="s">
        <v>8</v>
      </c>
      <c r="E3" s="225" t="s">
        <v>9</v>
      </c>
      <c r="F3" s="5"/>
      <c r="G3" s="213" t="s">
        <v>0</v>
      </c>
      <c r="H3" s="209" t="s">
        <v>1</v>
      </c>
      <c r="I3" s="209" t="s">
        <v>10</v>
      </c>
      <c r="J3" s="209" t="s">
        <v>2</v>
      </c>
      <c r="K3" s="209" t="s">
        <v>11</v>
      </c>
      <c r="L3" s="211" t="s">
        <v>12</v>
      </c>
      <c r="M3" s="5"/>
      <c r="N3" s="213" t="s">
        <v>3</v>
      </c>
      <c r="O3" s="209" t="s">
        <v>4</v>
      </c>
      <c r="P3" s="211" t="s">
        <v>13</v>
      </c>
      <c r="Q3" s="2"/>
      <c r="R3" s="217" t="s">
        <v>14</v>
      </c>
      <c r="S3" s="2"/>
      <c r="T3" s="213" t="s">
        <v>0</v>
      </c>
      <c r="U3" s="209" t="s">
        <v>1</v>
      </c>
      <c r="V3" s="209" t="s">
        <v>10</v>
      </c>
      <c r="W3" s="209" t="s">
        <v>2</v>
      </c>
      <c r="X3" s="209" t="s">
        <v>11</v>
      </c>
      <c r="Y3" s="211" t="s">
        <v>12</v>
      </c>
      <c r="Z3" s="2"/>
      <c r="AA3" s="213" t="s">
        <v>3</v>
      </c>
      <c r="AB3" s="209" t="s">
        <v>4</v>
      </c>
      <c r="AC3" s="211" t="s">
        <v>13</v>
      </c>
      <c r="AD3" s="1"/>
      <c r="AE3" s="219" t="s">
        <v>14</v>
      </c>
      <c r="AF3" s="38"/>
      <c r="AG3" s="213" t="s">
        <v>0</v>
      </c>
      <c r="AH3" s="209" t="s">
        <v>1</v>
      </c>
      <c r="AI3" s="209" t="s">
        <v>10</v>
      </c>
      <c r="AJ3" s="209" t="s">
        <v>2</v>
      </c>
      <c r="AK3" s="209" t="s">
        <v>11</v>
      </c>
      <c r="AL3" s="211" t="s">
        <v>12</v>
      </c>
      <c r="AM3" s="5"/>
      <c r="AN3" s="213" t="s">
        <v>3</v>
      </c>
      <c r="AO3" s="209" t="s">
        <v>4</v>
      </c>
      <c r="AP3" s="211" t="s">
        <v>13</v>
      </c>
      <c r="AQ3" s="2"/>
      <c r="AR3" s="217" t="s">
        <v>14</v>
      </c>
      <c r="AS3" s="2"/>
      <c r="AT3" s="213" t="s">
        <v>0</v>
      </c>
      <c r="AU3" s="209" t="s">
        <v>1</v>
      </c>
      <c r="AV3" s="209" t="s">
        <v>10</v>
      </c>
      <c r="AW3" s="209" t="s">
        <v>2</v>
      </c>
      <c r="AX3" s="209" t="s">
        <v>11</v>
      </c>
      <c r="AY3" s="211" t="s">
        <v>12</v>
      </c>
      <c r="AZ3" s="2"/>
      <c r="BA3" s="213" t="s">
        <v>3</v>
      </c>
      <c r="BB3" s="209" t="s">
        <v>4</v>
      </c>
      <c r="BC3" s="211" t="s">
        <v>13</v>
      </c>
      <c r="BD3" s="1"/>
      <c r="BE3" s="219" t="s">
        <v>14</v>
      </c>
    </row>
    <row r="4" spans="1:57" ht="13" x14ac:dyDescent="0.25">
      <c r="A4" s="32"/>
      <c r="B4" s="32"/>
      <c r="C4" s="3"/>
      <c r="D4" s="224"/>
      <c r="E4" s="226"/>
      <c r="F4" s="5"/>
      <c r="G4" s="230"/>
      <c r="H4" s="228"/>
      <c r="I4" s="228"/>
      <c r="J4" s="228"/>
      <c r="K4" s="228"/>
      <c r="L4" s="229"/>
      <c r="M4" s="5"/>
      <c r="N4" s="230"/>
      <c r="O4" s="228"/>
      <c r="P4" s="229"/>
      <c r="Q4" s="2"/>
      <c r="R4" s="231"/>
      <c r="S4" s="2"/>
      <c r="T4" s="230"/>
      <c r="U4" s="228"/>
      <c r="V4" s="228"/>
      <c r="W4" s="228"/>
      <c r="X4" s="228"/>
      <c r="Y4" s="229"/>
      <c r="Z4" s="2"/>
      <c r="AA4" s="230"/>
      <c r="AB4" s="228"/>
      <c r="AC4" s="229"/>
      <c r="AD4" s="1"/>
      <c r="AE4" s="227"/>
      <c r="AF4" s="39"/>
      <c r="AG4" s="230"/>
      <c r="AH4" s="228"/>
      <c r="AI4" s="228"/>
      <c r="AJ4" s="228"/>
      <c r="AK4" s="228"/>
      <c r="AL4" s="229"/>
      <c r="AM4" s="5"/>
      <c r="AN4" s="230"/>
      <c r="AO4" s="228"/>
      <c r="AP4" s="229"/>
      <c r="AQ4" s="2"/>
      <c r="AR4" s="231"/>
      <c r="AS4" s="2"/>
      <c r="AT4" s="230"/>
      <c r="AU4" s="228"/>
      <c r="AV4" s="228"/>
      <c r="AW4" s="228"/>
      <c r="AX4" s="228"/>
      <c r="AY4" s="229"/>
      <c r="AZ4" s="2"/>
      <c r="BA4" s="230"/>
      <c r="BB4" s="228"/>
      <c r="BC4" s="229"/>
      <c r="BD4" s="1"/>
      <c r="BE4" s="22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4">
        <v>91.511155453841795</v>
      </c>
      <c r="H6" s="175">
        <v>82.934250707831495</v>
      </c>
      <c r="I6" s="175">
        <v>94.140722477158505</v>
      </c>
      <c r="J6" s="175">
        <v>97.538091075440605</v>
      </c>
      <c r="K6" s="175">
        <v>94.8185598705318</v>
      </c>
      <c r="L6" s="176">
        <v>92.188576114849297</v>
      </c>
      <c r="M6" s="177"/>
      <c r="N6" s="178">
        <v>106.068932573629</v>
      </c>
      <c r="O6" s="179">
        <v>108.39939808660399</v>
      </c>
      <c r="P6" s="180">
        <v>107.234170100619</v>
      </c>
      <c r="Q6" s="177"/>
      <c r="R6" s="181">
        <v>96.487478713161707</v>
      </c>
      <c r="S6" s="160"/>
      <c r="T6" s="152">
        <v>3.4566318830501199</v>
      </c>
      <c r="U6" s="153">
        <v>2.4850414415707198</v>
      </c>
      <c r="V6" s="153">
        <v>0.56193341065307301</v>
      </c>
      <c r="W6" s="153">
        <v>-1.0243688925321699</v>
      </c>
      <c r="X6" s="153">
        <v>-0.59092246329006703</v>
      </c>
      <c r="Y6" s="154">
        <v>0.88000546126621704</v>
      </c>
      <c r="Z6" s="155"/>
      <c r="AA6" s="156">
        <v>-2.7683219957566698</v>
      </c>
      <c r="AB6" s="157">
        <v>-2.9006331050721701</v>
      </c>
      <c r="AC6" s="158">
        <v>-2.8352668785412201</v>
      </c>
      <c r="AD6" s="155"/>
      <c r="AE6" s="159">
        <v>-0.33039041506120298</v>
      </c>
      <c r="AG6" s="174">
        <v>70.302359418978398</v>
      </c>
      <c r="AH6" s="175">
        <v>84.121174655473993</v>
      </c>
      <c r="AI6" s="175">
        <v>95.123928817553505</v>
      </c>
      <c r="AJ6" s="175">
        <v>94.427640376783401</v>
      </c>
      <c r="AK6" s="175">
        <v>87.679581894004002</v>
      </c>
      <c r="AL6" s="176">
        <v>86.330950874896502</v>
      </c>
      <c r="AM6" s="177"/>
      <c r="AN6" s="178">
        <v>103.788006789321</v>
      </c>
      <c r="AO6" s="179">
        <v>107.381230382439</v>
      </c>
      <c r="AP6" s="180">
        <v>105.58482220472099</v>
      </c>
      <c r="AQ6" s="177"/>
      <c r="AR6" s="181">
        <v>91.832957839965303</v>
      </c>
      <c r="AS6" s="160"/>
      <c r="AT6" s="152">
        <v>-1.6144511674954101</v>
      </c>
      <c r="AU6" s="153">
        <v>3.92741076591322</v>
      </c>
      <c r="AV6" s="153">
        <v>5.4535795238522597</v>
      </c>
      <c r="AW6" s="153">
        <v>3.0498129531739302</v>
      </c>
      <c r="AX6" s="153">
        <v>-0.455470765912868</v>
      </c>
      <c r="AY6" s="154">
        <v>2.2109946382777901</v>
      </c>
      <c r="AZ6" s="155"/>
      <c r="BA6" s="156">
        <v>-0.30243140568572302</v>
      </c>
      <c r="BB6" s="157">
        <v>-2.3431291759691599</v>
      </c>
      <c r="BC6" s="158">
        <v>-1.3505185873619401</v>
      </c>
      <c r="BD6" s="155"/>
      <c r="BE6" s="159">
        <v>1.0130195527218</v>
      </c>
    </row>
    <row r="7" spans="1:57" x14ac:dyDescent="0.25">
      <c r="A7" s="20" t="s">
        <v>18</v>
      </c>
      <c r="B7" s="3" t="str">
        <f>TRIM(A7)</f>
        <v>Virginia</v>
      </c>
      <c r="C7" s="10"/>
      <c r="D7" s="24" t="s">
        <v>16</v>
      </c>
      <c r="E7" s="27" t="s">
        <v>17</v>
      </c>
      <c r="F7" s="3"/>
      <c r="G7" s="182">
        <v>61.727300207182701</v>
      </c>
      <c r="H7" s="177">
        <v>60.2982110487157</v>
      </c>
      <c r="I7" s="177">
        <v>65.951055374018296</v>
      </c>
      <c r="J7" s="177">
        <v>66.708730271748806</v>
      </c>
      <c r="K7" s="177">
        <v>60.686808639522702</v>
      </c>
      <c r="L7" s="183">
        <v>63.073859857449499</v>
      </c>
      <c r="M7" s="177"/>
      <c r="N7" s="184">
        <v>64.418586335196096</v>
      </c>
      <c r="O7" s="185">
        <v>69.796379685362893</v>
      </c>
      <c r="P7" s="186">
        <v>67.107483010279495</v>
      </c>
      <c r="Q7" s="177"/>
      <c r="R7" s="187">
        <v>64.226099499956206</v>
      </c>
      <c r="S7" s="160"/>
      <c r="T7" s="161">
        <v>7.6723255431474398</v>
      </c>
      <c r="U7" s="155">
        <v>9.7028766128580504</v>
      </c>
      <c r="V7" s="155">
        <v>-3.4713292613830502</v>
      </c>
      <c r="W7" s="155">
        <v>-6.0556605892885704</v>
      </c>
      <c r="X7" s="155">
        <v>-6.9662886171099903</v>
      </c>
      <c r="Y7" s="162">
        <v>-0.46932933619593997</v>
      </c>
      <c r="Z7" s="155"/>
      <c r="AA7" s="163">
        <v>-14.928458984556899</v>
      </c>
      <c r="AB7" s="164">
        <v>-11.9463911308109</v>
      </c>
      <c r="AC7" s="165">
        <v>-13.4033409784961</v>
      </c>
      <c r="AD7" s="155"/>
      <c r="AE7" s="166">
        <v>-4.71814283758681</v>
      </c>
      <c r="AG7" s="182">
        <v>45.485464570546199</v>
      </c>
      <c r="AH7" s="177">
        <v>60.962798775530999</v>
      </c>
      <c r="AI7" s="177">
        <v>70.780952918628699</v>
      </c>
      <c r="AJ7" s="177">
        <v>69.636718354685996</v>
      </c>
      <c r="AK7" s="177">
        <v>60.398146975368697</v>
      </c>
      <c r="AL7" s="183">
        <v>61.4522560724172</v>
      </c>
      <c r="AM7" s="177"/>
      <c r="AN7" s="184">
        <v>67.670479252878906</v>
      </c>
      <c r="AO7" s="185">
        <v>69.538940304311893</v>
      </c>
      <c r="AP7" s="186">
        <v>68.604797220681505</v>
      </c>
      <c r="AQ7" s="177"/>
      <c r="AR7" s="187">
        <v>63.4961249684021</v>
      </c>
      <c r="AS7" s="160"/>
      <c r="AT7" s="161">
        <v>4.15452978440082</v>
      </c>
      <c r="AU7" s="155">
        <v>5.5910765783647598</v>
      </c>
      <c r="AV7" s="155">
        <v>7.0222618407344504</v>
      </c>
      <c r="AW7" s="155">
        <v>4.9855792849644098</v>
      </c>
      <c r="AX7" s="155">
        <v>1.6467995109598199</v>
      </c>
      <c r="AY7" s="162">
        <v>4.7629402793287703</v>
      </c>
      <c r="AZ7" s="155"/>
      <c r="BA7" s="163">
        <v>3.9371246902037298E-2</v>
      </c>
      <c r="BB7" s="164">
        <v>-2.1467240438250599</v>
      </c>
      <c r="BC7" s="165">
        <v>-1.0805056936292801</v>
      </c>
      <c r="BD7" s="155"/>
      <c r="BE7" s="166">
        <v>2.8873909773059601</v>
      </c>
    </row>
    <row r="8" spans="1:57" x14ac:dyDescent="0.25">
      <c r="A8" s="21" t="s">
        <v>19</v>
      </c>
      <c r="B8" s="3" t="str">
        <f t="shared" ref="B8:B43" si="0">TRIM(A8)</f>
        <v>Norfolk/Virginia Beach, VA</v>
      </c>
      <c r="C8" s="3"/>
      <c r="D8" s="24" t="s">
        <v>16</v>
      </c>
      <c r="E8" s="27" t="s">
        <v>17</v>
      </c>
      <c r="F8" s="3"/>
      <c r="G8" s="182">
        <v>51.667877481238598</v>
      </c>
      <c r="H8" s="177">
        <v>43.218756576082697</v>
      </c>
      <c r="I8" s="177">
        <v>42.252243718696199</v>
      </c>
      <c r="J8" s="177">
        <v>43.726255705956298</v>
      </c>
      <c r="K8" s="177">
        <v>43.901933074769403</v>
      </c>
      <c r="L8" s="183">
        <v>44.956224091130601</v>
      </c>
      <c r="M8" s="177"/>
      <c r="N8" s="184">
        <v>57.228516461613502</v>
      </c>
      <c r="O8" s="185">
        <v>64.763079133382902</v>
      </c>
      <c r="P8" s="186">
        <v>60.995797797498199</v>
      </c>
      <c r="Q8" s="177"/>
      <c r="R8" s="187">
        <v>49.535263017550797</v>
      </c>
      <c r="S8" s="160"/>
      <c r="T8" s="161">
        <v>-5.8242326708545997</v>
      </c>
      <c r="U8" s="155">
        <v>-5.8855752321431902</v>
      </c>
      <c r="V8" s="155">
        <v>-15.834192610894499</v>
      </c>
      <c r="W8" s="155">
        <v>-20.739115636009</v>
      </c>
      <c r="X8" s="155">
        <v>-22.717120866217801</v>
      </c>
      <c r="Y8" s="162">
        <v>-14.518974319552299</v>
      </c>
      <c r="Z8" s="155"/>
      <c r="AA8" s="163">
        <v>-25.515176800043601</v>
      </c>
      <c r="AB8" s="164">
        <v>-16.431162903242399</v>
      </c>
      <c r="AC8" s="165">
        <v>-20.9536210349561</v>
      </c>
      <c r="AD8" s="155"/>
      <c r="AE8" s="166">
        <v>-16.904946739245801</v>
      </c>
      <c r="AG8" s="182">
        <v>37.859234127936404</v>
      </c>
      <c r="AH8" s="177">
        <v>43.117952617698499</v>
      </c>
      <c r="AI8" s="177">
        <v>45.291288290856698</v>
      </c>
      <c r="AJ8" s="177">
        <v>45.622808596122802</v>
      </c>
      <c r="AK8" s="177">
        <v>45.111747334219402</v>
      </c>
      <c r="AL8" s="183">
        <v>43.399783680646003</v>
      </c>
      <c r="AM8" s="177"/>
      <c r="AN8" s="184">
        <v>62.358571811374198</v>
      </c>
      <c r="AO8" s="185">
        <v>67.758960710206395</v>
      </c>
      <c r="AP8" s="186">
        <v>65.058757597574399</v>
      </c>
      <c r="AQ8" s="177"/>
      <c r="AR8" s="187">
        <v>49.589920292965999</v>
      </c>
      <c r="AS8" s="160"/>
      <c r="AT8" s="161">
        <v>-3.1466794284483499</v>
      </c>
      <c r="AU8" s="155">
        <v>2.10777561833175</v>
      </c>
      <c r="AV8" s="155">
        <v>-2.7535339147853199</v>
      </c>
      <c r="AW8" s="155">
        <v>-6.8842220818923403</v>
      </c>
      <c r="AX8" s="155">
        <v>-8.3779146353125302</v>
      </c>
      <c r="AY8" s="162">
        <v>-4.0349322191208303</v>
      </c>
      <c r="AZ8" s="155"/>
      <c r="BA8" s="163">
        <v>-8.4258839573689208</v>
      </c>
      <c r="BB8" s="164">
        <v>-5.9295718378066304</v>
      </c>
      <c r="BC8" s="165">
        <v>-7.1427009440743401</v>
      </c>
      <c r="BD8" s="155"/>
      <c r="BE8" s="166">
        <v>-5.2193641871582797</v>
      </c>
    </row>
    <row r="9" spans="1:57" x14ac:dyDescent="0.25">
      <c r="A9" s="21" t="s">
        <v>20</v>
      </c>
      <c r="B9" s="3" t="s">
        <v>71</v>
      </c>
      <c r="C9" s="3"/>
      <c r="D9" s="24" t="s">
        <v>16</v>
      </c>
      <c r="E9" s="27" t="s">
        <v>17</v>
      </c>
      <c r="F9" s="3"/>
      <c r="G9" s="182">
        <v>51.019928511684</v>
      </c>
      <c r="H9" s="177">
        <v>59.3714959084245</v>
      </c>
      <c r="I9" s="177">
        <v>57.531433810468201</v>
      </c>
      <c r="J9" s="177">
        <v>56.421556010175003</v>
      </c>
      <c r="K9" s="177">
        <v>56.930061653876002</v>
      </c>
      <c r="L9" s="183">
        <v>56.254895178925501</v>
      </c>
      <c r="M9" s="177"/>
      <c r="N9" s="184">
        <v>66.443551539191105</v>
      </c>
      <c r="O9" s="185">
        <v>74.973584927136301</v>
      </c>
      <c r="P9" s="186">
        <v>70.708568233163703</v>
      </c>
      <c r="Q9" s="177"/>
      <c r="R9" s="187">
        <v>60.384516051565001</v>
      </c>
      <c r="S9" s="160"/>
      <c r="T9" s="161">
        <v>6.5685114370143101</v>
      </c>
      <c r="U9" s="155">
        <v>6.2252120391684898</v>
      </c>
      <c r="V9" s="155">
        <v>-16.513733573661199</v>
      </c>
      <c r="W9" s="155">
        <v>-15.8025334478987</v>
      </c>
      <c r="X9" s="155">
        <v>-13.952736599802799</v>
      </c>
      <c r="Y9" s="162">
        <v>-8.0354453955257306</v>
      </c>
      <c r="Z9" s="155"/>
      <c r="AA9" s="163">
        <v>-21.957286596340701</v>
      </c>
      <c r="AB9" s="164">
        <v>-22.600213614278601</v>
      </c>
      <c r="AC9" s="165">
        <v>-22.2994646597543</v>
      </c>
      <c r="AD9" s="155"/>
      <c r="AE9" s="166">
        <v>-13.356899255534101</v>
      </c>
      <c r="AG9" s="182">
        <v>43.408630383935503</v>
      </c>
      <c r="AH9" s="177">
        <v>61.297753703543997</v>
      </c>
      <c r="AI9" s="177">
        <v>68.345657250797601</v>
      </c>
      <c r="AJ9" s="177">
        <v>69.019992278175295</v>
      </c>
      <c r="AK9" s="177">
        <v>59.485089651418399</v>
      </c>
      <c r="AL9" s="183">
        <v>60.3114246535742</v>
      </c>
      <c r="AM9" s="177"/>
      <c r="AN9" s="184">
        <v>71.410274364059603</v>
      </c>
      <c r="AO9" s="185">
        <v>72.678422794688203</v>
      </c>
      <c r="AP9" s="186">
        <v>72.044348579373903</v>
      </c>
      <c r="AQ9" s="177"/>
      <c r="AR9" s="187">
        <v>63.663688632374097</v>
      </c>
      <c r="AS9" s="160"/>
      <c r="AT9" s="161">
        <v>5.6022509652441004</v>
      </c>
      <c r="AU9" s="155">
        <v>6.25622878394773</v>
      </c>
      <c r="AV9" s="155">
        <v>2.7842635463666698</v>
      </c>
      <c r="AW9" s="155">
        <v>4.2910921889188698</v>
      </c>
      <c r="AX9" s="155">
        <v>3.3019459491603702</v>
      </c>
      <c r="AY9" s="162">
        <v>4.3260617243767996</v>
      </c>
      <c r="AZ9" s="155"/>
      <c r="BA9" s="163">
        <v>0.91678690253836304</v>
      </c>
      <c r="BB9" s="164">
        <v>-6.98458684746769</v>
      </c>
      <c r="BC9" s="165">
        <v>-3.2295631740207398</v>
      </c>
      <c r="BD9" s="155"/>
      <c r="BE9" s="166">
        <v>1.7572450890428699</v>
      </c>
    </row>
    <row r="10" spans="1:57" x14ac:dyDescent="0.25">
      <c r="A10" s="21" t="s">
        <v>21</v>
      </c>
      <c r="B10" s="3" t="str">
        <f t="shared" si="0"/>
        <v>Virginia Area</v>
      </c>
      <c r="C10" s="3"/>
      <c r="D10" s="24" t="s">
        <v>16</v>
      </c>
      <c r="E10" s="27" t="s">
        <v>17</v>
      </c>
      <c r="F10" s="3"/>
      <c r="G10" s="182">
        <v>60.867966570030802</v>
      </c>
      <c r="H10" s="177">
        <v>60.173324651204901</v>
      </c>
      <c r="I10" s="177">
        <v>55.647388793259601</v>
      </c>
      <c r="J10" s="177">
        <v>52.897426164160102</v>
      </c>
      <c r="K10" s="177">
        <v>52.251707283928198</v>
      </c>
      <c r="L10" s="183">
        <v>56.367562692516699</v>
      </c>
      <c r="M10" s="177"/>
      <c r="N10" s="184">
        <v>68.070702799420104</v>
      </c>
      <c r="O10" s="185">
        <v>67.498997553904601</v>
      </c>
      <c r="P10" s="186">
        <v>67.784850176662403</v>
      </c>
      <c r="Q10" s="177"/>
      <c r="R10" s="187">
        <v>59.629644830844001</v>
      </c>
      <c r="S10" s="160"/>
      <c r="T10" s="161">
        <v>20.928405920271299</v>
      </c>
      <c r="U10" s="155">
        <v>22.829112617587899</v>
      </c>
      <c r="V10" s="155">
        <v>-0.46179220724473402</v>
      </c>
      <c r="W10" s="155">
        <v>-5.8869732658469802</v>
      </c>
      <c r="X10" s="155">
        <v>-10.5110317065795</v>
      </c>
      <c r="Y10" s="162">
        <v>4.4523952422292803</v>
      </c>
      <c r="Z10" s="155"/>
      <c r="AA10" s="163">
        <v>-13.657582819610299</v>
      </c>
      <c r="AB10" s="164">
        <v>-14.4460071546081</v>
      </c>
      <c r="AC10" s="165">
        <v>-14.0519406777789</v>
      </c>
      <c r="AD10" s="155"/>
      <c r="AE10" s="166">
        <v>-2.37420373877847</v>
      </c>
      <c r="AG10" s="182">
        <v>36.7876749997166</v>
      </c>
      <c r="AH10" s="177">
        <v>47.213633659327002</v>
      </c>
      <c r="AI10" s="177">
        <v>51.399889339664298</v>
      </c>
      <c r="AJ10" s="177">
        <v>51.758341964801701</v>
      </c>
      <c r="AK10" s="177">
        <v>51.239450551318498</v>
      </c>
      <c r="AL10" s="183">
        <v>47.679798102965599</v>
      </c>
      <c r="AM10" s="177"/>
      <c r="AN10" s="184">
        <v>65.138337148555607</v>
      </c>
      <c r="AO10" s="185">
        <v>63.4697934974633</v>
      </c>
      <c r="AP10" s="186">
        <v>64.303777067862896</v>
      </c>
      <c r="AQ10" s="177"/>
      <c r="AR10" s="187">
        <v>52.430678886043403</v>
      </c>
      <c r="AS10" s="160"/>
      <c r="AT10" s="161">
        <v>4.5842862814588496</v>
      </c>
      <c r="AU10" s="155">
        <v>1.4182115763260501</v>
      </c>
      <c r="AV10" s="155">
        <v>0.954701857417393</v>
      </c>
      <c r="AW10" s="155">
        <v>0.763175465231826</v>
      </c>
      <c r="AX10" s="155">
        <v>-2.1781716222135201</v>
      </c>
      <c r="AY10" s="162">
        <v>0.84933006253612198</v>
      </c>
      <c r="AZ10" s="155"/>
      <c r="BA10" s="163">
        <v>-2.88923871197307</v>
      </c>
      <c r="BB10" s="164">
        <v>-5.3122391016344901</v>
      </c>
      <c r="BC10" s="165">
        <v>-4.1007558387926997</v>
      </c>
      <c r="BD10" s="155"/>
      <c r="BE10" s="166">
        <v>-0.942774940128001</v>
      </c>
    </row>
    <row r="11" spans="1:57" x14ac:dyDescent="0.25">
      <c r="A11" s="34" t="s">
        <v>22</v>
      </c>
      <c r="B11" s="3" t="str">
        <f t="shared" si="0"/>
        <v>Washington, DC</v>
      </c>
      <c r="C11" s="3"/>
      <c r="D11" s="24" t="s">
        <v>16</v>
      </c>
      <c r="E11" s="27" t="s">
        <v>17</v>
      </c>
      <c r="F11" s="3"/>
      <c r="G11" s="182">
        <v>90.653392590379397</v>
      </c>
      <c r="H11" s="177">
        <v>69.730471361535294</v>
      </c>
      <c r="I11" s="177">
        <v>92.302419462556401</v>
      </c>
      <c r="J11" s="177">
        <v>102.09594474419499</v>
      </c>
      <c r="K11" s="177">
        <v>90.175847466563496</v>
      </c>
      <c r="L11" s="183">
        <v>88.991615125046096</v>
      </c>
      <c r="M11" s="177"/>
      <c r="N11" s="184">
        <v>78.315477249160693</v>
      </c>
      <c r="O11" s="185">
        <v>90.0874891474366</v>
      </c>
      <c r="P11" s="186">
        <v>84.201483198298703</v>
      </c>
      <c r="Q11" s="177"/>
      <c r="R11" s="187">
        <v>87.623006003118306</v>
      </c>
      <c r="S11" s="160"/>
      <c r="T11" s="161">
        <v>0.86308400130771901</v>
      </c>
      <c r="U11" s="155">
        <v>-2.705184291288</v>
      </c>
      <c r="V11" s="155">
        <v>-8.9346208668162195</v>
      </c>
      <c r="W11" s="155">
        <v>-10.3775557552288</v>
      </c>
      <c r="X11" s="155">
        <v>-12.540790031799</v>
      </c>
      <c r="Y11" s="162">
        <v>-7.2867539877597602</v>
      </c>
      <c r="Z11" s="155"/>
      <c r="AA11" s="163">
        <v>-14.2607952126251</v>
      </c>
      <c r="AB11" s="164">
        <v>-8.6132525636835098</v>
      </c>
      <c r="AC11" s="165">
        <v>-11.3294257081784</v>
      </c>
      <c r="AD11" s="155"/>
      <c r="AE11" s="166">
        <v>-8.4329573873251604</v>
      </c>
      <c r="AG11" s="182">
        <v>71.898975661636001</v>
      </c>
      <c r="AH11" s="177">
        <v>95.891378844345198</v>
      </c>
      <c r="AI11" s="177">
        <v>120.364448958873</v>
      </c>
      <c r="AJ11" s="177">
        <v>115.183967311529</v>
      </c>
      <c r="AK11" s="177">
        <v>92.160649616334496</v>
      </c>
      <c r="AL11" s="183">
        <v>99.099884078543695</v>
      </c>
      <c r="AM11" s="177"/>
      <c r="AN11" s="184">
        <v>88.323954830317007</v>
      </c>
      <c r="AO11" s="185">
        <v>95.144012900050896</v>
      </c>
      <c r="AP11" s="186">
        <v>91.734388449217505</v>
      </c>
      <c r="AQ11" s="177"/>
      <c r="AR11" s="187">
        <v>96.995278397562103</v>
      </c>
      <c r="AS11" s="160"/>
      <c r="AT11" s="161">
        <v>1.00915367188446</v>
      </c>
      <c r="AU11" s="155">
        <v>0.79783146875131405</v>
      </c>
      <c r="AV11" s="155">
        <v>6.3115720783128797</v>
      </c>
      <c r="AW11" s="155">
        <v>6.9147719730639601</v>
      </c>
      <c r="AX11" s="155">
        <v>4.0781691563904703</v>
      </c>
      <c r="AY11" s="162">
        <v>4.1365645371720401</v>
      </c>
      <c r="AZ11" s="155"/>
      <c r="BA11" s="163">
        <v>2.8522140694773799</v>
      </c>
      <c r="BB11" s="164">
        <v>0.95491305849385399</v>
      </c>
      <c r="BC11" s="165">
        <v>1.8599325884103599</v>
      </c>
      <c r="BD11" s="155"/>
      <c r="BE11" s="166">
        <v>3.5110067624418</v>
      </c>
    </row>
    <row r="12" spans="1:57" x14ac:dyDescent="0.25">
      <c r="A12" s="21" t="s">
        <v>23</v>
      </c>
      <c r="B12" s="3" t="str">
        <f t="shared" si="0"/>
        <v>Arlington, VA</v>
      </c>
      <c r="C12" s="3"/>
      <c r="D12" s="24" t="s">
        <v>16</v>
      </c>
      <c r="E12" s="27" t="s">
        <v>17</v>
      </c>
      <c r="F12" s="3"/>
      <c r="G12" s="182">
        <v>105.288429507503</v>
      </c>
      <c r="H12" s="177">
        <v>93.4549894314098</v>
      </c>
      <c r="I12" s="177">
        <v>132.49638448530899</v>
      </c>
      <c r="J12" s="177">
        <v>144.65516064257</v>
      </c>
      <c r="K12" s="177">
        <v>125.614266539843</v>
      </c>
      <c r="L12" s="183">
        <v>120.301846121327</v>
      </c>
      <c r="M12" s="177"/>
      <c r="N12" s="184">
        <v>73.144374339463099</v>
      </c>
      <c r="O12" s="185">
        <v>83.6539283449587</v>
      </c>
      <c r="P12" s="186">
        <v>78.399151342210899</v>
      </c>
      <c r="Q12" s="177"/>
      <c r="R12" s="187">
        <v>108.32964761300801</v>
      </c>
      <c r="S12" s="160"/>
      <c r="T12" s="161">
        <v>16.8074387032622</v>
      </c>
      <c r="U12" s="155">
        <v>15.406229494947199</v>
      </c>
      <c r="V12" s="155">
        <v>6.8579762609218404</v>
      </c>
      <c r="W12" s="155">
        <v>7.9558800223445196</v>
      </c>
      <c r="X12" s="155">
        <v>13.8230308463006</v>
      </c>
      <c r="Y12" s="162">
        <v>11.501156477927999</v>
      </c>
      <c r="Z12" s="155"/>
      <c r="AA12" s="163">
        <v>-0.38288233170521802</v>
      </c>
      <c r="AB12" s="164">
        <v>7.9343033683657396</v>
      </c>
      <c r="AC12" s="165">
        <v>3.8880991478822899</v>
      </c>
      <c r="AD12" s="155"/>
      <c r="AE12" s="166">
        <v>9.8368347007368406</v>
      </c>
      <c r="AG12" s="182">
        <v>81.148992549143898</v>
      </c>
      <c r="AH12" s="177">
        <v>120.352850084548</v>
      </c>
      <c r="AI12" s="177">
        <v>154.24528244557101</v>
      </c>
      <c r="AJ12" s="177">
        <v>153.062201965757</v>
      </c>
      <c r="AK12" s="177">
        <v>119.58653455928901</v>
      </c>
      <c r="AL12" s="183">
        <v>125.67917232086199</v>
      </c>
      <c r="AM12" s="177"/>
      <c r="AN12" s="184">
        <v>89.429668674698704</v>
      </c>
      <c r="AO12" s="185">
        <v>88.320459733671498</v>
      </c>
      <c r="AP12" s="186">
        <v>88.875064204185094</v>
      </c>
      <c r="AQ12" s="177"/>
      <c r="AR12" s="187">
        <v>115.163712858954</v>
      </c>
      <c r="AS12" s="160"/>
      <c r="AT12" s="161">
        <v>7.8876041831867498</v>
      </c>
      <c r="AU12" s="155">
        <v>9.3841347649435107</v>
      </c>
      <c r="AV12" s="155">
        <v>15.0334974484093</v>
      </c>
      <c r="AW12" s="155">
        <v>18.9708067345416</v>
      </c>
      <c r="AX12" s="155">
        <v>17.955771675029901</v>
      </c>
      <c r="AY12" s="162">
        <v>14.385025298055499</v>
      </c>
      <c r="AZ12" s="155"/>
      <c r="BA12" s="163">
        <v>12.8637680677767</v>
      </c>
      <c r="BB12" s="164">
        <v>9.1467041124986892</v>
      </c>
      <c r="BC12" s="165">
        <v>10.985714872910499</v>
      </c>
      <c r="BD12" s="155"/>
      <c r="BE12" s="166">
        <v>13.6177237896514</v>
      </c>
    </row>
    <row r="13" spans="1:57" x14ac:dyDescent="0.25">
      <c r="A13" s="21" t="s">
        <v>24</v>
      </c>
      <c r="B13" s="3" t="str">
        <f t="shared" si="0"/>
        <v>Suburban Virginia Area</v>
      </c>
      <c r="C13" s="3"/>
      <c r="D13" s="24" t="s">
        <v>16</v>
      </c>
      <c r="E13" s="27" t="s">
        <v>17</v>
      </c>
      <c r="F13" s="3"/>
      <c r="G13" s="182">
        <v>70.126049524434194</v>
      </c>
      <c r="H13" s="177">
        <v>68.939926205313199</v>
      </c>
      <c r="I13" s="177">
        <v>78.862776320104899</v>
      </c>
      <c r="J13" s="177">
        <v>77.810400131190505</v>
      </c>
      <c r="K13" s="177">
        <v>72.028404394883495</v>
      </c>
      <c r="L13" s="183">
        <v>73.553511315185304</v>
      </c>
      <c r="M13" s="177"/>
      <c r="N13" s="184">
        <v>67.198115775664107</v>
      </c>
      <c r="O13" s="185">
        <v>77.801723515906801</v>
      </c>
      <c r="P13" s="186">
        <v>72.499919645785496</v>
      </c>
      <c r="Q13" s="177"/>
      <c r="R13" s="187">
        <v>73.252485123928196</v>
      </c>
      <c r="S13" s="160"/>
      <c r="T13" s="161">
        <v>3.82865638550716</v>
      </c>
      <c r="U13" s="155">
        <v>7.2662314439071602</v>
      </c>
      <c r="V13" s="155">
        <v>-9.2839611308552108</v>
      </c>
      <c r="W13" s="155">
        <v>-9.6103756704893808</v>
      </c>
      <c r="X13" s="155">
        <v>-1.9987824239721499</v>
      </c>
      <c r="Y13" s="162">
        <v>-2.7904588877523402</v>
      </c>
      <c r="Z13" s="155"/>
      <c r="AA13" s="163">
        <v>-1.5843686612849499</v>
      </c>
      <c r="AB13" s="164">
        <v>-0.42904691177677601</v>
      </c>
      <c r="AC13" s="165">
        <v>-0.96781862542131303</v>
      </c>
      <c r="AD13" s="155"/>
      <c r="AE13" s="166">
        <v>-2.2818935283598001</v>
      </c>
      <c r="AG13" s="182">
        <v>53.884995080354201</v>
      </c>
      <c r="AH13" s="177">
        <v>75.418151853066504</v>
      </c>
      <c r="AI13" s="177">
        <v>86.493656526730007</v>
      </c>
      <c r="AJ13" s="177">
        <v>83.494795424729404</v>
      </c>
      <c r="AK13" s="177">
        <v>72.352966546408595</v>
      </c>
      <c r="AL13" s="183">
        <v>74.3289130862577</v>
      </c>
      <c r="AM13" s="177"/>
      <c r="AN13" s="184">
        <v>71.353254345687105</v>
      </c>
      <c r="AO13" s="185">
        <v>79.253503197769703</v>
      </c>
      <c r="AP13" s="186">
        <v>75.303378771728404</v>
      </c>
      <c r="AQ13" s="177"/>
      <c r="AR13" s="187">
        <v>74.607331853535101</v>
      </c>
      <c r="AS13" s="160"/>
      <c r="AT13" s="161">
        <v>5.4114954901632499</v>
      </c>
      <c r="AU13" s="155">
        <v>6.1487059621176101</v>
      </c>
      <c r="AV13" s="155">
        <v>7.2008811606515097</v>
      </c>
      <c r="AW13" s="155">
        <v>3.6440428163174898</v>
      </c>
      <c r="AX13" s="155">
        <v>4.2735384030797396</v>
      </c>
      <c r="AY13" s="162">
        <v>5.3417900922406201</v>
      </c>
      <c r="AZ13" s="155"/>
      <c r="BA13" s="163">
        <v>5.5165401962491503</v>
      </c>
      <c r="BB13" s="164">
        <v>6.46667671608121</v>
      </c>
      <c r="BC13" s="165">
        <v>6.0144047439936097</v>
      </c>
      <c r="BD13" s="155"/>
      <c r="BE13" s="166">
        <v>5.5348812469982196</v>
      </c>
    </row>
    <row r="14" spans="1:57" x14ac:dyDescent="0.25">
      <c r="A14" s="21" t="s">
        <v>25</v>
      </c>
      <c r="B14" s="3" t="str">
        <f t="shared" si="0"/>
        <v>Alexandria, VA</v>
      </c>
      <c r="C14" s="3"/>
      <c r="D14" s="24" t="s">
        <v>16</v>
      </c>
      <c r="E14" s="27" t="s">
        <v>17</v>
      </c>
      <c r="F14" s="3"/>
      <c r="G14" s="182">
        <v>66.156322385981099</v>
      </c>
      <c r="H14" s="177">
        <v>55.804814900777501</v>
      </c>
      <c r="I14" s="177">
        <v>73.2154171985609</v>
      </c>
      <c r="J14" s="177">
        <v>76.308208193106594</v>
      </c>
      <c r="K14" s="177">
        <v>67.718740861088506</v>
      </c>
      <c r="L14" s="183">
        <v>67.840700707902897</v>
      </c>
      <c r="M14" s="177"/>
      <c r="N14" s="184">
        <v>71.861051410003398</v>
      </c>
      <c r="O14" s="185">
        <v>79.539648369502103</v>
      </c>
      <c r="P14" s="186">
        <v>75.7003498897528</v>
      </c>
      <c r="Q14" s="177"/>
      <c r="R14" s="187">
        <v>70.086314759860002</v>
      </c>
      <c r="S14" s="160"/>
      <c r="T14" s="161">
        <v>-9.7029306483987998</v>
      </c>
      <c r="U14" s="155">
        <v>-4.60538174876638</v>
      </c>
      <c r="V14" s="155">
        <v>-3.0862773838437598</v>
      </c>
      <c r="W14" s="155">
        <v>-8.34988573122315</v>
      </c>
      <c r="X14" s="155">
        <v>-10.655285419638799</v>
      </c>
      <c r="Y14" s="162">
        <v>-7.4141267378851099</v>
      </c>
      <c r="Z14" s="155"/>
      <c r="AA14" s="163">
        <v>-5.8097621550524803</v>
      </c>
      <c r="AB14" s="164">
        <v>2.6571790642969302</v>
      </c>
      <c r="AC14" s="165">
        <v>-1.54360414659845</v>
      </c>
      <c r="AD14" s="155"/>
      <c r="AE14" s="166">
        <v>-5.6785658955787</v>
      </c>
      <c r="AG14" s="182">
        <v>55.771953115933599</v>
      </c>
      <c r="AH14" s="177">
        <v>71.519452535685204</v>
      </c>
      <c r="AI14" s="177">
        <v>87.712007079029803</v>
      </c>
      <c r="AJ14" s="177">
        <v>82.502381339213102</v>
      </c>
      <c r="AK14" s="177">
        <v>71.277710920273805</v>
      </c>
      <c r="AL14" s="183">
        <v>73.7567009980271</v>
      </c>
      <c r="AM14" s="177"/>
      <c r="AN14" s="184">
        <v>78.309155738656102</v>
      </c>
      <c r="AO14" s="185">
        <v>81.797915747940095</v>
      </c>
      <c r="AP14" s="186">
        <v>80.053535743298099</v>
      </c>
      <c r="AQ14" s="177"/>
      <c r="AR14" s="187">
        <v>75.555796639533099</v>
      </c>
      <c r="AS14" s="160"/>
      <c r="AT14" s="161">
        <v>1.0927030169755001</v>
      </c>
      <c r="AU14" s="155">
        <v>4.4918629629677804</v>
      </c>
      <c r="AV14" s="155">
        <v>10.876516583986801</v>
      </c>
      <c r="AW14" s="155">
        <v>2.71070312881062</v>
      </c>
      <c r="AX14" s="155">
        <v>-1.62922082263692</v>
      </c>
      <c r="AY14" s="162">
        <v>3.7350609018260799</v>
      </c>
      <c r="AZ14" s="155"/>
      <c r="BA14" s="163">
        <v>8.2078085399831302</v>
      </c>
      <c r="BB14" s="164">
        <v>4.9373288244518703</v>
      </c>
      <c r="BC14" s="165">
        <v>6.5118658540034797</v>
      </c>
      <c r="BD14" s="155"/>
      <c r="BE14" s="166">
        <v>4.5602599564494604</v>
      </c>
    </row>
    <row r="15" spans="1:57" x14ac:dyDescent="0.25">
      <c r="A15" s="21" t="s">
        <v>26</v>
      </c>
      <c r="B15" s="3" t="str">
        <f t="shared" si="0"/>
        <v>Fairfax/Tysons Corner, VA</v>
      </c>
      <c r="C15" s="3"/>
      <c r="D15" s="24" t="s">
        <v>16</v>
      </c>
      <c r="E15" s="27" t="s">
        <v>17</v>
      </c>
      <c r="F15" s="3"/>
      <c r="G15" s="182">
        <v>80.555242606284594</v>
      </c>
      <c r="H15" s="177">
        <v>89.829385397412096</v>
      </c>
      <c r="I15" s="177">
        <v>133.31308803142301</v>
      </c>
      <c r="J15" s="177">
        <v>131.96222042513801</v>
      </c>
      <c r="K15" s="177">
        <v>86.8994477818853</v>
      </c>
      <c r="L15" s="183">
        <v>104.511876848428</v>
      </c>
      <c r="M15" s="177"/>
      <c r="N15" s="184">
        <v>71.345524491681999</v>
      </c>
      <c r="O15" s="185">
        <v>78.937057532347495</v>
      </c>
      <c r="P15" s="186">
        <v>75.141291012014705</v>
      </c>
      <c r="Q15" s="177"/>
      <c r="R15" s="187">
        <v>96.120280895167596</v>
      </c>
      <c r="S15" s="160"/>
      <c r="T15" s="161">
        <v>5.4321437809215896</v>
      </c>
      <c r="U15" s="155">
        <v>16.028086382330301</v>
      </c>
      <c r="V15" s="155">
        <v>13.3207849382219</v>
      </c>
      <c r="W15" s="155">
        <v>4.6961618781670502</v>
      </c>
      <c r="X15" s="155">
        <v>8.1599540941101107</v>
      </c>
      <c r="Y15" s="162">
        <v>9.35546724972993</v>
      </c>
      <c r="Z15" s="155"/>
      <c r="AA15" s="163">
        <v>-1.2553395901031701</v>
      </c>
      <c r="AB15" s="164">
        <v>-4.2597745550515702E-2</v>
      </c>
      <c r="AC15" s="165">
        <v>-0.62203037589571197</v>
      </c>
      <c r="AD15" s="155"/>
      <c r="AE15" s="166">
        <v>6.9569864378359103</v>
      </c>
      <c r="AG15" s="182">
        <v>66.723900184842805</v>
      </c>
      <c r="AH15" s="177">
        <v>106.912547365988</v>
      </c>
      <c r="AI15" s="177">
        <v>143.04443189694999</v>
      </c>
      <c r="AJ15" s="177">
        <v>132.14270650415801</v>
      </c>
      <c r="AK15" s="177">
        <v>84.886332601663497</v>
      </c>
      <c r="AL15" s="183">
        <v>106.74198371072001</v>
      </c>
      <c r="AM15" s="177"/>
      <c r="AN15" s="184">
        <v>75.910951652033205</v>
      </c>
      <c r="AO15" s="185">
        <v>79.421604089648696</v>
      </c>
      <c r="AP15" s="186">
        <v>77.666277870841</v>
      </c>
      <c r="AQ15" s="177"/>
      <c r="AR15" s="187">
        <v>98.434639185040893</v>
      </c>
      <c r="AS15" s="160"/>
      <c r="AT15" s="161">
        <v>10.6977873080177</v>
      </c>
      <c r="AU15" s="155">
        <v>12.6509150124821</v>
      </c>
      <c r="AV15" s="155">
        <v>20.8320927564877</v>
      </c>
      <c r="AW15" s="155">
        <v>16.362223700108899</v>
      </c>
      <c r="AX15" s="155">
        <v>9.6192205019496804</v>
      </c>
      <c r="AY15" s="162">
        <v>14.872948143235</v>
      </c>
      <c r="AZ15" s="155"/>
      <c r="BA15" s="163">
        <v>13.4011944652729</v>
      </c>
      <c r="BB15" s="164">
        <v>6.0397046023413896</v>
      </c>
      <c r="BC15" s="165">
        <v>9.5139416563202008</v>
      </c>
      <c r="BD15" s="155"/>
      <c r="BE15" s="166">
        <v>13.605763836863501</v>
      </c>
    </row>
    <row r="16" spans="1:57" x14ac:dyDescent="0.25">
      <c r="A16" s="21" t="s">
        <v>27</v>
      </c>
      <c r="B16" s="3" t="str">
        <f t="shared" si="0"/>
        <v>I-95 Fredericksburg, VA</v>
      </c>
      <c r="C16" s="3"/>
      <c r="D16" s="24" t="s">
        <v>16</v>
      </c>
      <c r="E16" s="27" t="s">
        <v>17</v>
      </c>
      <c r="F16" s="3"/>
      <c r="G16" s="182">
        <v>43.954563031709199</v>
      </c>
      <c r="H16" s="177">
        <v>44.945266821345697</v>
      </c>
      <c r="I16" s="177">
        <v>48.914313335543</v>
      </c>
      <c r="J16" s="177">
        <v>46.840373439398903</v>
      </c>
      <c r="K16" s="177">
        <v>44.517914042647199</v>
      </c>
      <c r="L16" s="183">
        <v>45.834486134128802</v>
      </c>
      <c r="M16" s="177"/>
      <c r="N16" s="184">
        <v>51.571714727654403</v>
      </c>
      <c r="O16" s="185">
        <v>59.5090476190476</v>
      </c>
      <c r="P16" s="186">
        <v>55.540381173351001</v>
      </c>
      <c r="Q16" s="177"/>
      <c r="R16" s="187">
        <v>48.607599002477997</v>
      </c>
      <c r="S16" s="160"/>
      <c r="T16" s="161">
        <v>1.8736366616056499</v>
      </c>
      <c r="U16" s="155">
        <v>6.1658114245943798</v>
      </c>
      <c r="V16" s="155">
        <v>2.3477389628999501</v>
      </c>
      <c r="W16" s="155">
        <v>-6.7334455635067201</v>
      </c>
      <c r="X16" s="155">
        <v>-9.8138379984832103</v>
      </c>
      <c r="Y16" s="162">
        <v>-1.58262760775069</v>
      </c>
      <c r="Z16" s="155"/>
      <c r="AA16" s="163">
        <v>-23.819722484640799</v>
      </c>
      <c r="AB16" s="164">
        <v>-16.811635188665299</v>
      </c>
      <c r="AC16" s="165">
        <v>-20.219079113360699</v>
      </c>
      <c r="AD16" s="155"/>
      <c r="AE16" s="166">
        <v>-8.5561966033850094</v>
      </c>
      <c r="AG16" s="182">
        <v>38.101761131366601</v>
      </c>
      <c r="AH16" s="177">
        <v>46.199085460170103</v>
      </c>
      <c r="AI16" s="177">
        <v>52.532883383051498</v>
      </c>
      <c r="AJ16" s="177">
        <v>50.7354557507457</v>
      </c>
      <c r="AK16" s="177">
        <v>48.570652966522999</v>
      </c>
      <c r="AL16" s="183">
        <v>47.227967738371397</v>
      </c>
      <c r="AM16" s="177"/>
      <c r="AN16" s="184">
        <v>55.827589492873699</v>
      </c>
      <c r="AO16" s="185">
        <v>56.098395204949703</v>
      </c>
      <c r="AP16" s="186">
        <v>55.962992348911698</v>
      </c>
      <c r="AQ16" s="177"/>
      <c r="AR16" s="187">
        <v>49.723689055668601</v>
      </c>
      <c r="AS16" s="160"/>
      <c r="AT16" s="161">
        <v>-2.2159158162382</v>
      </c>
      <c r="AU16" s="155">
        <v>1.5796639856531201</v>
      </c>
      <c r="AV16" s="155">
        <v>5.7173301335174997</v>
      </c>
      <c r="AW16" s="155">
        <v>-3.50260013455356</v>
      </c>
      <c r="AX16" s="155">
        <v>-3.0902595087024101</v>
      </c>
      <c r="AY16" s="162">
        <v>-0.29317255600527697</v>
      </c>
      <c r="AZ16" s="155"/>
      <c r="BA16" s="163">
        <v>-2.7202057036651399</v>
      </c>
      <c r="BB16" s="164">
        <v>-5.7464450596610899</v>
      </c>
      <c r="BC16" s="165">
        <v>-4.2608927207513796</v>
      </c>
      <c r="BD16" s="155"/>
      <c r="BE16" s="166">
        <v>-1.60445616752297</v>
      </c>
    </row>
    <row r="17" spans="1:70" x14ac:dyDescent="0.25">
      <c r="A17" s="21" t="s">
        <v>28</v>
      </c>
      <c r="B17" s="3" t="str">
        <f t="shared" si="0"/>
        <v>Dulles Airport Area, VA</v>
      </c>
      <c r="C17" s="3"/>
      <c r="D17" s="24" t="s">
        <v>16</v>
      </c>
      <c r="E17" s="27" t="s">
        <v>17</v>
      </c>
      <c r="F17" s="3"/>
      <c r="G17" s="182">
        <v>76.169213763759103</v>
      </c>
      <c r="H17" s="177">
        <v>80.669301637221295</v>
      </c>
      <c r="I17" s="177">
        <v>100.339296087318</v>
      </c>
      <c r="J17" s="177">
        <v>111.414512071038</v>
      </c>
      <c r="K17" s="177">
        <v>87.381401350476295</v>
      </c>
      <c r="L17" s="183">
        <v>91.194744981962799</v>
      </c>
      <c r="M17" s="177"/>
      <c r="N17" s="184">
        <v>58.506646933678603</v>
      </c>
      <c r="O17" s="185">
        <v>61.013908056608997</v>
      </c>
      <c r="P17" s="186">
        <v>59.760277495143797</v>
      </c>
      <c r="Q17" s="177"/>
      <c r="R17" s="187">
        <v>82.213468557157299</v>
      </c>
      <c r="S17" s="160"/>
      <c r="T17" s="161">
        <v>11.6763796974731</v>
      </c>
      <c r="U17" s="155">
        <v>9.5066783295966797</v>
      </c>
      <c r="V17" s="155">
        <v>3.6132263592516298</v>
      </c>
      <c r="W17" s="155">
        <v>13.251865124612101</v>
      </c>
      <c r="X17" s="155">
        <v>19.3095658027752</v>
      </c>
      <c r="Y17" s="162">
        <v>11.1240662182864</v>
      </c>
      <c r="Z17" s="155"/>
      <c r="AA17" s="163">
        <v>-3.5815981180015801</v>
      </c>
      <c r="AB17" s="164">
        <v>-7.2106582346483998</v>
      </c>
      <c r="AC17" s="165">
        <v>-5.4689666767711502</v>
      </c>
      <c r="AD17" s="155"/>
      <c r="AE17" s="166">
        <v>7.2155602623641801</v>
      </c>
      <c r="AG17" s="182">
        <v>56.662715058736403</v>
      </c>
      <c r="AH17" s="177">
        <v>87.9924368698547</v>
      </c>
      <c r="AI17" s="177">
        <v>110.940580889834</v>
      </c>
      <c r="AJ17" s="177">
        <v>107.138944362223</v>
      </c>
      <c r="AK17" s="177">
        <v>77.938158588474707</v>
      </c>
      <c r="AL17" s="183">
        <v>88.134567153824804</v>
      </c>
      <c r="AM17" s="177"/>
      <c r="AN17" s="184">
        <v>59.915497641291203</v>
      </c>
      <c r="AO17" s="185">
        <v>63.948075339931499</v>
      </c>
      <c r="AP17" s="186">
        <v>61.931786490611401</v>
      </c>
      <c r="AQ17" s="177"/>
      <c r="AR17" s="187">
        <v>80.648058392906606</v>
      </c>
      <c r="AS17" s="160"/>
      <c r="AT17" s="161">
        <v>8.1176313916198293</v>
      </c>
      <c r="AU17" s="155">
        <v>10.551869877059501</v>
      </c>
      <c r="AV17" s="155">
        <v>19.016738748533299</v>
      </c>
      <c r="AW17" s="155">
        <v>16.478028256669202</v>
      </c>
      <c r="AX17" s="155">
        <v>8.5870613854208599</v>
      </c>
      <c r="AY17" s="162">
        <v>13.291257297803099</v>
      </c>
      <c r="AZ17" s="155"/>
      <c r="BA17" s="163">
        <v>-0.36588510482115499</v>
      </c>
      <c r="BB17" s="164">
        <v>0.70180083156115203</v>
      </c>
      <c r="BC17" s="165">
        <v>0.18249539705436099</v>
      </c>
      <c r="BD17" s="155"/>
      <c r="BE17" s="166">
        <v>10.1295239531183</v>
      </c>
    </row>
    <row r="18" spans="1:70" x14ac:dyDescent="0.25">
      <c r="A18" s="21" t="s">
        <v>29</v>
      </c>
      <c r="B18" s="3" t="str">
        <f t="shared" si="0"/>
        <v>Williamsburg, VA</v>
      </c>
      <c r="C18" s="3"/>
      <c r="D18" s="24" t="s">
        <v>16</v>
      </c>
      <c r="E18" s="27" t="s">
        <v>17</v>
      </c>
      <c r="F18" s="3"/>
      <c r="G18" s="182">
        <v>54.977279567053799</v>
      </c>
      <c r="H18" s="177">
        <v>34.9951729144667</v>
      </c>
      <c r="I18" s="177">
        <v>28.8635031678986</v>
      </c>
      <c r="J18" s="177">
        <v>28.5987856388595</v>
      </c>
      <c r="K18" s="177">
        <v>30.621974656810899</v>
      </c>
      <c r="L18" s="183">
        <v>35.611343189017902</v>
      </c>
      <c r="M18" s="177"/>
      <c r="N18" s="184">
        <v>56.388854276663103</v>
      </c>
      <c r="O18" s="185">
        <v>71.644460137275601</v>
      </c>
      <c r="P18" s="186">
        <v>64.016657206969299</v>
      </c>
      <c r="Q18" s="177"/>
      <c r="R18" s="187">
        <v>43.727147194146902</v>
      </c>
      <c r="S18" s="160"/>
      <c r="T18" s="161">
        <v>-12.943521918508401</v>
      </c>
      <c r="U18" s="155">
        <v>-2.3503116942843398</v>
      </c>
      <c r="V18" s="155">
        <v>-13.1564117352225</v>
      </c>
      <c r="W18" s="155">
        <v>-18.620017648218099</v>
      </c>
      <c r="X18" s="155">
        <v>-27.932248479496501</v>
      </c>
      <c r="Y18" s="162">
        <v>-15.153618506395899</v>
      </c>
      <c r="Z18" s="155"/>
      <c r="AA18" s="163">
        <v>-35.841785468683298</v>
      </c>
      <c r="AB18" s="164">
        <v>-28.779960301572199</v>
      </c>
      <c r="AC18" s="165">
        <v>-32.0728585636381</v>
      </c>
      <c r="AD18" s="155"/>
      <c r="AE18" s="166">
        <v>-23.159372160785502</v>
      </c>
      <c r="AG18" s="182">
        <v>33.524676940337898</v>
      </c>
      <c r="AH18" s="177">
        <v>29.785974128827799</v>
      </c>
      <c r="AI18" s="177">
        <v>27.762419812565899</v>
      </c>
      <c r="AJ18" s="177">
        <v>27.1827336325237</v>
      </c>
      <c r="AK18" s="177">
        <v>32.054057550158298</v>
      </c>
      <c r="AL18" s="183">
        <v>30.0619724128827</v>
      </c>
      <c r="AM18" s="177"/>
      <c r="AN18" s="184">
        <v>56.557304976240701</v>
      </c>
      <c r="AO18" s="185">
        <v>73.246744654170996</v>
      </c>
      <c r="AP18" s="186">
        <v>64.902024815205905</v>
      </c>
      <c r="AQ18" s="177"/>
      <c r="AR18" s="187">
        <v>40.0162730992608</v>
      </c>
      <c r="AS18" s="160"/>
      <c r="AT18" s="161">
        <v>-5.5022384816750503</v>
      </c>
      <c r="AU18" s="155">
        <v>8.3594197790948392</v>
      </c>
      <c r="AV18" s="155">
        <v>-0.19966093857613501</v>
      </c>
      <c r="AW18" s="155">
        <v>-3.0754535249387098</v>
      </c>
      <c r="AX18" s="155">
        <v>0.33480659660830903</v>
      </c>
      <c r="AY18" s="162">
        <v>-0.30772998760104903</v>
      </c>
      <c r="AZ18" s="155"/>
      <c r="BA18" s="163">
        <v>-15.317300876203699</v>
      </c>
      <c r="BB18" s="164">
        <v>-3.32251206591285</v>
      </c>
      <c r="BC18" s="165">
        <v>-8.9422406153028895</v>
      </c>
      <c r="BD18" s="155"/>
      <c r="BE18" s="166">
        <v>-4.4929713717059903</v>
      </c>
    </row>
    <row r="19" spans="1:70" x14ac:dyDescent="0.25">
      <c r="A19" s="21" t="s">
        <v>30</v>
      </c>
      <c r="B19" s="3" t="str">
        <f t="shared" si="0"/>
        <v>Virginia Beach, VA</v>
      </c>
      <c r="C19" s="3"/>
      <c r="D19" s="24" t="s">
        <v>16</v>
      </c>
      <c r="E19" s="27" t="s">
        <v>17</v>
      </c>
      <c r="F19" s="3"/>
      <c r="G19" s="182">
        <v>56.561955703959697</v>
      </c>
      <c r="H19" s="177">
        <v>40.781115941231903</v>
      </c>
      <c r="I19" s="177">
        <v>39.2221241321921</v>
      </c>
      <c r="J19" s="177">
        <v>35.5826083293707</v>
      </c>
      <c r="K19" s="177">
        <v>36.554592447297502</v>
      </c>
      <c r="L19" s="183">
        <v>41.764564485863197</v>
      </c>
      <c r="M19" s="177"/>
      <c r="N19" s="184">
        <v>52.119762735774202</v>
      </c>
      <c r="O19" s="185">
        <v>63.165039316848897</v>
      </c>
      <c r="P19" s="186">
        <v>57.642401026311603</v>
      </c>
      <c r="Q19" s="177"/>
      <c r="R19" s="187">
        <v>46.289817833668302</v>
      </c>
      <c r="S19" s="160"/>
      <c r="T19" s="161">
        <v>-8.3804860618402905</v>
      </c>
      <c r="U19" s="155">
        <v>-11.6848502254509</v>
      </c>
      <c r="V19" s="155">
        <v>-24.982476603999601</v>
      </c>
      <c r="W19" s="155">
        <v>-40.847353631978798</v>
      </c>
      <c r="X19" s="155">
        <v>-44.470220689550302</v>
      </c>
      <c r="Y19" s="162">
        <v>-27.0307343213343</v>
      </c>
      <c r="Z19" s="155"/>
      <c r="AA19" s="163">
        <v>-34.637001750419202</v>
      </c>
      <c r="AB19" s="164">
        <v>-14.4082493136002</v>
      </c>
      <c r="AC19" s="165">
        <v>-24.9139869422681</v>
      </c>
      <c r="AD19" s="155"/>
      <c r="AE19" s="166">
        <v>-26.309566674207801</v>
      </c>
      <c r="AG19" s="182">
        <v>36.144065489699798</v>
      </c>
      <c r="AH19" s="177">
        <v>39.5663761061247</v>
      </c>
      <c r="AI19" s="177">
        <v>42.117217025281299</v>
      </c>
      <c r="AJ19" s="177">
        <v>40.607074791963797</v>
      </c>
      <c r="AK19" s="177">
        <v>40.687241591377301</v>
      </c>
      <c r="AL19" s="183">
        <v>39.8226798281732</v>
      </c>
      <c r="AM19" s="177"/>
      <c r="AN19" s="184">
        <v>65.334165046854594</v>
      </c>
      <c r="AO19" s="185">
        <v>71.449989871891106</v>
      </c>
      <c r="AP19" s="186">
        <v>68.3920774593728</v>
      </c>
      <c r="AQ19" s="177"/>
      <c r="AR19" s="187">
        <v>47.992979655061198</v>
      </c>
      <c r="AS19" s="160"/>
      <c r="AT19" s="161">
        <v>-6.5724330005034499</v>
      </c>
      <c r="AU19" s="155">
        <v>-1.71751560096871</v>
      </c>
      <c r="AV19" s="155">
        <v>-7.0688356604673803</v>
      </c>
      <c r="AW19" s="155">
        <v>-17.513702391594698</v>
      </c>
      <c r="AX19" s="155">
        <v>-22.774244379856999</v>
      </c>
      <c r="AY19" s="162">
        <v>-11.9669914698868</v>
      </c>
      <c r="AZ19" s="155"/>
      <c r="BA19" s="163">
        <v>-14.4408631253892</v>
      </c>
      <c r="BB19" s="164">
        <v>-11.656173272119</v>
      </c>
      <c r="BC19" s="165">
        <v>-13.0085312113917</v>
      </c>
      <c r="BD19" s="155"/>
      <c r="BE19" s="166">
        <v>-12.380220586105899</v>
      </c>
    </row>
    <row r="20" spans="1:70" x14ac:dyDescent="0.25">
      <c r="A20" s="34" t="s">
        <v>31</v>
      </c>
      <c r="B20" s="3" t="str">
        <f t="shared" si="0"/>
        <v>Norfolk/Portsmouth, VA</v>
      </c>
      <c r="C20" s="3"/>
      <c r="D20" s="24" t="s">
        <v>16</v>
      </c>
      <c r="E20" s="27" t="s">
        <v>17</v>
      </c>
      <c r="F20" s="3"/>
      <c r="G20" s="182">
        <v>53.047368216918201</v>
      </c>
      <c r="H20" s="177">
        <v>53.233315163215103</v>
      </c>
      <c r="I20" s="177">
        <v>54.270553790803703</v>
      </c>
      <c r="J20" s="177">
        <v>61.797024219024202</v>
      </c>
      <c r="K20" s="177">
        <v>60.8238336082836</v>
      </c>
      <c r="L20" s="183">
        <v>56.634418999648901</v>
      </c>
      <c r="M20" s="177"/>
      <c r="N20" s="184">
        <v>69.923550333450294</v>
      </c>
      <c r="O20" s="185">
        <v>74.631255545805502</v>
      </c>
      <c r="P20" s="186">
        <v>72.277402939627905</v>
      </c>
      <c r="Q20" s="177"/>
      <c r="R20" s="187">
        <v>61.103842982500097</v>
      </c>
      <c r="S20" s="160"/>
      <c r="T20" s="161">
        <v>5.2479555909920599</v>
      </c>
      <c r="U20" s="155">
        <v>-1.9673547335869499</v>
      </c>
      <c r="V20" s="155">
        <v>-4.8895526242714702</v>
      </c>
      <c r="W20" s="155">
        <v>-9.5461383941634601E-2</v>
      </c>
      <c r="X20" s="155">
        <v>4.3614695285593896</v>
      </c>
      <c r="Y20" s="162">
        <v>0.45039545483329702</v>
      </c>
      <c r="Z20" s="155"/>
      <c r="AA20" s="163">
        <v>-7.5922623641034201</v>
      </c>
      <c r="AB20" s="164">
        <v>-4.3987682155396497</v>
      </c>
      <c r="AC20" s="165">
        <v>-5.9706225041399197</v>
      </c>
      <c r="AD20" s="155"/>
      <c r="AE20" s="166">
        <v>-1.81554772376492</v>
      </c>
      <c r="AG20" s="182">
        <v>46.5814707923832</v>
      </c>
      <c r="AH20" s="177">
        <v>59.269431225868701</v>
      </c>
      <c r="AI20" s="177">
        <v>61.183119441031899</v>
      </c>
      <c r="AJ20" s="177">
        <v>63.348684108459103</v>
      </c>
      <c r="AK20" s="177">
        <v>61.062669133906603</v>
      </c>
      <c r="AL20" s="183">
        <v>58.289074940329897</v>
      </c>
      <c r="AM20" s="177"/>
      <c r="AN20" s="184">
        <v>74.002267484204907</v>
      </c>
      <c r="AO20" s="185">
        <v>75.353283073008001</v>
      </c>
      <c r="AP20" s="186">
        <v>74.677775278606504</v>
      </c>
      <c r="AQ20" s="177"/>
      <c r="AR20" s="187">
        <v>62.971560751266097</v>
      </c>
      <c r="AS20" s="160"/>
      <c r="AT20" s="161">
        <v>1.2737915493726299</v>
      </c>
      <c r="AU20" s="155">
        <v>9.0072885603071899</v>
      </c>
      <c r="AV20" s="155">
        <v>2.7620901195142502</v>
      </c>
      <c r="AW20" s="155">
        <v>3.4083980243259901</v>
      </c>
      <c r="AX20" s="155">
        <v>6.01592090084878</v>
      </c>
      <c r="AY20" s="162">
        <v>4.5489565966492398</v>
      </c>
      <c r="AZ20" s="155"/>
      <c r="BA20" s="163">
        <v>6.0956514240640498</v>
      </c>
      <c r="BB20" s="164">
        <v>1.0629541958668201</v>
      </c>
      <c r="BC20" s="165">
        <v>3.4954272703977298</v>
      </c>
      <c r="BD20" s="155"/>
      <c r="BE20" s="166">
        <v>4.1895974550814898</v>
      </c>
    </row>
    <row r="21" spans="1:70" x14ac:dyDescent="0.25">
      <c r="A21" s="35" t="s">
        <v>32</v>
      </c>
      <c r="B21" s="3" t="str">
        <f t="shared" si="0"/>
        <v>Newport News/Hampton, VA</v>
      </c>
      <c r="C21" s="3"/>
      <c r="D21" s="24" t="s">
        <v>16</v>
      </c>
      <c r="E21" s="27" t="s">
        <v>17</v>
      </c>
      <c r="F21" s="3"/>
      <c r="G21" s="182">
        <v>40.449522591597102</v>
      </c>
      <c r="H21" s="177">
        <v>42.4716884990804</v>
      </c>
      <c r="I21" s="177">
        <v>46.102992233696398</v>
      </c>
      <c r="J21" s="177">
        <v>52.8429128306691</v>
      </c>
      <c r="K21" s="177">
        <v>53.764855552411902</v>
      </c>
      <c r="L21" s="183">
        <v>47.126394341491</v>
      </c>
      <c r="M21" s="177"/>
      <c r="N21" s="184">
        <v>62.894965596265301</v>
      </c>
      <c r="O21" s="185">
        <v>60.799374593294601</v>
      </c>
      <c r="P21" s="186">
        <v>61.847170094779997</v>
      </c>
      <c r="Q21" s="177"/>
      <c r="R21" s="187">
        <v>51.3323302710021</v>
      </c>
      <c r="S21" s="160"/>
      <c r="T21" s="161">
        <v>4.1320451589908496</v>
      </c>
      <c r="U21" s="155">
        <v>-5.6186968565166797</v>
      </c>
      <c r="V21" s="155">
        <v>-13.4085334551336</v>
      </c>
      <c r="W21" s="155">
        <v>-9.0363168547635908</v>
      </c>
      <c r="X21" s="155">
        <v>-6.7173480111646802</v>
      </c>
      <c r="Y21" s="162">
        <v>-6.7968049611683501</v>
      </c>
      <c r="Z21" s="155"/>
      <c r="AA21" s="163">
        <v>-15.9529626429961</v>
      </c>
      <c r="AB21" s="164">
        <v>-15.4277371904712</v>
      </c>
      <c r="AC21" s="165">
        <v>-15.6956167436316</v>
      </c>
      <c r="AD21" s="155"/>
      <c r="AE21" s="166">
        <v>-10.0647345811447</v>
      </c>
      <c r="AG21" s="182">
        <v>35.2101239602489</v>
      </c>
      <c r="AH21" s="177">
        <v>42.816049487197603</v>
      </c>
      <c r="AI21" s="177">
        <v>48.302754459612302</v>
      </c>
      <c r="AJ21" s="177">
        <v>52.162400067194703</v>
      </c>
      <c r="AK21" s="177">
        <v>49.4002180364973</v>
      </c>
      <c r="AL21" s="183">
        <v>45.578309202150201</v>
      </c>
      <c r="AM21" s="177"/>
      <c r="AN21" s="184">
        <v>61.666024296222901</v>
      </c>
      <c r="AO21" s="185">
        <v>59.501179586928799</v>
      </c>
      <c r="AP21" s="186">
        <v>60.5836019415758</v>
      </c>
      <c r="AQ21" s="177"/>
      <c r="AR21" s="187">
        <v>49.865535699128898</v>
      </c>
      <c r="AS21" s="160"/>
      <c r="AT21" s="161">
        <v>3.4173754146648001</v>
      </c>
      <c r="AU21" s="155">
        <v>1.39459118600191</v>
      </c>
      <c r="AV21" s="155">
        <v>-0.397498567197553</v>
      </c>
      <c r="AW21" s="155">
        <v>7.0137819300840107E-2</v>
      </c>
      <c r="AX21" s="155">
        <v>-3.03972167312449</v>
      </c>
      <c r="AY21" s="162">
        <v>2.08399241949426E-2</v>
      </c>
      <c r="AZ21" s="155"/>
      <c r="BA21" s="163">
        <v>-1.41989209977697</v>
      </c>
      <c r="BB21" s="164">
        <v>-0.48172838632376103</v>
      </c>
      <c r="BC21" s="165">
        <v>-0.96141173919568801</v>
      </c>
      <c r="BD21" s="155"/>
      <c r="BE21" s="166">
        <v>-0.32232491908754501</v>
      </c>
    </row>
    <row r="22" spans="1:70" x14ac:dyDescent="0.25">
      <c r="A22" s="36" t="s">
        <v>33</v>
      </c>
      <c r="B22" s="3" t="str">
        <f t="shared" si="0"/>
        <v>Chesapeake/Suffolk, VA</v>
      </c>
      <c r="C22" s="3"/>
      <c r="D22" s="25" t="s">
        <v>16</v>
      </c>
      <c r="E22" s="28" t="s">
        <v>17</v>
      </c>
      <c r="F22" s="3"/>
      <c r="G22" s="188">
        <v>49.001828365706601</v>
      </c>
      <c r="H22" s="189">
        <v>50.175593352310699</v>
      </c>
      <c r="I22" s="189">
        <v>49.614245612860003</v>
      </c>
      <c r="J22" s="189">
        <v>52.0901819658405</v>
      </c>
      <c r="K22" s="189">
        <v>48.452455643000597</v>
      </c>
      <c r="L22" s="190">
        <v>49.866860987943703</v>
      </c>
      <c r="M22" s="177"/>
      <c r="N22" s="191">
        <v>50.267884058941704</v>
      </c>
      <c r="O22" s="192">
        <v>54.686267699263198</v>
      </c>
      <c r="P22" s="193">
        <v>52.477075879102401</v>
      </c>
      <c r="Q22" s="177"/>
      <c r="R22" s="194">
        <v>50.612636671131902</v>
      </c>
      <c r="S22" s="160"/>
      <c r="T22" s="167">
        <v>-6.7517504074672798</v>
      </c>
      <c r="U22" s="168">
        <v>-2.6470069009203399</v>
      </c>
      <c r="V22" s="168">
        <v>-13.962639112149899</v>
      </c>
      <c r="W22" s="168">
        <v>-14.137270582189799</v>
      </c>
      <c r="X22" s="168">
        <v>-9.6758542464956196</v>
      </c>
      <c r="Y22" s="169">
        <v>-9.6828609571825801</v>
      </c>
      <c r="Z22" s="155"/>
      <c r="AA22" s="170">
        <v>-15.5192551878642</v>
      </c>
      <c r="AB22" s="171">
        <v>-10.7319783285678</v>
      </c>
      <c r="AC22" s="172">
        <v>-13.090759998560101</v>
      </c>
      <c r="AD22" s="155"/>
      <c r="AE22" s="173">
        <v>-10.7199541727151</v>
      </c>
      <c r="AG22" s="188">
        <v>41.803313081334501</v>
      </c>
      <c r="AH22" s="189">
        <v>52.497593109799404</v>
      </c>
      <c r="AI22" s="189">
        <v>55.5067733391937</v>
      </c>
      <c r="AJ22" s="189">
        <v>54.959344455607102</v>
      </c>
      <c r="AK22" s="189">
        <v>50.729382138222597</v>
      </c>
      <c r="AL22" s="190">
        <v>51.0992812248315</v>
      </c>
      <c r="AM22" s="177"/>
      <c r="AN22" s="191">
        <v>53.127942437942103</v>
      </c>
      <c r="AO22" s="192">
        <v>55.510374895344903</v>
      </c>
      <c r="AP22" s="193">
        <v>54.319133733804897</v>
      </c>
      <c r="AQ22" s="177"/>
      <c r="AR22" s="194">
        <v>52.019225330997102</v>
      </c>
      <c r="AS22" s="160"/>
      <c r="AT22" s="167">
        <v>-4.9635869037603797</v>
      </c>
      <c r="AU22" s="168">
        <v>-2.8395364567007699</v>
      </c>
      <c r="AV22" s="168">
        <v>-5.9383283083991296</v>
      </c>
      <c r="AW22" s="168">
        <v>-8.9201456217342407</v>
      </c>
      <c r="AX22" s="168">
        <v>-6.5453175853354102</v>
      </c>
      <c r="AY22" s="169">
        <v>-5.9477829134777496</v>
      </c>
      <c r="AZ22" s="155"/>
      <c r="BA22" s="170">
        <v>-6.6167766462143103</v>
      </c>
      <c r="BB22" s="171">
        <v>-7.5934242520120696</v>
      </c>
      <c r="BC22" s="172">
        <v>-7.1184174553139998</v>
      </c>
      <c r="BD22" s="155"/>
      <c r="BE22" s="173">
        <v>-6.3001392774556804</v>
      </c>
    </row>
    <row r="23" spans="1:70" ht="13" x14ac:dyDescent="0.3">
      <c r="A23" s="35" t="s">
        <v>109</v>
      </c>
      <c r="B23" s="3" t="s">
        <v>109</v>
      </c>
      <c r="C23" s="9"/>
      <c r="D23" s="23" t="s">
        <v>16</v>
      </c>
      <c r="E23" s="26" t="s">
        <v>17</v>
      </c>
      <c r="F23" s="3"/>
      <c r="G23" s="174">
        <v>65.554238985313702</v>
      </c>
      <c r="H23" s="175">
        <v>73.480076769025302</v>
      </c>
      <c r="I23" s="175">
        <v>78.179472630173507</v>
      </c>
      <c r="J23" s="175">
        <v>74.5786748998664</v>
      </c>
      <c r="K23" s="175">
        <v>111.81202269692901</v>
      </c>
      <c r="L23" s="176">
        <v>80.720897196261603</v>
      </c>
      <c r="M23" s="177"/>
      <c r="N23" s="178">
        <v>143.344185580774</v>
      </c>
      <c r="O23" s="179">
        <v>150.41903538050701</v>
      </c>
      <c r="P23" s="180">
        <v>146.88161048064001</v>
      </c>
      <c r="Q23" s="177"/>
      <c r="R23" s="181">
        <v>99.623958134655695</v>
      </c>
      <c r="S23" s="160"/>
      <c r="T23" s="152">
        <v>-25.169920807955499</v>
      </c>
      <c r="U23" s="153">
        <v>-13.803725816625899</v>
      </c>
      <c r="V23" s="153">
        <v>-31.620900222134701</v>
      </c>
      <c r="W23" s="153">
        <v>-26.887724059977</v>
      </c>
      <c r="X23" s="153">
        <v>-12.9942603904293</v>
      </c>
      <c r="Y23" s="154">
        <v>-22.039030418019198</v>
      </c>
      <c r="Z23" s="155"/>
      <c r="AA23" s="156">
        <v>-6.4206809600455399</v>
      </c>
      <c r="AB23" s="157">
        <v>-9.1719192908154703</v>
      </c>
      <c r="AC23" s="158">
        <v>-7.8499339359595597</v>
      </c>
      <c r="AD23" s="155"/>
      <c r="AE23" s="159">
        <v>-16.6315306756374</v>
      </c>
      <c r="AF23" s="67"/>
      <c r="AG23" s="174">
        <v>68.216005507343098</v>
      </c>
      <c r="AH23" s="175">
        <v>109.35355807743601</v>
      </c>
      <c r="AI23" s="175">
        <v>120.524232309746</v>
      </c>
      <c r="AJ23" s="175">
        <v>119.69924399198899</v>
      </c>
      <c r="AK23" s="175">
        <v>101.52159546061399</v>
      </c>
      <c r="AL23" s="176">
        <v>103.862927069425</v>
      </c>
      <c r="AM23" s="177"/>
      <c r="AN23" s="178">
        <v>132.73218875166799</v>
      </c>
      <c r="AO23" s="179">
        <v>140.926495327102</v>
      </c>
      <c r="AP23" s="180">
        <v>136.82934203938501</v>
      </c>
      <c r="AQ23" s="177"/>
      <c r="AR23" s="181">
        <v>113.281902775128</v>
      </c>
      <c r="AS23" s="160"/>
      <c r="AT23" s="152">
        <v>6.5228345826313303</v>
      </c>
      <c r="AU23" s="153">
        <v>18.460680567049</v>
      </c>
      <c r="AV23" s="153">
        <v>5.0756398070145803</v>
      </c>
      <c r="AW23" s="153">
        <v>7.9606413023231299</v>
      </c>
      <c r="AX23" s="153">
        <v>8.2741646988582502</v>
      </c>
      <c r="AY23" s="154">
        <v>9.1708540774272507</v>
      </c>
      <c r="AZ23" s="155"/>
      <c r="BA23" s="156">
        <v>5.6029622318348897</v>
      </c>
      <c r="BB23" s="157">
        <v>-2.2925636502869802</v>
      </c>
      <c r="BC23" s="158">
        <v>1.38399398634239</v>
      </c>
      <c r="BD23" s="155"/>
      <c r="BE23" s="159">
        <v>6.3518943929551304</v>
      </c>
      <c r="BF23" s="67"/>
      <c r="BG23" s="68"/>
      <c r="BH23" s="68"/>
      <c r="BI23" s="68"/>
      <c r="BJ23" s="68"/>
      <c r="BK23" s="68"/>
      <c r="BL23" s="68"/>
      <c r="BM23" s="68"/>
      <c r="BN23" s="68"/>
      <c r="BO23" s="68"/>
      <c r="BP23" s="68"/>
      <c r="BQ23" s="68"/>
      <c r="BR23" s="68"/>
    </row>
    <row r="24" spans="1:70" x14ac:dyDescent="0.25">
      <c r="A24" s="35" t="s">
        <v>43</v>
      </c>
      <c r="B24" s="3" t="str">
        <f t="shared" si="0"/>
        <v>Richmond North/Glen Allen, VA</v>
      </c>
      <c r="C24" s="10"/>
      <c r="D24" s="24" t="s">
        <v>16</v>
      </c>
      <c r="E24" s="27" t="s">
        <v>17</v>
      </c>
      <c r="F24" s="3"/>
      <c r="G24" s="182">
        <v>50.948803438395402</v>
      </c>
      <c r="H24" s="177">
        <v>55.711126647564399</v>
      </c>
      <c r="I24" s="177">
        <v>52.663677936962699</v>
      </c>
      <c r="J24" s="177">
        <v>47.480193696275002</v>
      </c>
      <c r="K24" s="177">
        <v>45.451829226360999</v>
      </c>
      <c r="L24" s="183">
        <v>50.451126189111697</v>
      </c>
      <c r="M24" s="177"/>
      <c r="N24" s="184">
        <v>58.318119197707702</v>
      </c>
      <c r="O24" s="185">
        <v>73.934754154727699</v>
      </c>
      <c r="P24" s="186">
        <v>66.126436676217693</v>
      </c>
      <c r="Q24" s="177"/>
      <c r="R24" s="187">
        <v>54.929786328284798</v>
      </c>
      <c r="S24" s="160"/>
      <c r="T24" s="161">
        <v>13.5387273467305</v>
      </c>
      <c r="U24" s="155">
        <v>1.7427006213406799</v>
      </c>
      <c r="V24" s="155">
        <v>-24.896190232615801</v>
      </c>
      <c r="W24" s="155">
        <v>-29.191655463809301</v>
      </c>
      <c r="X24" s="155">
        <v>-23.985275266099901</v>
      </c>
      <c r="Y24" s="162">
        <v>-14.9507656776931</v>
      </c>
      <c r="Z24" s="155"/>
      <c r="AA24" s="163">
        <v>-34.438037072318103</v>
      </c>
      <c r="AB24" s="164">
        <v>-27.102854212226902</v>
      </c>
      <c r="AC24" s="165">
        <v>-30.530166273248</v>
      </c>
      <c r="AD24" s="155"/>
      <c r="AE24" s="166">
        <v>-21.041277166882299</v>
      </c>
      <c r="AF24" s="67"/>
      <c r="AG24" s="182">
        <v>36.344725787965601</v>
      </c>
      <c r="AH24" s="177">
        <v>51.819551289398198</v>
      </c>
      <c r="AI24" s="177">
        <v>61.319318911174697</v>
      </c>
      <c r="AJ24" s="177">
        <v>60.190597707736302</v>
      </c>
      <c r="AK24" s="177">
        <v>48.448239828080197</v>
      </c>
      <c r="AL24" s="183">
        <v>51.624486704871003</v>
      </c>
      <c r="AM24" s="177"/>
      <c r="AN24" s="184">
        <v>65.424183381088795</v>
      </c>
      <c r="AO24" s="185">
        <v>69.560270773638905</v>
      </c>
      <c r="AP24" s="186">
        <v>67.492227077363793</v>
      </c>
      <c r="AQ24" s="177"/>
      <c r="AR24" s="187">
        <v>56.1581268112975</v>
      </c>
      <c r="AS24" s="160"/>
      <c r="AT24" s="161">
        <v>-0.99525595518377596</v>
      </c>
      <c r="AU24" s="155">
        <v>-4.2586933609439601</v>
      </c>
      <c r="AV24" s="155">
        <v>-4.9768692632993696</v>
      </c>
      <c r="AW24" s="155">
        <v>-5.5940547194218704</v>
      </c>
      <c r="AX24" s="155">
        <v>-8.8422206008145992</v>
      </c>
      <c r="AY24" s="162">
        <v>-5.1963133670033104</v>
      </c>
      <c r="AZ24" s="155"/>
      <c r="BA24" s="163">
        <v>-7.0794266869076203</v>
      </c>
      <c r="BB24" s="164">
        <v>-11.0086828346159</v>
      </c>
      <c r="BC24" s="165">
        <v>-9.1466209919702592</v>
      </c>
      <c r="BD24" s="155"/>
      <c r="BE24" s="166">
        <v>-6.5909209572967304</v>
      </c>
      <c r="BF24" s="67"/>
      <c r="BG24" s="68"/>
      <c r="BH24" s="68"/>
      <c r="BI24" s="68"/>
      <c r="BJ24" s="68"/>
      <c r="BK24" s="68"/>
      <c r="BL24" s="68"/>
      <c r="BM24" s="68"/>
      <c r="BN24" s="68"/>
      <c r="BO24" s="68"/>
      <c r="BP24" s="68"/>
      <c r="BQ24" s="68"/>
      <c r="BR24" s="68"/>
    </row>
    <row r="25" spans="1:70" x14ac:dyDescent="0.25">
      <c r="A25" s="35" t="s">
        <v>44</v>
      </c>
      <c r="B25" s="3" t="str">
        <f t="shared" si="0"/>
        <v>Richmond West/Midlothian, VA</v>
      </c>
      <c r="C25" s="3"/>
      <c r="D25" s="24" t="s">
        <v>16</v>
      </c>
      <c r="E25" s="27" t="s">
        <v>17</v>
      </c>
      <c r="F25" s="3"/>
      <c r="G25" s="182">
        <v>40.225977505694701</v>
      </c>
      <c r="H25" s="177">
        <v>52.259419960136597</v>
      </c>
      <c r="I25" s="177">
        <v>46.530980239179897</v>
      </c>
      <c r="J25" s="177">
        <v>47.564484937357598</v>
      </c>
      <c r="K25" s="177">
        <v>42.397958342824602</v>
      </c>
      <c r="L25" s="183">
        <v>45.7957641970387</v>
      </c>
      <c r="M25" s="177"/>
      <c r="N25" s="184">
        <v>48.878623006833699</v>
      </c>
      <c r="O25" s="185">
        <v>52.397628872437302</v>
      </c>
      <c r="P25" s="186">
        <v>50.638125939635501</v>
      </c>
      <c r="Q25" s="177"/>
      <c r="R25" s="187">
        <v>47.1792961234949</v>
      </c>
      <c r="S25" s="160"/>
      <c r="T25" s="161">
        <v>8.6092646855609498</v>
      </c>
      <c r="U25" s="155">
        <v>24.612788873808199</v>
      </c>
      <c r="V25" s="155">
        <v>-8.7710053643357799</v>
      </c>
      <c r="W25" s="155">
        <v>-11.9927904340678</v>
      </c>
      <c r="X25" s="155">
        <v>-11.7645342132147</v>
      </c>
      <c r="Y25" s="162">
        <v>-1.33473476125385</v>
      </c>
      <c r="Z25" s="155"/>
      <c r="AA25" s="163">
        <v>-32.791053624552198</v>
      </c>
      <c r="AB25" s="164">
        <v>-37.856473262530699</v>
      </c>
      <c r="AC25" s="165">
        <v>-35.510692622846697</v>
      </c>
      <c r="AD25" s="155"/>
      <c r="AE25" s="166">
        <v>-15.1276845833347</v>
      </c>
      <c r="AF25" s="67"/>
      <c r="AG25" s="182">
        <v>34.538885236332497</v>
      </c>
      <c r="AH25" s="177">
        <v>45.246475498291503</v>
      </c>
      <c r="AI25" s="177">
        <v>48.147578544988598</v>
      </c>
      <c r="AJ25" s="177">
        <v>52.746273042425898</v>
      </c>
      <c r="AK25" s="177">
        <v>50.900362962699297</v>
      </c>
      <c r="AL25" s="183">
        <v>46.315915056947603</v>
      </c>
      <c r="AM25" s="177"/>
      <c r="AN25" s="184">
        <v>61.904986510535302</v>
      </c>
      <c r="AO25" s="185">
        <v>59.671877071469197</v>
      </c>
      <c r="AP25" s="186">
        <v>60.788431791002203</v>
      </c>
      <c r="AQ25" s="177"/>
      <c r="AR25" s="187">
        <v>50.450919838106003</v>
      </c>
      <c r="AS25" s="160"/>
      <c r="AT25" s="161">
        <v>3.5545331322730802</v>
      </c>
      <c r="AU25" s="155">
        <v>5.9564186642754802</v>
      </c>
      <c r="AV25" s="155">
        <v>0.54668760046776099</v>
      </c>
      <c r="AW25" s="155">
        <v>3.6026393634186298</v>
      </c>
      <c r="AX25" s="155">
        <v>11.8671018315676</v>
      </c>
      <c r="AY25" s="162">
        <v>5.0939212965316703</v>
      </c>
      <c r="AZ25" s="155"/>
      <c r="BA25" s="163">
        <v>-5.6780307697994896</v>
      </c>
      <c r="BB25" s="164">
        <v>-16.1449247699219</v>
      </c>
      <c r="BC25" s="165">
        <v>-11.123014107352301</v>
      </c>
      <c r="BD25" s="155"/>
      <c r="BE25" s="166">
        <v>-1.1173886662933501</v>
      </c>
      <c r="BF25" s="67"/>
      <c r="BG25" s="68"/>
      <c r="BH25" s="68"/>
      <c r="BI25" s="68"/>
      <c r="BJ25" s="68"/>
      <c r="BK25" s="68"/>
      <c r="BL25" s="68"/>
      <c r="BM25" s="68"/>
      <c r="BN25" s="68"/>
      <c r="BO25" s="68"/>
      <c r="BP25" s="68"/>
      <c r="BQ25" s="68"/>
      <c r="BR25" s="68"/>
    </row>
    <row r="26" spans="1:70" x14ac:dyDescent="0.25">
      <c r="A26" s="21" t="s">
        <v>45</v>
      </c>
      <c r="B26" s="3" t="str">
        <f t="shared" si="0"/>
        <v>Petersburg/Chester, VA</v>
      </c>
      <c r="C26" s="3"/>
      <c r="D26" s="24" t="s">
        <v>16</v>
      </c>
      <c r="E26" s="27" t="s">
        <v>17</v>
      </c>
      <c r="F26" s="3"/>
      <c r="G26" s="182">
        <v>43.869152048872103</v>
      </c>
      <c r="H26" s="177">
        <v>53.086543834586401</v>
      </c>
      <c r="I26" s="177">
        <v>49.450987443609002</v>
      </c>
      <c r="J26" s="177">
        <v>50.640135150375897</v>
      </c>
      <c r="K26" s="177">
        <v>43.387922988721797</v>
      </c>
      <c r="L26" s="183">
        <v>48.086948293233</v>
      </c>
      <c r="M26" s="177"/>
      <c r="N26" s="184">
        <v>43.724423007518702</v>
      </c>
      <c r="O26" s="185">
        <v>49.049830112781898</v>
      </c>
      <c r="P26" s="186">
        <v>46.3871265601503</v>
      </c>
      <c r="Q26" s="177"/>
      <c r="R26" s="187">
        <v>47.601284940923698</v>
      </c>
      <c r="S26" s="160"/>
      <c r="T26" s="161">
        <v>12.483391075494399</v>
      </c>
      <c r="U26" s="155">
        <v>4.4523826087163503</v>
      </c>
      <c r="V26" s="155">
        <v>-10.9696961692341</v>
      </c>
      <c r="W26" s="155">
        <v>-8.5955257879933296</v>
      </c>
      <c r="X26" s="155">
        <v>-16.897120215882399</v>
      </c>
      <c r="Y26" s="162">
        <v>-4.9591329718102699</v>
      </c>
      <c r="Z26" s="155"/>
      <c r="AA26" s="163">
        <v>-20.926650465534301</v>
      </c>
      <c r="AB26" s="164">
        <v>-23.4484226581347</v>
      </c>
      <c r="AC26" s="165">
        <v>-22.280259028290601</v>
      </c>
      <c r="AD26" s="155"/>
      <c r="AE26" s="166">
        <v>-10.512036798882701</v>
      </c>
      <c r="AF26" s="67"/>
      <c r="AG26" s="182">
        <v>42.350026912593897</v>
      </c>
      <c r="AH26" s="177">
        <v>55.1596682236842</v>
      </c>
      <c r="AI26" s="177">
        <v>57.671641621240603</v>
      </c>
      <c r="AJ26" s="177">
        <v>58.18373918703</v>
      </c>
      <c r="AK26" s="177">
        <v>51.801567603383397</v>
      </c>
      <c r="AL26" s="183">
        <v>53.033328709586399</v>
      </c>
      <c r="AM26" s="177"/>
      <c r="AN26" s="184">
        <v>53.911610615601496</v>
      </c>
      <c r="AO26" s="185">
        <v>51.557999722744299</v>
      </c>
      <c r="AP26" s="186">
        <v>52.734805169172901</v>
      </c>
      <c r="AQ26" s="177"/>
      <c r="AR26" s="187">
        <v>52.948036269468297</v>
      </c>
      <c r="AS26" s="160"/>
      <c r="AT26" s="161">
        <v>2.1867641135242</v>
      </c>
      <c r="AU26" s="155">
        <v>-0.20068664933896699</v>
      </c>
      <c r="AV26" s="155">
        <v>-0.34305163901972202</v>
      </c>
      <c r="AW26" s="155">
        <v>1.1385756265112399</v>
      </c>
      <c r="AX26" s="155">
        <v>-0.72142013121006199</v>
      </c>
      <c r="AY26" s="162">
        <v>0.331232103665208</v>
      </c>
      <c r="AZ26" s="155"/>
      <c r="BA26" s="163">
        <v>6.2304982562186799</v>
      </c>
      <c r="BB26" s="164">
        <v>-3.77902924975169</v>
      </c>
      <c r="BC26" s="165">
        <v>1.08982493738107</v>
      </c>
      <c r="BD26" s="155"/>
      <c r="BE26" s="166">
        <v>0.54593864095049704</v>
      </c>
      <c r="BF26" s="67"/>
      <c r="BG26" s="68"/>
      <c r="BH26" s="68"/>
      <c r="BI26" s="68"/>
      <c r="BJ26" s="68"/>
      <c r="BK26" s="68"/>
      <c r="BL26" s="68"/>
      <c r="BM26" s="68"/>
      <c r="BN26" s="68"/>
      <c r="BO26" s="68"/>
      <c r="BP26" s="68"/>
      <c r="BQ26" s="68"/>
      <c r="BR26" s="68"/>
    </row>
    <row r="27" spans="1:70" x14ac:dyDescent="0.25">
      <c r="A27" s="21" t="s">
        <v>97</v>
      </c>
      <c r="B27" s="74" t="s">
        <v>70</v>
      </c>
      <c r="C27" s="3"/>
      <c r="D27" s="24" t="s">
        <v>16</v>
      </c>
      <c r="E27" s="27" t="s">
        <v>17</v>
      </c>
      <c r="F27" s="3"/>
      <c r="G27" s="182">
        <v>63.891086730449203</v>
      </c>
      <c r="H27" s="177">
        <v>50.477936772046498</v>
      </c>
      <c r="I27" s="177">
        <v>45.672744384359397</v>
      </c>
      <c r="J27" s="177">
        <v>45.630847545757</v>
      </c>
      <c r="K27" s="177">
        <v>42.567326331114799</v>
      </c>
      <c r="L27" s="183">
        <v>49.647988352745401</v>
      </c>
      <c r="M27" s="177"/>
      <c r="N27" s="184">
        <v>62.665268302828601</v>
      </c>
      <c r="O27" s="185">
        <v>62.763057404326098</v>
      </c>
      <c r="P27" s="186">
        <v>62.714162853577299</v>
      </c>
      <c r="Q27" s="177"/>
      <c r="R27" s="187">
        <v>53.381181067268798</v>
      </c>
      <c r="S27" s="160"/>
      <c r="T27" s="161">
        <v>27.391491022581199</v>
      </c>
      <c r="U27" s="155">
        <v>22.5135289967054</v>
      </c>
      <c r="V27" s="155">
        <v>0.79744528843905504</v>
      </c>
      <c r="W27" s="155">
        <v>-2.1318249742313702</v>
      </c>
      <c r="X27" s="155">
        <v>-7.1859676504262104</v>
      </c>
      <c r="Y27" s="162">
        <v>8.3286282508348499</v>
      </c>
      <c r="Z27" s="155"/>
      <c r="AA27" s="163">
        <v>1.5456122832022099</v>
      </c>
      <c r="AB27" s="164">
        <v>-3.1865554561137999</v>
      </c>
      <c r="AC27" s="165">
        <v>-0.87876185652858096</v>
      </c>
      <c r="AD27" s="155"/>
      <c r="AE27" s="166">
        <v>5.0530505887754398</v>
      </c>
      <c r="AF27" s="67"/>
      <c r="AG27" s="182">
        <v>36.566951695091497</v>
      </c>
      <c r="AH27" s="177">
        <v>41.4202714226289</v>
      </c>
      <c r="AI27" s="177">
        <v>43.825354877287801</v>
      </c>
      <c r="AJ27" s="177">
        <v>44.035828826954997</v>
      </c>
      <c r="AK27" s="177">
        <v>42.417347649750397</v>
      </c>
      <c r="AL27" s="183">
        <v>41.653150894342701</v>
      </c>
      <c r="AM27" s="177"/>
      <c r="AN27" s="184">
        <v>58.720879003743697</v>
      </c>
      <c r="AO27" s="185">
        <v>61.654463394342699</v>
      </c>
      <c r="AP27" s="186">
        <v>60.187671199043201</v>
      </c>
      <c r="AQ27" s="177"/>
      <c r="AR27" s="187">
        <v>46.948728124257102</v>
      </c>
      <c r="AS27" s="160"/>
      <c r="AT27" s="161">
        <v>9.7656499725591708</v>
      </c>
      <c r="AU27" s="155">
        <v>5.5531502309361498</v>
      </c>
      <c r="AV27" s="155">
        <v>3.5205031119749299</v>
      </c>
      <c r="AW27" s="155">
        <v>1.3791817571665601</v>
      </c>
      <c r="AX27" s="155">
        <v>1.4680068265814199</v>
      </c>
      <c r="AY27" s="162">
        <v>4.0654312780657698</v>
      </c>
      <c r="AZ27" s="155"/>
      <c r="BA27" s="163">
        <v>6.40521660730397</v>
      </c>
      <c r="BB27" s="164">
        <v>5.2143422121438103</v>
      </c>
      <c r="BC27" s="165">
        <v>5.7919200884531001</v>
      </c>
      <c r="BD27" s="155"/>
      <c r="BE27" s="166">
        <v>4.6932636923050204</v>
      </c>
      <c r="BF27" s="67"/>
      <c r="BG27" s="68"/>
      <c r="BH27" s="68"/>
      <c r="BI27" s="68"/>
      <c r="BJ27" s="68"/>
      <c r="BK27" s="68"/>
      <c r="BL27" s="68"/>
      <c r="BM27" s="68"/>
      <c r="BN27" s="68"/>
      <c r="BO27" s="68"/>
      <c r="BP27" s="68"/>
      <c r="BQ27" s="68"/>
      <c r="BR27" s="68"/>
    </row>
    <row r="28" spans="1:70" x14ac:dyDescent="0.25">
      <c r="A28" s="21" t="s">
        <v>47</v>
      </c>
      <c r="B28" s="3" t="str">
        <f t="shared" si="0"/>
        <v>Roanoke, VA</v>
      </c>
      <c r="C28" s="3"/>
      <c r="D28" s="24" t="s">
        <v>16</v>
      </c>
      <c r="E28" s="27" t="s">
        <v>17</v>
      </c>
      <c r="F28" s="3"/>
      <c r="G28" s="182">
        <v>71.200289520426196</v>
      </c>
      <c r="H28" s="177">
        <v>75.254454706927106</v>
      </c>
      <c r="I28" s="177">
        <v>69.472214920070996</v>
      </c>
      <c r="J28" s="177">
        <v>51.695948490230897</v>
      </c>
      <c r="K28" s="177">
        <v>51.682914742451104</v>
      </c>
      <c r="L28" s="183">
        <v>63.861164476021301</v>
      </c>
      <c r="M28" s="177"/>
      <c r="N28" s="184">
        <v>61.550353463587903</v>
      </c>
      <c r="O28" s="185">
        <v>54.260301953818797</v>
      </c>
      <c r="P28" s="186">
        <v>57.905327708703297</v>
      </c>
      <c r="Q28" s="177"/>
      <c r="R28" s="187">
        <v>62.159496828216099</v>
      </c>
      <c r="S28" s="160"/>
      <c r="T28" s="161">
        <v>56.055728901749298</v>
      </c>
      <c r="U28" s="155">
        <v>31.489236303995298</v>
      </c>
      <c r="V28" s="155">
        <v>6.6120453309757101</v>
      </c>
      <c r="W28" s="155">
        <v>-17.929074382890299</v>
      </c>
      <c r="X28" s="155">
        <v>-19.406935851704802</v>
      </c>
      <c r="Y28" s="162">
        <v>8.1884726728715496</v>
      </c>
      <c r="Z28" s="155"/>
      <c r="AA28" s="163">
        <v>-16.8168487792286</v>
      </c>
      <c r="AB28" s="164">
        <v>-29.602509271869401</v>
      </c>
      <c r="AC28" s="165">
        <v>-23.340152875335601</v>
      </c>
      <c r="AD28" s="155"/>
      <c r="AE28" s="166">
        <v>-2.4860137502914998</v>
      </c>
      <c r="AF28" s="67"/>
      <c r="AG28" s="182">
        <v>39.505052927777001</v>
      </c>
      <c r="AH28" s="177">
        <v>53.178145071240301</v>
      </c>
      <c r="AI28" s="177">
        <v>57.806733663852697</v>
      </c>
      <c r="AJ28" s="177">
        <v>58.335224887221401</v>
      </c>
      <c r="AK28" s="177">
        <v>56.8521197909687</v>
      </c>
      <c r="AL28" s="183">
        <v>53.135455268211999</v>
      </c>
      <c r="AM28" s="177"/>
      <c r="AN28" s="184">
        <v>64.904076555451297</v>
      </c>
      <c r="AO28" s="185">
        <v>60.588915630550602</v>
      </c>
      <c r="AP28" s="186">
        <v>62.740202409316602</v>
      </c>
      <c r="AQ28" s="177"/>
      <c r="AR28" s="187">
        <v>55.885398459714096</v>
      </c>
      <c r="AS28" s="160"/>
      <c r="AT28" s="161">
        <v>13.7097527368215</v>
      </c>
      <c r="AU28" s="155">
        <v>1.71793014953095</v>
      </c>
      <c r="AV28" s="155">
        <v>0.92640745940589297</v>
      </c>
      <c r="AW28" s="155">
        <v>2.01050013433776</v>
      </c>
      <c r="AX28" s="155">
        <v>-0.99560360238513101</v>
      </c>
      <c r="AY28" s="162">
        <v>2.6059450842237299</v>
      </c>
      <c r="AZ28" s="155"/>
      <c r="BA28" s="163">
        <v>1.2696810565738501</v>
      </c>
      <c r="BB28" s="164">
        <v>-1.9122419350055899</v>
      </c>
      <c r="BC28" s="165">
        <v>-0.30195228098364402</v>
      </c>
      <c r="BD28" s="155"/>
      <c r="BE28" s="166">
        <v>1.6519886362568601</v>
      </c>
      <c r="BF28" s="67"/>
      <c r="BG28" s="68"/>
      <c r="BH28" s="68"/>
      <c r="BI28" s="68"/>
      <c r="BJ28" s="68"/>
      <c r="BK28" s="68"/>
      <c r="BL28" s="68"/>
      <c r="BM28" s="68"/>
      <c r="BN28" s="68"/>
      <c r="BO28" s="68"/>
      <c r="BP28" s="68"/>
      <c r="BQ28" s="68"/>
      <c r="BR28" s="68"/>
    </row>
    <row r="29" spans="1:70" x14ac:dyDescent="0.25">
      <c r="A29" s="21" t="s">
        <v>48</v>
      </c>
      <c r="B29" s="3" t="str">
        <f t="shared" si="0"/>
        <v>Charlottesville, VA</v>
      </c>
      <c r="C29" s="3"/>
      <c r="D29" s="24" t="s">
        <v>16</v>
      </c>
      <c r="E29" s="27" t="s">
        <v>17</v>
      </c>
      <c r="F29" s="3"/>
      <c r="G29" s="182">
        <v>84.017706128967802</v>
      </c>
      <c r="H29" s="177">
        <v>83.2847654222399</v>
      </c>
      <c r="I29" s="177">
        <v>70.930748652425606</v>
      </c>
      <c r="J29" s="177">
        <v>81.114288281094005</v>
      </c>
      <c r="K29" s="177">
        <v>73.226486324615607</v>
      </c>
      <c r="L29" s="183">
        <v>78.514798961868607</v>
      </c>
      <c r="M29" s="177"/>
      <c r="N29" s="184">
        <v>86.626781792773002</v>
      </c>
      <c r="O29" s="185">
        <v>96.031281692952604</v>
      </c>
      <c r="P29" s="186">
        <v>91.329031742862796</v>
      </c>
      <c r="Q29" s="177"/>
      <c r="R29" s="187">
        <v>82.176008327866896</v>
      </c>
      <c r="S29" s="160"/>
      <c r="T29" s="161">
        <v>3.9128052066654999</v>
      </c>
      <c r="U29" s="155">
        <v>30.180309795378701</v>
      </c>
      <c r="V29" s="155">
        <v>-15.652642540356799</v>
      </c>
      <c r="W29" s="155">
        <v>3.4241566488148298</v>
      </c>
      <c r="X29" s="155">
        <v>-12.8258357904714</v>
      </c>
      <c r="Y29" s="162">
        <v>0.31196316786074502</v>
      </c>
      <c r="Z29" s="155"/>
      <c r="AA29" s="163">
        <v>-34.635075529855499</v>
      </c>
      <c r="AB29" s="164">
        <v>-34.344304898355603</v>
      </c>
      <c r="AC29" s="165">
        <v>-34.482526604227203</v>
      </c>
      <c r="AD29" s="155"/>
      <c r="AE29" s="166">
        <v>-14.1631757415281</v>
      </c>
      <c r="AF29" s="67"/>
      <c r="AG29" s="182">
        <v>52.1749775404272</v>
      </c>
      <c r="AH29" s="177">
        <v>66.665283489718504</v>
      </c>
      <c r="AI29" s="177">
        <v>72.9039184467957</v>
      </c>
      <c r="AJ29" s="177">
        <v>73.1814638650429</v>
      </c>
      <c r="AK29" s="177">
        <v>66.995510081852601</v>
      </c>
      <c r="AL29" s="183">
        <v>66.384230684767402</v>
      </c>
      <c r="AM29" s="177"/>
      <c r="AN29" s="184">
        <v>90.049585745657794</v>
      </c>
      <c r="AO29" s="185">
        <v>96.284518866041097</v>
      </c>
      <c r="AP29" s="186">
        <v>93.167052305849396</v>
      </c>
      <c r="AQ29" s="177"/>
      <c r="AR29" s="187">
        <v>74.036465433648004</v>
      </c>
      <c r="AS29" s="160"/>
      <c r="AT29" s="161">
        <v>-0.767149222907201</v>
      </c>
      <c r="AU29" s="155">
        <v>-0.70082363480294696</v>
      </c>
      <c r="AV29" s="155">
        <v>-1.9213623072573001</v>
      </c>
      <c r="AW29" s="155">
        <v>1.3299098521061601</v>
      </c>
      <c r="AX29" s="155">
        <v>-8.2528900694872203</v>
      </c>
      <c r="AY29" s="162">
        <v>-2.1715968334538398</v>
      </c>
      <c r="AZ29" s="155"/>
      <c r="BA29" s="163">
        <v>-14.564989522526799</v>
      </c>
      <c r="BB29" s="164">
        <v>-19.167518079513201</v>
      </c>
      <c r="BC29" s="165">
        <v>-17.0068286693418</v>
      </c>
      <c r="BD29" s="155"/>
      <c r="BE29" s="166">
        <v>-8.0792395211610195</v>
      </c>
      <c r="BF29" s="67"/>
      <c r="BG29" s="68"/>
      <c r="BH29" s="68"/>
      <c r="BI29" s="68"/>
      <c r="BJ29" s="68"/>
      <c r="BK29" s="68"/>
      <c r="BL29" s="68"/>
      <c r="BM29" s="68"/>
      <c r="BN29" s="68"/>
      <c r="BO29" s="68"/>
      <c r="BP29" s="68"/>
      <c r="BQ29" s="68"/>
      <c r="BR29" s="68"/>
    </row>
    <row r="30" spans="1:70" x14ac:dyDescent="0.25">
      <c r="A30" s="21" t="s">
        <v>49</v>
      </c>
      <c r="B30" t="s">
        <v>72</v>
      </c>
      <c r="C30" s="3"/>
      <c r="D30" s="24" t="s">
        <v>16</v>
      </c>
      <c r="E30" s="27" t="s">
        <v>17</v>
      </c>
      <c r="F30" s="3"/>
      <c r="G30" s="182">
        <v>53.683026896257203</v>
      </c>
      <c r="H30" s="177">
        <v>64.141740429770806</v>
      </c>
      <c r="I30" s="177">
        <v>64.871324889711104</v>
      </c>
      <c r="J30" s="177">
        <v>61.171733314358903</v>
      </c>
      <c r="K30" s="177">
        <v>57.753762629856197</v>
      </c>
      <c r="L30" s="183">
        <v>60.324317631990802</v>
      </c>
      <c r="M30" s="177"/>
      <c r="N30" s="184">
        <v>65.055888714956495</v>
      </c>
      <c r="O30" s="185">
        <v>68.950926426640095</v>
      </c>
      <c r="P30" s="186">
        <v>67.003407570798302</v>
      </c>
      <c r="Q30" s="177"/>
      <c r="R30" s="187">
        <v>62.232629043078703</v>
      </c>
      <c r="S30" s="160"/>
      <c r="T30" s="161">
        <v>65.859452344498806</v>
      </c>
      <c r="U30" s="155">
        <v>39.856196488506797</v>
      </c>
      <c r="V30" s="155">
        <v>13.1243520613522</v>
      </c>
      <c r="W30" s="155">
        <v>5.3734430900674797</v>
      </c>
      <c r="X30" s="155">
        <v>19.8916048630952</v>
      </c>
      <c r="Y30" s="162">
        <v>24.7409705822581</v>
      </c>
      <c r="Z30" s="155"/>
      <c r="AA30" s="163">
        <v>43.822993818320803</v>
      </c>
      <c r="AB30" s="164">
        <v>49.2563702344166</v>
      </c>
      <c r="AC30" s="165">
        <v>46.568296136292702</v>
      </c>
      <c r="AD30" s="155"/>
      <c r="AE30" s="166">
        <v>30.729855464335699</v>
      </c>
      <c r="AF30" s="67"/>
      <c r="AG30" s="182">
        <v>45.146404226554701</v>
      </c>
      <c r="AH30" s="177">
        <v>60.931934324747402</v>
      </c>
      <c r="AI30" s="177">
        <v>65.655525117404196</v>
      </c>
      <c r="AJ30" s="177">
        <v>63.835680233385503</v>
      </c>
      <c r="AK30" s="177">
        <v>59.043092358047502</v>
      </c>
      <c r="AL30" s="183">
        <v>58.922527252027798</v>
      </c>
      <c r="AM30" s="177"/>
      <c r="AN30" s="184">
        <v>66.955176817987706</v>
      </c>
      <c r="AO30" s="185">
        <v>66.105360395616898</v>
      </c>
      <c r="AP30" s="186">
        <v>66.530268606802295</v>
      </c>
      <c r="AQ30" s="177"/>
      <c r="AR30" s="187">
        <v>61.096167639106298</v>
      </c>
      <c r="AS30" s="160"/>
      <c r="AT30" s="161">
        <v>61.975960421043503</v>
      </c>
      <c r="AU30" s="155">
        <v>33.403457053123503</v>
      </c>
      <c r="AV30" s="155">
        <v>22.846542372860899</v>
      </c>
      <c r="AW30" s="155">
        <v>21.540899824462301</v>
      </c>
      <c r="AX30" s="155">
        <v>28.710698536988701</v>
      </c>
      <c r="AY30" s="162">
        <v>30.7141030961021</v>
      </c>
      <c r="AZ30" s="155"/>
      <c r="BA30" s="163">
        <v>36.956926454147101</v>
      </c>
      <c r="BB30" s="164">
        <v>40.839897807340797</v>
      </c>
      <c r="BC30" s="165">
        <v>38.8588784135287</v>
      </c>
      <c r="BD30" s="155"/>
      <c r="BE30" s="166">
        <v>33.143915682842803</v>
      </c>
      <c r="BF30" s="67"/>
      <c r="BG30" s="68"/>
      <c r="BH30" s="68"/>
      <c r="BI30" s="68"/>
      <c r="BJ30" s="68"/>
      <c r="BK30" s="68"/>
      <c r="BL30" s="68"/>
      <c r="BM30" s="68"/>
      <c r="BN30" s="68"/>
      <c r="BO30" s="68"/>
      <c r="BP30" s="68"/>
      <c r="BQ30" s="68"/>
      <c r="BR30" s="68"/>
    </row>
    <row r="31" spans="1:70" x14ac:dyDescent="0.25">
      <c r="A31" s="21" t="s">
        <v>50</v>
      </c>
      <c r="B31" s="3" t="str">
        <f t="shared" si="0"/>
        <v>Staunton &amp; Harrisonburg, VA</v>
      </c>
      <c r="C31" s="3"/>
      <c r="D31" s="24" t="s">
        <v>16</v>
      </c>
      <c r="E31" s="27" t="s">
        <v>17</v>
      </c>
      <c r="F31" s="3"/>
      <c r="G31" s="182">
        <v>57.181891698045497</v>
      </c>
      <c r="H31" s="177">
        <v>46.995463510848097</v>
      </c>
      <c r="I31" s="177">
        <v>45.281330464407297</v>
      </c>
      <c r="J31" s="177">
        <v>46.766243500089601</v>
      </c>
      <c r="K31" s="177">
        <v>47.769978483055397</v>
      </c>
      <c r="L31" s="183">
        <v>48.798981531289201</v>
      </c>
      <c r="M31" s="177"/>
      <c r="N31" s="184">
        <v>74.334837726376094</v>
      </c>
      <c r="O31" s="185">
        <v>83.860236686390493</v>
      </c>
      <c r="P31" s="186">
        <v>79.097537206383294</v>
      </c>
      <c r="Q31" s="177"/>
      <c r="R31" s="187">
        <v>57.455711724173199</v>
      </c>
      <c r="S31" s="160"/>
      <c r="T31" s="161">
        <v>3.7706890452973298</v>
      </c>
      <c r="U31" s="155">
        <v>18.002987763742301</v>
      </c>
      <c r="V31" s="155">
        <v>6.0774341924874999</v>
      </c>
      <c r="W31" s="155">
        <v>6.3555777439523604</v>
      </c>
      <c r="X31" s="155">
        <v>14.959739794236</v>
      </c>
      <c r="Y31" s="162">
        <v>9.3451043455402996</v>
      </c>
      <c r="Z31" s="155"/>
      <c r="AA31" s="163">
        <v>-3.2106899095476198</v>
      </c>
      <c r="AB31" s="164">
        <v>6.8020094803584197</v>
      </c>
      <c r="AC31" s="165">
        <v>1.8510569303973701</v>
      </c>
      <c r="AD31" s="155"/>
      <c r="AE31" s="166">
        <v>6.2695634840208401</v>
      </c>
      <c r="AF31" s="67"/>
      <c r="AG31" s="182">
        <v>35.092295140756598</v>
      </c>
      <c r="AH31" s="177">
        <v>38.554224493455202</v>
      </c>
      <c r="AI31" s="177">
        <v>42.067656446117901</v>
      </c>
      <c r="AJ31" s="177">
        <v>40.535009413663197</v>
      </c>
      <c r="AK31" s="177">
        <v>43.229282320243797</v>
      </c>
      <c r="AL31" s="183">
        <v>39.895693562847399</v>
      </c>
      <c r="AM31" s="177"/>
      <c r="AN31" s="184">
        <v>60.596622736238103</v>
      </c>
      <c r="AO31" s="185">
        <v>64.392939304285406</v>
      </c>
      <c r="AP31" s="186">
        <v>62.494781020261698</v>
      </c>
      <c r="AQ31" s="177"/>
      <c r="AR31" s="187">
        <v>46.352575693537197</v>
      </c>
      <c r="AS31" s="160"/>
      <c r="AT31" s="161">
        <v>9.4159637611732503</v>
      </c>
      <c r="AU31" s="155">
        <v>10.360518660522199</v>
      </c>
      <c r="AV31" s="155">
        <v>9.8630381903283197</v>
      </c>
      <c r="AW31" s="155">
        <v>5.1982350764330301</v>
      </c>
      <c r="AX31" s="155">
        <v>8.2964701434013506</v>
      </c>
      <c r="AY31" s="162">
        <v>8.5610509538883797</v>
      </c>
      <c r="AZ31" s="155"/>
      <c r="BA31" s="163">
        <v>-6.3222606889645503</v>
      </c>
      <c r="BB31" s="164">
        <v>-8.6314060242586805</v>
      </c>
      <c r="BC31" s="165">
        <v>-7.5262901404111302</v>
      </c>
      <c r="BD31" s="155"/>
      <c r="BE31" s="166">
        <v>1.7428216713918101</v>
      </c>
      <c r="BF31" s="67"/>
      <c r="BG31" s="68"/>
      <c r="BH31" s="68"/>
      <c r="BI31" s="68"/>
      <c r="BJ31" s="68"/>
      <c r="BK31" s="68"/>
      <c r="BL31" s="68"/>
      <c r="BM31" s="68"/>
      <c r="BN31" s="68"/>
      <c r="BO31" s="68"/>
      <c r="BP31" s="68"/>
      <c r="BQ31" s="68"/>
      <c r="BR31" s="68"/>
    </row>
    <row r="32" spans="1:70" x14ac:dyDescent="0.25">
      <c r="A32" s="21" t="s">
        <v>51</v>
      </c>
      <c r="B32" s="3" t="str">
        <f t="shared" si="0"/>
        <v>Blacksburg &amp; Wytheville, VA</v>
      </c>
      <c r="C32" s="3"/>
      <c r="D32" s="24" t="s">
        <v>16</v>
      </c>
      <c r="E32" s="27" t="s">
        <v>17</v>
      </c>
      <c r="F32" s="3"/>
      <c r="G32" s="182">
        <v>61.757450748620897</v>
      </c>
      <c r="H32" s="177">
        <v>63.122813238770597</v>
      </c>
      <c r="I32" s="177">
        <v>60.277866430259998</v>
      </c>
      <c r="J32" s="177">
        <v>43.376710007880199</v>
      </c>
      <c r="K32" s="177">
        <v>43.942263593380602</v>
      </c>
      <c r="L32" s="183">
        <v>54.495420803782501</v>
      </c>
      <c r="M32" s="177"/>
      <c r="N32" s="184">
        <v>62.4936406619385</v>
      </c>
      <c r="O32" s="185">
        <v>57.912198581560197</v>
      </c>
      <c r="P32" s="186">
        <v>60.202919621749402</v>
      </c>
      <c r="Q32" s="177"/>
      <c r="R32" s="187">
        <v>56.126134751773002</v>
      </c>
      <c r="S32" s="160"/>
      <c r="T32" s="161">
        <v>42.506824682100799</v>
      </c>
      <c r="U32" s="155">
        <v>23.623381431974401</v>
      </c>
      <c r="V32" s="155">
        <v>10.355438272592901</v>
      </c>
      <c r="W32" s="155">
        <v>-19.0098907102929</v>
      </c>
      <c r="X32" s="155">
        <v>-21.750312218419399</v>
      </c>
      <c r="Y32" s="162">
        <v>5.3120255797072504</v>
      </c>
      <c r="Z32" s="155"/>
      <c r="AA32" s="163">
        <v>-17.841073940470501</v>
      </c>
      <c r="AB32" s="164">
        <v>-15.2986201432636</v>
      </c>
      <c r="AC32" s="165">
        <v>-16.637547683084399</v>
      </c>
      <c r="AD32" s="155"/>
      <c r="AE32" s="166">
        <v>-2.5514636156806598</v>
      </c>
      <c r="AF32" s="67"/>
      <c r="AG32" s="182">
        <v>31.760635835303301</v>
      </c>
      <c r="AH32" s="177">
        <v>41.058396375098503</v>
      </c>
      <c r="AI32" s="177">
        <v>45.840870271867601</v>
      </c>
      <c r="AJ32" s="177">
        <v>46.631874014972396</v>
      </c>
      <c r="AK32" s="177">
        <v>49.4144227738376</v>
      </c>
      <c r="AL32" s="183">
        <v>42.941239854215901</v>
      </c>
      <c r="AM32" s="177"/>
      <c r="AN32" s="184">
        <v>63.109153368794303</v>
      </c>
      <c r="AO32" s="185">
        <v>55.800087667454598</v>
      </c>
      <c r="AP32" s="186">
        <v>59.4546205181245</v>
      </c>
      <c r="AQ32" s="177"/>
      <c r="AR32" s="187">
        <v>47.659348615332597</v>
      </c>
      <c r="AS32" s="160"/>
      <c r="AT32" s="161">
        <v>4.4654072184699496</v>
      </c>
      <c r="AU32" s="155">
        <v>-6.04648459803136</v>
      </c>
      <c r="AV32" s="155">
        <v>-0.46950732788092803</v>
      </c>
      <c r="AW32" s="155">
        <v>-1.62975501059757</v>
      </c>
      <c r="AX32" s="155">
        <v>-6.1830390500313603</v>
      </c>
      <c r="AY32" s="162">
        <v>-2.5110438403758399</v>
      </c>
      <c r="AZ32" s="155"/>
      <c r="BA32" s="163">
        <v>-1.2995027041798699</v>
      </c>
      <c r="BB32" s="164">
        <v>1.25940139303062</v>
      </c>
      <c r="BC32" s="165">
        <v>-0.114994078024346</v>
      </c>
      <c r="BD32" s="155"/>
      <c r="BE32" s="166">
        <v>-1.67032729949197</v>
      </c>
      <c r="BF32" s="67"/>
      <c r="BG32" s="68"/>
      <c r="BH32" s="68"/>
      <c r="BI32" s="68"/>
      <c r="BJ32" s="68"/>
      <c r="BK32" s="68"/>
      <c r="BL32" s="68"/>
      <c r="BM32" s="68"/>
      <c r="BN32" s="68"/>
      <c r="BO32" s="68"/>
      <c r="BP32" s="68"/>
      <c r="BQ32" s="68"/>
      <c r="BR32" s="68"/>
    </row>
    <row r="33" spans="1:70" x14ac:dyDescent="0.25">
      <c r="A33" s="21" t="s">
        <v>52</v>
      </c>
      <c r="B33" s="3" t="str">
        <f t="shared" si="0"/>
        <v>Lynchburg, VA</v>
      </c>
      <c r="C33" s="3"/>
      <c r="D33" s="24" t="s">
        <v>16</v>
      </c>
      <c r="E33" s="27" t="s">
        <v>17</v>
      </c>
      <c r="F33" s="3"/>
      <c r="G33" s="182">
        <v>50.179132473622502</v>
      </c>
      <c r="H33" s="177">
        <v>63.323862837045702</v>
      </c>
      <c r="I33" s="177">
        <v>56.368994724501697</v>
      </c>
      <c r="J33" s="177">
        <v>59.727775498241499</v>
      </c>
      <c r="K33" s="177">
        <v>80.653481828839304</v>
      </c>
      <c r="L33" s="183">
        <v>62.050649472450097</v>
      </c>
      <c r="M33" s="177"/>
      <c r="N33" s="184">
        <v>89.706078546307097</v>
      </c>
      <c r="O33" s="185">
        <v>67.893886283704504</v>
      </c>
      <c r="P33" s="186">
        <v>78.7999824150058</v>
      </c>
      <c r="Q33" s="177"/>
      <c r="R33" s="187">
        <v>66.836173170323207</v>
      </c>
      <c r="S33" s="160"/>
      <c r="T33" s="161">
        <v>20.117298359244</v>
      </c>
      <c r="U33" s="155">
        <v>23.090173700824</v>
      </c>
      <c r="V33" s="155">
        <v>-8.3560480289203891</v>
      </c>
      <c r="W33" s="155">
        <v>-19.440371279875801</v>
      </c>
      <c r="X33" s="155">
        <v>-18.9590237201447</v>
      </c>
      <c r="Y33" s="162">
        <v>-5.5234570754596701</v>
      </c>
      <c r="Z33" s="155"/>
      <c r="AA33" s="163">
        <v>-18.534626103956199</v>
      </c>
      <c r="AB33" s="164">
        <v>-22.010124090628398</v>
      </c>
      <c r="AC33" s="165">
        <v>-20.069129684335199</v>
      </c>
      <c r="AD33" s="155"/>
      <c r="AE33" s="166">
        <v>-10.9804236110789</v>
      </c>
      <c r="AF33" s="67"/>
      <c r="AG33" s="182">
        <v>33.235435307900701</v>
      </c>
      <c r="AH33" s="177">
        <v>49.898992458080102</v>
      </c>
      <c r="AI33" s="177">
        <v>55.283353591564698</v>
      </c>
      <c r="AJ33" s="177">
        <v>59.219311708281403</v>
      </c>
      <c r="AK33" s="177">
        <v>65.802180566742294</v>
      </c>
      <c r="AL33" s="183">
        <v>52.687854726513798</v>
      </c>
      <c r="AM33" s="177"/>
      <c r="AN33" s="184">
        <v>76.768674672329198</v>
      </c>
      <c r="AO33" s="185">
        <v>59.088278135990599</v>
      </c>
      <c r="AP33" s="186">
        <v>67.931390221571107</v>
      </c>
      <c r="AQ33" s="177"/>
      <c r="AR33" s="187">
        <v>57.042125431530401</v>
      </c>
      <c r="AS33" s="160"/>
      <c r="AT33" s="161">
        <v>-1.4735595585355701</v>
      </c>
      <c r="AU33" s="155">
        <v>-4.0858199459656701</v>
      </c>
      <c r="AV33" s="155">
        <v>-7.3078438954952896</v>
      </c>
      <c r="AW33" s="155">
        <v>-5.2306461513865896</v>
      </c>
      <c r="AX33" s="155">
        <v>-3.3820641612395601</v>
      </c>
      <c r="AY33" s="162">
        <v>-4.5483599992576096</v>
      </c>
      <c r="AZ33" s="155"/>
      <c r="BA33" s="163">
        <v>-6.02665640525362</v>
      </c>
      <c r="BB33" s="164">
        <v>-11.955123336476399</v>
      </c>
      <c r="BC33" s="165">
        <v>-8.6965249138996192</v>
      </c>
      <c r="BD33" s="155"/>
      <c r="BE33" s="166">
        <v>-6.00312710503768</v>
      </c>
      <c r="BF33" s="67"/>
      <c r="BG33" s="68"/>
      <c r="BH33" s="68"/>
      <c r="BI33" s="68"/>
      <c r="BJ33" s="68"/>
      <c r="BK33" s="68"/>
      <c r="BL33" s="68"/>
      <c r="BM33" s="68"/>
      <c r="BN33" s="68"/>
      <c r="BO33" s="68"/>
      <c r="BP33" s="68"/>
      <c r="BQ33" s="68"/>
      <c r="BR33" s="68"/>
    </row>
    <row r="34" spans="1:70" x14ac:dyDescent="0.25">
      <c r="A34" s="21" t="s">
        <v>77</v>
      </c>
      <c r="B34" s="3" t="str">
        <f t="shared" si="0"/>
        <v>Central Virginia</v>
      </c>
      <c r="C34" s="3"/>
      <c r="D34" s="24" t="s">
        <v>16</v>
      </c>
      <c r="E34" s="27" t="s">
        <v>17</v>
      </c>
      <c r="F34" s="3"/>
      <c r="G34" s="182">
        <v>56.815995686119599</v>
      </c>
      <c r="H34" s="177">
        <v>63.348048121031603</v>
      </c>
      <c r="I34" s="177">
        <v>59.0518792721086</v>
      </c>
      <c r="J34" s="177">
        <v>60.326210772549103</v>
      </c>
      <c r="K34" s="177">
        <v>61.270854877418898</v>
      </c>
      <c r="L34" s="183">
        <v>60.162597745845602</v>
      </c>
      <c r="M34" s="177"/>
      <c r="N34" s="184">
        <v>72.513606343226897</v>
      </c>
      <c r="O34" s="185">
        <v>77.351038976820405</v>
      </c>
      <c r="P34" s="186">
        <v>74.932322660023601</v>
      </c>
      <c r="Q34" s="177"/>
      <c r="R34" s="187">
        <v>64.382519149896396</v>
      </c>
      <c r="S34" s="160"/>
      <c r="T34" s="161">
        <v>9.8462310873172907</v>
      </c>
      <c r="U34" s="155">
        <v>12.699789807256501</v>
      </c>
      <c r="V34" s="155">
        <v>-15.3777931557941</v>
      </c>
      <c r="W34" s="155">
        <v>-12.4986068368679</v>
      </c>
      <c r="X34" s="155">
        <v>-14.4619854645996</v>
      </c>
      <c r="Y34" s="162">
        <v>-5.4905619368659604</v>
      </c>
      <c r="Z34" s="155"/>
      <c r="AA34" s="163">
        <v>-23.150565112781699</v>
      </c>
      <c r="AB34" s="164">
        <v>-24.448954036915101</v>
      </c>
      <c r="AC34" s="165">
        <v>-23.8262382999044</v>
      </c>
      <c r="AD34" s="155"/>
      <c r="AE34" s="166">
        <v>-12.4947653475873</v>
      </c>
      <c r="AF34" s="67"/>
      <c r="AG34" s="182">
        <v>43.638468221481297</v>
      </c>
      <c r="AH34" s="177">
        <v>60.373841976958701</v>
      </c>
      <c r="AI34" s="177">
        <v>66.916834830684095</v>
      </c>
      <c r="AJ34" s="177">
        <v>67.899896185362607</v>
      </c>
      <c r="AK34" s="177">
        <v>60.808277831360002</v>
      </c>
      <c r="AL34" s="183">
        <v>59.927463809169403</v>
      </c>
      <c r="AM34" s="177"/>
      <c r="AN34" s="184">
        <v>74.585632418721502</v>
      </c>
      <c r="AO34" s="185">
        <v>74.699628611355806</v>
      </c>
      <c r="AP34" s="186">
        <v>74.642628567088707</v>
      </c>
      <c r="AQ34" s="177"/>
      <c r="AR34" s="187">
        <v>64.131693966779807</v>
      </c>
      <c r="AS34" s="160"/>
      <c r="AT34" s="161">
        <v>4.7005836104880103</v>
      </c>
      <c r="AU34" s="155">
        <v>4.2033593165205501</v>
      </c>
      <c r="AV34" s="155">
        <v>1.03427410052535</v>
      </c>
      <c r="AW34" s="155">
        <v>2.7025863083455302</v>
      </c>
      <c r="AX34" s="155">
        <v>0.41104473301439498</v>
      </c>
      <c r="AY34" s="162">
        <v>2.4323776807440498</v>
      </c>
      <c r="AZ34" s="155"/>
      <c r="BA34" s="163">
        <v>-2.7073711890947498</v>
      </c>
      <c r="BB34" s="164">
        <v>-9.3834994143345103</v>
      </c>
      <c r="BC34" s="165">
        <v>-6.1665798417581401</v>
      </c>
      <c r="BD34" s="155"/>
      <c r="BE34" s="166">
        <v>-0.59702235310977503</v>
      </c>
      <c r="BF34" s="67"/>
      <c r="BG34" s="68"/>
      <c r="BH34" s="68"/>
      <c r="BI34" s="68"/>
      <c r="BJ34" s="68"/>
      <c r="BK34" s="68"/>
      <c r="BL34" s="68"/>
      <c r="BM34" s="68"/>
      <c r="BN34" s="68"/>
      <c r="BO34" s="68"/>
      <c r="BP34" s="68"/>
      <c r="BQ34" s="68"/>
      <c r="BR34" s="68"/>
    </row>
    <row r="35" spans="1:70" x14ac:dyDescent="0.25">
      <c r="A35" s="21" t="s">
        <v>78</v>
      </c>
      <c r="B35" s="3" t="str">
        <f t="shared" si="0"/>
        <v>Chesapeake Bay</v>
      </c>
      <c r="C35" s="3"/>
      <c r="D35" s="24" t="s">
        <v>16</v>
      </c>
      <c r="E35" s="27" t="s">
        <v>17</v>
      </c>
      <c r="F35" s="3"/>
      <c r="G35" s="182">
        <v>50.194941360437802</v>
      </c>
      <c r="H35" s="177">
        <v>59.000250195465199</v>
      </c>
      <c r="I35" s="177">
        <v>58.343174354964802</v>
      </c>
      <c r="J35" s="177">
        <v>55.173815480844397</v>
      </c>
      <c r="K35" s="177">
        <v>47.145715402658297</v>
      </c>
      <c r="L35" s="183">
        <v>53.971579358874102</v>
      </c>
      <c r="M35" s="177"/>
      <c r="N35" s="184">
        <v>50.541235340109402</v>
      </c>
      <c r="O35" s="185">
        <v>51.953166536356498</v>
      </c>
      <c r="P35" s="186">
        <v>51.247200938232901</v>
      </c>
      <c r="Q35" s="177"/>
      <c r="R35" s="187">
        <v>53.193185524405202</v>
      </c>
      <c r="S35" s="160"/>
      <c r="T35" s="161">
        <v>2.0449577899819702</v>
      </c>
      <c r="U35" s="155">
        <v>18.764063246344499</v>
      </c>
      <c r="V35" s="155">
        <v>1.4056233358885999</v>
      </c>
      <c r="W35" s="155">
        <v>-3.8252881671565699</v>
      </c>
      <c r="X35" s="155">
        <v>-11.5197370274546</v>
      </c>
      <c r="Y35" s="162">
        <v>1.04984632821232</v>
      </c>
      <c r="Z35" s="155"/>
      <c r="AA35" s="163">
        <v>-13.678896890852</v>
      </c>
      <c r="AB35" s="164">
        <v>-12.291569375062499</v>
      </c>
      <c r="AC35" s="165">
        <v>-12.9812067375697</v>
      </c>
      <c r="AD35" s="155"/>
      <c r="AE35" s="166">
        <v>-3.2445181043037001</v>
      </c>
      <c r="AF35" s="67"/>
      <c r="AG35" s="182">
        <v>41.4593686473807</v>
      </c>
      <c r="AH35" s="177">
        <v>57.251772869429203</v>
      </c>
      <c r="AI35" s="177">
        <v>64.129673573103901</v>
      </c>
      <c r="AJ35" s="177">
        <v>59.836116106333002</v>
      </c>
      <c r="AK35" s="177">
        <v>51.331243158717697</v>
      </c>
      <c r="AL35" s="183">
        <v>54.801634870992899</v>
      </c>
      <c r="AM35" s="177"/>
      <c r="AN35" s="184">
        <v>54.237515637216497</v>
      </c>
      <c r="AO35" s="185">
        <v>54.169661845191499</v>
      </c>
      <c r="AP35" s="186">
        <v>54.203588741204001</v>
      </c>
      <c r="AQ35" s="177"/>
      <c r="AR35" s="187">
        <v>54.630764548196098</v>
      </c>
      <c r="AS35" s="160"/>
      <c r="AT35" s="161">
        <v>2.0517829749924501</v>
      </c>
      <c r="AU35" s="155">
        <v>13.8877062041605</v>
      </c>
      <c r="AV35" s="155">
        <v>16.995168495376099</v>
      </c>
      <c r="AW35" s="155">
        <v>8.3468058278192103</v>
      </c>
      <c r="AX35" s="155">
        <v>1.9368774669005799</v>
      </c>
      <c r="AY35" s="162">
        <v>9.0395277108844496</v>
      </c>
      <c r="AZ35" s="155"/>
      <c r="BA35" s="163">
        <v>-2.1935770996053701</v>
      </c>
      <c r="BB35" s="164">
        <v>-7.1792653505797102</v>
      </c>
      <c r="BC35" s="165">
        <v>-4.7500601354088303</v>
      </c>
      <c r="BD35" s="155"/>
      <c r="BE35" s="166">
        <v>4.7409402965534504</v>
      </c>
      <c r="BF35" s="67"/>
      <c r="BG35" s="68"/>
      <c r="BH35" s="68"/>
      <c r="BI35" s="68"/>
      <c r="BJ35" s="68"/>
      <c r="BK35" s="68"/>
      <c r="BL35" s="68"/>
      <c r="BM35" s="68"/>
      <c r="BN35" s="68"/>
      <c r="BO35" s="68"/>
      <c r="BP35" s="68"/>
      <c r="BQ35" s="68"/>
      <c r="BR35" s="68"/>
    </row>
    <row r="36" spans="1:70" x14ac:dyDescent="0.25">
      <c r="A36" s="21" t="s">
        <v>79</v>
      </c>
      <c r="B36" s="3" t="str">
        <f t="shared" si="0"/>
        <v>Coastal Virginia - Eastern Shore</v>
      </c>
      <c r="C36" s="3"/>
      <c r="D36" s="24" t="s">
        <v>16</v>
      </c>
      <c r="E36" s="27" t="s">
        <v>17</v>
      </c>
      <c r="F36" s="3"/>
      <c r="G36" s="182">
        <v>37.036910447761102</v>
      </c>
      <c r="H36" s="177">
        <v>39.389253731343203</v>
      </c>
      <c r="I36" s="177">
        <v>36.796738805970101</v>
      </c>
      <c r="J36" s="177">
        <v>35.472067164179101</v>
      </c>
      <c r="K36" s="177">
        <v>31.3173208955223</v>
      </c>
      <c r="L36" s="183">
        <v>36.002458208955197</v>
      </c>
      <c r="M36" s="177"/>
      <c r="N36" s="184">
        <v>36.965320895522296</v>
      </c>
      <c r="O36" s="185">
        <v>37.3361492537313</v>
      </c>
      <c r="P36" s="186">
        <v>37.150735074626802</v>
      </c>
      <c r="Q36" s="177"/>
      <c r="R36" s="187">
        <v>36.330537313432799</v>
      </c>
      <c r="S36" s="160"/>
      <c r="T36" s="161">
        <v>-10.855116761708601</v>
      </c>
      <c r="U36" s="155">
        <v>-3.5598887389682901</v>
      </c>
      <c r="V36" s="155">
        <v>-22.583195133540801</v>
      </c>
      <c r="W36" s="155">
        <v>-26.5893617429412</v>
      </c>
      <c r="X36" s="155">
        <v>-29.686999402281501</v>
      </c>
      <c r="Y36" s="162">
        <v>-19.197545669530399</v>
      </c>
      <c r="Z36" s="155"/>
      <c r="AA36" s="163">
        <v>-30.855928721222298</v>
      </c>
      <c r="AB36" s="164">
        <v>-37.759473591509099</v>
      </c>
      <c r="AC36" s="165">
        <v>-34.5062482449435</v>
      </c>
      <c r="AD36" s="155"/>
      <c r="AE36" s="166">
        <v>-24.3629090502737</v>
      </c>
      <c r="AF36" s="67"/>
      <c r="AG36" s="182">
        <v>27.116552238805902</v>
      </c>
      <c r="AH36" s="177">
        <v>36.029572761193997</v>
      </c>
      <c r="AI36" s="177">
        <v>37.945328358208897</v>
      </c>
      <c r="AJ36" s="177">
        <v>36.963880597014899</v>
      </c>
      <c r="AK36" s="177">
        <v>33.231983208955199</v>
      </c>
      <c r="AL36" s="183">
        <v>34.257463432835799</v>
      </c>
      <c r="AM36" s="177"/>
      <c r="AN36" s="184">
        <v>42.316947761194001</v>
      </c>
      <c r="AO36" s="185">
        <v>41.860735074626803</v>
      </c>
      <c r="AP36" s="186">
        <v>42.088841417910402</v>
      </c>
      <c r="AQ36" s="177"/>
      <c r="AR36" s="187">
        <v>36.494999999999997</v>
      </c>
      <c r="AS36" s="160"/>
      <c r="AT36" s="161">
        <v>-18.1909402531127</v>
      </c>
      <c r="AU36" s="155">
        <v>-13.212459065115301</v>
      </c>
      <c r="AV36" s="155">
        <v>-13.5452836328061</v>
      </c>
      <c r="AW36" s="155">
        <v>-17.1347100008986</v>
      </c>
      <c r="AX36" s="155">
        <v>-24.2982381222395</v>
      </c>
      <c r="AY36" s="162">
        <v>-17.275280651925598</v>
      </c>
      <c r="AZ36" s="155"/>
      <c r="BA36" s="163">
        <v>-20.350333167256601</v>
      </c>
      <c r="BB36" s="164">
        <v>-25.700936716996601</v>
      </c>
      <c r="BC36" s="165">
        <v>-23.104132676529801</v>
      </c>
      <c r="BD36" s="155"/>
      <c r="BE36" s="166">
        <v>-19.291169776329699</v>
      </c>
      <c r="BF36" s="67"/>
      <c r="BG36" s="68"/>
      <c r="BH36" s="68"/>
      <c r="BI36" s="68"/>
      <c r="BJ36" s="68"/>
      <c r="BK36" s="68"/>
      <c r="BL36" s="68"/>
      <c r="BM36" s="68"/>
      <c r="BN36" s="68"/>
      <c r="BO36" s="68"/>
      <c r="BP36" s="68"/>
      <c r="BQ36" s="68"/>
      <c r="BR36" s="68"/>
    </row>
    <row r="37" spans="1:70" x14ac:dyDescent="0.25">
      <c r="A37" s="21" t="s">
        <v>80</v>
      </c>
      <c r="B37" s="3" t="str">
        <f t="shared" si="0"/>
        <v>Coastal Virginia - Hampton Roads</v>
      </c>
      <c r="C37" s="3"/>
      <c r="D37" s="24" t="s">
        <v>16</v>
      </c>
      <c r="E37" s="27" t="s">
        <v>17</v>
      </c>
      <c r="F37" s="3"/>
      <c r="G37" s="182">
        <v>51.545474657674198</v>
      </c>
      <c r="H37" s="177">
        <v>43.035434549356196</v>
      </c>
      <c r="I37" s="177">
        <v>42.087654608802502</v>
      </c>
      <c r="J37" s="177">
        <v>43.549264999743798</v>
      </c>
      <c r="K37" s="177">
        <v>43.3792411743608</v>
      </c>
      <c r="L37" s="183">
        <v>44.722308869440603</v>
      </c>
      <c r="M37" s="177"/>
      <c r="N37" s="184">
        <v>56.178879950812103</v>
      </c>
      <c r="O37" s="185">
        <v>63.386109545524398</v>
      </c>
      <c r="P37" s="186">
        <v>59.782494748168197</v>
      </c>
      <c r="Q37" s="177"/>
      <c r="R37" s="187">
        <v>49.021757381389399</v>
      </c>
      <c r="S37" s="160"/>
      <c r="T37" s="161">
        <v>-5.5788863604837298</v>
      </c>
      <c r="U37" s="155">
        <v>-5.7112722316099598</v>
      </c>
      <c r="V37" s="155">
        <v>-15.6559501033638</v>
      </c>
      <c r="W37" s="155">
        <v>-20.608381320534601</v>
      </c>
      <c r="X37" s="155">
        <v>-23.297048198678901</v>
      </c>
      <c r="Y37" s="162">
        <v>-14.5025542476371</v>
      </c>
      <c r="Z37" s="155"/>
      <c r="AA37" s="163">
        <v>-26.672175606391001</v>
      </c>
      <c r="AB37" s="164">
        <v>-17.963419252876399</v>
      </c>
      <c r="AC37" s="165">
        <v>-22.2993377223784</v>
      </c>
      <c r="AD37" s="155"/>
      <c r="AE37" s="166">
        <v>-17.396449859701701</v>
      </c>
      <c r="AF37" s="67"/>
      <c r="AG37" s="182">
        <v>37.7263911627103</v>
      </c>
      <c r="AH37" s="177">
        <v>42.925216804162602</v>
      </c>
      <c r="AI37" s="177">
        <v>45.0272877665127</v>
      </c>
      <c r="AJ37" s="177">
        <v>45.422741182423103</v>
      </c>
      <c r="AK37" s="177">
        <v>44.8509074722839</v>
      </c>
      <c r="AL37" s="183">
        <v>43.189701820323798</v>
      </c>
      <c r="AM37" s="177"/>
      <c r="AN37" s="184">
        <v>61.962312236394901</v>
      </c>
      <c r="AO37" s="185">
        <v>67.285853781856801</v>
      </c>
      <c r="AP37" s="186">
        <v>64.624074491268601</v>
      </c>
      <c r="AQ37" s="177"/>
      <c r="AR37" s="187">
        <v>49.315642620527903</v>
      </c>
      <c r="AS37" s="160"/>
      <c r="AT37" s="161">
        <v>-3.0357861988284802</v>
      </c>
      <c r="AU37" s="155">
        <v>2.1733180871140698</v>
      </c>
      <c r="AV37" s="155">
        <v>-2.82031228610319</v>
      </c>
      <c r="AW37" s="155">
        <v>-6.7918740346209798</v>
      </c>
      <c r="AX37" s="155">
        <v>-8.5270489956866395</v>
      </c>
      <c r="AY37" s="162">
        <v>-4.0304172643545204</v>
      </c>
      <c r="AZ37" s="155"/>
      <c r="BA37" s="163">
        <v>-8.6909724991183896</v>
      </c>
      <c r="BB37" s="164">
        <v>-6.24114828264364</v>
      </c>
      <c r="BC37" s="165">
        <v>-7.43181628491027</v>
      </c>
      <c r="BD37" s="155"/>
      <c r="BE37" s="166">
        <v>-5.3282786829046698</v>
      </c>
      <c r="BF37" s="67"/>
      <c r="BG37" s="68"/>
      <c r="BH37" s="68"/>
      <c r="BI37" s="68"/>
      <c r="BJ37" s="68"/>
      <c r="BK37" s="68"/>
      <c r="BL37" s="68"/>
      <c r="BM37" s="68"/>
      <c r="BN37" s="68"/>
      <c r="BO37" s="68"/>
      <c r="BP37" s="68"/>
      <c r="BQ37" s="68"/>
      <c r="BR37" s="68"/>
    </row>
    <row r="38" spans="1:70" x14ac:dyDescent="0.25">
      <c r="A38" s="20" t="s">
        <v>81</v>
      </c>
      <c r="B38" s="3" t="str">
        <f t="shared" si="0"/>
        <v>Northern Virginia</v>
      </c>
      <c r="C38" s="3"/>
      <c r="D38" s="24" t="s">
        <v>16</v>
      </c>
      <c r="E38" s="27" t="s">
        <v>17</v>
      </c>
      <c r="F38" s="3"/>
      <c r="G38" s="182">
        <v>73.779008783643903</v>
      </c>
      <c r="H38" s="177">
        <v>72.446272311772304</v>
      </c>
      <c r="I38" s="177">
        <v>94.833470385765594</v>
      </c>
      <c r="J38" s="177">
        <v>99.141868828408505</v>
      </c>
      <c r="K38" s="177">
        <v>80.920073541858599</v>
      </c>
      <c r="L38" s="183">
        <v>84.224138770289798</v>
      </c>
      <c r="M38" s="177"/>
      <c r="N38" s="184">
        <v>64.599924577275303</v>
      </c>
      <c r="O38" s="185">
        <v>72.031120055673597</v>
      </c>
      <c r="P38" s="186">
        <v>68.3155223164745</v>
      </c>
      <c r="Q38" s="177"/>
      <c r="R38" s="187">
        <v>79.678819783485395</v>
      </c>
      <c r="S38" s="160"/>
      <c r="T38" s="161">
        <v>5.58623107746984</v>
      </c>
      <c r="U38" s="155">
        <v>8.8210189719660601</v>
      </c>
      <c r="V38" s="155">
        <v>2.9771381087107298</v>
      </c>
      <c r="W38" s="155">
        <v>2.04742817926781</v>
      </c>
      <c r="X38" s="155">
        <v>4.53292491364678</v>
      </c>
      <c r="Y38" s="162">
        <v>4.4692369910973104</v>
      </c>
      <c r="Z38" s="155"/>
      <c r="AA38" s="163">
        <v>-6.7493469925361298</v>
      </c>
      <c r="AB38" s="164">
        <v>-2.83374060848822</v>
      </c>
      <c r="AC38" s="165">
        <v>-4.7252460891418098</v>
      </c>
      <c r="AD38" s="155"/>
      <c r="AE38" s="166">
        <v>2.05656172856692</v>
      </c>
      <c r="AF38" s="67"/>
      <c r="AG38" s="182">
        <v>58.707461019053099</v>
      </c>
      <c r="AH38" s="177">
        <v>85.017622726503205</v>
      </c>
      <c r="AI38" s="177">
        <v>106.538616340963</v>
      </c>
      <c r="AJ38" s="177">
        <v>102.277372618353</v>
      </c>
      <c r="AK38" s="177">
        <v>79.167796518517093</v>
      </c>
      <c r="AL38" s="183">
        <v>86.341773844678002</v>
      </c>
      <c r="AM38" s="177"/>
      <c r="AN38" s="184">
        <v>70.975952235409096</v>
      </c>
      <c r="AO38" s="185">
        <v>73.676043598472702</v>
      </c>
      <c r="AP38" s="186">
        <v>72.325997916940906</v>
      </c>
      <c r="AQ38" s="177"/>
      <c r="AR38" s="187">
        <v>82.337266436753097</v>
      </c>
      <c r="AS38" s="160"/>
      <c r="AT38" s="161">
        <v>5.2933992195949102</v>
      </c>
      <c r="AU38" s="155">
        <v>7.7098520898142997</v>
      </c>
      <c r="AV38" s="155">
        <v>13.930203119312999</v>
      </c>
      <c r="AW38" s="155">
        <v>11.0370393597566</v>
      </c>
      <c r="AX38" s="155">
        <v>6.8453660404987904</v>
      </c>
      <c r="AY38" s="162">
        <v>9.4570581614685398</v>
      </c>
      <c r="AZ38" s="155"/>
      <c r="BA38" s="163">
        <v>6.0668850044773697</v>
      </c>
      <c r="BB38" s="164">
        <v>3.40116113738291</v>
      </c>
      <c r="BC38" s="165">
        <v>4.6921914343289401</v>
      </c>
      <c r="BD38" s="155"/>
      <c r="BE38" s="166">
        <v>8.2197941658868601</v>
      </c>
      <c r="BF38" s="67"/>
      <c r="BG38" s="68"/>
      <c r="BH38" s="68"/>
      <c r="BI38" s="68"/>
      <c r="BJ38" s="68"/>
      <c r="BK38" s="68"/>
      <c r="BL38" s="68"/>
      <c r="BM38" s="68"/>
      <c r="BN38" s="68"/>
      <c r="BO38" s="68"/>
      <c r="BP38" s="68"/>
      <c r="BQ38" s="68"/>
      <c r="BR38" s="68"/>
    </row>
    <row r="39" spans="1:70" x14ac:dyDescent="0.25">
      <c r="A39" s="22" t="s">
        <v>82</v>
      </c>
      <c r="B39" s="3" t="str">
        <f t="shared" si="0"/>
        <v>Shenandoah Valley</v>
      </c>
      <c r="C39" s="3"/>
      <c r="D39" s="25" t="s">
        <v>16</v>
      </c>
      <c r="E39" s="28" t="s">
        <v>17</v>
      </c>
      <c r="F39" s="3"/>
      <c r="G39" s="188">
        <v>44.331860759493601</v>
      </c>
      <c r="H39" s="189">
        <v>42.531131645569602</v>
      </c>
      <c r="I39" s="189">
        <v>42.769021940928198</v>
      </c>
      <c r="J39" s="189">
        <v>43.884017721518902</v>
      </c>
      <c r="K39" s="189">
        <v>43.345135021097001</v>
      </c>
      <c r="L39" s="190">
        <v>43.372233417721503</v>
      </c>
      <c r="M39" s="177"/>
      <c r="N39" s="191">
        <v>61.485325738396597</v>
      </c>
      <c r="O39" s="192">
        <v>67.004504641350195</v>
      </c>
      <c r="P39" s="193">
        <v>64.244915189873396</v>
      </c>
      <c r="Q39" s="177"/>
      <c r="R39" s="194">
        <v>49.335856781193399</v>
      </c>
      <c r="S39" s="160"/>
      <c r="T39" s="167">
        <v>-2.5667899159615901</v>
      </c>
      <c r="U39" s="168">
        <v>11.9091364217897</v>
      </c>
      <c r="V39" s="168">
        <v>-0.12006933297531799</v>
      </c>
      <c r="W39" s="168">
        <v>2.6295822983294701</v>
      </c>
      <c r="X39" s="168">
        <v>5.8537832278675497</v>
      </c>
      <c r="Y39" s="169">
        <v>3.2510088663649399</v>
      </c>
      <c r="Z39" s="155"/>
      <c r="AA39" s="170">
        <v>-6.2752988127621503</v>
      </c>
      <c r="AB39" s="171">
        <v>1.66382535677267</v>
      </c>
      <c r="AC39" s="172">
        <v>-2.2965044476683598</v>
      </c>
      <c r="AD39" s="155"/>
      <c r="AE39" s="173">
        <v>1.1149574805543301</v>
      </c>
      <c r="AF39" s="67"/>
      <c r="AG39" s="188">
        <v>29.814092616033701</v>
      </c>
      <c r="AH39" s="189">
        <v>36.146511603375501</v>
      </c>
      <c r="AI39" s="189">
        <v>40.3024031645569</v>
      </c>
      <c r="AJ39" s="189">
        <v>39.1199729957805</v>
      </c>
      <c r="AK39" s="189">
        <v>40.077008860759399</v>
      </c>
      <c r="AL39" s="190">
        <v>37.091997848101201</v>
      </c>
      <c r="AM39" s="177"/>
      <c r="AN39" s="191">
        <v>54.129642616033699</v>
      </c>
      <c r="AO39" s="192">
        <v>54.586074261603301</v>
      </c>
      <c r="AP39" s="193">
        <v>54.357858438818504</v>
      </c>
      <c r="AQ39" s="177"/>
      <c r="AR39" s="194">
        <v>42.025100874020403</v>
      </c>
      <c r="AS39" s="160"/>
      <c r="AT39" s="167">
        <v>0.168975497300619</v>
      </c>
      <c r="AU39" s="168">
        <v>1.30684551153054</v>
      </c>
      <c r="AV39" s="168">
        <v>1.8131267810568401</v>
      </c>
      <c r="AW39" s="168">
        <v>-2.1870191139161301</v>
      </c>
      <c r="AX39" s="168">
        <v>-4.2364102893919799</v>
      </c>
      <c r="AY39" s="169">
        <v>-0.75630211538951497</v>
      </c>
      <c r="AZ39" s="155"/>
      <c r="BA39" s="170">
        <v>-8.5638248333966196</v>
      </c>
      <c r="BB39" s="171">
        <v>-9.8530788848765098</v>
      </c>
      <c r="BC39" s="172">
        <v>-9.2157349434733096</v>
      </c>
      <c r="BD39" s="155"/>
      <c r="BE39" s="173">
        <v>-4.0601145922637398</v>
      </c>
      <c r="BF39" s="67"/>
      <c r="BG39" s="68"/>
      <c r="BH39" s="68"/>
      <c r="BI39" s="68"/>
      <c r="BJ39" s="68"/>
      <c r="BK39" s="68"/>
      <c r="BL39" s="68"/>
      <c r="BM39" s="68"/>
      <c r="BN39" s="68"/>
      <c r="BO39" s="68"/>
      <c r="BP39" s="68"/>
      <c r="BQ39" s="68"/>
      <c r="BR39" s="68"/>
    </row>
    <row r="40" spans="1:70" ht="13" x14ac:dyDescent="0.3">
      <c r="A40" s="19" t="s">
        <v>83</v>
      </c>
      <c r="B40" s="3" t="str">
        <f t="shared" si="0"/>
        <v>Southern Virginia</v>
      </c>
      <c r="C40" s="9"/>
      <c r="D40" s="23" t="s">
        <v>16</v>
      </c>
      <c r="E40" s="26" t="s">
        <v>17</v>
      </c>
      <c r="F40" s="3"/>
      <c r="G40" s="174">
        <v>53.3870153231179</v>
      </c>
      <c r="H40" s="175">
        <v>68.542353986231404</v>
      </c>
      <c r="I40" s="175">
        <v>63.671685542971304</v>
      </c>
      <c r="J40" s="175">
        <v>62.508176771041498</v>
      </c>
      <c r="K40" s="175">
        <v>54.164772373972902</v>
      </c>
      <c r="L40" s="176">
        <v>60.454800799467002</v>
      </c>
      <c r="M40" s="177"/>
      <c r="N40" s="178">
        <v>62.104048412169597</v>
      </c>
      <c r="O40" s="179">
        <v>62.293530979347103</v>
      </c>
      <c r="P40" s="180">
        <v>62.1987896957583</v>
      </c>
      <c r="Q40" s="177"/>
      <c r="R40" s="181">
        <v>60.953083341264502</v>
      </c>
      <c r="S40" s="160"/>
      <c r="T40" s="152">
        <v>27.061626488997799</v>
      </c>
      <c r="U40" s="153">
        <v>18.192167246000899</v>
      </c>
      <c r="V40" s="153">
        <v>3.4945804368300499</v>
      </c>
      <c r="W40" s="153">
        <v>-1.99690632481786</v>
      </c>
      <c r="X40" s="153">
        <v>-8.7062503912021203</v>
      </c>
      <c r="Y40" s="154">
        <v>6.1941741737144298</v>
      </c>
      <c r="Z40" s="155"/>
      <c r="AA40" s="156">
        <v>-0.80447043455973499</v>
      </c>
      <c r="AB40" s="157">
        <v>-4.6189990672472296</v>
      </c>
      <c r="AC40" s="158">
        <v>-2.7520291983267899</v>
      </c>
      <c r="AD40" s="155"/>
      <c r="AE40" s="159">
        <v>3.4203282088746598</v>
      </c>
      <c r="AF40" s="67"/>
      <c r="AG40" s="174">
        <v>39.6073106817677</v>
      </c>
      <c r="AH40" s="175">
        <v>61.045797801465604</v>
      </c>
      <c r="AI40" s="175">
        <v>64.701205862758101</v>
      </c>
      <c r="AJ40" s="175">
        <v>66.399303242282897</v>
      </c>
      <c r="AK40" s="175">
        <v>59.391807683766302</v>
      </c>
      <c r="AL40" s="176">
        <v>58.229085054408102</v>
      </c>
      <c r="AM40" s="177"/>
      <c r="AN40" s="178">
        <v>61.852409504774499</v>
      </c>
      <c r="AO40" s="179">
        <v>57.647594381523398</v>
      </c>
      <c r="AP40" s="180">
        <v>59.750001943149002</v>
      </c>
      <c r="AQ40" s="177"/>
      <c r="AR40" s="181">
        <v>58.663632736905498</v>
      </c>
      <c r="AS40" s="160"/>
      <c r="AT40" s="152">
        <v>5.0871489808111301</v>
      </c>
      <c r="AU40" s="153">
        <v>8.7895739063016496</v>
      </c>
      <c r="AV40" s="153">
        <v>6.8434566910764403</v>
      </c>
      <c r="AW40" s="153">
        <v>9.3315503453265691</v>
      </c>
      <c r="AX40" s="153">
        <v>7.9466635661253804</v>
      </c>
      <c r="AY40" s="154">
        <v>7.78681848102873</v>
      </c>
      <c r="AZ40" s="155"/>
      <c r="BA40" s="156">
        <v>12.385930679057701</v>
      </c>
      <c r="BB40" s="157">
        <v>5.7203395734457896</v>
      </c>
      <c r="BC40" s="158">
        <v>9.0685676615070197</v>
      </c>
      <c r="BD40" s="155"/>
      <c r="BE40" s="159">
        <v>8.1566958640480394</v>
      </c>
      <c r="BF40" s="67"/>
    </row>
    <row r="41" spans="1:70" x14ac:dyDescent="0.25">
      <c r="A41" s="20" t="s">
        <v>84</v>
      </c>
      <c r="B41" s="3" t="str">
        <f t="shared" si="0"/>
        <v>Southwest Virginia - Blue Ridge Highlands</v>
      </c>
      <c r="C41" s="10"/>
      <c r="D41" s="24" t="s">
        <v>16</v>
      </c>
      <c r="E41" s="27" t="s">
        <v>17</v>
      </c>
      <c r="F41" s="3"/>
      <c r="G41" s="182">
        <v>67.495007906031105</v>
      </c>
      <c r="H41" s="177">
        <v>67.823986898576905</v>
      </c>
      <c r="I41" s="177">
        <v>62.224090806415099</v>
      </c>
      <c r="J41" s="177">
        <v>49.961408402981696</v>
      </c>
      <c r="K41" s="177">
        <v>50.310991642195603</v>
      </c>
      <c r="L41" s="183">
        <v>59.563097131240099</v>
      </c>
      <c r="M41" s="177"/>
      <c r="N41" s="184">
        <v>67.326868082222703</v>
      </c>
      <c r="O41" s="185">
        <v>66.274593404111101</v>
      </c>
      <c r="P41" s="186">
        <v>66.800730743166895</v>
      </c>
      <c r="Q41" s="177"/>
      <c r="R41" s="187">
        <v>61.630992448933398</v>
      </c>
      <c r="S41" s="160"/>
      <c r="T41" s="161">
        <v>65.239582138486298</v>
      </c>
      <c r="U41" s="155">
        <v>43.674245200397301</v>
      </c>
      <c r="V41" s="155">
        <v>17.548688624482001</v>
      </c>
      <c r="W41" s="155">
        <v>-4.2355635126166797</v>
      </c>
      <c r="X41" s="155">
        <v>-4.2243079504862697</v>
      </c>
      <c r="Y41" s="162">
        <v>21.216230034389699</v>
      </c>
      <c r="Z41" s="155"/>
      <c r="AA41" s="163">
        <v>-0.92252871668621395</v>
      </c>
      <c r="AB41" s="164">
        <v>2.2264666369238602</v>
      </c>
      <c r="AC41" s="165">
        <v>0.61494257953282105</v>
      </c>
      <c r="AD41" s="155"/>
      <c r="AE41" s="166">
        <v>13.9884217175155</v>
      </c>
      <c r="AF41" s="67"/>
      <c r="AG41" s="182">
        <v>38.7671919471425</v>
      </c>
      <c r="AH41" s="177">
        <v>47.518969674723202</v>
      </c>
      <c r="AI41" s="177">
        <v>50.864669640840198</v>
      </c>
      <c r="AJ41" s="177">
        <v>51.196798904449899</v>
      </c>
      <c r="AK41" s="177">
        <v>53.785522927490298</v>
      </c>
      <c r="AL41" s="183">
        <v>48.426630618929202</v>
      </c>
      <c r="AM41" s="177"/>
      <c r="AN41" s="184">
        <v>70.060343912355904</v>
      </c>
      <c r="AO41" s="185">
        <v>65.031325389654299</v>
      </c>
      <c r="AP41" s="186">
        <v>67.545834651005094</v>
      </c>
      <c r="AQ41" s="177"/>
      <c r="AR41" s="187">
        <v>53.889260342379501</v>
      </c>
      <c r="AS41" s="160"/>
      <c r="AT41" s="161">
        <v>29.782200936533201</v>
      </c>
      <c r="AU41" s="155">
        <v>12.3892391263053</v>
      </c>
      <c r="AV41" s="155">
        <v>11.5079122167677</v>
      </c>
      <c r="AW41" s="155">
        <v>10.1306345934736</v>
      </c>
      <c r="AX41" s="155">
        <v>9.1974949303769709</v>
      </c>
      <c r="AY41" s="162">
        <v>13.407405165613</v>
      </c>
      <c r="AZ41" s="155"/>
      <c r="BA41" s="163">
        <v>15.8311197668595</v>
      </c>
      <c r="BB41" s="164">
        <v>18.728733290645401</v>
      </c>
      <c r="BC41" s="165">
        <v>17.208127536128199</v>
      </c>
      <c r="BD41" s="155"/>
      <c r="BE41" s="166">
        <v>14.7418779908416</v>
      </c>
      <c r="BF41" s="67"/>
    </row>
    <row r="42" spans="1:70" x14ac:dyDescent="0.25">
      <c r="A42" s="21" t="s">
        <v>85</v>
      </c>
      <c r="B42" s="3" t="str">
        <f t="shared" si="0"/>
        <v>Southwest Virginia - Heart of Appalachia</v>
      </c>
      <c r="C42" s="3"/>
      <c r="D42" s="24" t="s">
        <v>16</v>
      </c>
      <c r="E42" s="27" t="s">
        <v>17</v>
      </c>
      <c r="F42" s="3"/>
      <c r="G42" s="182">
        <v>48.399406143344699</v>
      </c>
      <c r="H42" s="177">
        <v>55.471331058020397</v>
      </c>
      <c r="I42" s="177">
        <v>54.727030716723498</v>
      </c>
      <c r="J42" s="177">
        <v>56.935938566552899</v>
      </c>
      <c r="K42" s="177">
        <v>48.6449829351535</v>
      </c>
      <c r="L42" s="183">
        <v>52.835737883958998</v>
      </c>
      <c r="M42" s="177"/>
      <c r="N42" s="184">
        <v>48.271569965870299</v>
      </c>
      <c r="O42" s="185">
        <v>36.621453924914597</v>
      </c>
      <c r="P42" s="186">
        <v>42.446511945392402</v>
      </c>
      <c r="Q42" s="177"/>
      <c r="R42" s="187">
        <v>49.867387615797099</v>
      </c>
      <c r="S42" s="160"/>
      <c r="T42" s="161">
        <v>71.126757675886594</v>
      </c>
      <c r="U42" s="155">
        <v>15.0692817372321</v>
      </c>
      <c r="V42" s="155">
        <v>8.3568103170034505</v>
      </c>
      <c r="W42" s="155">
        <v>14.1221795602171</v>
      </c>
      <c r="X42" s="155">
        <v>20.1121730075565</v>
      </c>
      <c r="Y42" s="162">
        <v>21.525186830110801</v>
      </c>
      <c r="Z42" s="155"/>
      <c r="AA42" s="163">
        <v>32.172506159715901</v>
      </c>
      <c r="AB42" s="164">
        <v>4.8023763956024403</v>
      </c>
      <c r="AC42" s="165">
        <v>18.789674991035199</v>
      </c>
      <c r="AD42" s="155"/>
      <c r="AE42" s="166">
        <v>20.848390304684099</v>
      </c>
      <c r="AF42" s="67"/>
      <c r="AG42" s="182">
        <v>27.782247440273</v>
      </c>
      <c r="AH42" s="177">
        <v>39.757723549487999</v>
      </c>
      <c r="AI42" s="177">
        <v>41.978820819112599</v>
      </c>
      <c r="AJ42" s="177">
        <v>42.255694539249099</v>
      </c>
      <c r="AK42" s="177">
        <v>37.675982935153499</v>
      </c>
      <c r="AL42" s="183">
        <v>37.890093856655199</v>
      </c>
      <c r="AM42" s="177"/>
      <c r="AN42" s="184">
        <v>36.928426621160398</v>
      </c>
      <c r="AO42" s="185">
        <v>37.972430034129601</v>
      </c>
      <c r="AP42" s="186">
        <v>37.450428327645</v>
      </c>
      <c r="AQ42" s="177"/>
      <c r="AR42" s="187">
        <v>37.764475134080897</v>
      </c>
      <c r="AS42" s="160"/>
      <c r="AT42" s="161">
        <v>2.2830443991863398</v>
      </c>
      <c r="AU42" s="155">
        <v>-11.9781253608508</v>
      </c>
      <c r="AV42" s="155">
        <v>-12.492987713913401</v>
      </c>
      <c r="AW42" s="155">
        <v>-11.312259926538699</v>
      </c>
      <c r="AX42" s="155">
        <v>-3.0137639998923098</v>
      </c>
      <c r="AY42" s="162">
        <v>-8.3869897157964903</v>
      </c>
      <c r="AZ42" s="155"/>
      <c r="BA42" s="163">
        <v>5.5270168889191602</v>
      </c>
      <c r="BB42" s="164">
        <v>14.921991418128799</v>
      </c>
      <c r="BC42" s="165">
        <v>10.0897049421384</v>
      </c>
      <c r="BD42" s="155"/>
      <c r="BE42" s="166">
        <v>-3.8129550868645099</v>
      </c>
      <c r="BF42" s="67"/>
    </row>
    <row r="43" spans="1:70" x14ac:dyDescent="0.25">
      <c r="A43" s="22" t="s">
        <v>86</v>
      </c>
      <c r="B43" s="3" t="str">
        <f t="shared" si="0"/>
        <v>Virginia Mountains</v>
      </c>
      <c r="C43" s="3"/>
      <c r="D43" s="25" t="s">
        <v>16</v>
      </c>
      <c r="E43" s="28" t="s">
        <v>17</v>
      </c>
      <c r="F43" s="3"/>
      <c r="G43" s="182">
        <v>85.047933884297507</v>
      </c>
      <c r="H43" s="177">
        <v>69.270060967348499</v>
      </c>
      <c r="I43" s="177">
        <v>63.474013006367699</v>
      </c>
      <c r="J43" s="177">
        <v>50.1737271372442</v>
      </c>
      <c r="K43" s="177">
        <v>52.492160953800202</v>
      </c>
      <c r="L43" s="183">
        <v>64.091579189811597</v>
      </c>
      <c r="M43" s="177"/>
      <c r="N43" s="184">
        <v>75.986741633924893</v>
      </c>
      <c r="O43" s="185">
        <v>72.502820755995103</v>
      </c>
      <c r="P43" s="186">
        <v>74.244781194959998</v>
      </c>
      <c r="Q43" s="177"/>
      <c r="R43" s="187">
        <v>66.992494048425399</v>
      </c>
      <c r="S43" s="160"/>
      <c r="T43" s="161">
        <v>34.135799020160299</v>
      </c>
      <c r="U43" s="155">
        <v>26.251581239475801</v>
      </c>
      <c r="V43" s="155">
        <v>3.7838444757829399</v>
      </c>
      <c r="W43" s="155">
        <v>-16.801367838717098</v>
      </c>
      <c r="X43" s="155">
        <v>-17.5399337838736</v>
      </c>
      <c r="Y43" s="162">
        <v>5.6241657591348604</v>
      </c>
      <c r="Z43" s="155"/>
      <c r="AA43" s="163">
        <v>-8.2784666827445701</v>
      </c>
      <c r="AB43" s="164">
        <v>-16.981452641280701</v>
      </c>
      <c r="AC43" s="165">
        <v>-12.744724829073199</v>
      </c>
      <c r="AD43" s="155"/>
      <c r="AE43" s="166">
        <v>-0.97669245558183004</v>
      </c>
      <c r="AF43" s="67"/>
      <c r="AG43" s="182">
        <v>43.167727009832198</v>
      </c>
      <c r="AH43" s="177">
        <v>50.032017827373799</v>
      </c>
      <c r="AI43" s="177">
        <v>54.052348518354698</v>
      </c>
      <c r="AJ43" s="177">
        <v>54.773786615860899</v>
      </c>
      <c r="AK43" s="177">
        <v>55.519546150443901</v>
      </c>
      <c r="AL43" s="183">
        <v>51.509085224373102</v>
      </c>
      <c r="AM43" s="177"/>
      <c r="AN43" s="184">
        <v>75.837245942911494</v>
      </c>
      <c r="AO43" s="185">
        <v>75.7822270017612</v>
      </c>
      <c r="AP43" s="186">
        <v>75.809675305938796</v>
      </c>
      <c r="AQ43" s="177"/>
      <c r="AR43" s="187">
        <v>58.463155351123397</v>
      </c>
      <c r="AS43" s="160"/>
      <c r="AT43" s="161">
        <v>11.943334726870001</v>
      </c>
      <c r="AU43" s="155">
        <v>1.49380245427493</v>
      </c>
      <c r="AV43" s="155">
        <v>0.249662914438712</v>
      </c>
      <c r="AW43" s="155">
        <v>1.47185001858068</v>
      </c>
      <c r="AX43" s="155">
        <v>0.72144501355343205</v>
      </c>
      <c r="AY43" s="162">
        <v>2.6521618910888001</v>
      </c>
      <c r="AZ43" s="155"/>
      <c r="BA43" s="163">
        <v>5.30920755253271</v>
      </c>
      <c r="BB43" s="164">
        <v>2.9072789747761498</v>
      </c>
      <c r="BC43" s="165">
        <v>4.0947410232749704</v>
      </c>
      <c r="BD43" s="155"/>
      <c r="BE43" s="166">
        <v>3.1815035338525401</v>
      </c>
      <c r="BF43" s="67"/>
    </row>
    <row r="44" spans="1:70" x14ac:dyDescent="0.25">
      <c r="A44" s="75" t="s">
        <v>110</v>
      </c>
      <c r="B44" s="3" t="s">
        <v>116</v>
      </c>
      <c r="D44" s="25" t="s">
        <v>16</v>
      </c>
      <c r="E44" s="28" t="s">
        <v>17</v>
      </c>
      <c r="G44" s="182">
        <v>160.193587786259</v>
      </c>
      <c r="H44" s="177">
        <v>112.334927133934</v>
      </c>
      <c r="I44" s="177">
        <v>134.565523941707</v>
      </c>
      <c r="J44" s="177">
        <v>144.47114156835499</v>
      </c>
      <c r="K44" s="177">
        <v>142.74470853573899</v>
      </c>
      <c r="L44" s="183">
        <v>138.861977793199</v>
      </c>
      <c r="M44" s="177"/>
      <c r="N44" s="184">
        <v>156.375704371963</v>
      </c>
      <c r="O44" s="185">
        <v>184.52057945870899</v>
      </c>
      <c r="P44" s="186">
        <v>170.44814191533601</v>
      </c>
      <c r="Q44" s="177"/>
      <c r="R44" s="187">
        <v>147.88659611380899</v>
      </c>
      <c r="S44" s="160"/>
      <c r="T44" s="161">
        <v>-4.5013039193907103</v>
      </c>
      <c r="U44" s="155">
        <v>7.6151028740414297</v>
      </c>
      <c r="V44" s="155">
        <v>-9.9007615566859002</v>
      </c>
      <c r="W44" s="155">
        <v>-6.2900030691888</v>
      </c>
      <c r="X44" s="155">
        <v>-4.8339005600181704</v>
      </c>
      <c r="Y44" s="162">
        <v>-4.3184190770658999</v>
      </c>
      <c r="Z44" s="155"/>
      <c r="AA44" s="163">
        <v>-13.793589404715499</v>
      </c>
      <c r="AB44" s="164">
        <v>-13.773690381724901</v>
      </c>
      <c r="AC44" s="165">
        <v>-13.7828195879778</v>
      </c>
      <c r="AD44" s="155"/>
      <c r="AE44" s="166">
        <v>-7.6565309983855103</v>
      </c>
      <c r="AF44" s="70"/>
      <c r="AG44" s="182">
        <v>97.883017869534996</v>
      </c>
      <c r="AH44" s="177">
        <v>127.98560027758499</v>
      </c>
      <c r="AI44" s="177">
        <v>150.63600451075601</v>
      </c>
      <c r="AJ44" s="177">
        <v>153.62126040943701</v>
      </c>
      <c r="AK44" s="177">
        <v>130.786358431644</v>
      </c>
      <c r="AL44" s="183">
        <v>132.18244829979099</v>
      </c>
      <c r="AM44" s="177"/>
      <c r="AN44" s="184">
        <v>176.20674358084599</v>
      </c>
      <c r="AO44" s="185">
        <v>201.25156054823</v>
      </c>
      <c r="AP44" s="186">
        <v>188.729152064538</v>
      </c>
      <c r="AQ44" s="177"/>
      <c r="AR44" s="187">
        <v>148.33864937543299</v>
      </c>
      <c r="AS44" s="160"/>
      <c r="AT44" s="161">
        <v>-1.07303614044525</v>
      </c>
      <c r="AU44" s="155">
        <v>1.6633461174814499</v>
      </c>
      <c r="AV44" s="155">
        <v>6.2948019665402102</v>
      </c>
      <c r="AW44" s="155">
        <v>7.0328738356229099</v>
      </c>
      <c r="AX44" s="155">
        <v>-3.1513389921308499</v>
      </c>
      <c r="AY44" s="162">
        <v>2.4478287750773702</v>
      </c>
      <c r="AZ44" s="155"/>
      <c r="BA44" s="163">
        <v>3.69882244426742</v>
      </c>
      <c r="BB44" s="164">
        <v>-4.9266956094653898</v>
      </c>
      <c r="BC44" s="165">
        <v>-1.08588240858513</v>
      </c>
      <c r="BD44" s="155"/>
      <c r="BE44" s="166">
        <v>1.13445442657401</v>
      </c>
    </row>
    <row r="45" spans="1:70" x14ac:dyDescent="0.25">
      <c r="A45" s="75" t="s">
        <v>111</v>
      </c>
      <c r="B45" s="3" t="s">
        <v>117</v>
      </c>
      <c r="D45" s="25" t="s">
        <v>16</v>
      </c>
      <c r="E45" s="28" t="s">
        <v>17</v>
      </c>
      <c r="G45" s="182">
        <v>99.143540890155606</v>
      </c>
      <c r="H45" s="177">
        <v>86.334481838778004</v>
      </c>
      <c r="I45" s="177">
        <v>110.41884820580201</v>
      </c>
      <c r="J45" s="177">
        <v>113.41217021121</v>
      </c>
      <c r="K45" s="177">
        <v>101.292478988525</v>
      </c>
      <c r="L45" s="183">
        <v>102.120304026894</v>
      </c>
      <c r="M45" s="177"/>
      <c r="N45" s="184">
        <v>100.165337279836</v>
      </c>
      <c r="O45" s="185">
        <v>113.25198165606901</v>
      </c>
      <c r="P45" s="186">
        <v>106.708659467952</v>
      </c>
      <c r="Q45" s="177"/>
      <c r="R45" s="187">
        <v>103.43126272433901</v>
      </c>
      <c r="S45" s="160"/>
      <c r="T45" s="161">
        <v>2.52803420190885</v>
      </c>
      <c r="U45" s="155">
        <v>5.2119633325693799</v>
      </c>
      <c r="V45" s="155">
        <v>-6.8299406156159401</v>
      </c>
      <c r="W45" s="155">
        <v>-7.9793684974795802</v>
      </c>
      <c r="X45" s="155">
        <v>-3.49037505067023</v>
      </c>
      <c r="Y45" s="162">
        <v>-2.82995521518647</v>
      </c>
      <c r="Z45" s="155"/>
      <c r="AA45" s="163">
        <v>-10.491436735317301</v>
      </c>
      <c r="AB45" s="164">
        <v>-3.94688321492074</v>
      </c>
      <c r="AC45" s="165">
        <v>-7.1337303797224099</v>
      </c>
      <c r="AD45" s="155"/>
      <c r="AE45" s="166">
        <v>-4.1394723417639101</v>
      </c>
      <c r="AF45" s="70"/>
      <c r="AG45" s="182">
        <v>69.6618562267046</v>
      </c>
      <c r="AH45" s="177">
        <v>101.54923098004799</v>
      </c>
      <c r="AI45" s="177">
        <v>124.773037345611</v>
      </c>
      <c r="AJ45" s="177">
        <v>120.26421572389</v>
      </c>
      <c r="AK45" s="177">
        <v>95.548685047138704</v>
      </c>
      <c r="AL45" s="183">
        <v>102.359405064678</v>
      </c>
      <c r="AM45" s="177"/>
      <c r="AN45" s="184">
        <v>107.486504695607</v>
      </c>
      <c r="AO45" s="185">
        <v>115.77599850179</v>
      </c>
      <c r="AP45" s="186">
        <v>111.631251598699</v>
      </c>
      <c r="AQ45" s="177"/>
      <c r="AR45" s="187">
        <v>105.008504074398</v>
      </c>
      <c r="AS45" s="160"/>
      <c r="AT45" s="161">
        <v>4.0647655432732801</v>
      </c>
      <c r="AU45" s="155">
        <v>6.4282482620710999</v>
      </c>
      <c r="AV45" s="155">
        <v>7.0503439352116803</v>
      </c>
      <c r="AW45" s="155">
        <v>5.7818757496647804</v>
      </c>
      <c r="AX45" s="155">
        <v>4.9826325368750002</v>
      </c>
      <c r="AY45" s="162">
        <v>5.8270230288596698</v>
      </c>
      <c r="AZ45" s="155"/>
      <c r="BA45" s="163">
        <v>6.5051889210680098</v>
      </c>
      <c r="BB45" s="164">
        <v>5.2148510920004902</v>
      </c>
      <c r="BC45" s="165">
        <v>5.83213988302548</v>
      </c>
      <c r="BD45" s="155"/>
      <c r="BE45" s="166">
        <v>5.82857713865255</v>
      </c>
    </row>
    <row r="46" spans="1:70" x14ac:dyDescent="0.25">
      <c r="A46" s="75" t="s">
        <v>112</v>
      </c>
      <c r="B46" s="3" t="s">
        <v>118</v>
      </c>
      <c r="D46" s="25" t="s">
        <v>16</v>
      </c>
      <c r="E46" s="28" t="s">
        <v>17</v>
      </c>
      <c r="G46" s="182">
        <v>75.007679404377399</v>
      </c>
      <c r="H46" s="177">
        <v>75.372791532113297</v>
      </c>
      <c r="I46" s="177">
        <v>84.550932081358297</v>
      </c>
      <c r="J46" s="177">
        <v>86.235039299213994</v>
      </c>
      <c r="K46" s="177">
        <v>75.836580068398604</v>
      </c>
      <c r="L46" s="183">
        <v>79.395054227335294</v>
      </c>
      <c r="M46" s="177"/>
      <c r="N46" s="184">
        <v>76.228347933041306</v>
      </c>
      <c r="O46" s="185">
        <v>82.729273114537705</v>
      </c>
      <c r="P46" s="186">
        <v>79.478810523789505</v>
      </c>
      <c r="Q46" s="177"/>
      <c r="R46" s="187">
        <v>79.418962056534099</v>
      </c>
      <c r="S46" s="160"/>
      <c r="T46" s="161">
        <v>7.22041285723214</v>
      </c>
      <c r="U46" s="155">
        <v>5.8948190178542301</v>
      </c>
      <c r="V46" s="155">
        <v>-6.3214950463385797</v>
      </c>
      <c r="W46" s="155">
        <v>-8.34935028518602</v>
      </c>
      <c r="X46" s="155">
        <v>-8.7914256690205104</v>
      </c>
      <c r="Y46" s="162">
        <v>-2.8515317812129002</v>
      </c>
      <c r="Z46" s="155"/>
      <c r="AA46" s="163">
        <v>-17.4937034859988</v>
      </c>
      <c r="AB46" s="164">
        <v>-12.602621137794401</v>
      </c>
      <c r="AC46" s="165">
        <v>-15.018512295810901</v>
      </c>
      <c r="AD46" s="155"/>
      <c r="AE46" s="166">
        <v>-6.6721349592619399</v>
      </c>
      <c r="AF46" s="70"/>
      <c r="AG46" s="182">
        <v>55.791158062751499</v>
      </c>
      <c r="AH46" s="177">
        <v>77.687128597870299</v>
      </c>
      <c r="AI46" s="177">
        <v>93.5442454082512</v>
      </c>
      <c r="AJ46" s="177">
        <v>91.503011167192895</v>
      </c>
      <c r="AK46" s="177">
        <v>75.851318913729799</v>
      </c>
      <c r="AL46" s="183">
        <v>78.871368905616194</v>
      </c>
      <c r="AM46" s="177"/>
      <c r="AN46" s="184">
        <v>79.750038592100196</v>
      </c>
      <c r="AO46" s="185">
        <v>81.800476522338599</v>
      </c>
      <c r="AP46" s="186">
        <v>80.775253715908605</v>
      </c>
      <c r="AQ46" s="177"/>
      <c r="AR46" s="187">
        <v>79.415526773456307</v>
      </c>
      <c r="AS46" s="160"/>
      <c r="AT46" s="161">
        <v>4.0214899154532198</v>
      </c>
      <c r="AU46" s="155">
        <v>5.8554215129333196</v>
      </c>
      <c r="AV46" s="155">
        <v>8.8646460620548009</v>
      </c>
      <c r="AW46" s="155">
        <v>7.2358173822269096</v>
      </c>
      <c r="AX46" s="155">
        <v>1.62487660387411</v>
      </c>
      <c r="AY46" s="162">
        <v>5.7487833779741502</v>
      </c>
      <c r="AZ46" s="155"/>
      <c r="BA46" s="163">
        <v>-2.6569972685535101</v>
      </c>
      <c r="BB46" s="164">
        <v>-3.8018116247685501</v>
      </c>
      <c r="BC46" s="165">
        <v>-3.2400592202341101</v>
      </c>
      <c r="BD46" s="155"/>
      <c r="BE46" s="166">
        <v>2.9679177465629798</v>
      </c>
    </row>
    <row r="47" spans="1:70" x14ac:dyDescent="0.25">
      <c r="A47" s="75" t="s">
        <v>113</v>
      </c>
      <c r="B47" s="3" t="s">
        <v>119</v>
      </c>
      <c r="D47" s="25" t="s">
        <v>16</v>
      </c>
      <c r="E47" s="28" t="s">
        <v>17</v>
      </c>
      <c r="G47" s="182">
        <v>56.456014110193799</v>
      </c>
      <c r="H47" s="177">
        <v>61.121392061816003</v>
      </c>
      <c r="I47" s="177">
        <v>60.060025196774802</v>
      </c>
      <c r="J47" s="177">
        <v>59.564914090996297</v>
      </c>
      <c r="K47" s="177">
        <v>54.151023468995902</v>
      </c>
      <c r="L47" s="183">
        <v>58.270673785755399</v>
      </c>
      <c r="M47" s="177"/>
      <c r="N47" s="184">
        <v>62.417158283739603</v>
      </c>
      <c r="O47" s="185">
        <v>66.914010126703701</v>
      </c>
      <c r="P47" s="186">
        <v>64.665584205221705</v>
      </c>
      <c r="Q47" s="177"/>
      <c r="R47" s="187">
        <v>60.097791048460003</v>
      </c>
      <c r="S47" s="160"/>
      <c r="T47" s="161">
        <v>10.4951403808083</v>
      </c>
      <c r="U47" s="155">
        <v>14.678832587901899</v>
      </c>
      <c r="V47" s="155">
        <v>-3.0554590684070999</v>
      </c>
      <c r="W47" s="155">
        <v>-7.4162647640882504</v>
      </c>
      <c r="X47" s="155">
        <v>-13.2583767348347</v>
      </c>
      <c r="Y47" s="162">
        <v>-0.59888016486720597</v>
      </c>
      <c r="Z47" s="155"/>
      <c r="AA47" s="163">
        <v>-21.940899171834602</v>
      </c>
      <c r="AB47" s="164">
        <v>-20.151514204285501</v>
      </c>
      <c r="AC47" s="165">
        <v>-21.0252284358961</v>
      </c>
      <c r="AD47" s="155"/>
      <c r="AE47" s="166">
        <v>-7.9205746975842404</v>
      </c>
      <c r="AF47" s="70"/>
      <c r="AG47" s="182">
        <v>40.444811424320697</v>
      </c>
      <c r="AH47" s="177">
        <v>55.349377613274299</v>
      </c>
      <c r="AI47" s="177">
        <v>62.1809166331727</v>
      </c>
      <c r="AJ47" s="177">
        <v>61.5897697019142</v>
      </c>
      <c r="AK47" s="177">
        <v>56.5841227496595</v>
      </c>
      <c r="AL47" s="183">
        <v>55.229799624468299</v>
      </c>
      <c r="AM47" s="177"/>
      <c r="AN47" s="184">
        <v>64.734531335296893</v>
      </c>
      <c r="AO47" s="185">
        <v>64.039256755135298</v>
      </c>
      <c r="AP47" s="186">
        <v>64.386903429968299</v>
      </c>
      <c r="AQ47" s="177"/>
      <c r="AR47" s="187">
        <v>57.84606454875</v>
      </c>
      <c r="AS47" s="160"/>
      <c r="AT47" s="161">
        <v>2.51878906503745</v>
      </c>
      <c r="AU47" s="155">
        <v>4.0044912939747599</v>
      </c>
      <c r="AV47" s="155">
        <v>4.78482539680566</v>
      </c>
      <c r="AW47" s="155">
        <v>1.5317574614067899</v>
      </c>
      <c r="AX47" s="155">
        <v>-2.0574985145249598</v>
      </c>
      <c r="AY47" s="162">
        <v>2.1093801103667502</v>
      </c>
      <c r="AZ47" s="155"/>
      <c r="BA47" s="163">
        <v>-6.0084113894411004</v>
      </c>
      <c r="BB47" s="164">
        <v>-8.6133544771055508</v>
      </c>
      <c r="BC47" s="165">
        <v>-7.3221403717196401</v>
      </c>
      <c r="BD47" s="155"/>
      <c r="BE47" s="166">
        <v>-1.0917663360340799</v>
      </c>
    </row>
    <row r="48" spans="1:70" x14ac:dyDescent="0.25">
      <c r="A48" s="75" t="s">
        <v>114</v>
      </c>
      <c r="B48" s="3" t="s">
        <v>120</v>
      </c>
      <c r="D48" s="25" t="s">
        <v>16</v>
      </c>
      <c r="E48" s="28" t="s">
        <v>17</v>
      </c>
      <c r="G48" s="182">
        <v>43.220305277129299</v>
      </c>
      <c r="H48" s="177">
        <v>45.664121927777003</v>
      </c>
      <c r="I48" s="177">
        <v>43.322006499153197</v>
      </c>
      <c r="J48" s="177">
        <v>42.407853906357197</v>
      </c>
      <c r="K48" s="177">
        <v>40.163929241612799</v>
      </c>
      <c r="L48" s="183">
        <v>42.955643370405902</v>
      </c>
      <c r="M48" s="177"/>
      <c r="N48" s="184">
        <v>45.038561490228297</v>
      </c>
      <c r="O48" s="185">
        <v>45.874846446061603</v>
      </c>
      <c r="P48" s="186">
        <v>45.4567039681449</v>
      </c>
      <c r="Q48" s="177"/>
      <c r="R48" s="187">
        <v>43.6702321126171</v>
      </c>
      <c r="S48" s="160"/>
      <c r="T48" s="161">
        <v>18.613083925796701</v>
      </c>
      <c r="U48" s="155">
        <v>15.8110017424726</v>
      </c>
      <c r="V48" s="155">
        <v>6.0287971980559796</v>
      </c>
      <c r="W48" s="155">
        <v>-0.27499094977547101</v>
      </c>
      <c r="X48" s="155">
        <v>-4.4375242891748998</v>
      </c>
      <c r="Y48" s="162">
        <v>6.7059715583889199</v>
      </c>
      <c r="Z48" s="155"/>
      <c r="AA48" s="163">
        <v>-11.9386775578489</v>
      </c>
      <c r="AB48" s="164">
        <v>-13.1663867918253</v>
      </c>
      <c r="AC48" s="165">
        <v>-12.562487267702499</v>
      </c>
      <c r="AD48" s="155"/>
      <c r="AE48" s="166">
        <v>0.14280630767847999</v>
      </c>
      <c r="AF48" s="70"/>
      <c r="AG48" s="182">
        <v>33.873879447659398</v>
      </c>
      <c r="AH48" s="177">
        <v>40.175605340056102</v>
      </c>
      <c r="AI48" s="177">
        <v>42.391880822781097</v>
      </c>
      <c r="AJ48" s="177">
        <v>42.2540281899959</v>
      </c>
      <c r="AK48" s="177">
        <v>40.891240245230001</v>
      </c>
      <c r="AL48" s="183">
        <v>39.917326809144498</v>
      </c>
      <c r="AM48" s="177"/>
      <c r="AN48" s="184">
        <v>45.841937661147</v>
      </c>
      <c r="AO48" s="185">
        <v>45.120941233008303</v>
      </c>
      <c r="AP48" s="186">
        <v>45.481169064645201</v>
      </c>
      <c r="AQ48" s="177"/>
      <c r="AR48" s="187">
        <v>41.507848117632797</v>
      </c>
      <c r="AS48" s="160"/>
      <c r="AT48" s="161">
        <v>5.7568381806230899</v>
      </c>
      <c r="AU48" s="155">
        <v>5.0005195696139397</v>
      </c>
      <c r="AV48" s="155">
        <v>5.5895043884290097</v>
      </c>
      <c r="AW48" s="155">
        <v>1.72339307561776</v>
      </c>
      <c r="AX48" s="155">
        <v>0.49688499711678102</v>
      </c>
      <c r="AY48" s="162">
        <v>3.5929867127164501</v>
      </c>
      <c r="AZ48" s="155"/>
      <c r="BA48" s="163">
        <v>-1.03903183099777</v>
      </c>
      <c r="BB48" s="164">
        <v>-3.00871257192598</v>
      </c>
      <c r="BC48" s="165">
        <v>-2.0265481599870299</v>
      </c>
      <c r="BD48" s="155"/>
      <c r="BE48" s="166">
        <v>1.77224208053956</v>
      </c>
    </row>
    <row r="49" spans="1:57" x14ac:dyDescent="0.25">
      <c r="A49" s="76" t="s">
        <v>115</v>
      </c>
      <c r="B49" s="3" t="s">
        <v>121</v>
      </c>
      <c r="D49" s="25" t="s">
        <v>16</v>
      </c>
      <c r="E49" s="28" t="s">
        <v>17</v>
      </c>
      <c r="G49" s="188">
        <v>29.017401171693699</v>
      </c>
      <c r="H49" s="189">
        <v>28.941016795243598</v>
      </c>
      <c r="I49" s="189">
        <v>28.4003677639211</v>
      </c>
      <c r="J49" s="189">
        <v>28.2968788718097</v>
      </c>
      <c r="K49" s="189">
        <v>27.8577920649651</v>
      </c>
      <c r="L49" s="190">
        <v>28.502691333526599</v>
      </c>
      <c r="M49" s="177"/>
      <c r="N49" s="191">
        <v>31.6432115951276</v>
      </c>
      <c r="O49" s="192">
        <v>31.856399034222701</v>
      </c>
      <c r="P49" s="193">
        <v>31.7498053146751</v>
      </c>
      <c r="Q49" s="177"/>
      <c r="R49" s="194">
        <v>29.4304381852833</v>
      </c>
      <c r="S49" s="160"/>
      <c r="T49" s="167">
        <v>10.6996720171701</v>
      </c>
      <c r="U49" s="168">
        <v>10.6023571542078</v>
      </c>
      <c r="V49" s="168">
        <v>7.0063600227411698</v>
      </c>
      <c r="W49" s="168">
        <v>3.4151456560549001</v>
      </c>
      <c r="X49" s="168">
        <v>-1.49286090341444</v>
      </c>
      <c r="Y49" s="169">
        <v>5.9086203031568001</v>
      </c>
      <c r="Z49" s="155"/>
      <c r="AA49" s="170">
        <v>-5.98974426824853</v>
      </c>
      <c r="AB49" s="171">
        <v>-8.9729164332667608</v>
      </c>
      <c r="AC49" s="172">
        <v>-7.5103838370423004</v>
      </c>
      <c r="AD49" s="155"/>
      <c r="AE49" s="173">
        <v>1.375106651356</v>
      </c>
      <c r="AG49" s="188">
        <v>25.385401658207599</v>
      </c>
      <c r="AH49" s="189">
        <v>26.903425155162399</v>
      </c>
      <c r="AI49" s="189">
        <v>27.6039294989849</v>
      </c>
      <c r="AJ49" s="189">
        <v>28.3468735114559</v>
      </c>
      <c r="AK49" s="189">
        <v>28.6291738333816</v>
      </c>
      <c r="AL49" s="190">
        <v>27.373760731438502</v>
      </c>
      <c r="AM49" s="177"/>
      <c r="AN49" s="191">
        <v>32.669558230858399</v>
      </c>
      <c r="AO49" s="192">
        <v>32.0885147781322</v>
      </c>
      <c r="AP49" s="193">
        <v>32.379036504495303</v>
      </c>
      <c r="AQ49" s="177"/>
      <c r="AR49" s="194">
        <v>28.8038395237404</v>
      </c>
      <c r="AS49" s="160"/>
      <c r="AT49" s="167">
        <v>6.2073635964238401</v>
      </c>
      <c r="AU49" s="168">
        <v>5.2710841838036204</v>
      </c>
      <c r="AV49" s="168">
        <v>5.0941425819225898</v>
      </c>
      <c r="AW49" s="168">
        <v>3.47612539676122</v>
      </c>
      <c r="AX49" s="168">
        <v>2.4511780968228698</v>
      </c>
      <c r="AY49" s="169">
        <v>4.4300723525999803</v>
      </c>
      <c r="AZ49" s="155"/>
      <c r="BA49" s="170">
        <v>2.50363407797321</v>
      </c>
      <c r="BB49" s="171">
        <v>-1.9009729278582901</v>
      </c>
      <c r="BC49" s="172">
        <v>0.27272946774643902</v>
      </c>
      <c r="BD49" s="155"/>
      <c r="BE49" s="173">
        <v>3.0580585298930698</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19" sqref="J19"/>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33" t="str">
        <f>HYPERLINK("http://www.str.com/data-insights/resources/glossary", "For all STR definitions, please visit www.str.com/data-insights/resources/glossary")</f>
        <v>For all STR definitions, please visit www.str.com/data-insights/resources/glossary</v>
      </c>
      <c r="B5" s="233"/>
      <c r="C5" s="233"/>
      <c r="D5" s="233"/>
      <c r="E5" s="233"/>
      <c r="F5" s="233"/>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33" t="str">
        <f>HYPERLINK("http://www.str.com/data-insights/resources/FAQ", "For all STR FAQs, please click here or visit http://www.str.com/data-insights/resources/FAQ")</f>
        <v>For all STR FAQs, please click here or visit http://www.str.com/data-insights/resources/FAQ</v>
      </c>
      <c r="B9" s="233"/>
      <c r="C9" s="233"/>
      <c r="D9" s="233"/>
      <c r="E9" s="233"/>
      <c r="F9" s="233"/>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33" t="str">
        <f>HYPERLINK("http://www.str.com/contact", "For additional support, please contact your regional office")</f>
        <v>For additional support, please contact your regional office</v>
      </c>
      <c r="B12" s="233"/>
      <c r="C12" s="233"/>
      <c r="D12" s="233"/>
      <c r="E12" s="233"/>
      <c r="F12" s="233"/>
      <c r="G12" s="233"/>
      <c r="H12" s="233"/>
      <c r="I12" s="233"/>
      <c r="J12" s="233"/>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32" t="str">
        <f>HYPERLINK("http://www.hotelnewsnow.com/", "For the latest in industry news, visit HotelNewsNow.com.")</f>
        <v>For the latest in industry news, visit HotelNewsNow.com.</v>
      </c>
      <c r="B14" s="232"/>
      <c r="C14" s="232"/>
      <c r="D14" s="232"/>
      <c r="E14" s="232"/>
      <c r="F14" s="232"/>
      <c r="G14" s="232"/>
      <c r="H14" s="232"/>
      <c r="I14" s="232"/>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32" t="str">
        <f>HYPERLINK("http://www.hoteldataconference.com/", "To learn more about the Hotel Data Conference, visit HotelDataConference.com.")</f>
        <v>To learn more about the Hotel Data Conference, visit HotelDataConference.com.</v>
      </c>
      <c r="B15" s="232"/>
      <c r="C15" s="232"/>
      <c r="D15" s="232"/>
      <c r="E15" s="232"/>
      <c r="F15" s="232"/>
      <c r="G15" s="232"/>
      <c r="H15" s="232"/>
      <c r="I15" s="232"/>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0EF2B3C-CE20-49B5-A196-3C0AEC91DFB1}"/>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2025-02-27T17:51:47Z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