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codeName="ThisWorkbook"/>
  <xr:revisionPtr revIDLastSave="44" documentId="8_{0EF0AC0F-D861-4489-A299-FF94B715A416}" xr6:coauthVersionLast="47" xr6:coauthVersionMax="47" xr10:uidLastSave="{20DD4B14-D90A-4691-AE4C-11C159D0EED3}"/>
  <workbookProtection workbookAlgorithmName="SHA-512" workbookHashValue="u+fSFJ3iHCshhm/qBxscnKu9ZZoxRlZbQGDL48fAYXiOYRndvpbw5FnHILCEl4WuaqdVrTDfm+zWQ8LnEQBIvA==" workbookSaltValue="irlyVe0AVN5NaIUAYveoR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View'!$A$1:$BC$59</definedName>
    <definedName name="_xlnm.Print_Area" localSheetId="6">Help!$A$1:$O$31</definedName>
    <definedName name="_xlnm.Print_Area" localSheetId="1">'Rolling-28 Day View'!$A$1:$BC$59</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13" i="28" l="1"/>
  <c r="BM13" i="28"/>
  <c r="BL13" i="28"/>
  <c r="BK13" i="28"/>
  <c r="BJ13" i="28"/>
  <c r="BI13" i="28"/>
  <c r="BH13" i="28"/>
  <c r="BG13" i="28"/>
  <c r="BF13" i="28"/>
  <c r="BE13" i="28"/>
  <c r="BN12" i="28"/>
  <c r="BM12" i="28"/>
  <c r="BL12" i="28"/>
  <c r="BK12" i="28"/>
  <c r="BJ12" i="28"/>
  <c r="BI12" i="28"/>
  <c r="BH12" i="28"/>
  <c r="BG12" i="28"/>
  <c r="BF12" i="28"/>
  <c r="BE12" i="28"/>
  <c r="BN11" i="28"/>
  <c r="BM11" i="28"/>
  <c r="BL11" i="28"/>
  <c r="BK11" i="28"/>
  <c r="BJ11" i="28"/>
  <c r="BI11" i="28"/>
  <c r="BH11" i="28"/>
  <c r="BG11" i="28"/>
  <c r="BF11" i="28"/>
  <c r="BE11" i="28"/>
  <c r="BN10" i="28"/>
  <c r="BM10" i="28"/>
  <c r="BL10" i="28"/>
  <c r="BK10" i="28"/>
  <c r="BJ10" i="28"/>
  <c r="BI10" i="28"/>
  <c r="BH10" i="28"/>
  <c r="BG10" i="28"/>
  <c r="BF10" i="28"/>
  <c r="BE10" i="28"/>
  <c r="BN9" i="28"/>
  <c r="BM9" i="28"/>
  <c r="BL9" i="28"/>
  <c r="BK9" i="28"/>
  <c r="BJ9" i="28"/>
  <c r="BI9" i="28"/>
  <c r="BH9" i="28"/>
  <c r="BG9" i="28"/>
  <c r="BF9" i="28"/>
  <c r="BE9" i="28"/>
  <c r="BN56" i="28"/>
  <c r="BM56" i="28"/>
  <c r="BL56" i="28"/>
  <c r="BK56" i="28"/>
  <c r="BJ56" i="28"/>
  <c r="BI56" i="28"/>
  <c r="BH56" i="28"/>
  <c r="BG56" i="28"/>
  <c r="BF56" i="28"/>
  <c r="BE56" i="28"/>
  <c r="BN55" i="28"/>
  <c r="BM55" i="28"/>
  <c r="BL55" i="28"/>
  <c r="BK55" i="28"/>
  <c r="BJ55" i="28"/>
  <c r="BI55" i="28"/>
  <c r="BH55" i="28"/>
  <c r="BG55" i="28"/>
  <c r="BF55" i="28"/>
  <c r="BE55" i="28"/>
  <c r="BN54" i="28"/>
  <c r="BM54" i="28"/>
  <c r="BL54" i="28"/>
  <c r="BK54" i="28"/>
  <c r="BJ54" i="28"/>
  <c r="BI54" i="28"/>
  <c r="BH54" i="28"/>
  <c r="BG54" i="28"/>
  <c r="BF54" i="28"/>
  <c r="BE54" i="28"/>
  <c r="BN53" i="28"/>
  <c r="BM53" i="28"/>
  <c r="BL53" i="28"/>
  <c r="BK53" i="28"/>
  <c r="BJ53" i="28"/>
  <c r="BI53" i="28"/>
  <c r="BH53" i="28"/>
  <c r="BG53" i="28"/>
  <c r="BF53" i="28"/>
  <c r="BE53" i="28"/>
  <c r="BN52" i="28"/>
  <c r="BM52" i="28"/>
  <c r="BL52" i="28"/>
  <c r="BK52" i="28"/>
  <c r="BJ52" i="28"/>
  <c r="BI52" i="28"/>
  <c r="BH52" i="28"/>
  <c r="BG52" i="28"/>
  <c r="BF52" i="28"/>
  <c r="BE52" i="28"/>
  <c r="BN51" i="28"/>
  <c r="BM51" i="28"/>
  <c r="BL51" i="28"/>
  <c r="BK51" i="28"/>
  <c r="BJ51" i="28"/>
  <c r="BI51" i="28"/>
  <c r="BH51" i="28"/>
  <c r="BG51" i="28"/>
  <c r="BF51" i="28"/>
  <c r="BE51" i="28"/>
  <c r="BN50" i="28"/>
  <c r="BM50" i="28"/>
  <c r="BL50" i="28"/>
  <c r="BK50" i="28"/>
  <c r="BJ50" i="28"/>
  <c r="BI50" i="28"/>
  <c r="BH50" i="28"/>
  <c r="BG50" i="28"/>
  <c r="BF50" i="28"/>
  <c r="BE50" i="28"/>
  <c r="BN49" i="28"/>
  <c r="BM49" i="28"/>
  <c r="BL49" i="28"/>
  <c r="BK49" i="28"/>
  <c r="BJ49" i="28"/>
  <c r="BI49" i="28"/>
  <c r="BH49" i="28"/>
  <c r="BG49" i="28"/>
  <c r="BF49" i="28"/>
  <c r="BE49" i="28"/>
  <c r="BN48" i="28"/>
  <c r="BM48" i="28"/>
  <c r="BL48" i="28"/>
  <c r="BK48" i="28"/>
  <c r="BJ48" i="28"/>
  <c r="BI48" i="28"/>
  <c r="BH48" i="28"/>
  <c r="BG48" i="28"/>
  <c r="BF48" i="28"/>
  <c r="BE48" i="28"/>
  <c r="BN47" i="28"/>
  <c r="BM47" i="28"/>
  <c r="BL47" i="28"/>
  <c r="BK47" i="28"/>
  <c r="BJ47" i="28"/>
  <c r="BI47" i="28"/>
  <c r="BH47" i="28"/>
  <c r="BG47" i="28"/>
  <c r="BF47" i="28"/>
  <c r="BE47" i="28"/>
  <c r="BN44" i="28"/>
  <c r="BM44" i="28"/>
  <c r="BL44" i="28"/>
  <c r="BK44" i="28"/>
  <c r="BJ44" i="28"/>
  <c r="BI44" i="28"/>
  <c r="BH44" i="28"/>
  <c r="BG44" i="28"/>
  <c r="BF44" i="28"/>
  <c r="BE44" i="28"/>
  <c r="BN43" i="28"/>
  <c r="BM43" i="28"/>
  <c r="BL43" i="28"/>
  <c r="BK43" i="28"/>
  <c r="BJ43" i="28"/>
  <c r="BI43" i="28"/>
  <c r="BH43" i="28"/>
  <c r="BG43" i="28"/>
  <c r="BF43" i="28"/>
  <c r="BE43" i="28"/>
  <c r="BN42" i="28"/>
  <c r="BM42" i="28"/>
  <c r="BL42" i="28"/>
  <c r="BK42" i="28"/>
  <c r="BJ42" i="28"/>
  <c r="BI42" i="28"/>
  <c r="BH42" i="28"/>
  <c r="BG42" i="28"/>
  <c r="BF42" i="28"/>
  <c r="BE42" i="28"/>
  <c r="BN41" i="28"/>
  <c r="BM41" i="28"/>
  <c r="BL41" i="28"/>
  <c r="BK41" i="28"/>
  <c r="BJ41" i="28"/>
  <c r="BI41" i="28"/>
  <c r="BH41" i="28"/>
  <c r="BG41" i="28"/>
  <c r="BF41" i="28"/>
  <c r="BE41" i="28"/>
  <c r="BN40" i="28"/>
  <c r="BM40" i="28"/>
  <c r="BL40" i="28"/>
  <c r="BK40" i="28"/>
  <c r="BJ40" i="28"/>
  <c r="BI40" i="28"/>
  <c r="BH40" i="28"/>
  <c r="BG40" i="28"/>
  <c r="BF40" i="28"/>
  <c r="BE40" i="28"/>
  <c r="BN38" i="28"/>
  <c r="BM38" i="28"/>
  <c r="BL38" i="28"/>
  <c r="BK38" i="28"/>
  <c r="BJ38" i="28"/>
  <c r="BI38" i="28"/>
  <c r="BH38" i="28"/>
  <c r="BG38" i="28"/>
  <c r="BF38" i="28"/>
  <c r="BE38" i="28"/>
  <c r="BN36" i="28"/>
  <c r="BM36" i="28"/>
  <c r="BL36" i="28"/>
  <c r="BK36" i="28"/>
  <c r="BJ36" i="28"/>
  <c r="BI36" i="28"/>
  <c r="BH36" i="28"/>
  <c r="BG36" i="28"/>
  <c r="BF36" i="28"/>
  <c r="BE36" i="28"/>
  <c r="BN35" i="28"/>
  <c r="BM35" i="28"/>
  <c r="BL35" i="28"/>
  <c r="BK35" i="28"/>
  <c r="BJ35" i="28"/>
  <c r="BI35" i="28"/>
  <c r="BH35" i="28"/>
  <c r="BG35" i="28"/>
  <c r="BF35" i="28"/>
  <c r="BE35" i="28"/>
  <c r="BN34" i="28"/>
  <c r="BM34" i="28"/>
  <c r="BL34" i="28"/>
  <c r="BK34" i="28"/>
  <c r="BJ34" i="28"/>
  <c r="BI34" i="28"/>
  <c r="BH34" i="28"/>
  <c r="BG34" i="28"/>
  <c r="BF34" i="28"/>
  <c r="BE34" i="28"/>
  <c r="BN33" i="28"/>
  <c r="BM33" i="28"/>
  <c r="BL33" i="28"/>
  <c r="BK33" i="28"/>
  <c r="BJ33" i="28"/>
  <c r="BI33" i="28"/>
  <c r="BH33" i="28"/>
  <c r="BG33" i="28"/>
  <c r="BF33" i="28"/>
  <c r="BE33" i="28"/>
  <c r="BN32" i="28"/>
  <c r="BM32" i="28"/>
  <c r="BL32" i="28"/>
  <c r="BK32" i="28"/>
  <c r="BJ32" i="28"/>
  <c r="BI32" i="28"/>
  <c r="BH32" i="28"/>
  <c r="BG32" i="28"/>
  <c r="BF32" i="28"/>
  <c r="BE32" i="28"/>
  <c r="BN31" i="28"/>
  <c r="BM31" i="28"/>
  <c r="BL31" i="28"/>
  <c r="BK31" i="28"/>
  <c r="BJ31" i="28"/>
  <c r="BI31" i="28"/>
  <c r="BH31" i="28"/>
  <c r="BG31" i="28"/>
  <c r="BF31" i="28"/>
  <c r="BE31" i="28"/>
  <c r="BN30" i="28"/>
  <c r="BM30" i="28"/>
  <c r="BL30" i="28"/>
  <c r="BK30" i="28"/>
  <c r="BJ30" i="28"/>
  <c r="BI30" i="28"/>
  <c r="BH30" i="28"/>
  <c r="BG30" i="28"/>
  <c r="BF30" i="28"/>
  <c r="BE30" i="28"/>
  <c r="BN28" i="28"/>
  <c r="BM28" i="28"/>
  <c r="BL28" i="28"/>
  <c r="BK28" i="28"/>
  <c r="BJ28" i="28"/>
  <c r="BI28" i="28"/>
  <c r="BH28" i="28"/>
  <c r="BG28" i="28"/>
  <c r="BF28" i="28"/>
  <c r="BE28" i="28"/>
  <c r="BN27" i="28"/>
  <c r="BM27" i="28"/>
  <c r="BL27" i="28"/>
  <c r="BK27" i="28"/>
  <c r="BJ27" i="28"/>
  <c r="BI27" i="28"/>
  <c r="BH27" i="28"/>
  <c r="BG27" i="28"/>
  <c r="BF27" i="28"/>
  <c r="BE27" i="28"/>
  <c r="BN26" i="28"/>
  <c r="BM26" i="28"/>
  <c r="BL26" i="28"/>
  <c r="BK26" i="28"/>
  <c r="BJ26" i="28"/>
  <c r="BI26" i="28"/>
  <c r="BH26" i="28"/>
  <c r="BG26" i="28"/>
  <c r="BF26" i="28"/>
  <c r="BE26" i="28"/>
  <c r="BN25" i="28"/>
  <c r="BM25" i="28"/>
  <c r="BL25" i="28"/>
  <c r="BK25" i="28"/>
  <c r="BJ25" i="28"/>
  <c r="BI25" i="28"/>
  <c r="BH25" i="28"/>
  <c r="BG25" i="28"/>
  <c r="BF25" i="28"/>
  <c r="BE25" i="28"/>
  <c r="BN24" i="28"/>
  <c r="BM24" i="28"/>
  <c r="BL24" i="28"/>
  <c r="BK24" i="28"/>
  <c r="BJ24" i="28"/>
  <c r="BI24" i="28"/>
  <c r="BH24" i="28"/>
  <c r="BG24" i="28"/>
  <c r="BF24" i="28"/>
  <c r="BE24" i="28"/>
  <c r="BN23" i="28"/>
  <c r="BM23" i="28"/>
  <c r="BL23" i="28"/>
  <c r="BK23" i="28"/>
  <c r="BJ23" i="28"/>
  <c r="BI23" i="28"/>
  <c r="BH23" i="28"/>
  <c r="BG23" i="28"/>
  <c r="BF23" i="28"/>
  <c r="BE23" i="28"/>
  <c r="BN21" i="28"/>
  <c r="BM21" i="28"/>
  <c r="BL21" i="28"/>
  <c r="BK21" i="28"/>
  <c r="BJ21" i="28"/>
  <c r="BI21" i="28"/>
  <c r="BH21" i="28"/>
  <c r="BG21" i="28"/>
  <c r="BF21" i="28"/>
  <c r="BE21" i="28"/>
  <c r="BN20" i="28"/>
  <c r="BM20" i="28"/>
  <c r="BL20" i="28"/>
  <c r="BK20" i="28"/>
  <c r="BJ20" i="28"/>
  <c r="BI20" i="28"/>
  <c r="BH20" i="28"/>
  <c r="BG20" i="28"/>
  <c r="BF20" i="28"/>
  <c r="BE20" i="28"/>
  <c r="BN19" i="28"/>
  <c r="BM19" i="28"/>
  <c r="BL19" i="28"/>
  <c r="BK19" i="28"/>
  <c r="BJ19" i="28"/>
  <c r="BI19" i="28"/>
  <c r="BH19" i="28"/>
  <c r="BG19" i="28"/>
  <c r="BF19" i="28"/>
  <c r="BE19" i="28"/>
  <c r="BN18" i="28"/>
  <c r="BM18" i="28"/>
  <c r="BL18" i="28"/>
  <c r="BK18" i="28"/>
  <c r="BJ18" i="28"/>
  <c r="BI18" i="28"/>
  <c r="BH18" i="28"/>
  <c r="BG18" i="28"/>
  <c r="BF18" i="28"/>
  <c r="BE18" i="28"/>
  <c r="BN17" i="28"/>
  <c r="BM17" i="28"/>
  <c r="BL17" i="28"/>
  <c r="BK17" i="28"/>
  <c r="BJ17" i="28"/>
  <c r="BI17" i="28"/>
  <c r="BH17" i="28"/>
  <c r="BG17" i="28"/>
  <c r="BF17" i="28"/>
  <c r="BE17" i="28"/>
  <c r="BN16" i="28"/>
  <c r="BM16" i="28"/>
  <c r="BL16" i="28"/>
  <c r="BK16" i="28"/>
  <c r="BJ16" i="28"/>
  <c r="BI16" i="28"/>
  <c r="BH16" i="28"/>
  <c r="BG16" i="28"/>
  <c r="BF16" i="28"/>
  <c r="BE16" i="28"/>
  <c r="BN15" i="28"/>
  <c r="BM15" i="28"/>
  <c r="BL15" i="28"/>
  <c r="BK15" i="28"/>
  <c r="BJ15" i="28"/>
  <c r="BI15" i="28"/>
  <c r="BH15" i="28"/>
  <c r="BG15" i="28"/>
  <c r="BF15" i="28"/>
  <c r="BE15" i="28"/>
  <c r="BN5" i="28"/>
  <c r="BM5" i="28"/>
  <c r="BL5" i="28"/>
  <c r="BK5" i="28"/>
  <c r="BJ5" i="28"/>
  <c r="BI5" i="28"/>
  <c r="BH5" i="28"/>
  <c r="BG5" i="28"/>
  <c r="BF5" i="28"/>
  <c r="BE5" i="28"/>
  <c r="BN8" i="28"/>
  <c r="BM8" i="28"/>
  <c r="BL8" i="28"/>
  <c r="BK8" i="28"/>
  <c r="BJ8" i="28"/>
  <c r="BI8" i="28"/>
  <c r="BH8" i="28"/>
  <c r="BG8" i="28"/>
  <c r="BF8" i="28"/>
  <c r="BE8" i="28"/>
  <c r="BN4" i="28"/>
  <c r="BM4" i="28"/>
  <c r="BL4" i="28"/>
  <c r="BK4" i="28"/>
  <c r="BJ4" i="28"/>
  <c r="BI4" i="28"/>
  <c r="BH4" i="28"/>
  <c r="BG4" i="28"/>
  <c r="BF4" i="28"/>
  <c r="BE4" i="28"/>
  <c r="AR13" i="28"/>
  <c r="AQ13" i="28"/>
  <c r="AP13" i="28"/>
  <c r="AO13" i="28"/>
  <c r="AN13" i="28"/>
  <c r="AM13" i="28"/>
  <c r="AL13" i="28"/>
  <c r="AK13" i="28"/>
  <c r="AJ13" i="28"/>
  <c r="AI13" i="28"/>
  <c r="AR12" i="28"/>
  <c r="AQ12" i="28"/>
  <c r="AP12" i="28"/>
  <c r="AO12" i="28"/>
  <c r="AN12" i="28"/>
  <c r="AM12" i="28"/>
  <c r="AL12" i="28"/>
  <c r="AK12" i="28"/>
  <c r="AJ12" i="28"/>
  <c r="AI12" i="28"/>
  <c r="AR11" i="28"/>
  <c r="AQ11" i="28"/>
  <c r="AP11" i="28"/>
  <c r="AO11" i="28"/>
  <c r="AN11" i="28"/>
  <c r="AM11" i="28"/>
  <c r="AL11" i="28"/>
  <c r="AK11" i="28"/>
  <c r="AJ11" i="28"/>
  <c r="AI11" i="28"/>
  <c r="AR10" i="28"/>
  <c r="AQ10" i="28"/>
  <c r="AP10" i="28"/>
  <c r="AO10" i="28"/>
  <c r="AN10" i="28"/>
  <c r="AM10" i="28"/>
  <c r="AL10" i="28"/>
  <c r="AK10" i="28"/>
  <c r="AJ10" i="28"/>
  <c r="AI10" i="28"/>
  <c r="AR9" i="28"/>
  <c r="AQ9" i="28"/>
  <c r="AP9" i="28"/>
  <c r="AO9" i="28"/>
  <c r="AN9" i="28"/>
  <c r="AM9" i="28"/>
  <c r="AL9" i="28"/>
  <c r="AK9" i="28"/>
  <c r="AJ9" i="28"/>
  <c r="AI9" i="28"/>
  <c r="AR8" i="28"/>
  <c r="AQ8" i="28"/>
  <c r="AP8" i="28"/>
  <c r="AO8" i="28"/>
  <c r="AN8" i="28"/>
  <c r="AJ8" i="28"/>
  <c r="AK8" i="28"/>
  <c r="AL8" i="28"/>
  <c r="AM8" i="28"/>
  <c r="AI8" i="28"/>
  <c r="AR56" i="28"/>
  <c r="AQ56" i="28"/>
  <c r="AP56" i="28"/>
  <c r="AO56" i="28"/>
  <c r="AN56" i="28"/>
  <c r="AM56" i="28"/>
  <c r="AL56" i="28"/>
  <c r="AK56" i="28"/>
  <c r="AJ56" i="28"/>
  <c r="AI56" i="28"/>
  <c r="AR55" i="28"/>
  <c r="AQ55" i="28"/>
  <c r="AP55" i="28"/>
  <c r="AO55" i="28"/>
  <c r="AN55" i="28"/>
  <c r="AM55" i="28"/>
  <c r="AL55" i="28"/>
  <c r="AK55" i="28"/>
  <c r="AJ55" i="28"/>
  <c r="AI55" i="28"/>
  <c r="AR54" i="28"/>
  <c r="AQ54" i="28"/>
  <c r="AP54" i="28"/>
  <c r="AO54" i="28"/>
  <c r="AN54" i="28"/>
  <c r="AM54" i="28"/>
  <c r="AL54" i="28"/>
  <c r="AK54" i="28"/>
  <c r="AJ54" i="28"/>
  <c r="AI54" i="28"/>
  <c r="AR53" i="28"/>
  <c r="AQ53" i="28"/>
  <c r="AP53" i="28"/>
  <c r="AO53" i="28"/>
  <c r="AN53" i="28"/>
  <c r="AM53" i="28"/>
  <c r="AL53" i="28"/>
  <c r="AK53" i="28"/>
  <c r="AJ53" i="28"/>
  <c r="AI53" i="28"/>
  <c r="AR52" i="28"/>
  <c r="AQ52" i="28"/>
  <c r="AP52" i="28"/>
  <c r="AO52" i="28"/>
  <c r="AN52" i="28"/>
  <c r="AM52" i="28"/>
  <c r="AL52" i="28"/>
  <c r="AK52" i="28"/>
  <c r="AJ52" i="28"/>
  <c r="AI52" i="28"/>
  <c r="AR51" i="28"/>
  <c r="AQ51" i="28"/>
  <c r="AP51" i="28"/>
  <c r="AO51" i="28"/>
  <c r="AN51" i="28"/>
  <c r="AM51" i="28"/>
  <c r="AL51" i="28"/>
  <c r="AK51" i="28"/>
  <c r="AJ51" i="28"/>
  <c r="AI51" i="28"/>
  <c r="AR50" i="28"/>
  <c r="AQ50" i="28"/>
  <c r="AP50" i="28"/>
  <c r="AO50" i="28"/>
  <c r="AN50" i="28"/>
  <c r="AM50" i="28"/>
  <c r="AL50" i="28"/>
  <c r="AK50" i="28"/>
  <c r="AJ50" i="28"/>
  <c r="AI50" i="28"/>
  <c r="AR49" i="28"/>
  <c r="AQ49" i="28"/>
  <c r="AP49" i="28"/>
  <c r="AO49" i="28"/>
  <c r="AN49" i="28"/>
  <c r="AM49" i="28"/>
  <c r="AL49" i="28"/>
  <c r="AK49" i="28"/>
  <c r="AJ49" i="28"/>
  <c r="AI49" i="28"/>
  <c r="AR48" i="28"/>
  <c r="AQ48" i="28"/>
  <c r="AP48" i="28"/>
  <c r="AO48" i="28"/>
  <c r="AN48" i="28"/>
  <c r="AM48" i="28"/>
  <c r="AL48" i="28"/>
  <c r="AK48" i="28"/>
  <c r="AJ48" i="28"/>
  <c r="AI48" i="28"/>
  <c r="AR47" i="28"/>
  <c r="AQ47" i="28"/>
  <c r="AP47" i="28"/>
  <c r="AO47" i="28"/>
  <c r="AN47" i="28"/>
  <c r="AM47" i="28"/>
  <c r="AL47" i="28"/>
  <c r="AK47" i="28"/>
  <c r="AJ47" i="28"/>
  <c r="AI47" i="28"/>
  <c r="AR44" i="28"/>
  <c r="AQ44" i="28"/>
  <c r="AP44" i="28"/>
  <c r="AO44" i="28"/>
  <c r="AN44" i="28"/>
  <c r="AM44" i="28"/>
  <c r="AL44" i="28"/>
  <c r="AK44" i="28"/>
  <c r="AJ44" i="28"/>
  <c r="AI44" i="28"/>
  <c r="AR43" i="28"/>
  <c r="AQ43" i="28"/>
  <c r="AP43" i="28"/>
  <c r="AO43" i="28"/>
  <c r="AN43" i="28"/>
  <c r="AM43" i="28"/>
  <c r="AL43" i="28"/>
  <c r="AK43" i="28"/>
  <c r="AJ43" i="28"/>
  <c r="AI43" i="28"/>
  <c r="AR42" i="28"/>
  <c r="AQ42" i="28"/>
  <c r="AP42" i="28"/>
  <c r="AO42" i="28"/>
  <c r="AN42" i="28"/>
  <c r="AM42" i="28"/>
  <c r="AL42" i="28"/>
  <c r="AK42" i="28"/>
  <c r="AJ42" i="28"/>
  <c r="AI42" i="28"/>
  <c r="AR41" i="28"/>
  <c r="AQ41" i="28"/>
  <c r="AP41" i="28"/>
  <c r="AO41" i="28"/>
  <c r="AN41" i="28"/>
  <c r="AM41" i="28"/>
  <c r="AL41" i="28"/>
  <c r="AK41" i="28"/>
  <c r="AJ41" i="28"/>
  <c r="AI41" i="28"/>
  <c r="AR40" i="28"/>
  <c r="AQ40" i="28"/>
  <c r="AP40" i="28"/>
  <c r="AO40" i="28"/>
  <c r="AN40" i="28"/>
  <c r="AM40" i="28"/>
  <c r="AL40" i="28"/>
  <c r="AK40" i="28"/>
  <c r="AJ40" i="28"/>
  <c r="AI40" i="28"/>
  <c r="AR38" i="28"/>
  <c r="AQ38" i="28"/>
  <c r="AP38" i="28"/>
  <c r="AO38" i="28"/>
  <c r="AN38" i="28"/>
  <c r="AM38" i="28"/>
  <c r="AL38" i="28"/>
  <c r="AK38" i="28"/>
  <c r="AJ38" i="28"/>
  <c r="AI38" i="28"/>
  <c r="AR36" i="28"/>
  <c r="AQ36" i="28"/>
  <c r="AP36" i="28"/>
  <c r="AO36" i="28"/>
  <c r="AN36" i="28"/>
  <c r="AM36" i="28"/>
  <c r="AL36" i="28"/>
  <c r="AK36" i="28"/>
  <c r="AJ36" i="28"/>
  <c r="AI36" i="28"/>
  <c r="AR35" i="28"/>
  <c r="AQ35" i="28"/>
  <c r="AP35" i="28"/>
  <c r="AO35" i="28"/>
  <c r="AN35" i="28"/>
  <c r="AM35" i="28"/>
  <c r="AL35" i="28"/>
  <c r="AK35" i="28"/>
  <c r="AJ35" i="28"/>
  <c r="AI35" i="28"/>
  <c r="AR34" i="28"/>
  <c r="AQ34" i="28"/>
  <c r="AP34" i="28"/>
  <c r="AO34" i="28"/>
  <c r="AN34" i="28"/>
  <c r="AM34" i="28"/>
  <c r="AL34" i="28"/>
  <c r="AK34" i="28"/>
  <c r="AJ34" i="28"/>
  <c r="AI34" i="28"/>
  <c r="AR33" i="28"/>
  <c r="AQ33" i="28"/>
  <c r="AP33" i="28"/>
  <c r="AO33" i="28"/>
  <c r="AN33" i="28"/>
  <c r="AM33" i="28"/>
  <c r="AL33" i="28"/>
  <c r="AK33" i="28"/>
  <c r="AJ33" i="28"/>
  <c r="AI33" i="28"/>
  <c r="AR32" i="28"/>
  <c r="AQ32" i="28"/>
  <c r="AP32" i="28"/>
  <c r="AO32" i="28"/>
  <c r="AN32" i="28"/>
  <c r="AM32" i="28"/>
  <c r="AL32" i="28"/>
  <c r="AK32" i="28"/>
  <c r="AJ32" i="28"/>
  <c r="AI32" i="28"/>
  <c r="AR31" i="28"/>
  <c r="AQ31" i="28"/>
  <c r="AP31" i="28"/>
  <c r="AO31" i="28"/>
  <c r="AN31" i="28"/>
  <c r="AM31" i="28"/>
  <c r="AL31" i="28"/>
  <c r="AK31" i="28"/>
  <c r="AJ31" i="28"/>
  <c r="AI31" i="28"/>
  <c r="AR30" i="28"/>
  <c r="AQ30" i="28"/>
  <c r="AP30" i="28"/>
  <c r="AO30" i="28"/>
  <c r="AN30" i="28"/>
  <c r="AM30" i="28"/>
  <c r="AL30" i="28"/>
  <c r="AK30" i="28"/>
  <c r="AJ30" i="28"/>
  <c r="AI30" i="28"/>
  <c r="AR28" i="28"/>
  <c r="AQ28" i="28"/>
  <c r="AP28" i="28"/>
  <c r="AO28" i="28"/>
  <c r="AN28" i="28"/>
  <c r="AM28" i="28"/>
  <c r="AL28" i="28"/>
  <c r="AK28" i="28"/>
  <c r="AJ28" i="28"/>
  <c r="AI28" i="28"/>
  <c r="AR27" i="28"/>
  <c r="AQ27" i="28"/>
  <c r="AP27" i="28"/>
  <c r="AO27" i="28"/>
  <c r="AN27" i="28"/>
  <c r="AM27" i="28"/>
  <c r="AL27" i="28"/>
  <c r="AK27" i="28"/>
  <c r="AJ27" i="28"/>
  <c r="AI27" i="28"/>
  <c r="AR26" i="28"/>
  <c r="AQ26" i="28"/>
  <c r="AP26" i="28"/>
  <c r="AO26" i="28"/>
  <c r="AN26" i="28"/>
  <c r="AM26" i="28"/>
  <c r="AL26" i="28"/>
  <c r="AK26" i="28"/>
  <c r="AJ26" i="28"/>
  <c r="AI26" i="28"/>
  <c r="AR25" i="28"/>
  <c r="AQ25" i="28"/>
  <c r="AP25" i="28"/>
  <c r="AO25" i="28"/>
  <c r="AN25" i="28"/>
  <c r="AM25" i="28"/>
  <c r="AL25" i="28"/>
  <c r="AK25" i="28"/>
  <c r="AJ25" i="28"/>
  <c r="AI25" i="28"/>
  <c r="AR24" i="28"/>
  <c r="AQ24" i="28"/>
  <c r="AP24" i="28"/>
  <c r="AO24" i="28"/>
  <c r="AN24" i="28"/>
  <c r="AM24" i="28"/>
  <c r="AL24" i="28"/>
  <c r="AK24" i="28"/>
  <c r="AJ24" i="28"/>
  <c r="AI24" i="28"/>
  <c r="AR23" i="28"/>
  <c r="AQ23" i="28"/>
  <c r="AP23" i="28"/>
  <c r="AO23" i="28"/>
  <c r="AN23" i="28"/>
  <c r="AM23" i="28"/>
  <c r="AL23" i="28"/>
  <c r="AK23" i="28"/>
  <c r="AJ23" i="28"/>
  <c r="AI23" i="28"/>
  <c r="AR21" i="28"/>
  <c r="AQ21" i="28"/>
  <c r="AP21" i="28"/>
  <c r="AO21" i="28"/>
  <c r="AN21" i="28"/>
  <c r="AM21" i="28"/>
  <c r="AL21" i="28"/>
  <c r="AK21" i="28"/>
  <c r="AJ21" i="28"/>
  <c r="AI21" i="28"/>
  <c r="AR20" i="28"/>
  <c r="AQ20" i="28"/>
  <c r="AP20" i="28"/>
  <c r="AO20" i="28"/>
  <c r="AN20" i="28"/>
  <c r="AM20" i="28"/>
  <c r="AL20" i="28"/>
  <c r="AK20" i="28"/>
  <c r="AJ20" i="28"/>
  <c r="AI20" i="28"/>
  <c r="AR19" i="28"/>
  <c r="AQ19" i="28"/>
  <c r="AP19" i="28"/>
  <c r="AO19" i="28"/>
  <c r="AN19" i="28"/>
  <c r="AM19" i="28"/>
  <c r="AL19" i="28"/>
  <c r="AK19" i="28"/>
  <c r="AJ19" i="28"/>
  <c r="AI19" i="28"/>
  <c r="AR18" i="28"/>
  <c r="AQ18" i="28"/>
  <c r="AP18" i="28"/>
  <c r="AO18" i="28"/>
  <c r="AN18" i="28"/>
  <c r="AM18" i="28"/>
  <c r="AL18" i="28"/>
  <c r="AK18" i="28"/>
  <c r="AJ18" i="28"/>
  <c r="AI18" i="28"/>
  <c r="AR17" i="28"/>
  <c r="AQ17" i="28"/>
  <c r="AP17" i="28"/>
  <c r="AO17" i="28"/>
  <c r="AN17" i="28"/>
  <c r="AM17" i="28"/>
  <c r="AL17" i="28"/>
  <c r="AK17" i="28"/>
  <c r="AJ17" i="28"/>
  <c r="AI17" i="28"/>
  <c r="AR16" i="28"/>
  <c r="AQ16" i="28"/>
  <c r="AP16" i="28"/>
  <c r="AO16" i="28"/>
  <c r="AN16" i="28"/>
  <c r="AM16" i="28"/>
  <c r="AL16" i="28"/>
  <c r="AK16" i="28"/>
  <c r="AJ16" i="28"/>
  <c r="AI16" i="28"/>
  <c r="AR15" i="28"/>
  <c r="AQ15" i="28"/>
  <c r="AP15" i="28"/>
  <c r="AO15" i="28"/>
  <c r="AN15" i="28"/>
  <c r="AM15" i="28"/>
  <c r="AL15" i="28"/>
  <c r="AK15" i="28"/>
  <c r="AJ15" i="28"/>
  <c r="AI15" i="28"/>
  <c r="AR5" i="28"/>
  <c r="AQ5" i="28"/>
  <c r="AP5" i="28"/>
  <c r="AO5" i="28"/>
  <c r="AN5" i="28"/>
  <c r="AM5" i="28"/>
  <c r="AL5" i="28"/>
  <c r="AK5" i="28"/>
  <c r="AJ5" i="28"/>
  <c r="AI5" i="28"/>
  <c r="AM4" i="28"/>
  <c r="AL4" i="28"/>
  <c r="AK4" i="28"/>
  <c r="AJ4" i="28"/>
  <c r="AR4" i="28"/>
  <c r="AQ4" i="28"/>
  <c r="AP4" i="28"/>
  <c r="AO4" i="28"/>
  <c r="AN4" i="28"/>
  <c r="AI4" i="28"/>
  <c r="V13" i="28"/>
  <c r="U13" i="28"/>
  <c r="T13" i="28"/>
  <c r="S13" i="28"/>
  <c r="R13" i="28"/>
  <c r="Q13" i="28"/>
  <c r="P13" i="28"/>
  <c r="O13" i="28"/>
  <c r="N13" i="28"/>
  <c r="M13" i="28"/>
  <c r="V12" i="28"/>
  <c r="U12" i="28"/>
  <c r="T12" i="28"/>
  <c r="S12" i="28"/>
  <c r="R12" i="28"/>
  <c r="Q12" i="28"/>
  <c r="P12" i="28"/>
  <c r="O12" i="28"/>
  <c r="N12" i="28"/>
  <c r="M12" i="28"/>
  <c r="V11" i="28"/>
  <c r="U11" i="28"/>
  <c r="T11" i="28"/>
  <c r="S11" i="28"/>
  <c r="R11" i="28"/>
  <c r="Q11" i="28"/>
  <c r="P11" i="28"/>
  <c r="O11" i="28"/>
  <c r="N11" i="28"/>
  <c r="M11" i="28"/>
  <c r="V10" i="28"/>
  <c r="U10" i="28"/>
  <c r="T10" i="28"/>
  <c r="S10" i="28"/>
  <c r="R10" i="28"/>
  <c r="Q10" i="28"/>
  <c r="P10" i="28"/>
  <c r="O10" i="28"/>
  <c r="N10" i="28"/>
  <c r="M10" i="28"/>
  <c r="V9" i="28"/>
  <c r="U9" i="28"/>
  <c r="T9" i="28"/>
  <c r="S9" i="28"/>
  <c r="R9" i="28"/>
  <c r="Q9" i="28"/>
  <c r="P9" i="28"/>
  <c r="O9" i="28"/>
  <c r="N9" i="28"/>
  <c r="M9" i="28"/>
  <c r="V8" i="28"/>
  <c r="U8" i="28"/>
  <c r="T8" i="28"/>
  <c r="S8" i="28"/>
  <c r="R8" i="28"/>
  <c r="Q8" i="28"/>
  <c r="P8" i="28"/>
  <c r="O8" i="28"/>
  <c r="N8" i="28"/>
  <c r="M8" i="28"/>
  <c r="V56" i="28"/>
  <c r="U56" i="28"/>
  <c r="T56" i="28"/>
  <c r="S56" i="28"/>
  <c r="R56" i="28"/>
  <c r="Q56" i="28"/>
  <c r="P56" i="28"/>
  <c r="O56" i="28"/>
  <c r="N56" i="28"/>
  <c r="M56" i="28"/>
  <c r="V55" i="28"/>
  <c r="U55" i="28"/>
  <c r="T55" i="28"/>
  <c r="S55" i="28"/>
  <c r="R55" i="28"/>
  <c r="Q55" i="28"/>
  <c r="P55" i="28"/>
  <c r="O55" i="28"/>
  <c r="N55" i="28"/>
  <c r="M55" i="28"/>
  <c r="V54" i="28"/>
  <c r="U54" i="28"/>
  <c r="T54" i="28"/>
  <c r="S54" i="28"/>
  <c r="R54" i="28"/>
  <c r="Q54" i="28"/>
  <c r="P54" i="28"/>
  <c r="O54" i="28"/>
  <c r="N54" i="28"/>
  <c r="M54" i="28"/>
  <c r="V53" i="28"/>
  <c r="U53" i="28"/>
  <c r="T53" i="28"/>
  <c r="S53" i="28"/>
  <c r="R53" i="28"/>
  <c r="Q53" i="28"/>
  <c r="P53" i="28"/>
  <c r="O53" i="28"/>
  <c r="N53" i="28"/>
  <c r="M53" i="28"/>
  <c r="V52" i="28"/>
  <c r="U52" i="28"/>
  <c r="T52" i="28"/>
  <c r="S52" i="28"/>
  <c r="R52" i="28"/>
  <c r="Q52" i="28"/>
  <c r="P52" i="28"/>
  <c r="O52" i="28"/>
  <c r="N52" i="28"/>
  <c r="M52" i="28"/>
  <c r="V51" i="28"/>
  <c r="U51" i="28"/>
  <c r="T51" i="28"/>
  <c r="S51" i="28"/>
  <c r="R51" i="28"/>
  <c r="Q51" i="28"/>
  <c r="P51" i="28"/>
  <c r="O51" i="28"/>
  <c r="N51" i="28"/>
  <c r="M51" i="28"/>
  <c r="V50" i="28"/>
  <c r="U50" i="28"/>
  <c r="T50" i="28"/>
  <c r="S50" i="28"/>
  <c r="R50" i="28"/>
  <c r="Q50" i="28"/>
  <c r="P50" i="28"/>
  <c r="O50" i="28"/>
  <c r="N50" i="28"/>
  <c r="M50" i="28"/>
  <c r="V49" i="28"/>
  <c r="U49" i="28"/>
  <c r="T49" i="28"/>
  <c r="S49" i="28"/>
  <c r="R49" i="28"/>
  <c r="Q49" i="28"/>
  <c r="P49" i="28"/>
  <c r="O49" i="28"/>
  <c r="N49" i="28"/>
  <c r="M49" i="28"/>
  <c r="V48" i="28"/>
  <c r="U48" i="28"/>
  <c r="T48" i="28"/>
  <c r="S48" i="28"/>
  <c r="R48" i="28"/>
  <c r="Q48" i="28"/>
  <c r="P48" i="28"/>
  <c r="O48" i="28"/>
  <c r="N48" i="28"/>
  <c r="M48" i="28"/>
  <c r="V47" i="28"/>
  <c r="U47" i="28"/>
  <c r="T47" i="28"/>
  <c r="S47" i="28"/>
  <c r="R47" i="28"/>
  <c r="Q47" i="28"/>
  <c r="P47" i="28"/>
  <c r="O47" i="28"/>
  <c r="N47" i="28"/>
  <c r="M47" i="28"/>
  <c r="V44" i="28"/>
  <c r="U44" i="28"/>
  <c r="T44" i="28"/>
  <c r="S44" i="28"/>
  <c r="R44" i="28"/>
  <c r="Q44" i="28"/>
  <c r="P44" i="28"/>
  <c r="O44" i="28"/>
  <c r="N44" i="28"/>
  <c r="M44" i="28"/>
  <c r="V43" i="28"/>
  <c r="U43" i="28"/>
  <c r="T43" i="28"/>
  <c r="S43" i="28"/>
  <c r="R43" i="28"/>
  <c r="Q43" i="28"/>
  <c r="P43" i="28"/>
  <c r="O43" i="28"/>
  <c r="N43" i="28"/>
  <c r="M43" i="28"/>
  <c r="V42" i="28"/>
  <c r="U42" i="28"/>
  <c r="T42" i="28"/>
  <c r="S42" i="28"/>
  <c r="R42" i="28"/>
  <c r="Q42" i="28"/>
  <c r="P42" i="28"/>
  <c r="O42" i="28"/>
  <c r="N42" i="28"/>
  <c r="M42" i="28"/>
  <c r="V41" i="28"/>
  <c r="U41" i="28"/>
  <c r="T41" i="28"/>
  <c r="S41" i="28"/>
  <c r="R41" i="28"/>
  <c r="Q41" i="28"/>
  <c r="P41" i="28"/>
  <c r="O41" i="28"/>
  <c r="N41" i="28"/>
  <c r="M41" i="28"/>
  <c r="V40" i="28"/>
  <c r="U40" i="28"/>
  <c r="T40" i="28"/>
  <c r="S40" i="28"/>
  <c r="R40" i="28"/>
  <c r="Q40" i="28"/>
  <c r="P40" i="28"/>
  <c r="O40" i="28"/>
  <c r="N40" i="28"/>
  <c r="M40" i="28"/>
  <c r="V38" i="28"/>
  <c r="U38" i="28"/>
  <c r="T38" i="28"/>
  <c r="S38" i="28"/>
  <c r="R38" i="28"/>
  <c r="Q38" i="28"/>
  <c r="P38" i="28"/>
  <c r="O38" i="28"/>
  <c r="N38" i="28"/>
  <c r="M38" i="28"/>
  <c r="V36" i="28"/>
  <c r="U36" i="28"/>
  <c r="T36" i="28"/>
  <c r="S36" i="28"/>
  <c r="R36" i="28"/>
  <c r="Q36" i="28"/>
  <c r="P36" i="28"/>
  <c r="O36" i="28"/>
  <c r="N36" i="28"/>
  <c r="M36" i="28"/>
  <c r="V35" i="28"/>
  <c r="U35" i="28"/>
  <c r="T35" i="28"/>
  <c r="S35" i="28"/>
  <c r="R35" i="28"/>
  <c r="Q35" i="28"/>
  <c r="P35" i="28"/>
  <c r="O35" i="28"/>
  <c r="N35" i="28"/>
  <c r="M35" i="28"/>
  <c r="V34" i="28"/>
  <c r="U34" i="28"/>
  <c r="T34" i="28"/>
  <c r="S34" i="28"/>
  <c r="R34" i="28"/>
  <c r="Q34" i="28"/>
  <c r="P34" i="28"/>
  <c r="O34" i="28"/>
  <c r="N34" i="28"/>
  <c r="M34" i="28"/>
  <c r="V33" i="28"/>
  <c r="U33" i="28"/>
  <c r="T33" i="28"/>
  <c r="S33" i="28"/>
  <c r="R33" i="28"/>
  <c r="Q33" i="28"/>
  <c r="P33" i="28"/>
  <c r="O33" i="28"/>
  <c r="N33" i="28"/>
  <c r="M33" i="28"/>
  <c r="V32" i="28"/>
  <c r="U32" i="28"/>
  <c r="T32" i="28"/>
  <c r="S32" i="28"/>
  <c r="R32" i="28"/>
  <c r="Q32" i="28"/>
  <c r="P32" i="28"/>
  <c r="O32" i="28"/>
  <c r="N32" i="28"/>
  <c r="M32" i="28"/>
  <c r="V31" i="28"/>
  <c r="U31" i="28"/>
  <c r="T31" i="28"/>
  <c r="S31" i="28"/>
  <c r="R31" i="28"/>
  <c r="Q31" i="28"/>
  <c r="P31" i="28"/>
  <c r="O31" i="28"/>
  <c r="N31" i="28"/>
  <c r="M31" i="28"/>
  <c r="V30" i="28"/>
  <c r="U30" i="28"/>
  <c r="T30" i="28"/>
  <c r="S30" i="28"/>
  <c r="R30" i="28"/>
  <c r="Q30" i="28"/>
  <c r="P30" i="28"/>
  <c r="O30" i="28"/>
  <c r="N30" i="28"/>
  <c r="M30" i="28"/>
  <c r="V28" i="28"/>
  <c r="U28" i="28"/>
  <c r="T28" i="28"/>
  <c r="S28" i="28"/>
  <c r="R28" i="28"/>
  <c r="Q28" i="28"/>
  <c r="P28" i="28"/>
  <c r="O28" i="28"/>
  <c r="N28" i="28"/>
  <c r="M28" i="28"/>
  <c r="V27" i="28"/>
  <c r="U27" i="28"/>
  <c r="T27" i="28"/>
  <c r="S27" i="28"/>
  <c r="R27" i="28"/>
  <c r="Q27" i="28"/>
  <c r="P27" i="28"/>
  <c r="O27" i="28"/>
  <c r="N27" i="28"/>
  <c r="M27" i="28"/>
  <c r="V26" i="28"/>
  <c r="U26" i="28"/>
  <c r="T26" i="28"/>
  <c r="S26" i="28"/>
  <c r="R26" i="28"/>
  <c r="Q26" i="28"/>
  <c r="P26" i="28"/>
  <c r="O26" i="28"/>
  <c r="N26" i="28"/>
  <c r="M26" i="28"/>
  <c r="V25" i="28"/>
  <c r="U25" i="28"/>
  <c r="T25" i="28"/>
  <c r="S25" i="28"/>
  <c r="R25" i="28"/>
  <c r="Q25" i="28"/>
  <c r="P25" i="28"/>
  <c r="O25" i="28"/>
  <c r="N25" i="28"/>
  <c r="M25" i="28"/>
  <c r="V24" i="28"/>
  <c r="U24" i="28"/>
  <c r="T24" i="28"/>
  <c r="S24" i="28"/>
  <c r="R24" i="28"/>
  <c r="Q24" i="28"/>
  <c r="P24" i="28"/>
  <c r="O24" i="28"/>
  <c r="N24" i="28"/>
  <c r="M24" i="28"/>
  <c r="V23" i="28"/>
  <c r="U23" i="28"/>
  <c r="T23" i="28"/>
  <c r="S23" i="28"/>
  <c r="R23" i="28"/>
  <c r="Q23" i="28"/>
  <c r="P23" i="28"/>
  <c r="O23" i="28"/>
  <c r="N23" i="28"/>
  <c r="M23" i="28"/>
  <c r="V21" i="28"/>
  <c r="U21" i="28"/>
  <c r="T21" i="28"/>
  <c r="S21" i="28"/>
  <c r="R21" i="28"/>
  <c r="Q21" i="28"/>
  <c r="P21" i="28"/>
  <c r="O21" i="28"/>
  <c r="N21" i="28"/>
  <c r="M21" i="28"/>
  <c r="V20" i="28"/>
  <c r="U20" i="28"/>
  <c r="T20" i="28"/>
  <c r="S20" i="28"/>
  <c r="R20" i="28"/>
  <c r="Q20" i="28"/>
  <c r="P20" i="28"/>
  <c r="O20" i="28"/>
  <c r="N20" i="28"/>
  <c r="M20" i="28"/>
  <c r="V19" i="28"/>
  <c r="U19" i="28"/>
  <c r="T19" i="28"/>
  <c r="S19" i="28"/>
  <c r="R19" i="28"/>
  <c r="Q19" i="28"/>
  <c r="P19" i="28"/>
  <c r="O19" i="28"/>
  <c r="N19" i="28"/>
  <c r="M19" i="28"/>
  <c r="V18" i="28"/>
  <c r="U18" i="28"/>
  <c r="T18" i="28"/>
  <c r="S18" i="28"/>
  <c r="R18" i="28"/>
  <c r="Q18" i="28"/>
  <c r="P18" i="28"/>
  <c r="O18" i="28"/>
  <c r="N18" i="28"/>
  <c r="M18" i="28"/>
  <c r="V17" i="28"/>
  <c r="U17" i="28"/>
  <c r="T17" i="28"/>
  <c r="S17" i="28"/>
  <c r="R17" i="28"/>
  <c r="Q17" i="28"/>
  <c r="P17" i="28"/>
  <c r="O17" i="28"/>
  <c r="N17" i="28"/>
  <c r="M17" i="28"/>
  <c r="V16" i="28"/>
  <c r="U16" i="28"/>
  <c r="T16" i="28"/>
  <c r="S16" i="28"/>
  <c r="R16" i="28"/>
  <c r="Q16" i="28"/>
  <c r="P16" i="28"/>
  <c r="O16" i="28"/>
  <c r="N16" i="28"/>
  <c r="M16" i="28"/>
  <c r="V15" i="28"/>
  <c r="U15" i="28"/>
  <c r="T15" i="28"/>
  <c r="S15" i="28"/>
  <c r="R15" i="28"/>
  <c r="Q15" i="28"/>
  <c r="P15" i="28"/>
  <c r="O15" i="28"/>
  <c r="N15" i="28"/>
  <c r="M15" i="28"/>
  <c r="V5" i="28"/>
  <c r="U5" i="28"/>
  <c r="T5" i="28"/>
  <c r="S5" i="28"/>
  <c r="R5" i="28"/>
  <c r="Q5" i="28"/>
  <c r="P5" i="28"/>
  <c r="O5" i="28"/>
  <c r="N5" i="28"/>
  <c r="M5" i="28"/>
  <c r="V4" i="28"/>
  <c r="U4" i="28"/>
  <c r="T4" i="28"/>
  <c r="S4" i="28"/>
  <c r="R4" i="28"/>
  <c r="N4" i="28"/>
  <c r="O4" i="28"/>
  <c r="P4" i="28"/>
  <c r="Q4" i="28"/>
  <c r="M4" i="28"/>
  <c r="K13" i="28"/>
  <c r="J13" i="28"/>
  <c r="I13" i="28"/>
  <c r="H13" i="28"/>
  <c r="G13" i="28"/>
  <c r="F13" i="28"/>
  <c r="E13" i="28"/>
  <c r="D13" i="28"/>
  <c r="C13" i="28"/>
  <c r="B13" i="28"/>
  <c r="K12" i="28"/>
  <c r="J12" i="28"/>
  <c r="I12" i="28"/>
  <c r="H12" i="28"/>
  <c r="G12" i="28"/>
  <c r="F12" i="28"/>
  <c r="E12" i="28"/>
  <c r="D12" i="28"/>
  <c r="C12" i="28"/>
  <c r="B12" i="28"/>
  <c r="K11" i="28"/>
  <c r="J11" i="28"/>
  <c r="I11" i="28"/>
  <c r="H11" i="28"/>
  <c r="G11" i="28"/>
  <c r="F11" i="28"/>
  <c r="E11" i="28"/>
  <c r="D11" i="28"/>
  <c r="C11" i="28"/>
  <c r="B11" i="28"/>
  <c r="K10" i="28"/>
  <c r="J10" i="28"/>
  <c r="I10" i="28"/>
  <c r="H10" i="28"/>
  <c r="G10" i="28"/>
  <c r="F10" i="28"/>
  <c r="E10" i="28"/>
  <c r="D10" i="28"/>
  <c r="C10" i="28"/>
  <c r="B10" i="28"/>
  <c r="K9" i="28"/>
  <c r="J9" i="28"/>
  <c r="I9" i="28"/>
  <c r="H9" i="28"/>
  <c r="G9" i="28"/>
  <c r="F9" i="28"/>
  <c r="E9" i="28"/>
  <c r="D9" i="28"/>
  <c r="C9" i="28"/>
  <c r="B9" i="28"/>
  <c r="F8" i="28"/>
  <c r="E8" i="28"/>
  <c r="D8" i="28"/>
  <c r="K8" i="28"/>
  <c r="I8" i="28"/>
  <c r="J8" i="28"/>
  <c r="H8" i="28"/>
  <c r="G8" i="28"/>
  <c r="C8" i="28"/>
  <c r="B8" i="28"/>
  <c r="K56" i="28"/>
  <c r="J56" i="28"/>
  <c r="I56" i="28"/>
  <c r="H56" i="28"/>
  <c r="G56" i="28"/>
  <c r="F56" i="28"/>
  <c r="E56" i="28"/>
  <c r="D56" i="28"/>
  <c r="C56" i="28"/>
  <c r="B56" i="28"/>
  <c r="K55" i="28"/>
  <c r="J55" i="28"/>
  <c r="I55" i="28"/>
  <c r="H55" i="28"/>
  <c r="G55" i="28"/>
  <c r="F55" i="28"/>
  <c r="E55" i="28"/>
  <c r="D55" i="28"/>
  <c r="C55" i="28"/>
  <c r="B55" i="28"/>
  <c r="K54" i="28"/>
  <c r="J54" i="28"/>
  <c r="I54" i="28"/>
  <c r="H54" i="28"/>
  <c r="G54" i="28"/>
  <c r="F54" i="28"/>
  <c r="E54" i="28"/>
  <c r="D54" i="28"/>
  <c r="C54" i="28"/>
  <c r="B54" i="28"/>
  <c r="K53" i="28"/>
  <c r="J53" i="28"/>
  <c r="I53" i="28"/>
  <c r="H53" i="28"/>
  <c r="G53" i="28"/>
  <c r="F53" i="28"/>
  <c r="E53" i="28"/>
  <c r="D53" i="28"/>
  <c r="C53" i="28"/>
  <c r="B53" i="28"/>
  <c r="K52" i="28"/>
  <c r="J52" i="28"/>
  <c r="I52" i="28"/>
  <c r="H52" i="28"/>
  <c r="G52" i="28"/>
  <c r="F52" i="28"/>
  <c r="E52" i="28"/>
  <c r="D52" i="28"/>
  <c r="C52" i="28"/>
  <c r="B52" i="28"/>
  <c r="K51" i="28"/>
  <c r="J51" i="28"/>
  <c r="I51" i="28"/>
  <c r="H51" i="28"/>
  <c r="G51" i="28"/>
  <c r="F51" i="28"/>
  <c r="E51" i="28"/>
  <c r="D51" i="28"/>
  <c r="C51" i="28"/>
  <c r="B51" i="28"/>
  <c r="K50" i="28"/>
  <c r="J50" i="28"/>
  <c r="I50" i="28"/>
  <c r="H50" i="28"/>
  <c r="G50" i="28"/>
  <c r="F50" i="28"/>
  <c r="E50" i="28"/>
  <c r="D50" i="28"/>
  <c r="C50" i="28"/>
  <c r="B50" i="28"/>
  <c r="K49" i="28"/>
  <c r="J49" i="28"/>
  <c r="I49" i="28"/>
  <c r="H49" i="28"/>
  <c r="G49" i="28"/>
  <c r="F49" i="28"/>
  <c r="E49" i="28"/>
  <c r="D49" i="28"/>
  <c r="C49" i="28"/>
  <c r="B49" i="28"/>
  <c r="K48" i="28"/>
  <c r="J48" i="28"/>
  <c r="I48" i="28"/>
  <c r="H48" i="28"/>
  <c r="G48" i="28"/>
  <c r="F48" i="28"/>
  <c r="E48" i="28"/>
  <c r="D48" i="28"/>
  <c r="C48" i="28"/>
  <c r="B48" i="28"/>
  <c r="K47" i="28"/>
  <c r="J47" i="28"/>
  <c r="I47" i="28"/>
  <c r="H47" i="28"/>
  <c r="G47" i="28"/>
  <c r="F47" i="28"/>
  <c r="E47" i="28"/>
  <c r="D47" i="28"/>
  <c r="C47" i="28"/>
  <c r="B47" i="28"/>
  <c r="K44" i="28"/>
  <c r="J44" i="28"/>
  <c r="I44" i="28"/>
  <c r="H44" i="28"/>
  <c r="G44" i="28"/>
  <c r="F44" i="28"/>
  <c r="E44" i="28"/>
  <c r="D44" i="28"/>
  <c r="C44" i="28"/>
  <c r="B44" i="28"/>
  <c r="K43" i="28"/>
  <c r="J43" i="28"/>
  <c r="I43" i="28"/>
  <c r="H43" i="28"/>
  <c r="G43" i="28"/>
  <c r="F43" i="28"/>
  <c r="E43" i="28"/>
  <c r="D43" i="28"/>
  <c r="C43" i="28"/>
  <c r="B43" i="28"/>
  <c r="K42" i="28"/>
  <c r="J42" i="28"/>
  <c r="I42" i="28"/>
  <c r="H42" i="28"/>
  <c r="G42" i="28"/>
  <c r="F42" i="28"/>
  <c r="E42" i="28"/>
  <c r="D42" i="28"/>
  <c r="C42" i="28"/>
  <c r="B42" i="28"/>
  <c r="K41" i="28"/>
  <c r="J41" i="28"/>
  <c r="I41" i="28"/>
  <c r="H41" i="28"/>
  <c r="G41" i="28"/>
  <c r="F41" i="28"/>
  <c r="E41" i="28"/>
  <c r="D41" i="28"/>
  <c r="C41" i="28"/>
  <c r="B41" i="28"/>
  <c r="K40" i="28"/>
  <c r="J40" i="28"/>
  <c r="I40" i="28"/>
  <c r="H40" i="28"/>
  <c r="G40" i="28"/>
  <c r="F40" i="28"/>
  <c r="E40" i="28"/>
  <c r="D40" i="28"/>
  <c r="C40" i="28"/>
  <c r="B40" i="28"/>
  <c r="K38" i="28"/>
  <c r="J38" i="28"/>
  <c r="I38" i="28"/>
  <c r="H38" i="28"/>
  <c r="G38" i="28"/>
  <c r="F38" i="28"/>
  <c r="E38" i="28"/>
  <c r="D38" i="28"/>
  <c r="C38" i="28"/>
  <c r="B38" i="28"/>
  <c r="K36" i="28"/>
  <c r="J36" i="28"/>
  <c r="I36" i="28"/>
  <c r="H36" i="28"/>
  <c r="G36" i="28"/>
  <c r="F36" i="28"/>
  <c r="E36" i="28"/>
  <c r="D36" i="28"/>
  <c r="C36" i="28"/>
  <c r="B36" i="28"/>
  <c r="K35" i="28"/>
  <c r="J35" i="28"/>
  <c r="I35" i="28"/>
  <c r="H35" i="28"/>
  <c r="G35" i="28"/>
  <c r="F35" i="28"/>
  <c r="E35" i="28"/>
  <c r="D35" i="28"/>
  <c r="C35" i="28"/>
  <c r="B35" i="28"/>
  <c r="K34" i="28"/>
  <c r="J34" i="28"/>
  <c r="I34" i="28"/>
  <c r="H34" i="28"/>
  <c r="G34" i="28"/>
  <c r="F34" i="28"/>
  <c r="E34" i="28"/>
  <c r="D34" i="28"/>
  <c r="C34" i="28"/>
  <c r="B34" i="28"/>
  <c r="K33" i="28"/>
  <c r="J33" i="28"/>
  <c r="I33" i="28"/>
  <c r="H33" i="28"/>
  <c r="G33" i="28"/>
  <c r="F33" i="28"/>
  <c r="E33" i="28"/>
  <c r="D33" i="28"/>
  <c r="C33" i="28"/>
  <c r="B33" i="28"/>
  <c r="K32" i="28"/>
  <c r="J32" i="28"/>
  <c r="I32" i="28"/>
  <c r="H32" i="28"/>
  <c r="G32" i="28"/>
  <c r="F32" i="28"/>
  <c r="E32" i="28"/>
  <c r="D32" i="28"/>
  <c r="C32" i="28"/>
  <c r="B32" i="28"/>
  <c r="K31" i="28"/>
  <c r="J31" i="28"/>
  <c r="I31" i="28"/>
  <c r="H31" i="28"/>
  <c r="G31" i="28"/>
  <c r="F31" i="28"/>
  <c r="E31" i="28"/>
  <c r="D31" i="28"/>
  <c r="C31" i="28"/>
  <c r="B31" i="28"/>
  <c r="K30" i="28"/>
  <c r="J30" i="28"/>
  <c r="I30" i="28"/>
  <c r="H30" i="28"/>
  <c r="G30" i="28"/>
  <c r="F30" i="28"/>
  <c r="E30" i="28"/>
  <c r="D30" i="28"/>
  <c r="C30" i="28"/>
  <c r="B30" i="28"/>
  <c r="K28" i="28"/>
  <c r="J28" i="28"/>
  <c r="I28" i="28"/>
  <c r="H28" i="28"/>
  <c r="G28" i="28"/>
  <c r="F28" i="28"/>
  <c r="E28" i="28"/>
  <c r="D28" i="28"/>
  <c r="C28" i="28"/>
  <c r="B28" i="28"/>
  <c r="K27" i="28"/>
  <c r="J27" i="28"/>
  <c r="I27" i="28"/>
  <c r="H27" i="28"/>
  <c r="G27" i="28"/>
  <c r="F27" i="28"/>
  <c r="E27" i="28"/>
  <c r="D27" i="28"/>
  <c r="C27" i="28"/>
  <c r="B27" i="28"/>
  <c r="K26" i="28"/>
  <c r="J26" i="28"/>
  <c r="I26" i="28"/>
  <c r="H26" i="28"/>
  <c r="G26" i="28"/>
  <c r="F26" i="28"/>
  <c r="E26" i="28"/>
  <c r="D26" i="28"/>
  <c r="C26" i="28"/>
  <c r="B26" i="28"/>
  <c r="K25" i="28"/>
  <c r="J25" i="28"/>
  <c r="I25" i="28"/>
  <c r="H25" i="28"/>
  <c r="G25" i="28"/>
  <c r="F25" i="28"/>
  <c r="E25" i="28"/>
  <c r="D25" i="28"/>
  <c r="C25" i="28"/>
  <c r="B25" i="28"/>
  <c r="K24" i="28"/>
  <c r="J24" i="28"/>
  <c r="I24" i="28"/>
  <c r="H24" i="28"/>
  <c r="G24" i="28"/>
  <c r="F24" i="28"/>
  <c r="E24" i="28"/>
  <c r="D24" i="28"/>
  <c r="C24" i="28"/>
  <c r="B24" i="28"/>
  <c r="K23" i="28"/>
  <c r="J23" i="28"/>
  <c r="I23" i="28"/>
  <c r="H23" i="28"/>
  <c r="G23" i="28"/>
  <c r="F23" i="28"/>
  <c r="E23" i="28"/>
  <c r="D23" i="28"/>
  <c r="C23" i="28"/>
  <c r="B23" i="28"/>
  <c r="K21" i="28"/>
  <c r="J21" i="28"/>
  <c r="I21" i="28"/>
  <c r="H21" i="28"/>
  <c r="G21" i="28"/>
  <c r="F21" i="28"/>
  <c r="E21" i="28"/>
  <c r="D21" i="28"/>
  <c r="C21" i="28"/>
  <c r="B21" i="28"/>
  <c r="K20" i="28"/>
  <c r="J20" i="28"/>
  <c r="I20" i="28"/>
  <c r="H20" i="28"/>
  <c r="G20" i="28"/>
  <c r="F20" i="28"/>
  <c r="E20" i="28"/>
  <c r="D20" i="28"/>
  <c r="C20" i="28"/>
  <c r="B20" i="28"/>
  <c r="K19" i="28"/>
  <c r="J19" i="28"/>
  <c r="I19" i="28"/>
  <c r="H19" i="28"/>
  <c r="G19" i="28"/>
  <c r="F19" i="28"/>
  <c r="E19" i="28"/>
  <c r="D19" i="28"/>
  <c r="C19" i="28"/>
  <c r="B19" i="28"/>
  <c r="K18" i="28"/>
  <c r="J18" i="28"/>
  <c r="I18" i="28"/>
  <c r="H18" i="28"/>
  <c r="G18" i="28"/>
  <c r="F18" i="28"/>
  <c r="E18" i="28"/>
  <c r="D18" i="28"/>
  <c r="C18" i="28"/>
  <c r="B18" i="28"/>
  <c r="K17" i="28"/>
  <c r="J17" i="28"/>
  <c r="I17" i="28"/>
  <c r="H17" i="28"/>
  <c r="G17" i="28"/>
  <c r="F17" i="28"/>
  <c r="E17" i="28"/>
  <c r="D17" i="28"/>
  <c r="C17" i="28"/>
  <c r="B17" i="28"/>
  <c r="K16" i="28"/>
  <c r="J16" i="28"/>
  <c r="I16" i="28"/>
  <c r="H16" i="28"/>
  <c r="G16" i="28"/>
  <c r="F16" i="28"/>
  <c r="E16" i="28"/>
  <c r="D16" i="28"/>
  <c r="C16" i="28"/>
  <c r="B16" i="28"/>
  <c r="K15" i="28"/>
  <c r="J15" i="28"/>
  <c r="I15" i="28"/>
  <c r="H15" i="28"/>
  <c r="G15" i="28"/>
  <c r="F15" i="28"/>
  <c r="E15" i="28"/>
  <c r="D15" i="28"/>
  <c r="C15" i="28"/>
  <c r="B15" i="28"/>
  <c r="K5" i="28"/>
  <c r="J5" i="28"/>
  <c r="I5" i="28"/>
  <c r="H5" i="28"/>
  <c r="G5" i="28"/>
  <c r="F5" i="28"/>
  <c r="E5" i="28"/>
  <c r="D5" i="28"/>
  <c r="C5" i="28"/>
  <c r="B5" i="28"/>
  <c r="I4" i="28"/>
  <c r="H4" i="28"/>
  <c r="F4" i="28"/>
  <c r="E4" i="28"/>
  <c r="D4" i="28"/>
  <c r="C4" i="28"/>
  <c r="K4" i="28"/>
  <c r="J4" i="28"/>
  <c r="G4" i="28"/>
  <c r="B4" i="28"/>
  <c r="BN13" i="22"/>
  <c r="BM13" i="22"/>
  <c r="BN12" i="22"/>
  <c r="BM12" i="22"/>
  <c r="BN11" i="22"/>
  <c r="BM11" i="22"/>
  <c r="BN10" i="22"/>
  <c r="BM10" i="22"/>
  <c r="BN9" i="22"/>
  <c r="BM9" i="22"/>
  <c r="BN8" i="22"/>
  <c r="BM8" i="22"/>
  <c r="BL13" i="22"/>
  <c r="BK13" i="22"/>
  <c r="BL12" i="22"/>
  <c r="BK12" i="22"/>
  <c r="BL11" i="22"/>
  <c r="BK11" i="22"/>
  <c r="BL10" i="22"/>
  <c r="BK10" i="22"/>
  <c r="BL9" i="22"/>
  <c r="BK9" i="22"/>
  <c r="BL8" i="22"/>
  <c r="BK8" i="22"/>
  <c r="BJ13" i="22"/>
  <c r="BJ12" i="22"/>
  <c r="BJ11" i="22"/>
  <c r="BJ10" i="22"/>
  <c r="BJ9" i="22"/>
  <c r="BJ8" i="22"/>
  <c r="BI13" i="22"/>
  <c r="BH13" i="22"/>
  <c r="BG13" i="22"/>
  <c r="BF13" i="22"/>
  <c r="BE13" i="22"/>
  <c r="BI12" i="22"/>
  <c r="BH12" i="22"/>
  <c r="BG12" i="22"/>
  <c r="BF12" i="22"/>
  <c r="BE12" i="22"/>
  <c r="BI11" i="22"/>
  <c r="BH11" i="22"/>
  <c r="BG11" i="22"/>
  <c r="BF11" i="22"/>
  <c r="BE11" i="22"/>
  <c r="BI10" i="22"/>
  <c r="BH10" i="22"/>
  <c r="BG10" i="22"/>
  <c r="BF10" i="22"/>
  <c r="BE10" i="22"/>
  <c r="BI9" i="22"/>
  <c r="BH9" i="22"/>
  <c r="BG9" i="22"/>
  <c r="BF9" i="22"/>
  <c r="BE9" i="22"/>
  <c r="BI8" i="22"/>
  <c r="BH8" i="22"/>
  <c r="BG8" i="22"/>
  <c r="BF8" i="22"/>
  <c r="BE8" i="22"/>
  <c r="BN56" i="22"/>
  <c r="BM56" i="22"/>
  <c r="BL56" i="22"/>
  <c r="BK56" i="22"/>
  <c r="BJ56" i="22"/>
  <c r="BI56" i="22"/>
  <c r="BH56" i="22"/>
  <c r="BG56" i="22"/>
  <c r="BF56" i="22"/>
  <c r="BE56" i="22"/>
  <c r="BN55" i="22"/>
  <c r="BM55" i="22"/>
  <c r="BL55" i="22"/>
  <c r="BK55" i="22"/>
  <c r="BJ55" i="22"/>
  <c r="BI55" i="22"/>
  <c r="BH55" i="22"/>
  <c r="BG55" i="22"/>
  <c r="BF55" i="22"/>
  <c r="BE55" i="22"/>
  <c r="BN54" i="22"/>
  <c r="BM54" i="22"/>
  <c r="BL54" i="22"/>
  <c r="BK54" i="22"/>
  <c r="BJ54" i="22"/>
  <c r="BI54" i="22"/>
  <c r="BH54" i="22"/>
  <c r="BG54" i="22"/>
  <c r="BF54" i="22"/>
  <c r="BE54" i="22"/>
  <c r="BN53" i="22"/>
  <c r="BM53" i="22"/>
  <c r="BL53" i="22"/>
  <c r="BK53" i="22"/>
  <c r="BJ53" i="22"/>
  <c r="BI53" i="22"/>
  <c r="BH53" i="22"/>
  <c r="BG53" i="22"/>
  <c r="BF53" i="22"/>
  <c r="BE53" i="22"/>
  <c r="BN52" i="22"/>
  <c r="BM52" i="22"/>
  <c r="BL52" i="22"/>
  <c r="BK52" i="22"/>
  <c r="BJ52" i="22"/>
  <c r="BI52" i="22"/>
  <c r="BH52" i="22"/>
  <c r="BG52" i="22"/>
  <c r="BF52" i="22"/>
  <c r="BE52" i="22"/>
  <c r="BN51" i="22"/>
  <c r="BM51" i="22"/>
  <c r="BL51" i="22"/>
  <c r="BK51" i="22"/>
  <c r="BJ51" i="22"/>
  <c r="BI51" i="22"/>
  <c r="BH51" i="22"/>
  <c r="BG51" i="22"/>
  <c r="BF51" i="22"/>
  <c r="BE51" i="22"/>
  <c r="BN50" i="22"/>
  <c r="BM50" i="22"/>
  <c r="BL50" i="22"/>
  <c r="BK50" i="22"/>
  <c r="BJ50" i="22"/>
  <c r="BI50" i="22"/>
  <c r="BH50" i="22"/>
  <c r="BG50" i="22"/>
  <c r="BF50" i="22"/>
  <c r="BE50" i="22"/>
  <c r="BN49" i="22"/>
  <c r="BM49" i="22"/>
  <c r="BL49" i="22"/>
  <c r="BK49" i="22"/>
  <c r="BJ49" i="22"/>
  <c r="BI49" i="22"/>
  <c r="BH49" i="22"/>
  <c r="BG49" i="22"/>
  <c r="BF49" i="22"/>
  <c r="BE49" i="22"/>
  <c r="BN48" i="22"/>
  <c r="BM48" i="22"/>
  <c r="BL48" i="22"/>
  <c r="BK48" i="22"/>
  <c r="BJ48" i="22"/>
  <c r="BI48" i="22"/>
  <c r="BH48" i="22"/>
  <c r="BG48" i="22"/>
  <c r="BF48" i="22"/>
  <c r="BE48" i="22"/>
  <c r="BN47" i="22"/>
  <c r="BM47" i="22"/>
  <c r="BL47" i="22"/>
  <c r="BK47" i="22"/>
  <c r="BJ47" i="22"/>
  <c r="BI47" i="22"/>
  <c r="BH47" i="22"/>
  <c r="BG47" i="22"/>
  <c r="BF47" i="22"/>
  <c r="BE47" i="22"/>
  <c r="BN44" i="22"/>
  <c r="BM44" i="22"/>
  <c r="BL44" i="22"/>
  <c r="BK44" i="22"/>
  <c r="BJ44" i="22"/>
  <c r="BI44" i="22"/>
  <c r="BH44" i="22"/>
  <c r="BG44" i="22"/>
  <c r="BF44" i="22"/>
  <c r="BE44" i="22"/>
  <c r="BN43" i="22"/>
  <c r="BM43" i="22"/>
  <c r="BL43" i="22"/>
  <c r="BK43" i="22"/>
  <c r="BJ43" i="22"/>
  <c r="BI43" i="22"/>
  <c r="BH43" i="22"/>
  <c r="BG43" i="22"/>
  <c r="BF43" i="22"/>
  <c r="BE43" i="22"/>
  <c r="BN42" i="22"/>
  <c r="BM42" i="22"/>
  <c r="BL42" i="22"/>
  <c r="BK42" i="22"/>
  <c r="BJ42" i="22"/>
  <c r="BI42" i="22"/>
  <c r="BH42" i="22"/>
  <c r="BG42" i="22"/>
  <c r="BF42" i="22"/>
  <c r="BE42" i="22"/>
  <c r="BN41" i="22"/>
  <c r="BM41" i="22"/>
  <c r="BL41" i="22"/>
  <c r="BK41" i="22"/>
  <c r="BJ41" i="22"/>
  <c r="BI41" i="22"/>
  <c r="BH41" i="22"/>
  <c r="BG41" i="22"/>
  <c r="BF41" i="22"/>
  <c r="BE41" i="22"/>
  <c r="BN40" i="22"/>
  <c r="BM40" i="22"/>
  <c r="BL40" i="22"/>
  <c r="BK40" i="22"/>
  <c r="BJ40" i="22"/>
  <c r="BI40" i="22"/>
  <c r="BH40" i="22"/>
  <c r="BG40" i="22"/>
  <c r="BF40" i="22"/>
  <c r="BE40" i="22"/>
  <c r="BN38" i="22"/>
  <c r="BM38" i="22"/>
  <c r="BL38" i="22"/>
  <c r="BK38" i="22"/>
  <c r="BJ38" i="22"/>
  <c r="BI38" i="22"/>
  <c r="BH38" i="22"/>
  <c r="BG38" i="22"/>
  <c r="BF38" i="22"/>
  <c r="BE38" i="22"/>
  <c r="BN36" i="22"/>
  <c r="BM36" i="22"/>
  <c r="BL36" i="22"/>
  <c r="BK36" i="22"/>
  <c r="BJ36" i="22"/>
  <c r="BI36" i="22"/>
  <c r="BH36" i="22"/>
  <c r="BG36" i="22"/>
  <c r="BF36" i="22"/>
  <c r="BE36" i="22"/>
  <c r="BN35" i="22"/>
  <c r="BM35" i="22"/>
  <c r="BL35" i="22"/>
  <c r="BK35" i="22"/>
  <c r="BJ35" i="22"/>
  <c r="BI35" i="22"/>
  <c r="BH35" i="22"/>
  <c r="BG35" i="22"/>
  <c r="BF35" i="22"/>
  <c r="BE35" i="22"/>
  <c r="BN34" i="22"/>
  <c r="BM34" i="22"/>
  <c r="BL34" i="22"/>
  <c r="BK34" i="22"/>
  <c r="BJ34" i="22"/>
  <c r="BI34" i="22"/>
  <c r="BH34" i="22"/>
  <c r="BG34" i="22"/>
  <c r="BF34" i="22"/>
  <c r="BE34" i="22"/>
  <c r="BN33" i="22"/>
  <c r="BM33" i="22"/>
  <c r="BL33" i="22"/>
  <c r="BK33" i="22"/>
  <c r="BJ33" i="22"/>
  <c r="BI33" i="22"/>
  <c r="BH33" i="22"/>
  <c r="BG33" i="22"/>
  <c r="BF33" i="22"/>
  <c r="BE33" i="22"/>
  <c r="BN32" i="22"/>
  <c r="BM32" i="22"/>
  <c r="BL32" i="22"/>
  <c r="BK32" i="22"/>
  <c r="BJ32" i="22"/>
  <c r="BI32" i="22"/>
  <c r="BH32" i="22"/>
  <c r="BG32" i="22"/>
  <c r="BF32" i="22"/>
  <c r="BE32" i="22"/>
  <c r="BN31" i="22"/>
  <c r="BM31" i="22"/>
  <c r="BL31" i="22"/>
  <c r="BK31" i="22"/>
  <c r="BJ31" i="22"/>
  <c r="BI31" i="22"/>
  <c r="BH31" i="22"/>
  <c r="BG31" i="22"/>
  <c r="BF31" i="22"/>
  <c r="BE31" i="22"/>
  <c r="BN30" i="22"/>
  <c r="BM30" i="22"/>
  <c r="BL30" i="22"/>
  <c r="BK30" i="22"/>
  <c r="BJ30" i="22"/>
  <c r="BI30" i="22"/>
  <c r="BH30" i="22"/>
  <c r="BG30" i="22"/>
  <c r="BF30" i="22"/>
  <c r="BE30" i="22"/>
  <c r="BN28" i="22"/>
  <c r="BM28" i="22"/>
  <c r="BL28" i="22"/>
  <c r="BK28" i="22"/>
  <c r="BJ28" i="22"/>
  <c r="BI28" i="22"/>
  <c r="BH28" i="22"/>
  <c r="BG28" i="22"/>
  <c r="BF28" i="22"/>
  <c r="BE28" i="22"/>
  <c r="BN27" i="22"/>
  <c r="BM27" i="22"/>
  <c r="BL27" i="22"/>
  <c r="BK27" i="22"/>
  <c r="BJ27" i="22"/>
  <c r="BI27" i="22"/>
  <c r="BH27" i="22"/>
  <c r="BG27" i="22"/>
  <c r="BF27" i="22"/>
  <c r="BE27" i="22"/>
  <c r="BN26" i="22"/>
  <c r="BM26" i="22"/>
  <c r="BL26" i="22"/>
  <c r="BK26" i="22"/>
  <c r="BJ26" i="22"/>
  <c r="BI26" i="22"/>
  <c r="BH26" i="22"/>
  <c r="BG26" i="22"/>
  <c r="BF26" i="22"/>
  <c r="BE26" i="22"/>
  <c r="BN25" i="22"/>
  <c r="BM25" i="22"/>
  <c r="BL25" i="22"/>
  <c r="BK25" i="22"/>
  <c r="BJ25" i="22"/>
  <c r="BI25" i="22"/>
  <c r="BH25" i="22"/>
  <c r="BG25" i="22"/>
  <c r="BF25" i="22"/>
  <c r="BE25" i="22"/>
  <c r="BN24" i="22"/>
  <c r="BM24" i="22"/>
  <c r="BL24" i="22"/>
  <c r="BK24" i="22"/>
  <c r="BJ24" i="22"/>
  <c r="BI24" i="22"/>
  <c r="BH24" i="22"/>
  <c r="BG24" i="22"/>
  <c r="BF24" i="22"/>
  <c r="BE24" i="22"/>
  <c r="BN23" i="22"/>
  <c r="BM23" i="22"/>
  <c r="BL23" i="22"/>
  <c r="BK23" i="22"/>
  <c r="BJ23" i="22"/>
  <c r="BI23" i="22"/>
  <c r="BH23" i="22"/>
  <c r="BG23" i="22"/>
  <c r="BF23" i="22"/>
  <c r="BE23" i="22"/>
  <c r="BN21" i="22"/>
  <c r="BM21" i="22"/>
  <c r="BL21" i="22"/>
  <c r="BK21" i="22"/>
  <c r="BJ21" i="22"/>
  <c r="BI21" i="22"/>
  <c r="BH21" i="22"/>
  <c r="BG21" i="22"/>
  <c r="BF21" i="22"/>
  <c r="BE21" i="22"/>
  <c r="BN20" i="22"/>
  <c r="BM20" i="22"/>
  <c r="BL20" i="22"/>
  <c r="BK20" i="22"/>
  <c r="BJ20" i="22"/>
  <c r="BI20" i="22"/>
  <c r="BH20" i="22"/>
  <c r="BG20" i="22"/>
  <c r="BF20" i="22"/>
  <c r="BE20" i="22"/>
  <c r="BN19" i="22"/>
  <c r="BM19" i="22"/>
  <c r="BL19" i="22"/>
  <c r="BK19" i="22"/>
  <c r="BJ19" i="22"/>
  <c r="BI19" i="22"/>
  <c r="BH19" i="22"/>
  <c r="BG19" i="22"/>
  <c r="BF19" i="22"/>
  <c r="BE19" i="22"/>
  <c r="BN18" i="22"/>
  <c r="BM18" i="22"/>
  <c r="BL18" i="22"/>
  <c r="BK18" i="22"/>
  <c r="BJ18" i="22"/>
  <c r="BI18" i="22"/>
  <c r="BH18" i="22"/>
  <c r="BG18" i="22"/>
  <c r="BF18" i="22"/>
  <c r="BE18" i="22"/>
  <c r="BN17" i="22"/>
  <c r="BM17" i="22"/>
  <c r="BL17" i="22"/>
  <c r="BK17" i="22"/>
  <c r="BJ17" i="22"/>
  <c r="BI17" i="22"/>
  <c r="BH17" i="22"/>
  <c r="BG17" i="22"/>
  <c r="BF17" i="22"/>
  <c r="BE17" i="22"/>
  <c r="BN16" i="22"/>
  <c r="BM16" i="22"/>
  <c r="BL16" i="22"/>
  <c r="BK16" i="22"/>
  <c r="BJ16" i="22"/>
  <c r="BI16" i="22"/>
  <c r="BH16" i="22"/>
  <c r="BG16" i="22"/>
  <c r="BF16" i="22"/>
  <c r="BE16" i="22"/>
  <c r="BN15" i="22"/>
  <c r="BM15" i="22"/>
  <c r="BL15" i="22"/>
  <c r="BK15" i="22"/>
  <c r="BJ15" i="22"/>
  <c r="BI15" i="22"/>
  <c r="BH15" i="22"/>
  <c r="BG15" i="22"/>
  <c r="BF15" i="22"/>
  <c r="BE15" i="22"/>
  <c r="BN5" i="22"/>
  <c r="BM5" i="22"/>
  <c r="BL5" i="22"/>
  <c r="BK5" i="22"/>
  <c r="BJ5" i="22"/>
  <c r="BI5" i="22"/>
  <c r="BH5" i="22"/>
  <c r="BG5" i="22"/>
  <c r="BF5" i="22"/>
  <c r="BE5" i="22"/>
  <c r="BN4" i="22"/>
  <c r="BM4" i="22"/>
  <c r="BL4" i="22"/>
  <c r="BK4" i="22"/>
  <c r="BJ4" i="22"/>
  <c r="BI4" i="22"/>
  <c r="BH4" i="22"/>
  <c r="BG4" i="22"/>
  <c r="BF4" i="22"/>
  <c r="BE4" i="22"/>
  <c r="AR13" i="22"/>
  <c r="AQ13" i="22"/>
  <c r="AP13" i="22"/>
  <c r="AO13" i="22"/>
  <c r="AN13" i="22"/>
  <c r="AM13" i="22"/>
  <c r="AL13" i="22"/>
  <c r="AK13" i="22"/>
  <c r="AJ13" i="22"/>
  <c r="AI13" i="22"/>
  <c r="AR12" i="22"/>
  <c r="AQ12" i="22"/>
  <c r="AP12" i="22"/>
  <c r="AO12" i="22"/>
  <c r="AN12" i="22"/>
  <c r="AM12" i="22"/>
  <c r="AL12" i="22"/>
  <c r="AK12" i="22"/>
  <c r="AJ12" i="22"/>
  <c r="AI12" i="22"/>
  <c r="AR11" i="22"/>
  <c r="AQ11" i="22"/>
  <c r="AP11" i="22"/>
  <c r="AO11" i="22"/>
  <c r="AN11" i="22"/>
  <c r="AM11" i="22"/>
  <c r="AL11" i="22"/>
  <c r="AK11" i="22"/>
  <c r="AJ11" i="22"/>
  <c r="AI11" i="22"/>
  <c r="AR10" i="22"/>
  <c r="AQ10" i="22"/>
  <c r="AP10" i="22"/>
  <c r="AO10" i="22"/>
  <c r="AN10" i="22"/>
  <c r="AM10" i="22"/>
  <c r="AL10" i="22"/>
  <c r="AK10" i="22"/>
  <c r="AJ10" i="22"/>
  <c r="AI10" i="22"/>
  <c r="AR9" i="22"/>
  <c r="AQ9" i="22"/>
  <c r="AP9" i="22"/>
  <c r="AO9" i="22"/>
  <c r="AN9" i="22"/>
  <c r="AM9" i="22"/>
  <c r="AL9" i="22"/>
  <c r="AK9" i="22"/>
  <c r="AJ9" i="22"/>
  <c r="AI9" i="22"/>
  <c r="AR8" i="22"/>
  <c r="AQ8" i="22"/>
  <c r="AP8" i="22"/>
  <c r="AO8" i="22"/>
  <c r="AN8" i="22"/>
  <c r="AM8" i="22"/>
  <c r="AL8" i="22"/>
  <c r="AK8" i="22"/>
  <c r="AJ8" i="22"/>
  <c r="AI8" i="22"/>
  <c r="AR56" i="22"/>
  <c r="AQ56" i="22"/>
  <c r="AP56" i="22"/>
  <c r="AO56" i="22"/>
  <c r="AN56" i="22"/>
  <c r="AM56" i="22"/>
  <c r="AL56" i="22"/>
  <c r="AK56" i="22"/>
  <c r="AJ56" i="22"/>
  <c r="AI56" i="22"/>
  <c r="AR55" i="22"/>
  <c r="AQ55" i="22"/>
  <c r="AP55" i="22"/>
  <c r="AO55" i="22"/>
  <c r="AN55" i="22"/>
  <c r="AM55" i="22"/>
  <c r="AL55" i="22"/>
  <c r="AK55" i="22"/>
  <c r="AJ55" i="22"/>
  <c r="AI55" i="22"/>
  <c r="AR54" i="22"/>
  <c r="AQ54" i="22"/>
  <c r="AP54" i="22"/>
  <c r="AO54" i="22"/>
  <c r="AN54" i="22"/>
  <c r="AM54" i="22"/>
  <c r="AL54" i="22"/>
  <c r="AK54" i="22"/>
  <c r="AJ54" i="22"/>
  <c r="AI54" i="22"/>
  <c r="AR53" i="22"/>
  <c r="AQ53" i="22"/>
  <c r="AP53" i="22"/>
  <c r="AO53" i="22"/>
  <c r="AN53" i="22"/>
  <c r="AM53" i="22"/>
  <c r="AL53" i="22"/>
  <c r="AK53" i="22"/>
  <c r="AJ53" i="22"/>
  <c r="AI53" i="22"/>
  <c r="AR52" i="22"/>
  <c r="AQ52" i="22"/>
  <c r="AP52" i="22"/>
  <c r="AO52" i="22"/>
  <c r="AN52" i="22"/>
  <c r="AM52" i="22"/>
  <c r="AL52" i="22"/>
  <c r="AK52" i="22"/>
  <c r="AJ52" i="22"/>
  <c r="AI52" i="22"/>
  <c r="AR51" i="22"/>
  <c r="AQ51" i="22"/>
  <c r="AP51" i="22"/>
  <c r="AO51" i="22"/>
  <c r="AN51" i="22"/>
  <c r="AM51" i="22"/>
  <c r="AL51" i="22"/>
  <c r="AK51" i="22"/>
  <c r="AJ51" i="22"/>
  <c r="AI51" i="22"/>
  <c r="AR50" i="22"/>
  <c r="AQ50" i="22"/>
  <c r="AP50" i="22"/>
  <c r="AO50" i="22"/>
  <c r="AN50" i="22"/>
  <c r="AM50" i="22"/>
  <c r="AL50" i="22"/>
  <c r="AK50" i="22"/>
  <c r="AJ50" i="22"/>
  <c r="AI50" i="22"/>
  <c r="AR49" i="22"/>
  <c r="AQ49" i="22"/>
  <c r="AP49" i="22"/>
  <c r="AO49" i="22"/>
  <c r="AN49" i="22"/>
  <c r="AM49" i="22"/>
  <c r="AL49" i="22"/>
  <c r="AK49" i="22"/>
  <c r="AJ49" i="22"/>
  <c r="AI49" i="22"/>
  <c r="AR48" i="22"/>
  <c r="AQ48" i="22"/>
  <c r="AP48" i="22"/>
  <c r="AO48" i="22"/>
  <c r="AN48" i="22"/>
  <c r="AM48" i="22"/>
  <c r="AL48" i="22"/>
  <c r="AK48" i="22"/>
  <c r="AJ48" i="22"/>
  <c r="AI48" i="22"/>
  <c r="AR47" i="22"/>
  <c r="AQ47" i="22"/>
  <c r="AP47" i="22"/>
  <c r="AO47" i="22"/>
  <c r="AN47" i="22"/>
  <c r="AM47" i="22"/>
  <c r="AL47" i="22"/>
  <c r="AK47" i="22"/>
  <c r="AJ47" i="22"/>
  <c r="AI47" i="22"/>
  <c r="AR44" i="22"/>
  <c r="AQ44" i="22"/>
  <c r="AP44" i="22"/>
  <c r="AO44" i="22"/>
  <c r="AN44" i="22"/>
  <c r="AM44" i="22"/>
  <c r="AL44" i="22"/>
  <c r="AK44" i="22"/>
  <c r="AJ44" i="22"/>
  <c r="AI44" i="22"/>
  <c r="AR43" i="22"/>
  <c r="AQ43" i="22"/>
  <c r="AP43" i="22"/>
  <c r="AO43" i="22"/>
  <c r="AN43" i="22"/>
  <c r="AM43" i="22"/>
  <c r="AL43" i="22"/>
  <c r="AK43" i="22"/>
  <c r="AJ43" i="22"/>
  <c r="AI43" i="22"/>
  <c r="AR42" i="22"/>
  <c r="AQ42" i="22"/>
  <c r="AP42" i="22"/>
  <c r="AO42" i="22"/>
  <c r="AN42" i="22"/>
  <c r="AM42" i="22"/>
  <c r="AL42" i="22"/>
  <c r="AK42" i="22"/>
  <c r="AJ42" i="22"/>
  <c r="AI42" i="22"/>
  <c r="AR41" i="22"/>
  <c r="AQ41" i="22"/>
  <c r="AP41" i="22"/>
  <c r="AO41" i="22"/>
  <c r="AN41" i="22"/>
  <c r="AM41" i="22"/>
  <c r="AL41" i="22"/>
  <c r="AK41" i="22"/>
  <c r="AJ41" i="22"/>
  <c r="AI41" i="22"/>
  <c r="AR40" i="22"/>
  <c r="AQ40" i="22"/>
  <c r="AP40" i="22"/>
  <c r="AO40" i="22"/>
  <c r="AN40" i="22"/>
  <c r="AM40" i="22"/>
  <c r="AL40" i="22"/>
  <c r="AK40" i="22"/>
  <c r="AJ40" i="22"/>
  <c r="AI40" i="22"/>
  <c r="AR38" i="22"/>
  <c r="AQ38" i="22"/>
  <c r="AP38" i="22"/>
  <c r="AO38" i="22"/>
  <c r="AN38" i="22"/>
  <c r="AM38" i="22"/>
  <c r="AL38" i="22"/>
  <c r="AK38" i="22"/>
  <c r="AJ38" i="22"/>
  <c r="AI38" i="22"/>
  <c r="AR36" i="22"/>
  <c r="AQ36" i="22"/>
  <c r="AP36" i="22"/>
  <c r="AO36" i="22"/>
  <c r="AN36" i="22"/>
  <c r="AM36" i="22"/>
  <c r="AL36" i="22"/>
  <c r="AK36" i="22"/>
  <c r="AJ36" i="22"/>
  <c r="AI36" i="22"/>
  <c r="AR35" i="22"/>
  <c r="AQ35" i="22"/>
  <c r="AP35" i="22"/>
  <c r="AO35" i="22"/>
  <c r="AN35" i="22"/>
  <c r="AM35" i="22"/>
  <c r="AL35" i="22"/>
  <c r="AK35" i="22"/>
  <c r="AJ35" i="22"/>
  <c r="AI35" i="22"/>
  <c r="AR34" i="22"/>
  <c r="AQ34" i="22"/>
  <c r="AP34" i="22"/>
  <c r="AO34" i="22"/>
  <c r="AN34" i="22"/>
  <c r="AM34" i="22"/>
  <c r="AL34" i="22"/>
  <c r="AK34" i="22"/>
  <c r="AJ34" i="22"/>
  <c r="AI34" i="22"/>
  <c r="AR33" i="22"/>
  <c r="AQ33" i="22"/>
  <c r="AP33" i="22"/>
  <c r="AO33" i="22"/>
  <c r="AN33" i="22"/>
  <c r="AM33" i="22"/>
  <c r="AL33" i="22"/>
  <c r="AK33" i="22"/>
  <c r="AJ33" i="22"/>
  <c r="AI33" i="22"/>
  <c r="AR32" i="22"/>
  <c r="AQ32" i="22"/>
  <c r="AP32" i="22"/>
  <c r="AO32" i="22"/>
  <c r="AN32" i="22"/>
  <c r="AM32" i="22"/>
  <c r="AL32" i="22"/>
  <c r="AK32" i="22"/>
  <c r="AJ32" i="22"/>
  <c r="AI32" i="22"/>
  <c r="AR31" i="22"/>
  <c r="AQ31" i="22"/>
  <c r="AP31" i="22"/>
  <c r="AO31" i="22"/>
  <c r="AN31" i="22"/>
  <c r="AM31" i="22"/>
  <c r="AL31" i="22"/>
  <c r="AK31" i="22"/>
  <c r="AJ31" i="22"/>
  <c r="AI31" i="22"/>
  <c r="AR30" i="22"/>
  <c r="AQ30" i="22"/>
  <c r="AP30" i="22"/>
  <c r="AO30" i="22"/>
  <c r="AN30" i="22"/>
  <c r="AM30" i="22"/>
  <c r="AL30" i="22"/>
  <c r="AK30" i="22"/>
  <c r="AJ30" i="22"/>
  <c r="AI30" i="22"/>
  <c r="AR28" i="22"/>
  <c r="AQ28" i="22"/>
  <c r="AP28" i="22"/>
  <c r="AO28" i="22"/>
  <c r="AN28" i="22"/>
  <c r="AM28" i="22"/>
  <c r="AL28" i="22"/>
  <c r="AK28" i="22"/>
  <c r="AJ28" i="22"/>
  <c r="AI28" i="22"/>
  <c r="AR27" i="22"/>
  <c r="AQ27" i="22"/>
  <c r="AP27" i="22"/>
  <c r="AO27" i="22"/>
  <c r="AN27" i="22"/>
  <c r="AM27" i="22"/>
  <c r="AL27" i="22"/>
  <c r="AK27" i="22"/>
  <c r="AJ27" i="22"/>
  <c r="AI27" i="22"/>
  <c r="AR26" i="22"/>
  <c r="AQ26" i="22"/>
  <c r="AP26" i="22"/>
  <c r="AO26" i="22"/>
  <c r="AN26" i="22"/>
  <c r="AM26" i="22"/>
  <c r="AL26" i="22"/>
  <c r="AK26" i="22"/>
  <c r="AJ26" i="22"/>
  <c r="AI26" i="22"/>
  <c r="AR25" i="22"/>
  <c r="AQ25" i="22"/>
  <c r="AP25" i="22"/>
  <c r="AO25" i="22"/>
  <c r="AN25" i="22"/>
  <c r="AM25" i="22"/>
  <c r="AL25" i="22"/>
  <c r="AK25" i="22"/>
  <c r="AJ25" i="22"/>
  <c r="AI25" i="22"/>
  <c r="AR24" i="22"/>
  <c r="AQ24" i="22"/>
  <c r="AP24" i="22"/>
  <c r="AO24" i="22"/>
  <c r="AN24" i="22"/>
  <c r="AM24" i="22"/>
  <c r="AL24" i="22"/>
  <c r="AK24" i="22"/>
  <c r="AJ24" i="22"/>
  <c r="AI24" i="22"/>
  <c r="AR23" i="22"/>
  <c r="AQ23" i="22"/>
  <c r="AP23" i="22"/>
  <c r="AO23" i="22"/>
  <c r="AN23" i="22"/>
  <c r="AM23" i="22"/>
  <c r="AL23" i="22"/>
  <c r="AK23" i="22"/>
  <c r="AJ23" i="22"/>
  <c r="AI23" i="22"/>
  <c r="AR21" i="22"/>
  <c r="AQ21" i="22"/>
  <c r="AP21" i="22"/>
  <c r="AO21" i="22"/>
  <c r="AN21" i="22"/>
  <c r="AM21" i="22"/>
  <c r="AL21" i="22"/>
  <c r="AK21" i="22"/>
  <c r="AJ21" i="22"/>
  <c r="AI21" i="22"/>
  <c r="AR20" i="22"/>
  <c r="AQ20" i="22"/>
  <c r="AP20" i="22"/>
  <c r="AO20" i="22"/>
  <c r="AN20" i="22"/>
  <c r="AM20" i="22"/>
  <c r="AL20" i="22"/>
  <c r="AK20" i="22"/>
  <c r="AJ20" i="22"/>
  <c r="AI20" i="22"/>
  <c r="AR19" i="22"/>
  <c r="AQ19" i="22"/>
  <c r="AP19" i="22"/>
  <c r="AO19" i="22"/>
  <c r="AN19" i="22"/>
  <c r="AM19" i="22"/>
  <c r="AL19" i="22"/>
  <c r="AK19" i="22"/>
  <c r="AJ19" i="22"/>
  <c r="AI19" i="22"/>
  <c r="AR18" i="22"/>
  <c r="AQ18" i="22"/>
  <c r="AP18" i="22"/>
  <c r="AO18" i="22"/>
  <c r="AN18" i="22"/>
  <c r="AM18" i="22"/>
  <c r="AL18" i="22"/>
  <c r="AK18" i="22"/>
  <c r="AJ18" i="22"/>
  <c r="AI18" i="22"/>
  <c r="AR17" i="22"/>
  <c r="AQ17" i="22"/>
  <c r="AP17" i="22"/>
  <c r="AO17" i="22"/>
  <c r="AN17" i="22"/>
  <c r="AM17" i="22"/>
  <c r="AL17" i="22"/>
  <c r="AK17" i="22"/>
  <c r="AJ17" i="22"/>
  <c r="AI17" i="22"/>
  <c r="AR16" i="22"/>
  <c r="AQ16" i="22"/>
  <c r="AP16" i="22"/>
  <c r="AO16" i="22"/>
  <c r="AN16" i="22"/>
  <c r="AM16" i="22"/>
  <c r="AL16" i="22"/>
  <c r="AK16" i="22"/>
  <c r="AJ16" i="22"/>
  <c r="AI16" i="22"/>
  <c r="AR15" i="22"/>
  <c r="AQ15" i="22"/>
  <c r="AP15" i="22"/>
  <c r="AO15" i="22"/>
  <c r="AN15" i="22"/>
  <c r="AM15" i="22"/>
  <c r="AL15" i="22"/>
  <c r="AK15" i="22"/>
  <c r="AJ15" i="22"/>
  <c r="AI15" i="22"/>
  <c r="AR5" i="22"/>
  <c r="AQ5" i="22"/>
  <c r="AP5" i="22"/>
  <c r="AO5" i="22"/>
  <c r="AN5" i="22"/>
  <c r="AM5" i="22"/>
  <c r="AL5" i="22"/>
  <c r="AK5" i="22"/>
  <c r="AJ5" i="22"/>
  <c r="AI5" i="22"/>
  <c r="AR4" i="22"/>
  <c r="AQ4" i="22"/>
  <c r="AP4" i="22"/>
  <c r="AO4" i="22"/>
  <c r="AN4" i="22"/>
  <c r="AJ4" i="22"/>
  <c r="AK4" i="22"/>
  <c r="AL4" i="22"/>
  <c r="AM4" i="22"/>
  <c r="AI4" i="22"/>
  <c r="V56" i="22"/>
  <c r="U56" i="22"/>
  <c r="T56" i="22"/>
  <c r="S56" i="22"/>
  <c r="R56" i="22"/>
  <c r="Q56" i="22"/>
  <c r="P56" i="22"/>
  <c r="O56" i="22"/>
  <c r="N56" i="22"/>
  <c r="M56" i="22"/>
  <c r="V55" i="22"/>
  <c r="U55" i="22"/>
  <c r="T55" i="22"/>
  <c r="S55" i="22"/>
  <c r="R55" i="22"/>
  <c r="Q55" i="22"/>
  <c r="P55" i="22"/>
  <c r="O55" i="22"/>
  <c r="N55" i="22"/>
  <c r="M55" i="22"/>
  <c r="V54" i="22"/>
  <c r="U54" i="22"/>
  <c r="T54" i="22"/>
  <c r="S54" i="22"/>
  <c r="R54" i="22"/>
  <c r="Q54" i="22"/>
  <c r="P54" i="22"/>
  <c r="O54" i="22"/>
  <c r="N54" i="22"/>
  <c r="M54" i="22"/>
  <c r="V53" i="22"/>
  <c r="U53" i="22"/>
  <c r="T53" i="22"/>
  <c r="S53" i="22"/>
  <c r="R53" i="22"/>
  <c r="Q53" i="22"/>
  <c r="P53" i="22"/>
  <c r="O53" i="22"/>
  <c r="N53" i="22"/>
  <c r="M53" i="22"/>
  <c r="V52" i="22"/>
  <c r="U52" i="22"/>
  <c r="T52" i="22"/>
  <c r="S52" i="22"/>
  <c r="R52" i="22"/>
  <c r="Q52" i="22"/>
  <c r="P52" i="22"/>
  <c r="O52" i="22"/>
  <c r="N52" i="22"/>
  <c r="M52" i="22"/>
  <c r="V51" i="22"/>
  <c r="U51" i="22"/>
  <c r="T51" i="22"/>
  <c r="S51" i="22"/>
  <c r="R51" i="22"/>
  <c r="Q51" i="22"/>
  <c r="P51" i="22"/>
  <c r="O51" i="22"/>
  <c r="N51" i="22"/>
  <c r="M51" i="22"/>
  <c r="V50" i="22"/>
  <c r="U50" i="22"/>
  <c r="T50" i="22"/>
  <c r="S50" i="22"/>
  <c r="R50" i="22"/>
  <c r="Q50" i="22"/>
  <c r="P50" i="22"/>
  <c r="O50" i="22"/>
  <c r="N50" i="22"/>
  <c r="M50" i="22"/>
  <c r="V49" i="22"/>
  <c r="U49" i="22"/>
  <c r="T49" i="22"/>
  <c r="S49" i="22"/>
  <c r="R49" i="22"/>
  <c r="Q49" i="22"/>
  <c r="P49" i="22"/>
  <c r="O49" i="22"/>
  <c r="N49" i="22"/>
  <c r="M49" i="22"/>
  <c r="V48" i="22"/>
  <c r="U48" i="22"/>
  <c r="T48" i="22"/>
  <c r="S48" i="22"/>
  <c r="R48" i="22"/>
  <c r="Q48" i="22"/>
  <c r="P48" i="22"/>
  <c r="O48" i="22"/>
  <c r="N48" i="22"/>
  <c r="M48" i="22"/>
  <c r="V47" i="22"/>
  <c r="U47" i="22"/>
  <c r="T47" i="22"/>
  <c r="S47" i="22"/>
  <c r="R47" i="22"/>
  <c r="Q47" i="22"/>
  <c r="P47" i="22"/>
  <c r="O47" i="22"/>
  <c r="N47" i="22"/>
  <c r="M47" i="22"/>
  <c r="V44" i="22"/>
  <c r="U44" i="22"/>
  <c r="T44" i="22"/>
  <c r="S44" i="22"/>
  <c r="R44" i="22"/>
  <c r="Q44" i="22"/>
  <c r="P44" i="22"/>
  <c r="O44" i="22"/>
  <c r="N44" i="22"/>
  <c r="M44" i="22"/>
  <c r="V43" i="22"/>
  <c r="U43" i="22"/>
  <c r="T43" i="22"/>
  <c r="S43" i="22"/>
  <c r="R43" i="22"/>
  <c r="Q43" i="22"/>
  <c r="P43" i="22"/>
  <c r="O43" i="22"/>
  <c r="N43" i="22"/>
  <c r="M43" i="22"/>
  <c r="V42" i="22"/>
  <c r="U42" i="22"/>
  <c r="T42" i="22"/>
  <c r="S42" i="22"/>
  <c r="R42" i="22"/>
  <c r="Q42" i="22"/>
  <c r="P42" i="22"/>
  <c r="O42" i="22"/>
  <c r="N42" i="22"/>
  <c r="M42" i="22"/>
  <c r="V41" i="22"/>
  <c r="U41" i="22"/>
  <c r="T41" i="22"/>
  <c r="S41" i="22"/>
  <c r="R41" i="22"/>
  <c r="Q41" i="22"/>
  <c r="P41" i="22"/>
  <c r="O41" i="22"/>
  <c r="N41" i="22"/>
  <c r="M41" i="22"/>
  <c r="V40" i="22"/>
  <c r="U40" i="22"/>
  <c r="T40" i="22"/>
  <c r="S40" i="22"/>
  <c r="R40" i="22"/>
  <c r="Q40" i="22"/>
  <c r="P40" i="22"/>
  <c r="O40" i="22"/>
  <c r="N40" i="22"/>
  <c r="M40" i="22"/>
  <c r="V38" i="22"/>
  <c r="U38" i="22"/>
  <c r="T38" i="22"/>
  <c r="S38" i="22"/>
  <c r="R38" i="22"/>
  <c r="Q38" i="22"/>
  <c r="P38" i="22"/>
  <c r="O38" i="22"/>
  <c r="N38" i="22"/>
  <c r="M38" i="22"/>
  <c r="V36" i="22"/>
  <c r="U36" i="22"/>
  <c r="T36" i="22"/>
  <c r="S36" i="22"/>
  <c r="R36" i="22"/>
  <c r="Q36" i="22"/>
  <c r="P36" i="22"/>
  <c r="O36" i="22"/>
  <c r="N36" i="22"/>
  <c r="M36" i="22"/>
  <c r="V35" i="22"/>
  <c r="U35" i="22"/>
  <c r="T35" i="22"/>
  <c r="S35" i="22"/>
  <c r="R35" i="22"/>
  <c r="Q35" i="22"/>
  <c r="P35" i="22"/>
  <c r="O35" i="22"/>
  <c r="N35" i="22"/>
  <c r="M35" i="22"/>
  <c r="V34" i="22"/>
  <c r="U34" i="22"/>
  <c r="T34" i="22"/>
  <c r="S34" i="22"/>
  <c r="R34" i="22"/>
  <c r="Q34" i="22"/>
  <c r="P34" i="22"/>
  <c r="O34" i="22"/>
  <c r="N34" i="22"/>
  <c r="M34" i="22"/>
  <c r="V33" i="22"/>
  <c r="U33" i="22"/>
  <c r="T33" i="22"/>
  <c r="S33" i="22"/>
  <c r="R33" i="22"/>
  <c r="Q33" i="22"/>
  <c r="P33" i="22"/>
  <c r="O33" i="22"/>
  <c r="N33" i="22"/>
  <c r="M33" i="22"/>
  <c r="V32" i="22"/>
  <c r="U32" i="22"/>
  <c r="T32" i="22"/>
  <c r="S32" i="22"/>
  <c r="R32" i="22"/>
  <c r="Q32" i="22"/>
  <c r="P32" i="22"/>
  <c r="O32" i="22"/>
  <c r="N32" i="22"/>
  <c r="M32" i="22"/>
  <c r="V31" i="22"/>
  <c r="U31" i="22"/>
  <c r="T31" i="22"/>
  <c r="S31" i="22"/>
  <c r="R31" i="22"/>
  <c r="Q31" i="22"/>
  <c r="P31" i="22"/>
  <c r="O31" i="22"/>
  <c r="N31" i="22"/>
  <c r="M31" i="22"/>
  <c r="V30" i="22"/>
  <c r="U30" i="22"/>
  <c r="T30" i="22"/>
  <c r="S30" i="22"/>
  <c r="R30" i="22"/>
  <c r="Q30" i="22"/>
  <c r="P30" i="22"/>
  <c r="O30" i="22"/>
  <c r="N30" i="22"/>
  <c r="M30" i="22"/>
  <c r="V28" i="22"/>
  <c r="U28" i="22"/>
  <c r="T28" i="22"/>
  <c r="S28" i="22"/>
  <c r="R28" i="22"/>
  <c r="Q28" i="22"/>
  <c r="P28" i="22"/>
  <c r="O28" i="22"/>
  <c r="N28" i="22"/>
  <c r="M28" i="22"/>
  <c r="V27" i="22"/>
  <c r="U27" i="22"/>
  <c r="T27" i="22"/>
  <c r="S27" i="22"/>
  <c r="R27" i="22"/>
  <c r="Q27" i="22"/>
  <c r="P27" i="22"/>
  <c r="O27" i="22"/>
  <c r="N27" i="22"/>
  <c r="M27" i="22"/>
  <c r="V26" i="22"/>
  <c r="U26" i="22"/>
  <c r="T26" i="22"/>
  <c r="S26" i="22"/>
  <c r="R26" i="22"/>
  <c r="Q26" i="22"/>
  <c r="P26" i="22"/>
  <c r="O26" i="22"/>
  <c r="N26" i="22"/>
  <c r="M26" i="22"/>
  <c r="V25" i="22"/>
  <c r="U25" i="22"/>
  <c r="T25" i="22"/>
  <c r="S25" i="22"/>
  <c r="R25" i="22"/>
  <c r="Q25" i="22"/>
  <c r="P25" i="22"/>
  <c r="O25" i="22"/>
  <c r="N25" i="22"/>
  <c r="M25" i="22"/>
  <c r="V24" i="22"/>
  <c r="U24" i="22"/>
  <c r="T24" i="22"/>
  <c r="S24" i="22"/>
  <c r="R24" i="22"/>
  <c r="Q24" i="22"/>
  <c r="P24" i="22"/>
  <c r="O24" i="22"/>
  <c r="N24" i="22"/>
  <c r="M24" i="22"/>
  <c r="V23" i="22"/>
  <c r="U23" i="22"/>
  <c r="T23" i="22"/>
  <c r="S23" i="22"/>
  <c r="R23" i="22"/>
  <c r="Q23" i="22"/>
  <c r="P23" i="22"/>
  <c r="O23" i="22"/>
  <c r="N23" i="22"/>
  <c r="M23" i="22"/>
  <c r="V21" i="22"/>
  <c r="U21" i="22"/>
  <c r="T21" i="22"/>
  <c r="S21" i="22"/>
  <c r="R21" i="22"/>
  <c r="Q21" i="22"/>
  <c r="P21" i="22"/>
  <c r="O21" i="22"/>
  <c r="N21" i="22"/>
  <c r="M21" i="22"/>
  <c r="V20" i="22"/>
  <c r="U20" i="22"/>
  <c r="T20" i="22"/>
  <c r="S20" i="22"/>
  <c r="R20" i="22"/>
  <c r="Q20" i="22"/>
  <c r="P20" i="22"/>
  <c r="O20" i="22"/>
  <c r="N20" i="22"/>
  <c r="M20" i="22"/>
  <c r="V19" i="22"/>
  <c r="U19" i="22"/>
  <c r="T19" i="22"/>
  <c r="S19" i="22"/>
  <c r="R19" i="22"/>
  <c r="Q19" i="22"/>
  <c r="P19" i="22"/>
  <c r="O19" i="22"/>
  <c r="N19" i="22"/>
  <c r="M19" i="22"/>
  <c r="V18" i="22"/>
  <c r="U18" i="22"/>
  <c r="T18" i="22"/>
  <c r="S18" i="22"/>
  <c r="R18" i="22"/>
  <c r="Q18" i="22"/>
  <c r="P18" i="22"/>
  <c r="O18" i="22"/>
  <c r="N18" i="22"/>
  <c r="M18" i="22"/>
  <c r="V17" i="22"/>
  <c r="U17" i="22"/>
  <c r="T17" i="22"/>
  <c r="S17" i="22"/>
  <c r="R17" i="22"/>
  <c r="Q17" i="22"/>
  <c r="P17" i="22"/>
  <c r="O17" i="22"/>
  <c r="N17" i="22"/>
  <c r="M17" i="22"/>
  <c r="V16" i="22"/>
  <c r="U16" i="22"/>
  <c r="T16" i="22"/>
  <c r="S16" i="22"/>
  <c r="R16" i="22"/>
  <c r="Q16" i="22"/>
  <c r="P16" i="22"/>
  <c r="O16" i="22"/>
  <c r="N16" i="22"/>
  <c r="M16" i="22"/>
  <c r="V15" i="22"/>
  <c r="U15" i="22"/>
  <c r="T15" i="22"/>
  <c r="S15" i="22"/>
  <c r="R15" i="22"/>
  <c r="Q15" i="22"/>
  <c r="P15" i="22"/>
  <c r="O15" i="22"/>
  <c r="N15" i="22"/>
  <c r="M15" i="22"/>
  <c r="V13" i="22"/>
  <c r="U13" i="22"/>
  <c r="T13" i="22"/>
  <c r="S13" i="22"/>
  <c r="R13" i="22"/>
  <c r="Q13" i="22"/>
  <c r="P13" i="22"/>
  <c r="O13" i="22"/>
  <c r="N13" i="22"/>
  <c r="M13" i="22"/>
  <c r="V12" i="22"/>
  <c r="U12" i="22"/>
  <c r="T12" i="22"/>
  <c r="S12" i="22"/>
  <c r="R12" i="22"/>
  <c r="Q12" i="22"/>
  <c r="P12" i="22"/>
  <c r="O12" i="22"/>
  <c r="N12" i="22"/>
  <c r="M12" i="22"/>
  <c r="V11" i="22"/>
  <c r="U11" i="22"/>
  <c r="T11" i="22"/>
  <c r="S11" i="22"/>
  <c r="R11" i="22"/>
  <c r="Q11" i="22"/>
  <c r="P11" i="22"/>
  <c r="O11" i="22"/>
  <c r="N11" i="22"/>
  <c r="M11" i="22"/>
  <c r="V10" i="22"/>
  <c r="U10" i="22"/>
  <c r="T10" i="22"/>
  <c r="S10" i="22"/>
  <c r="R10" i="22"/>
  <c r="Q10" i="22"/>
  <c r="P10" i="22"/>
  <c r="O10" i="22"/>
  <c r="N10" i="22"/>
  <c r="M10" i="22"/>
  <c r="V9" i="22"/>
  <c r="U9" i="22"/>
  <c r="T9" i="22"/>
  <c r="S9" i="22"/>
  <c r="R9" i="22"/>
  <c r="Q9" i="22"/>
  <c r="P9" i="22"/>
  <c r="O9" i="22"/>
  <c r="N9" i="22"/>
  <c r="M9" i="22"/>
  <c r="V8" i="22"/>
  <c r="U8" i="22"/>
  <c r="T8" i="22"/>
  <c r="S8" i="22"/>
  <c r="R8" i="22"/>
  <c r="Q8" i="22"/>
  <c r="P8" i="22"/>
  <c r="O8" i="22"/>
  <c r="N8" i="22"/>
  <c r="M8" i="22"/>
  <c r="V5" i="22"/>
  <c r="U5" i="22"/>
  <c r="T5" i="22"/>
  <c r="S5" i="22"/>
  <c r="R5" i="22"/>
  <c r="Q5" i="22"/>
  <c r="P5" i="22"/>
  <c r="O5" i="22"/>
  <c r="N5" i="22"/>
  <c r="M5" i="22"/>
  <c r="V4" i="22"/>
  <c r="U4" i="22"/>
  <c r="T4" i="22"/>
  <c r="S4" i="22"/>
  <c r="R4" i="22"/>
  <c r="N4" i="22"/>
  <c r="O4" i="22"/>
  <c r="P4" i="22"/>
  <c r="Q4" i="22"/>
  <c r="M4" i="22"/>
  <c r="K13" i="22"/>
  <c r="J13" i="22"/>
  <c r="I13" i="22"/>
  <c r="H13" i="22"/>
  <c r="G13" i="22"/>
  <c r="F13" i="22"/>
  <c r="E13" i="22"/>
  <c r="D13" i="22"/>
  <c r="C13" i="22"/>
  <c r="B13" i="22"/>
  <c r="K12" i="22"/>
  <c r="J12" i="22"/>
  <c r="I12" i="22"/>
  <c r="H12" i="22"/>
  <c r="G12" i="22"/>
  <c r="F12" i="22"/>
  <c r="E12" i="22"/>
  <c r="D12" i="22"/>
  <c r="C12" i="22"/>
  <c r="B12" i="22"/>
  <c r="K11" i="22"/>
  <c r="J11" i="22"/>
  <c r="I11" i="22"/>
  <c r="H11" i="22"/>
  <c r="G11" i="22"/>
  <c r="F11" i="22"/>
  <c r="E11" i="22"/>
  <c r="D11" i="22"/>
  <c r="C11" i="22"/>
  <c r="B11" i="22"/>
  <c r="K10" i="22"/>
  <c r="J10" i="22"/>
  <c r="I10" i="22"/>
  <c r="H10" i="22"/>
  <c r="G10" i="22"/>
  <c r="F10" i="22"/>
  <c r="E10" i="22"/>
  <c r="D10" i="22"/>
  <c r="C10" i="22"/>
  <c r="B10" i="22"/>
  <c r="K9" i="22"/>
  <c r="J9" i="22"/>
  <c r="I9" i="22"/>
  <c r="H9" i="22"/>
  <c r="G9" i="22"/>
  <c r="F9" i="22"/>
  <c r="E9" i="22"/>
  <c r="D9" i="22"/>
  <c r="C9" i="22"/>
  <c r="B9" i="22"/>
  <c r="K8" i="22"/>
  <c r="J8" i="22"/>
  <c r="I8" i="22"/>
  <c r="H8" i="22"/>
  <c r="G8" i="22"/>
  <c r="F8" i="22"/>
  <c r="E8" i="22"/>
  <c r="D8" i="22"/>
  <c r="C8" i="22"/>
  <c r="B8" i="22"/>
  <c r="K56" i="22"/>
  <c r="J56" i="22"/>
  <c r="I56" i="22"/>
  <c r="H56" i="22"/>
  <c r="G56" i="22"/>
  <c r="F56" i="22"/>
  <c r="E56" i="22"/>
  <c r="D56" i="22"/>
  <c r="C56" i="22"/>
  <c r="B56" i="22"/>
  <c r="K55" i="22"/>
  <c r="J55" i="22"/>
  <c r="I55" i="22"/>
  <c r="H55" i="22"/>
  <c r="G55" i="22"/>
  <c r="F55" i="22"/>
  <c r="E55" i="22"/>
  <c r="D55" i="22"/>
  <c r="C55" i="22"/>
  <c r="B55" i="22"/>
  <c r="K54" i="22"/>
  <c r="J54" i="22"/>
  <c r="I54" i="22"/>
  <c r="H54" i="22"/>
  <c r="G54" i="22"/>
  <c r="F54" i="22"/>
  <c r="E54" i="22"/>
  <c r="D54" i="22"/>
  <c r="C54" i="22"/>
  <c r="B54" i="22"/>
  <c r="K53" i="22"/>
  <c r="J53" i="22"/>
  <c r="I53" i="22"/>
  <c r="H53" i="22"/>
  <c r="G53" i="22"/>
  <c r="F53" i="22"/>
  <c r="E53" i="22"/>
  <c r="D53" i="22"/>
  <c r="C53" i="22"/>
  <c r="B53" i="22"/>
  <c r="K52" i="22"/>
  <c r="J52" i="22"/>
  <c r="I52" i="22"/>
  <c r="H52" i="22"/>
  <c r="G52" i="22"/>
  <c r="F52" i="22"/>
  <c r="E52" i="22"/>
  <c r="D52" i="22"/>
  <c r="C52" i="22"/>
  <c r="B52" i="22"/>
  <c r="K51" i="22"/>
  <c r="J51" i="22"/>
  <c r="I51" i="22"/>
  <c r="H51" i="22"/>
  <c r="G51" i="22"/>
  <c r="F51" i="22"/>
  <c r="E51" i="22"/>
  <c r="D51" i="22"/>
  <c r="C51" i="22"/>
  <c r="B51" i="22"/>
  <c r="K50" i="22"/>
  <c r="J50" i="22"/>
  <c r="I50" i="22"/>
  <c r="H50" i="22"/>
  <c r="G50" i="22"/>
  <c r="F50" i="22"/>
  <c r="E50" i="22"/>
  <c r="D50" i="22"/>
  <c r="C50" i="22"/>
  <c r="B50" i="22"/>
  <c r="K49" i="22"/>
  <c r="J49" i="22"/>
  <c r="I49" i="22"/>
  <c r="H49" i="22"/>
  <c r="G49" i="22"/>
  <c r="F49" i="22"/>
  <c r="E49" i="22"/>
  <c r="D49" i="22"/>
  <c r="C49" i="22"/>
  <c r="B49" i="22"/>
  <c r="K48" i="22"/>
  <c r="J48" i="22"/>
  <c r="I48" i="22"/>
  <c r="H48" i="22"/>
  <c r="G48" i="22"/>
  <c r="F48" i="22"/>
  <c r="E48" i="22"/>
  <c r="D48" i="22"/>
  <c r="C48" i="22"/>
  <c r="B48" i="22"/>
  <c r="K47" i="22"/>
  <c r="J47" i="22"/>
  <c r="I47" i="22"/>
  <c r="H47" i="22"/>
  <c r="G47" i="22"/>
  <c r="F47" i="22"/>
  <c r="E47" i="22"/>
  <c r="D47" i="22"/>
  <c r="C47" i="22"/>
  <c r="B47" i="22"/>
  <c r="K44" i="22"/>
  <c r="J44" i="22"/>
  <c r="I44" i="22"/>
  <c r="H44" i="22"/>
  <c r="G44" i="22"/>
  <c r="F44" i="22"/>
  <c r="E44" i="22"/>
  <c r="D44" i="22"/>
  <c r="C44" i="22"/>
  <c r="B44" i="22"/>
  <c r="K43" i="22"/>
  <c r="J43" i="22"/>
  <c r="I43" i="22"/>
  <c r="H43" i="22"/>
  <c r="G43" i="22"/>
  <c r="F43" i="22"/>
  <c r="E43" i="22"/>
  <c r="D43" i="22"/>
  <c r="C43" i="22"/>
  <c r="B43" i="22"/>
  <c r="K42" i="22"/>
  <c r="J42" i="22"/>
  <c r="I42" i="22"/>
  <c r="H42" i="22"/>
  <c r="G42" i="22"/>
  <c r="F42" i="22"/>
  <c r="E42" i="22"/>
  <c r="D42" i="22"/>
  <c r="C42" i="22"/>
  <c r="B42" i="22"/>
  <c r="K41" i="22"/>
  <c r="J41" i="22"/>
  <c r="I41" i="22"/>
  <c r="H41" i="22"/>
  <c r="G41" i="22"/>
  <c r="F41" i="22"/>
  <c r="E41" i="22"/>
  <c r="D41" i="22"/>
  <c r="C41" i="22"/>
  <c r="B41" i="22"/>
  <c r="K40" i="22"/>
  <c r="J40" i="22"/>
  <c r="I40" i="22"/>
  <c r="H40" i="22"/>
  <c r="G40" i="22"/>
  <c r="F40" i="22"/>
  <c r="E40" i="22"/>
  <c r="D40" i="22"/>
  <c r="C40" i="22"/>
  <c r="B40" i="22"/>
  <c r="K38" i="22"/>
  <c r="J38" i="22"/>
  <c r="I38" i="22"/>
  <c r="H38" i="22"/>
  <c r="G38" i="22"/>
  <c r="F38" i="22"/>
  <c r="E38" i="22"/>
  <c r="D38" i="22"/>
  <c r="C38" i="22"/>
  <c r="B38" i="22"/>
  <c r="K36" i="22"/>
  <c r="J36" i="22"/>
  <c r="I36" i="22"/>
  <c r="H36" i="22"/>
  <c r="G36" i="22"/>
  <c r="F36" i="22"/>
  <c r="E36" i="22"/>
  <c r="D36" i="22"/>
  <c r="C36" i="22"/>
  <c r="B36" i="22"/>
  <c r="K35" i="22"/>
  <c r="J35" i="22"/>
  <c r="I35" i="22"/>
  <c r="H35" i="22"/>
  <c r="G35" i="22"/>
  <c r="F35" i="22"/>
  <c r="E35" i="22"/>
  <c r="D35" i="22"/>
  <c r="C35" i="22"/>
  <c r="B35" i="22"/>
  <c r="K34" i="22"/>
  <c r="J34" i="22"/>
  <c r="I34" i="22"/>
  <c r="H34" i="22"/>
  <c r="G34" i="22"/>
  <c r="F34" i="22"/>
  <c r="E34" i="22"/>
  <c r="D34" i="22"/>
  <c r="C34" i="22"/>
  <c r="B34" i="22"/>
  <c r="K33" i="22"/>
  <c r="J33" i="22"/>
  <c r="I33" i="22"/>
  <c r="H33" i="22"/>
  <c r="G33" i="22"/>
  <c r="F33" i="22"/>
  <c r="E33" i="22"/>
  <c r="D33" i="22"/>
  <c r="C33" i="22"/>
  <c r="B33" i="22"/>
  <c r="K32" i="22"/>
  <c r="J32" i="22"/>
  <c r="I32" i="22"/>
  <c r="H32" i="22"/>
  <c r="G32" i="22"/>
  <c r="F32" i="22"/>
  <c r="E32" i="22"/>
  <c r="D32" i="22"/>
  <c r="C32" i="22"/>
  <c r="B32" i="22"/>
  <c r="K31" i="22"/>
  <c r="J31" i="22"/>
  <c r="I31" i="22"/>
  <c r="H31" i="22"/>
  <c r="G31" i="22"/>
  <c r="F31" i="22"/>
  <c r="E31" i="22"/>
  <c r="D31" i="22"/>
  <c r="C31" i="22"/>
  <c r="B31" i="22"/>
  <c r="K30" i="22"/>
  <c r="J30" i="22"/>
  <c r="I30" i="22"/>
  <c r="H30" i="22"/>
  <c r="G30" i="22"/>
  <c r="F30" i="22"/>
  <c r="E30" i="22"/>
  <c r="D30" i="22"/>
  <c r="C30" i="22"/>
  <c r="B30" i="22"/>
  <c r="K28" i="22"/>
  <c r="J28" i="22"/>
  <c r="I28" i="22"/>
  <c r="H28" i="22"/>
  <c r="G28" i="22"/>
  <c r="F28" i="22"/>
  <c r="E28" i="22"/>
  <c r="D28" i="22"/>
  <c r="C28" i="22"/>
  <c r="B28" i="22"/>
  <c r="K27" i="22"/>
  <c r="J27" i="22"/>
  <c r="I27" i="22"/>
  <c r="H27" i="22"/>
  <c r="G27" i="22"/>
  <c r="F27" i="22"/>
  <c r="E27" i="22"/>
  <c r="D27" i="22"/>
  <c r="C27" i="22"/>
  <c r="B27" i="22"/>
  <c r="K26" i="22"/>
  <c r="J26" i="22"/>
  <c r="I26" i="22"/>
  <c r="H26" i="22"/>
  <c r="G26" i="22"/>
  <c r="F26" i="22"/>
  <c r="E26" i="22"/>
  <c r="D26" i="22"/>
  <c r="C26" i="22"/>
  <c r="B26" i="22"/>
  <c r="K25" i="22"/>
  <c r="J25" i="22"/>
  <c r="I25" i="22"/>
  <c r="H25" i="22"/>
  <c r="G25" i="22"/>
  <c r="F25" i="22"/>
  <c r="E25" i="22"/>
  <c r="D25" i="22"/>
  <c r="C25" i="22"/>
  <c r="B25" i="22"/>
  <c r="K24" i="22"/>
  <c r="J24" i="22"/>
  <c r="I24" i="22"/>
  <c r="H24" i="22"/>
  <c r="G24" i="22"/>
  <c r="F24" i="22"/>
  <c r="E24" i="22"/>
  <c r="D24" i="22"/>
  <c r="C24" i="22"/>
  <c r="B24" i="22"/>
  <c r="K23" i="22"/>
  <c r="J23" i="22"/>
  <c r="I23" i="22"/>
  <c r="H23" i="22"/>
  <c r="G23" i="22"/>
  <c r="F23" i="22"/>
  <c r="E23" i="22"/>
  <c r="D23" i="22"/>
  <c r="C23" i="22"/>
  <c r="B23" i="22"/>
  <c r="K21" i="22"/>
  <c r="J21" i="22"/>
  <c r="I21" i="22"/>
  <c r="H21" i="22"/>
  <c r="G21" i="22"/>
  <c r="F21" i="22"/>
  <c r="E21" i="22"/>
  <c r="D21" i="22"/>
  <c r="C21" i="22"/>
  <c r="B21" i="22"/>
  <c r="K20" i="22"/>
  <c r="J20" i="22"/>
  <c r="I20" i="22"/>
  <c r="H20" i="22"/>
  <c r="G20" i="22"/>
  <c r="F20" i="22"/>
  <c r="E20" i="22"/>
  <c r="D20" i="22"/>
  <c r="C20" i="22"/>
  <c r="B20" i="22"/>
  <c r="K19" i="22"/>
  <c r="J19" i="22"/>
  <c r="I19" i="22"/>
  <c r="H19" i="22"/>
  <c r="G19" i="22"/>
  <c r="F19" i="22"/>
  <c r="E19" i="22"/>
  <c r="D19" i="22"/>
  <c r="C19" i="22"/>
  <c r="B19" i="22"/>
  <c r="K18" i="22"/>
  <c r="J18" i="22"/>
  <c r="I18" i="22"/>
  <c r="H18" i="22"/>
  <c r="G18" i="22"/>
  <c r="F18" i="22"/>
  <c r="E18" i="22"/>
  <c r="D18" i="22"/>
  <c r="C18" i="22"/>
  <c r="B18" i="22"/>
  <c r="K17" i="22"/>
  <c r="J17" i="22"/>
  <c r="I17" i="22"/>
  <c r="H17" i="22"/>
  <c r="G17" i="22"/>
  <c r="F17" i="22"/>
  <c r="E17" i="22"/>
  <c r="D17" i="22"/>
  <c r="C17" i="22"/>
  <c r="B17" i="22"/>
  <c r="K16" i="22"/>
  <c r="J16" i="22"/>
  <c r="I16" i="22"/>
  <c r="H16" i="22"/>
  <c r="G16" i="22"/>
  <c r="F16" i="22"/>
  <c r="E16" i="22"/>
  <c r="D16" i="22"/>
  <c r="C16" i="22"/>
  <c r="B16" i="22"/>
  <c r="K15" i="22"/>
  <c r="J15" i="22"/>
  <c r="I15" i="22"/>
  <c r="H15" i="22"/>
  <c r="G15" i="22"/>
  <c r="F15" i="22"/>
  <c r="E15" i="22"/>
  <c r="D15" i="22"/>
  <c r="C15" i="22"/>
  <c r="B15" i="22"/>
  <c r="K5" i="22"/>
  <c r="J5" i="22"/>
  <c r="I5" i="22"/>
  <c r="H5" i="22"/>
  <c r="G5" i="22"/>
  <c r="F5" i="22"/>
  <c r="E5" i="22"/>
  <c r="D5" i="22"/>
  <c r="C5" i="22"/>
  <c r="B5" i="22"/>
  <c r="K4" i="22"/>
  <c r="J4" i="22"/>
  <c r="I4" i="22"/>
  <c r="H4" i="22"/>
  <c r="D4" i="22"/>
  <c r="E4" i="22"/>
  <c r="F4" i="22"/>
  <c r="G4" i="22"/>
  <c r="C4" i="22"/>
  <c r="B4" i="22"/>
  <c r="AA10" i="22" l="1"/>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AY8" i="22" l="1"/>
  <c r="AX12" i="22"/>
  <c r="AX10" i="22"/>
  <c r="BB13" i="22"/>
  <c r="BA8" i="22"/>
  <c r="AY8" i="28"/>
  <c r="AZ13" i="28"/>
  <c r="AX12" i="28"/>
  <c r="AV11" i="28"/>
  <c r="AT10" i="28"/>
  <c r="AX8" i="22"/>
  <c r="AW12" i="22"/>
  <c r="AW10" i="22"/>
  <c r="BB12" i="22"/>
  <c r="BA13" i="22"/>
  <c r="AX8" i="28"/>
  <c r="AY13" i="28"/>
  <c r="AW12" i="28"/>
  <c r="AU11" i="28"/>
  <c r="BC9" i="28"/>
  <c r="AW8" i="22"/>
  <c r="AV12" i="22"/>
  <c r="AV10" i="22"/>
  <c r="BB11" i="22"/>
  <c r="AZ13" i="22"/>
  <c r="AW8" i="28"/>
  <c r="AX13" i="28"/>
  <c r="AV12" i="28"/>
  <c r="AT11" i="28"/>
  <c r="BB9" i="28"/>
  <c r="AV8" i="22"/>
  <c r="AU12" i="22"/>
  <c r="AU10" i="22"/>
  <c r="BB10" i="22"/>
  <c r="BA12" i="22"/>
  <c r="AV8" i="28"/>
  <c r="AW13" i="28"/>
  <c r="AU12" i="28"/>
  <c r="BC10" i="28"/>
  <c r="BA9" i="28"/>
  <c r="AU8" i="22"/>
  <c r="AT12" i="22"/>
  <c r="AT10" i="22"/>
  <c r="BB9" i="22"/>
  <c r="AZ12" i="22"/>
  <c r="AU8" i="28"/>
  <c r="AV13" i="28"/>
  <c r="AT12" i="28"/>
  <c r="BB10" i="28"/>
  <c r="AZ9" i="28"/>
  <c r="AY13" i="22"/>
  <c r="AY11" i="22"/>
  <c r="AY9" i="22"/>
  <c r="BC8" i="22"/>
  <c r="BA11" i="22"/>
  <c r="AZ8" i="28"/>
  <c r="AU13" i="28"/>
  <c r="BC11" i="28"/>
  <c r="BA10" i="28"/>
  <c r="AY9" i="28"/>
  <c r="AX13" i="22"/>
  <c r="AX11" i="22"/>
  <c r="AX9" i="22"/>
  <c r="BC13" i="22"/>
  <c r="AZ11" i="22"/>
  <c r="BA8" i="28"/>
  <c r="AT13" i="28"/>
  <c r="BB11" i="28"/>
  <c r="AZ10" i="28"/>
  <c r="AX9" i="28"/>
  <c r="AW13" i="22"/>
  <c r="AW11" i="22"/>
  <c r="AW9" i="22"/>
  <c r="BC12" i="22"/>
  <c r="BA10" i="22"/>
  <c r="BB8" i="28"/>
  <c r="BC12" i="28"/>
  <c r="BA11" i="28"/>
  <c r="AY10" i="28"/>
  <c r="AW9" i="28"/>
  <c r="AV13" i="22"/>
  <c r="AV11" i="22"/>
  <c r="AV9" i="22"/>
  <c r="BC11" i="22"/>
  <c r="AZ10" i="22"/>
  <c r="BC8" i="28"/>
  <c r="BB12" i="28"/>
  <c r="AZ11" i="28"/>
  <c r="AX10" i="28"/>
  <c r="AV9" i="28"/>
  <c r="AU13" i="22"/>
  <c r="AU11" i="22"/>
  <c r="AU9" i="22"/>
  <c r="BC10" i="22"/>
  <c r="BA9" i="22"/>
  <c r="BC13" i="28"/>
  <c r="BA12" i="28"/>
  <c r="AY11" i="28"/>
  <c r="AW10" i="28"/>
  <c r="AU9" i="28"/>
  <c r="AT13" i="22"/>
  <c r="AT11" i="22"/>
  <c r="AT9" i="22"/>
  <c r="BC9" i="22"/>
  <c r="AZ9" i="22"/>
  <c r="BB13" i="28"/>
  <c r="AZ12" i="28"/>
  <c r="AX11" i="28"/>
  <c r="AV10" i="28"/>
  <c r="AT9" i="28"/>
  <c r="AT8" i="22"/>
  <c r="AY12" i="22"/>
  <c r="AY10" i="22"/>
  <c r="BB8" i="22"/>
  <c r="AZ8" i="22"/>
  <c r="AT8" i="28"/>
  <c r="BA13" i="28"/>
  <c r="AY12" i="28"/>
  <c r="AW11" i="28"/>
  <c r="AU10" i="28"/>
  <c r="B8" i="25"/>
  <c r="B9" i="25"/>
  <c r="B10" i="25"/>
  <c r="B12" i="25"/>
  <c r="B14" i="25"/>
  <c r="B15" i="25"/>
  <c r="B16" i="25"/>
  <c r="B17" i="25"/>
  <c r="B18" i="25"/>
  <c r="B19" i="25"/>
  <c r="B20" i="25"/>
  <c r="B21" i="25"/>
  <c r="B22" i="25"/>
  <c r="B23" i="25"/>
  <c r="B24" i="25"/>
  <c r="A1" i="22"/>
  <c r="A1" i="28"/>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AG55" i="22"/>
  <c r="AC53" i="22"/>
  <c r="AG49" i="22"/>
  <c r="AA44" i="22"/>
  <c r="AC31" i="22"/>
  <c r="AG50" i="28"/>
  <c r="X4"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E4" i="22"/>
  <c r="AF4" i="22"/>
  <c r="AE54" i="22"/>
  <c r="AA52" i="22"/>
  <c r="AE48" i="22"/>
  <c r="AC47" i="22"/>
  <c r="AF41" i="22"/>
  <c r="AG26" i="22"/>
  <c r="Y5"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E15" i="28"/>
  <c r="AA40" i="22"/>
  <c r="X35" i="22"/>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D15" i="28"/>
  <c r="Z40" i="22"/>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C15" i="28"/>
  <c r="Y40" i="22"/>
  <c r="AG15" i="22"/>
  <c r="AF40" i="28"/>
  <c r="AB15" i="28"/>
  <c r="X40" i="22"/>
  <c r="AF15" i="22"/>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E40" i="28"/>
  <c r="AA15" i="28"/>
  <c r="AE15" i="22"/>
  <c r="AD40" i="28"/>
  <c r="Z15" i="28"/>
  <c r="AD15" i="22"/>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C40" i="28"/>
  <c r="Y15" i="28"/>
  <c r="AG40" i="22"/>
  <c r="AC15" i="22"/>
  <c r="AB40" i="28"/>
  <c r="X15" i="28"/>
  <c r="AF40" i="22"/>
  <c r="AB15" i="22"/>
  <c r="AA40" i="28"/>
  <c r="AE40" i="22"/>
  <c r="AA15" i="22"/>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Z40" i="28"/>
  <c r="AD40" i="22"/>
  <c r="Z15" i="22"/>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Y40" i="28"/>
  <c r="AG15" i="28"/>
  <c r="AC40" i="22"/>
  <c r="Y15" i="22"/>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X40" i="28"/>
  <c r="AF15" i="28"/>
  <c r="AB40" i="22"/>
  <c r="X15" i="22"/>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C4"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B4"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A4"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Z4"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Y4"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D4" i="22"/>
  <c r="AG4" i="22"/>
  <c r="Y51" i="22"/>
  <c r="Y43" i="22"/>
  <c r="Z35" i="22"/>
  <c r="AA23" i="22"/>
  <c r="AE18" i="22"/>
  <c r="AC54" i="28"/>
  <c r="AA47" i="28"/>
  <c r="AE41" i="28"/>
  <c r="Y35" i="28"/>
  <c r="AC31" i="28"/>
  <c r="AG26" i="28"/>
  <c r="AA23" i="28"/>
  <c r="AE18" i="28"/>
  <c r="Y5" i="28"/>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C4" i="28"/>
  <c r="BB53" i="28"/>
  <c r="AZ50" i="28"/>
  <c r="AX47" i="28"/>
  <c r="BB30" i="28"/>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AX56" i="28"/>
  <c r="AV53" i="28"/>
  <c r="AT50" i="28"/>
  <c r="BB44" i="28"/>
  <c r="AT25"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AV56" i="28"/>
  <c r="AT53" i="28"/>
  <c r="BB49" i="28"/>
  <c r="AZ44" i="28"/>
  <c r="AX23"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AZ55" i="28"/>
  <c r="AX52" i="28"/>
  <c r="AV49" i="28"/>
  <c r="AT44" i="28"/>
  <c r="AZ17"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AX55" i="28"/>
  <c r="AV52" i="28"/>
  <c r="AT49" i="28"/>
  <c r="BB43" i="28"/>
  <c r="AT16" i="28"/>
  <c r="BC40" i="28"/>
  <c r="AU40" i="28"/>
  <c r="AY15" i="28"/>
  <c r="BC40" i="22"/>
  <c r="AU40" i="22"/>
  <c r="AX15" i="22"/>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B40" i="28"/>
  <c r="AT40" i="28"/>
  <c r="AX15" i="28"/>
  <c r="BB40" i="22"/>
  <c r="AT40" i="22"/>
  <c r="AW15" i="22"/>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A40" i="28"/>
  <c r="AW15" i="28"/>
  <c r="BA40" i="22"/>
  <c r="AV15" i="22"/>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AZ40" i="28"/>
  <c r="AV15" i="28"/>
  <c r="AZ40" i="22"/>
  <c r="BC15" i="22"/>
  <c r="AU15" i="22"/>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AY40" i="28"/>
  <c r="BC15" i="28"/>
  <c r="AU15" i="28"/>
  <c r="AY40" i="22"/>
  <c r="BB15" i="22"/>
  <c r="AT15" i="22"/>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AX40" i="28"/>
  <c r="BB15" i="28"/>
  <c r="AT15" i="28"/>
  <c r="AX40" i="22"/>
  <c r="BA15" i="22"/>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AW40" i="28"/>
  <c r="BA15" i="28"/>
  <c r="AW40" i="22"/>
  <c r="AZ15" i="22"/>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AX18" i="28"/>
  <c r="BB25" i="28"/>
  <c r="AV33" i="28"/>
  <c r="AZ42" i="28"/>
  <c r="AU44" i="28"/>
  <c r="BC44" i="28"/>
  <c r="BA47" i="28"/>
  <c r="AY48" i="28"/>
  <c r="AW49" i="28"/>
  <c r="AU50" i="28"/>
  <c r="BC50" i="28"/>
  <c r="BA51" i="28"/>
  <c r="AY52" i="28"/>
  <c r="AW53" i="28"/>
  <c r="AU54" i="28"/>
  <c r="BC54" i="28"/>
  <c r="BA55" i="28"/>
  <c r="AY56" i="28"/>
  <c r="AZ4" i="28"/>
  <c r="AV19" i="28"/>
  <c r="AZ26" i="28"/>
  <c r="AT34" i="28"/>
  <c r="BA42" i="28"/>
  <c r="AV44" i="28"/>
  <c r="AT47" i="28"/>
  <c r="BB47" i="28"/>
  <c r="AZ48" i="28"/>
  <c r="AX49" i="28"/>
  <c r="AV50" i="28"/>
  <c r="AT51" i="28"/>
  <c r="BB51" i="28"/>
  <c r="AZ52" i="28"/>
  <c r="AX53" i="28"/>
  <c r="AV54" i="28"/>
  <c r="AT55" i="28"/>
  <c r="BB55" i="28"/>
  <c r="AZ56" i="28"/>
  <c r="AY4" i="28"/>
  <c r="AU5" i="22"/>
  <c r="BC5" i="22"/>
  <c r="BA16" i="22"/>
  <c r="AY17" i="22"/>
  <c r="AW18" i="22"/>
  <c r="AU19" i="22"/>
  <c r="BC19" i="22"/>
  <c r="BA20" i="22"/>
  <c r="AY21" i="22"/>
  <c r="AW23" i="22"/>
  <c r="AU24" i="22"/>
  <c r="BC24" i="22"/>
  <c r="BA25" i="22"/>
  <c r="AY26" i="22"/>
  <c r="AW27" i="22"/>
  <c r="AU28" i="22"/>
  <c r="BC28" i="22"/>
  <c r="BA30" i="22"/>
  <c r="AZ15" i="28"/>
  <c r="AT20" i="28"/>
  <c r="AX27" i="28"/>
  <c r="BB34" i="28"/>
  <c r="AX43" i="28"/>
  <c r="AW44" i="28"/>
  <c r="AU47" i="28"/>
  <c r="BC47" i="28"/>
  <c r="BA48" i="28"/>
  <c r="AY49" i="28"/>
  <c r="AW50" i="28"/>
  <c r="AU51" i="28"/>
  <c r="BC51" i="28"/>
  <c r="BA52" i="28"/>
  <c r="AY53" i="28"/>
  <c r="AW54" i="28"/>
  <c r="AU55" i="28"/>
  <c r="BC55" i="28"/>
  <c r="BA56" i="28"/>
  <c r="AU4" i="28"/>
  <c r="AV5" i="22"/>
  <c r="AT16" i="22"/>
  <c r="BB16" i="22"/>
  <c r="AZ17" i="22"/>
  <c r="AX18" i="22"/>
  <c r="AV19" i="22"/>
  <c r="AT20" i="22"/>
  <c r="BB20" i="22"/>
  <c r="AZ21" i="22"/>
  <c r="AX23" i="22"/>
  <c r="AV24" i="22"/>
  <c r="AT25" i="22"/>
  <c r="BB25" i="22"/>
  <c r="AZ26" i="22"/>
  <c r="BB20" i="28"/>
  <c r="AV28" i="28"/>
  <c r="AZ35" i="28"/>
  <c r="AY43" i="28"/>
  <c r="AX44" i="28"/>
  <c r="AV47" i="28"/>
  <c r="AT48" i="28"/>
  <c r="BB48" i="28"/>
  <c r="AZ49" i="28"/>
  <c r="AX50" i="28"/>
  <c r="AV51" i="28"/>
  <c r="AT52" i="28"/>
  <c r="BB52" i="28"/>
  <c r="AZ53" i="28"/>
  <c r="AX54" i="28"/>
  <c r="AV55" i="28"/>
  <c r="AT56" i="28"/>
  <c r="BB56" i="28"/>
  <c r="AV4" i="28"/>
  <c r="AV5" i="28"/>
  <c r="AZ21" i="28"/>
  <c r="AT30" i="28"/>
  <c r="AX36" i="28"/>
  <c r="AZ43" i="28"/>
  <c r="AY44" i="28"/>
  <c r="AW47" i="28"/>
  <c r="AU48" i="28"/>
  <c r="BC48" i="28"/>
  <c r="BA49" i="28"/>
  <c r="AY50" i="28"/>
  <c r="AW51" i="28"/>
  <c r="AU52" i="28"/>
  <c r="BC52" i="28"/>
  <c r="BA53" i="28"/>
  <c r="AY54" i="28"/>
  <c r="AW55" i="28"/>
  <c r="AU56" i="28"/>
  <c r="BC56" i="28"/>
  <c r="AW4" i="28"/>
  <c r="AY15" i="22"/>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B54" i="28"/>
  <c r="AZ51" i="28"/>
  <c r="AX48" i="28"/>
  <c r="BB4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AX4" i="28"/>
  <c r="AZ54" i="28"/>
  <c r="AX51" i="28"/>
  <c r="AV48" i="28"/>
  <c r="AV38"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A4" i="28"/>
  <c r="AT54" i="28"/>
  <c r="BB50" i="28"/>
  <c r="AZ47" i="28"/>
  <c r="AX32" i="28"/>
</calcChain>
</file>

<file path=xl/sharedStrings.xml><?xml version="1.0" encoding="utf-8"?>
<sst xmlns="http://schemas.openxmlformats.org/spreadsheetml/2006/main" count="873" uniqueCount="152">
  <si>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</si>
  <si>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</si>
  <si>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</si>
  <si>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</si>
  <si>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</si>
  <si>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</si>
  <si>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</si>
  <si>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</si>
  <si>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</si>
  <si>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</si>
  <si>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</si>
  <si>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</si>
  <si>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</si>
  <si>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</si>
  <si>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</si>
  <si>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</si>
  <si>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</si>
  <si>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</si>
  <si>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</si>
  <si>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</si>
  <si>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</si>
  <si>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</si>
  <si>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</si>
  <si>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</si>
  <si>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</si>
  <si>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</si>
  <si>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</si>
  <si>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</si>
  <si>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</si>
  <si>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</si>
  <si>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</si>
  <si>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</si>
  <si>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</si>
  <si>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</si>
  <si>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</si>
  <si>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</si>
  <si>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</si>
  <si>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</si>
  <si>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</si>
  <si>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</si>
  <si>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</si>
  <si>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</si>
  <si>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</si>
  <si>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</si>
  <si>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</si>
  <si>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</si>
  <si>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</si>
  <si>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</si>
  <si>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</si>
  <si>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</si>
  <si>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</si>
  <si>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</si>
  <si>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</si>
  <si>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</si>
  <si>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</si>
  <si>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</si>
  <si>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</si>
  <si>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</si>
  <si>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</si>
  <si>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</si>
  <si>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</si>
  <si>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</si>
  <si>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</si>
  <si>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</si>
  <si>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</si>
  <si>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</si>
  <si>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</si>
  <si>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</si>
  <si>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</si>
  <si>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</si>
  <si>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</si>
  <si>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</si>
  <si>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</si>
  <si>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</si>
  <si>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</si>
  <si>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</si>
  <si>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</si>
  <si>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</si>
  <si>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</si>
  <si>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</si>
  <si>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</si>
  <si>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</si>
  <si>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</si>
  <si>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</si>
  <si>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</si>
  <si>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</si>
  <si>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</si>
  <si>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</si>
  <si>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</si>
  <si>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</si>
  <si>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</si>
  <si>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</si>
  <si>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</si>
  <si>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</si>
  <si>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</si>
  <si>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</si>
  <si>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</si>
  <si>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</si>
  <si>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</si>
  <si>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</si>
  <si>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</si>
  <si>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</si>
  <si>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</si>
  <si>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</si>
  <si>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</si>
  <si>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</si>
  <si>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</si>
  <si>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</si>
  <si>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</si>
  <si>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</si>
  <si>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</si>
  <si>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</si>
  <si>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</si>
  <si>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</si>
  <si>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</si>
  <si>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</si>
  <si>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</si>
  <si>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</si>
  <si>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</si>
  <si>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</si>
  <si>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</si>
  <si>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</si>
  <si>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</si>
  <si>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</si>
  <si>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Dec</t>
  </si>
  <si>
    <t xml:space="preserve"> - First Day of Hanukkah</t>
  </si>
  <si>
    <t>Tuesday, Dec 24th</t>
  </si>
  <si>
    <t xml:space="preserve"> - Christmas Eve</t>
  </si>
  <si>
    <t>Wednesday, Dec 25th</t>
  </si>
  <si>
    <t xml:space="preserve"> - Christmas Day</t>
  </si>
  <si>
    <t>Sunday, Dec 24th</t>
  </si>
  <si>
    <t>Thursday, Dec 26th</t>
  </si>
  <si>
    <t xml:space="preserve"> - First Day of Kwanzaa</t>
  </si>
  <si>
    <t>Monday, Dec 25th</t>
  </si>
  <si>
    <t>Tuesday, Dec 26th</t>
  </si>
  <si>
    <t>2024/2025</t>
  </si>
  <si>
    <t>2023/2024</t>
  </si>
  <si>
    <t>Dec / Jan</t>
  </si>
  <si>
    <t>Sunday, Dec 31st</t>
  </si>
  <si>
    <t xml:space="preserve"> - New Year's Eve</t>
  </si>
  <si>
    <t>Tuesday, Dec 31st</t>
  </si>
  <si>
    <t>Monday, Jan 1st</t>
  </si>
  <si>
    <t xml:space="preserve"> - New Year's Day</t>
  </si>
  <si>
    <t>Wednesday, Jan 1st</t>
  </si>
  <si>
    <t>Jan</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</si>
  <si>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</si>
  <si>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Monday, Jan 15th</t>
  </si>
  <si>
    <t xml:space="preserve"> - Martin Luther King Day</t>
  </si>
  <si>
    <t>For the Week of January 05, 2025 to January 11, 2025</t>
  </si>
  <si>
    <r>
      <t>Note:</t>
    </r>
    <r>
      <rPr>
        <sz val="10"/>
        <rFont val="Arial"/>
      </rPr>
      <t xml:space="preserve"> Weekdays - Sunday through Thursday,  Weekends - Friday and Saturday</t>
    </r>
  </si>
  <si>
    <t>Week of January, 05  to January 11, 2025</t>
  </si>
  <si>
    <t>December 15, 2024 - January 11, 2025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</si>
</sst>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3"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0" fillId="0" borderId="0" applyFont="0" applyFill="0" applyBorder="0" applyAlignment="0" applyProtection="0"/>
  </cellStyleXfs>
  <cellXfs count="233">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0" fontId="29" fillId="0" borderId="0" xfId="0" applyFont="1" applyAlignment="1">
      <alignment horizontal="center"/>
    </xf>
    <xf numFmtId="2" fontId="29" fillId="0" borderId="0" xfId="0" applyNumberFormat="1" applyFont="1" applyAlignment="1">
      <alignment horizontal="center"/>
    </xf>
    <xf numFmtId="168" fontId="19" fillId="0" borderId="0" xfId="1" applyNumberFormat="1" applyFont="1" applyBorder="1" applyAlignment="1">
      <alignment horizontal="center" vertical="center"/>
    </xf>
    <xf numFmtId="168" fontId="18" fillId="0" borderId="0" xfId="1" applyNumberFormat="1" applyFont="1" applyBorder="1" applyAlignment="1">
      <alignment horizontal="center" vertical="center"/>
    </xf>
    <xf numFmtId="168" fontId="18" fillId="0" borderId="19" xfId="1" applyNumberFormat="1" applyFont="1" applyBorder="1" applyAlignment="1">
      <alignment horizontal="center" vertical="center"/>
    </xf>
    <xf numFmtId="168" fontId="19" fillId="0" borderId="18" xfId="1" applyNumberFormat="1" applyFont="1" applyBorder="1" applyAlignment="1">
      <alignment horizontal="center" vertical="center"/>
    </xf>
    <xf numFmtId="168" fontId="19" fillId="0" borderId="0" xfId="0" applyNumberFormat="1" applyFont="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8" fontId="19" fillId="0" borderId="20" xfId="1" applyNumberFormat="1" applyFont="1" applyBorder="1" applyAlignment="1">
      <alignment horizontal="center" vertical="center"/>
    </xf>
    <xf numFmtId="168" fontId="19" fillId="0" borderId="21" xfId="1" applyNumberFormat="1" applyFont="1" applyBorder="1" applyAlignment="1">
      <alignment horizontal="center" vertical="center"/>
    </xf>
    <xf numFmtId="168" fontId="18" fillId="0" borderId="21" xfId="1" applyNumberFormat="1" applyFont="1" applyBorder="1" applyAlignment="1">
      <alignment horizontal="center" vertical="center"/>
    </xf>
    <xf numFmtId="168" fontId="19" fillId="0" borderId="21" xfId="0" applyNumberFormat="1" applyFont="1" applyBorder="1" applyAlignment="1">
      <alignment horizontal="center" vertical="center"/>
    </xf>
    <xf numFmtId="168" fontId="18" fillId="0" borderId="22" xfId="1" applyNumberFormat="1" applyFont="1" applyBorder="1" applyAlignment="1">
      <alignment horizontal="center" vertical="center"/>
    </xf>
    <xf numFmtId="168" fontId="19" fillId="0" borderId="18" xfId="0" applyNumberFormat="1" applyFont="1" applyBorder="1" applyAlignment="1">
      <alignment horizontal="center" vertical="center"/>
    </xf>
    <xf numFmtId="168" fontId="18" fillId="0" borderId="0" xfId="0" applyNumberFormat="1" applyFont="1" applyAlignment="1">
      <alignment horizontal="center" vertical="center"/>
    </xf>
    <xf numFmtId="168" fontId="18" fillId="0" borderId="19" xfId="0" applyNumberFormat="1" applyFont="1" applyBorder="1" applyAlignment="1">
      <alignment horizontal="center" vertical="center"/>
    </xf>
    <xf numFmtId="10" fontId="19" fillId="6" borderId="18" xfId="0" applyNumberFormat="1" applyFont="1" applyFill="1" applyBorder="1" applyAlignment="1">
      <alignment horizontal="center" vertical="center"/>
    </xf>
    <xf numFmtId="10" fontId="18" fillId="6" borderId="19" xfId="0" applyNumberFormat="1" applyFont="1" applyFill="1" applyBorder="1" applyAlignment="1">
      <alignment horizontal="center" vertical="center"/>
    </xf>
    <xf numFmtId="168" fontId="19" fillId="6" borderId="18" xfId="0" applyNumberFormat="1" applyFont="1" applyFill="1" applyBorder="1" applyAlignment="1">
      <alignment horizontal="center" vertical="center"/>
    </xf>
    <xf numFmtId="168" fontId="18" fillId="6" borderId="19" xfId="0" applyNumberFormat="1" applyFont="1" applyFill="1" applyBorder="1" applyAlignment="1">
      <alignment horizontal="center" vertical="center"/>
    </xf>
    <xf numFmtId="10" fontId="19" fillId="6" borderId="0" xfId="0" applyNumberFormat="1" applyFont="1" applyFill="1" applyAlignment="1">
      <alignment horizontal="center" vertical="center"/>
    </xf>
    <xf numFmtId="10" fontId="18" fillId="6" borderId="0" xfId="0" applyNumberFormat="1" applyFont="1" applyFill="1" applyAlignment="1">
      <alignment horizontal="center" vertical="center"/>
    </xf>
    <xf numFmtId="168" fontId="19" fillId="6" borderId="0" xfId="0" applyNumberFormat="1" applyFont="1" applyFill="1" applyAlignment="1">
      <alignment horizontal="center" vertical="center"/>
    </xf>
    <xf numFmtId="168" fontId="18" fillId="6" borderId="0" xfId="0" applyNumberFormat="1" applyFont="1" applyFill="1" applyAlignment="1">
      <alignment horizontal="center" vertical="center"/>
    </xf>
    <xf numFmtId="168" fontId="19" fillId="0" borderId="20" xfId="0" applyNumberFormat="1" applyFont="1" applyBorder="1" applyAlignment="1">
      <alignment horizontal="center" vertical="center"/>
    </xf>
    <xf numFmtId="168" fontId="18" fillId="0" borderId="21" xfId="0" applyNumberFormat="1" applyFont="1" applyBorder="1" applyAlignment="1">
      <alignment horizontal="center" vertical="center"/>
    </xf>
    <xf numFmtId="168" fontId="18" fillId="0" borderId="22" xfId="0" applyNumberFormat="1" applyFont="1" applyBorder="1" applyAlignment="1">
      <alignment horizontal="center" vertical="center"/>
    </xf>
    <xf numFmtId="168" fontId="19" fillId="6" borderId="18" xfId="1" applyNumberFormat="1" applyFont="1" applyFill="1" applyBorder="1" applyAlignment="1">
      <alignment horizontal="center" vertical="center"/>
    </xf>
    <xf numFmtId="168" fontId="18" fillId="6" borderId="19" xfId="1" applyNumberFormat="1" applyFont="1" applyFill="1" applyBorder="1" applyAlignment="1">
      <alignment horizontal="center" vertical="center"/>
    </xf>
    <xf numFmtId="168" fontId="19" fillId="6" borderId="0" xfId="1" applyNumberFormat="1" applyFont="1" applyFill="1" applyBorder="1" applyAlignment="1">
      <alignment horizontal="center" vertical="center"/>
    </xf>
    <xf numFmtId="168" fontId="18" fillId="6" borderId="0" xfId="1" applyNumberFormat="1" applyFont="1" applyFill="1" applyBorder="1" applyAlignment="1">
      <alignment horizontal="center" vertical="center"/>
    </xf>
    <xf numFmtId="0" fontId="31" fillId="3" borderId="0" xfId="0" applyFont="1" applyFill="1"/>
    <xf numFmtId="0" fontId="31" fillId="7" borderId="0" xfId="0" applyFont="1" applyFill="1"/>
    <xf numFmtId="0" fontId="31" fillId="3" borderId="0" xfId="0" applyFont="1" applyFill="1" applyAlignment="1">
      <alignment horizontal="center"/>
    </xf>
    <xf numFmtId="0" fontId="31" fillId="3" borderId="0" xfId="0" applyFont="1" applyFill="1" applyAlignment="1">
      <alignment horizontal="left"/>
    </xf>
    <xf numFmtId="165" fontId="31" fillId="0" borderId="1" xfId="0" applyNumberFormat="1" applyFont="1" applyBorder="1" applyAlignment="1">
      <alignment horizontal="center"/>
    </xf>
    <xf numFmtId="165" fontId="31" fillId="0" borderId="2" xfId="0" applyNumberFormat="1" applyFont="1" applyBorder="1" applyAlignment="1">
      <alignment horizontal="center"/>
    </xf>
    <xf numFmtId="165" fontId="31" fillId="0" borderId="3" xfId="0" applyNumberFormat="1" applyFont="1" applyBorder="1" applyAlignment="1">
      <alignment horizontal="center"/>
    </xf>
    <xf numFmtId="165" fontId="31" fillId="0" borderId="0" xfId="0" applyNumberFormat="1" applyFont="1" applyAlignment="1">
      <alignment horizontal="center"/>
    </xf>
    <xf numFmtId="165" fontId="31" fillId="4" borderId="1" xfId="0" applyNumberFormat="1" applyFont="1" applyFill="1" applyBorder="1" applyAlignment="1">
      <alignment horizontal="center"/>
    </xf>
    <xf numFmtId="165" fontId="31" fillId="4" borderId="2" xfId="0" applyNumberFormat="1" applyFont="1" applyFill="1" applyBorder="1" applyAlignment="1">
      <alignment horizontal="center"/>
    </xf>
    <xf numFmtId="165" fontId="31" fillId="4" borderId="3" xfId="0" applyNumberFormat="1" applyFont="1" applyFill="1" applyBorder="1" applyAlignment="1">
      <alignment horizontal="center"/>
    </xf>
    <xf numFmtId="165" fontId="31" fillId="0" borderId="10" xfId="0" applyNumberFormat="1" applyFont="1" applyBorder="1" applyAlignment="1">
      <alignment horizontal="center"/>
    </xf>
    <xf numFmtId="0" fontId="31" fillId="0" borderId="0" xfId="0" applyFont="1" applyAlignment="1">
      <alignment horizontal="center"/>
    </xf>
    <xf numFmtId="165" fontId="31" fillId="0" borderId="4" xfId="0" applyNumberFormat="1" applyFont="1" applyBorder="1" applyAlignment="1">
      <alignment horizontal="center"/>
    </xf>
    <xf numFmtId="165" fontId="31" fillId="0" borderId="5" xfId="0" applyNumberFormat="1" applyFont="1" applyBorder="1" applyAlignment="1">
      <alignment horizontal="center"/>
    </xf>
    <xf numFmtId="165" fontId="31" fillId="4" borderId="4" xfId="0" applyNumberFormat="1" applyFont="1" applyFill="1" applyBorder="1" applyAlignment="1">
      <alignment horizontal="center"/>
    </xf>
    <xf numFmtId="165" fontId="31" fillId="4" borderId="0" xfId="0" applyNumberFormat="1" applyFont="1" applyFill="1" applyAlignment="1">
      <alignment horizontal="center"/>
    </xf>
    <xf numFmtId="165" fontId="31" fillId="4" borderId="5" xfId="0" applyNumberFormat="1" applyFont="1" applyFill="1" applyBorder="1" applyAlignment="1">
      <alignment horizontal="center"/>
    </xf>
    <xf numFmtId="165" fontId="31" fillId="0" borderId="14" xfId="0" applyNumberFormat="1" applyFont="1" applyBorder="1" applyAlignment="1">
      <alignment horizontal="center"/>
    </xf>
    <xf numFmtId="165" fontId="31" fillId="0" borderId="15" xfId="0" applyNumberFormat="1" applyFont="1" applyBorder="1" applyAlignment="1">
      <alignment horizontal="center"/>
    </xf>
    <xf numFmtId="165" fontId="31" fillId="0" borderId="16" xfId="0" applyNumberFormat="1" applyFont="1" applyBorder="1" applyAlignment="1">
      <alignment horizontal="center"/>
    </xf>
    <xf numFmtId="165" fontId="31" fillId="0" borderId="17" xfId="0" applyNumberFormat="1" applyFont="1" applyBorder="1" applyAlignment="1">
      <alignment horizontal="center"/>
    </xf>
    <xf numFmtId="165" fontId="31" fillId="4" borderId="15" xfId="0" applyNumberFormat="1" applyFont="1" applyFill="1" applyBorder="1" applyAlignment="1">
      <alignment horizontal="center"/>
    </xf>
    <xf numFmtId="165" fontId="31" fillId="4" borderId="16" xfId="0" applyNumberFormat="1" applyFont="1" applyFill="1" applyBorder="1" applyAlignment="1">
      <alignment horizontal="center"/>
    </xf>
    <xf numFmtId="165" fontId="31" fillId="4" borderId="17" xfId="0" applyNumberFormat="1" applyFont="1" applyFill="1" applyBorder="1" applyAlignment="1">
      <alignment horizontal="center"/>
    </xf>
    <xf numFmtId="165" fontId="31" fillId="0" borderId="11" xfId="0" applyNumberFormat="1" applyFont="1" applyBorder="1" applyAlignment="1">
      <alignment horizontal="center"/>
    </xf>
    <xf numFmtId="2" fontId="31" fillId="0" borderId="1" xfId="0" applyNumberFormat="1" applyFont="1" applyBorder="1" applyAlignment="1">
      <alignment horizontal="center"/>
    </xf>
    <xf numFmtId="2" fontId="31" fillId="0" borderId="2" xfId="0" applyNumberFormat="1" applyFont="1" applyBorder="1" applyAlignment="1">
      <alignment horizontal="center"/>
    </xf>
    <xf numFmtId="2" fontId="31" fillId="0" borderId="3" xfId="0" applyNumberFormat="1" applyFont="1" applyBorder="1" applyAlignment="1">
      <alignment horizontal="center"/>
    </xf>
    <xf numFmtId="2" fontId="31" fillId="0" borderId="0" xfId="0" applyNumberFormat="1" applyFont="1" applyAlignment="1">
      <alignment horizontal="center"/>
    </xf>
    <xf numFmtId="2" fontId="31" fillId="4" borderId="1" xfId="0" applyNumberFormat="1" applyFont="1" applyFill="1" applyBorder="1" applyAlignment="1">
      <alignment horizontal="center"/>
    </xf>
    <xf numFmtId="2" fontId="31" fillId="4" borderId="2" xfId="0" applyNumberFormat="1" applyFont="1" applyFill="1" applyBorder="1" applyAlignment="1">
      <alignment horizontal="center"/>
    </xf>
    <xf numFmtId="2" fontId="31" fillId="4" borderId="3" xfId="0" applyNumberFormat="1" applyFont="1" applyFill="1" applyBorder="1" applyAlignment="1">
      <alignment horizontal="center"/>
    </xf>
    <xf numFmtId="2" fontId="31" fillId="0" borderId="10" xfId="0" applyNumberFormat="1" applyFont="1" applyBorder="1" applyAlignment="1">
      <alignment horizontal="center"/>
    </xf>
    <xf numFmtId="2" fontId="31" fillId="0" borderId="4" xfId="0" applyNumberFormat="1" applyFont="1" applyBorder="1" applyAlignment="1">
      <alignment horizontal="center"/>
    </xf>
    <xf numFmtId="2" fontId="31" fillId="0" borderId="5" xfId="0" applyNumberFormat="1" applyFont="1" applyBorder="1" applyAlignment="1">
      <alignment horizontal="center"/>
    </xf>
    <xf numFmtId="2" fontId="31" fillId="4" borderId="4" xfId="0" applyNumberFormat="1" applyFont="1" applyFill="1" applyBorder="1" applyAlignment="1">
      <alignment horizontal="center"/>
    </xf>
    <xf numFmtId="2" fontId="31" fillId="4" borderId="0" xfId="0" applyNumberFormat="1" applyFont="1" applyFill="1" applyAlignment="1">
      <alignment horizontal="center"/>
    </xf>
    <xf numFmtId="2" fontId="31" fillId="4" borderId="5" xfId="0" applyNumberFormat="1" applyFont="1" applyFill="1" applyBorder="1" applyAlignment="1">
      <alignment horizontal="center"/>
    </xf>
    <xf numFmtId="2" fontId="31" fillId="0" borderId="14" xfId="0" applyNumberFormat="1" applyFont="1" applyBorder="1" applyAlignment="1">
      <alignment horizontal="center"/>
    </xf>
    <xf numFmtId="2" fontId="31" fillId="0" borderId="15" xfId="0" applyNumberFormat="1" applyFont="1" applyBorder="1" applyAlignment="1">
      <alignment horizontal="center"/>
    </xf>
    <xf numFmtId="2" fontId="31" fillId="0" borderId="16" xfId="0" applyNumberFormat="1" applyFont="1" applyBorder="1" applyAlignment="1">
      <alignment horizontal="center"/>
    </xf>
    <xf numFmtId="2" fontId="31" fillId="0" borderId="17" xfId="0" applyNumberFormat="1" applyFont="1" applyBorder="1" applyAlignment="1">
      <alignment horizontal="center"/>
    </xf>
    <xf numFmtId="2" fontId="31" fillId="4" borderId="15" xfId="0" applyNumberFormat="1" applyFont="1" applyFill="1" applyBorder="1" applyAlignment="1">
      <alignment horizontal="center"/>
    </xf>
    <xf numFmtId="2" fontId="31" fillId="4" borderId="16" xfId="0" applyNumberFormat="1" applyFont="1" applyFill="1" applyBorder="1" applyAlignment="1">
      <alignment horizontal="center"/>
    </xf>
    <xf numFmtId="2" fontId="31" fillId="4" borderId="17" xfId="0" applyNumberFormat="1" applyFont="1" applyFill="1" applyBorder="1" applyAlignment="1">
      <alignment horizontal="center"/>
    </xf>
    <xf numFmtId="2" fontId="31"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49" fontId="23" fillId="2" borderId="0" xfId="0" applyNumberFormat="1" applyFont="1" applyFill="1" applyAlignment="1">
      <alignment horizontal="center"/>
    </xf>
    <xf numFmtId="0" fontId="1" fillId="3" borderId="0" xfId="0" applyFont="1" applyFill="1" applyAlignment="1">
      <alignment horizontal="right"/>
    </xf>
    <xf numFmtId="0" fontId="32" fillId="3" borderId="0" xfId="0" applyFont="1" applyFill="1" applyAlignment="1">
      <alignment horizontal="center" vertical="center"/>
    </xf>
    <xf numFmtId="0" fontId="31" fillId="3" borderId="0" xfId="0" applyFont="1" applyFill="1" applyAlignment="1">
      <alignment horizontal="center" vertical="center"/>
    </xf>
    <xf numFmtId="0" fontId="6" fillId="3" borderId="0" xfId="0" applyFont="1" applyFill="1" applyAlignment="1">
      <alignment horizontal="center"/>
    </xf>
    <xf numFmtId="0" fontId="31"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selection activeCell="V38" sqref="V38"/>
    </sheetView>
  </sheetViews>
  <sheetFormatPr defaultColWidth="9.1796875" defaultRowHeight="16" outlineLevelCol="1" x14ac:dyDescent="0.45"/>
  <cols>
    <col min="1" max="1" width="47.1796875" style="41" customWidth="1"/>
    <col min="2" max="2" width="8.5429687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7.5429687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ustomWidth="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95" t="str">
        <f>'Occupancy Raw Data'!B1</f>
        <v>Week of January, 05  to January 11, 2025</v>
      </c>
      <c r="B1" s="198" t="s">
        <v>66</v>
      </c>
      <c r="C1" s="199"/>
      <c r="D1" s="199"/>
      <c r="E1" s="199"/>
      <c r="F1" s="199"/>
      <c r="G1" s="199"/>
      <c r="H1" s="199"/>
      <c r="I1" s="199"/>
      <c r="J1" s="199"/>
      <c r="K1" s="200"/>
      <c r="L1" s="40"/>
      <c r="M1" s="198" t="s">
        <v>73</v>
      </c>
      <c r="N1" s="199"/>
      <c r="O1" s="199"/>
      <c r="P1" s="199"/>
      <c r="Q1" s="199"/>
      <c r="R1" s="199"/>
      <c r="S1" s="199"/>
      <c r="T1" s="199"/>
      <c r="U1" s="199"/>
      <c r="V1" s="200"/>
      <c r="W1" s="40"/>
      <c r="X1" s="198" t="s">
        <v>67</v>
      </c>
      <c r="Y1" s="199"/>
      <c r="Z1" s="199"/>
      <c r="AA1" s="199"/>
      <c r="AB1" s="199"/>
      <c r="AC1" s="199"/>
      <c r="AD1" s="199"/>
      <c r="AE1" s="199"/>
      <c r="AF1" s="199"/>
      <c r="AG1" s="200"/>
      <c r="AH1" s="40"/>
      <c r="AI1" s="198" t="s">
        <v>74</v>
      </c>
      <c r="AJ1" s="199"/>
      <c r="AK1" s="199"/>
      <c r="AL1" s="199"/>
      <c r="AM1" s="199"/>
      <c r="AN1" s="199"/>
      <c r="AO1" s="199"/>
      <c r="AP1" s="199"/>
      <c r="AQ1" s="199"/>
      <c r="AR1" s="200"/>
      <c r="AS1" s="40"/>
      <c r="AT1" s="198" t="s">
        <v>68</v>
      </c>
      <c r="AU1" s="199"/>
      <c r="AV1" s="199"/>
      <c r="AW1" s="199"/>
      <c r="AX1" s="199"/>
      <c r="AY1" s="199"/>
      <c r="AZ1" s="199"/>
      <c r="BA1" s="199"/>
      <c r="BB1" s="199"/>
      <c r="BC1" s="200"/>
      <c r="BD1" s="40"/>
      <c r="BE1" s="198" t="s">
        <v>75</v>
      </c>
      <c r="BF1" s="199"/>
      <c r="BG1" s="199"/>
      <c r="BH1" s="199"/>
      <c r="BI1" s="199"/>
      <c r="BJ1" s="199"/>
      <c r="BK1" s="199"/>
      <c r="BL1" s="199"/>
      <c r="BM1" s="199"/>
      <c r="BN1" s="200"/>
    </row>
    <row r="2" spans="1:66" x14ac:dyDescent="0.45">
      <c r="A2" s="195"/>
      <c r="B2" s="42"/>
      <c r="C2" s="43"/>
      <c r="D2" s="43"/>
      <c r="E2" s="43"/>
      <c r="F2" s="43"/>
      <c r="G2" s="196" t="s">
        <v>64</v>
      </c>
      <c r="H2" s="43"/>
      <c r="I2" s="43"/>
      <c r="J2" s="196" t="s">
        <v>65</v>
      </c>
      <c r="K2" s="197" t="s">
        <v>56</v>
      </c>
      <c r="L2" s="44"/>
      <c r="M2" s="42"/>
      <c r="N2" s="43"/>
      <c r="O2" s="43"/>
      <c r="P2" s="43"/>
      <c r="Q2" s="43"/>
      <c r="R2" s="196" t="s">
        <v>64</v>
      </c>
      <c r="S2" s="43"/>
      <c r="T2" s="43"/>
      <c r="U2" s="196" t="s">
        <v>65</v>
      </c>
      <c r="V2" s="197" t="s">
        <v>56</v>
      </c>
      <c r="W2" s="44"/>
      <c r="X2" s="42"/>
      <c r="Y2" s="43"/>
      <c r="Z2" s="43"/>
      <c r="AA2" s="43"/>
      <c r="AB2" s="43"/>
      <c r="AC2" s="196" t="s">
        <v>64</v>
      </c>
      <c r="AD2" s="43"/>
      <c r="AE2" s="43"/>
      <c r="AF2" s="196" t="s">
        <v>65</v>
      </c>
      <c r="AG2" s="197" t="s">
        <v>56</v>
      </c>
      <c r="AH2" s="44"/>
      <c r="AI2" s="42"/>
      <c r="AJ2" s="43"/>
      <c r="AK2" s="43"/>
      <c r="AL2" s="43"/>
      <c r="AM2" s="43"/>
      <c r="AN2" s="196" t="s">
        <v>64</v>
      </c>
      <c r="AO2" s="43"/>
      <c r="AP2" s="43"/>
      <c r="AQ2" s="196" t="s">
        <v>65</v>
      </c>
      <c r="AR2" s="197" t="s">
        <v>56</v>
      </c>
      <c r="AS2" s="40"/>
      <c r="AT2" s="42"/>
      <c r="AU2" s="43"/>
      <c r="AV2" s="43"/>
      <c r="AW2" s="43"/>
      <c r="AX2" s="43"/>
      <c r="AY2" s="196" t="s">
        <v>64</v>
      </c>
      <c r="AZ2" s="43"/>
      <c r="BA2" s="43"/>
      <c r="BB2" s="196" t="s">
        <v>65</v>
      </c>
      <c r="BC2" s="197" t="s">
        <v>56</v>
      </c>
      <c r="BD2" s="44"/>
      <c r="BE2" s="42"/>
      <c r="BF2" s="43"/>
      <c r="BG2" s="43"/>
      <c r="BH2" s="43"/>
      <c r="BI2" s="43"/>
      <c r="BJ2" s="196" t="s">
        <v>64</v>
      </c>
      <c r="BK2" s="43"/>
      <c r="BL2" s="43"/>
      <c r="BM2" s="196" t="s">
        <v>65</v>
      </c>
      <c r="BN2" s="197" t="s">
        <v>56</v>
      </c>
    </row>
    <row r="3" spans="1:66" x14ac:dyDescent="0.45">
      <c r="A3" s="195"/>
      <c r="B3" s="45" t="s">
        <v>57</v>
      </c>
      <c r="C3" s="44" t="s">
        <v>58</v>
      </c>
      <c r="D3" s="44" t="s">
        <v>59</v>
      </c>
      <c r="E3" s="44" t="s">
        <v>60</v>
      </c>
      <c r="F3" s="44" t="s">
        <v>61</v>
      </c>
      <c r="G3" s="196"/>
      <c r="H3" s="44" t="s">
        <v>62</v>
      </c>
      <c r="I3" s="44" t="s">
        <v>63</v>
      </c>
      <c r="J3" s="196"/>
      <c r="K3" s="197"/>
      <c r="L3" s="44"/>
      <c r="M3" s="45" t="s">
        <v>57</v>
      </c>
      <c r="N3" s="44" t="s">
        <v>58</v>
      </c>
      <c r="O3" s="44" t="s">
        <v>59</v>
      </c>
      <c r="P3" s="44" t="s">
        <v>60</v>
      </c>
      <c r="Q3" s="44" t="s">
        <v>61</v>
      </c>
      <c r="R3" s="196"/>
      <c r="S3" s="44" t="s">
        <v>62</v>
      </c>
      <c r="T3" s="44" t="s">
        <v>63</v>
      </c>
      <c r="U3" s="196"/>
      <c r="V3" s="197"/>
      <c r="W3" s="44"/>
      <c r="X3" s="45" t="s">
        <v>57</v>
      </c>
      <c r="Y3" s="44" t="s">
        <v>58</v>
      </c>
      <c r="Z3" s="44" t="s">
        <v>59</v>
      </c>
      <c r="AA3" s="44" t="s">
        <v>60</v>
      </c>
      <c r="AB3" s="44" t="s">
        <v>61</v>
      </c>
      <c r="AC3" s="196"/>
      <c r="AD3" s="44" t="s">
        <v>62</v>
      </c>
      <c r="AE3" s="44" t="s">
        <v>63</v>
      </c>
      <c r="AF3" s="196"/>
      <c r="AG3" s="197"/>
      <c r="AH3" s="44"/>
      <c r="AI3" s="45" t="s">
        <v>57</v>
      </c>
      <c r="AJ3" s="44" t="s">
        <v>58</v>
      </c>
      <c r="AK3" s="44" t="s">
        <v>59</v>
      </c>
      <c r="AL3" s="44" t="s">
        <v>60</v>
      </c>
      <c r="AM3" s="44" t="s">
        <v>61</v>
      </c>
      <c r="AN3" s="196"/>
      <c r="AO3" s="44" t="s">
        <v>62</v>
      </c>
      <c r="AP3" s="44" t="s">
        <v>63</v>
      </c>
      <c r="AQ3" s="196"/>
      <c r="AR3" s="197"/>
      <c r="AS3" s="40"/>
      <c r="AT3" s="45" t="s">
        <v>57</v>
      </c>
      <c r="AU3" s="44" t="s">
        <v>58</v>
      </c>
      <c r="AV3" s="44" t="s">
        <v>59</v>
      </c>
      <c r="AW3" s="44" t="s">
        <v>60</v>
      </c>
      <c r="AX3" s="44" t="s">
        <v>61</v>
      </c>
      <c r="AY3" s="196"/>
      <c r="AZ3" s="44" t="s">
        <v>62</v>
      </c>
      <c r="BA3" s="44" t="s">
        <v>63</v>
      </c>
      <c r="BB3" s="196"/>
      <c r="BC3" s="197"/>
      <c r="BD3" s="44"/>
      <c r="BE3" s="45" t="s">
        <v>57</v>
      </c>
      <c r="BF3" s="44" t="s">
        <v>58</v>
      </c>
      <c r="BG3" s="44" t="s">
        <v>59</v>
      </c>
      <c r="BH3" s="44" t="s">
        <v>60</v>
      </c>
      <c r="BI3" s="44" t="s">
        <v>61</v>
      </c>
      <c r="BJ3" s="196"/>
      <c r="BK3" s="44" t="s">
        <v>62</v>
      </c>
      <c r="BL3" s="44" t="s">
        <v>63</v>
      </c>
      <c r="BM3" s="196"/>
      <c r="BN3" s="197"/>
    </row>
    <row r="4" spans="1:66" x14ac:dyDescent="0.45">
      <c r="A4" s="46" t="s">
        <v>15</v>
      </c>
      <c r="B4" s="118">
        <f>(VLOOKUP($A4,'Occupancy Raw Data'!$B$8:$BE$45,'Occupancy Raw Data'!G$3,FALSE))/100</f>
        <v>0.39850157891698601</v>
      </c>
      <c r="C4" s="115">
        <f>(VLOOKUP($A4,'Occupancy Raw Data'!$B$8:$BE$45,'Occupancy Raw Data'!H$3,FALSE))/100</f>
        <v>0.46581849450778101</v>
      </c>
      <c r="D4" s="115">
        <f>(VLOOKUP($A4,'Occupancy Raw Data'!$B$8:$BE$45,'Occupancy Raw Data'!I$3,FALSE))/100</f>
        <v>0.50982568254275396</v>
      </c>
      <c r="E4" s="115">
        <f>(VLOOKUP($A4,'Occupancy Raw Data'!$B$8:$BE$45,'Occupancy Raw Data'!J$3,FALSE))/100</f>
        <v>0.52337272328098405</v>
      </c>
      <c r="F4" s="115">
        <f>(VLOOKUP($A4,'Occupancy Raw Data'!$B$8:$BE$45,'Occupancy Raw Data'!K$3,FALSE))/100</f>
        <v>0.50661041489394798</v>
      </c>
      <c r="G4" s="116">
        <f>(VLOOKUP($A4,'Occupancy Raw Data'!$B$8:$BE$45,'Occupancy Raw Data'!L$3,FALSE))/100</f>
        <v>0.48082502169466101</v>
      </c>
      <c r="H4" s="119">
        <f>(VLOOKUP($A4,'Occupancy Raw Data'!$B$8:$BE$45,'Occupancy Raw Data'!N$3,FALSE))/100</f>
        <v>0.52439478113548099</v>
      </c>
      <c r="I4" s="119">
        <f>(VLOOKUP($A4,'Occupancy Raw Data'!$B$8:$BE$45,'Occupancy Raw Data'!O$3,FALSE))/100</f>
        <v>0.51808611942277205</v>
      </c>
      <c r="J4" s="116">
        <f>(VLOOKUP($A4,'Occupancy Raw Data'!$B$8:$BE$45,'Occupancy Raw Data'!P$3,FALSE))/100</f>
        <v>0.52124049917889703</v>
      </c>
      <c r="K4" s="117">
        <f>(VLOOKUP($A4,'Occupancy Raw Data'!$B$8:$BE$45,'Occupancy Raw Data'!R$3,FALSE))/100</f>
        <v>0.49237278600088996</v>
      </c>
      <c r="M4" s="129">
        <f>(VLOOKUP($A4,'Occupancy Raw Data'!$B$8:$BE$45,'Occupancy Raw Data'!T$3,FALSE))/100</f>
        <v>-1.8736671863123201E-2</v>
      </c>
      <c r="N4" s="119">
        <f>(VLOOKUP($A4,'Occupancy Raw Data'!$B$8:$BE$45,'Occupancy Raw Data'!U$3,FALSE))/100</f>
        <v>-9.070568235567629E-2</v>
      </c>
      <c r="O4" s="119">
        <f>(VLOOKUP($A4,'Occupancy Raw Data'!$B$8:$BE$45,'Occupancy Raw Data'!V$3,FALSE))/100</f>
        <v>-7.9828986179499697E-2</v>
      </c>
      <c r="P4" s="119">
        <f>(VLOOKUP($A4,'Occupancy Raw Data'!$B$8:$BE$45,'Occupancy Raw Data'!W$3,FALSE))/100</f>
        <v>-6.0569418553177802E-2</v>
      </c>
      <c r="Q4" s="119">
        <f>(VLOOKUP($A4,'Occupancy Raw Data'!$B$8:$BE$45,'Occupancy Raw Data'!X$3,FALSE))/100</f>
        <v>-3.5467331724289897E-2</v>
      </c>
      <c r="R4" s="130">
        <f>(VLOOKUP($A4,'Occupancy Raw Data'!$B$8:$BE$45,'Occupancy Raw Data'!Y$3,FALSE))/100</f>
        <v>-5.8974645433664596E-2</v>
      </c>
      <c r="S4" s="119">
        <f>(VLOOKUP($A4,'Occupancy Raw Data'!$B$8:$BE$45,'Occupancy Raw Data'!AA$3,FALSE))/100</f>
        <v>-8.1532302789455904E-2</v>
      </c>
      <c r="T4" s="119">
        <f>(VLOOKUP($A4,'Occupancy Raw Data'!$B$8:$BE$45,'Occupancy Raw Data'!AB$3,FALSE))/100</f>
        <v>-0.147880741428908</v>
      </c>
      <c r="U4" s="130">
        <f>(VLOOKUP($A4,'Occupancy Raw Data'!$B$8:$BE$45,'Occupancy Raw Data'!AC$3,FALSE))/100</f>
        <v>-0.115748947465487</v>
      </c>
      <c r="V4" s="131">
        <f>(VLOOKUP($A4,'Occupancy Raw Data'!$B$8:$BE$45,'Occupancy Raw Data'!AE$3,FALSE))/100</f>
        <v>-7.6901421132727799E-2</v>
      </c>
      <c r="X4" s="49">
        <f>VLOOKUP($A4,'ADR Raw Data'!$B$6:$BE$43,'ADR Raw Data'!G$1,FALSE)</f>
        <v>131.96331433607199</v>
      </c>
      <c r="Y4" s="50">
        <f>VLOOKUP($A4,'ADR Raw Data'!$B$6:$BE$43,'ADR Raw Data'!H$1,FALSE)</f>
        <v>139.910826263942</v>
      </c>
      <c r="Z4" s="50">
        <f>VLOOKUP($A4,'ADR Raw Data'!$B$6:$BE$43,'ADR Raw Data'!I$1,FALSE)</f>
        <v>148.63132525466099</v>
      </c>
      <c r="AA4" s="50">
        <f>VLOOKUP($A4,'ADR Raw Data'!$B$6:$BE$43,'ADR Raw Data'!J$1,FALSE)</f>
        <v>150.110800062115</v>
      </c>
      <c r="AB4" s="50">
        <f>VLOOKUP($A4,'ADR Raw Data'!$B$6:$BE$43,'ADR Raw Data'!K$1,FALSE)</f>
        <v>142.386718731569</v>
      </c>
      <c r="AC4" s="51">
        <f>VLOOKUP($A4,'ADR Raw Data'!$B$6:$BE$43,'ADR Raw Data'!L$1,FALSE)</f>
        <v>143.18487938121399</v>
      </c>
      <c r="AD4" s="50">
        <f>VLOOKUP($A4,'ADR Raw Data'!$B$6:$BE$43,'ADR Raw Data'!N$1,FALSE)</f>
        <v>145.54825608089001</v>
      </c>
      <c r="AE4" s="50">
        <f>VLOOKUP($A4,'ADR Raw Data'!$B$6:$BE$43,'ADR Raw Data'!O$1,FALSE)</f>
        <v>146.44138976511499</v>
      </c>
      <c r="AF4" s="51">
        <f>VLOOKUP($A4,'ADR Raw Data'!$B$6:$BE$43,'ADR Raw Data'!P$1,FALSE)</f>
        <v>145.99211356321399</v>
      </c>
      <c r="AG4" s="52">
        <f>VLOOKUP($A4,'ADR Raw Data'!$B$6:$BE$43,'ADR Raw Data'!R$1,FALSE)</f>
        <v>144.03400696977201</v>
      </c>
      <c r="AI4" s="129">
        <f>(VLOOKUP($A4,'ADR Raw Data'!$B$6:$BE$43,'ADR Raw Data'!T$1,FALSE))/100</f>
        <v>-0.105690886619745</v>
      </c>
      <c r="AJ4" s="119">
        <f>(VLOOKUP($A4,'ADR Raw Data'!$B$6:$BE$43,'ADR Raw Data'!U$1,FALSE))/100</f>
        <v>-0.10200458309472699</v>
      </c>
      <c r="AK4" s="119">
        <f>(VLOOKUP($A4,'ADR Raw Data'!$B$6:$BE$43,'ADR Raw Data'!V$1,FALSE))/100</f>
        <v>-6.9365726473059303E-2</v>
      </c>
      <c r="AL4" s="119">
        <f>(VLOOKUP($A4,'ADR Raw Data'!$B$6:$BE$43,'ADR Raw Data'!W$1,FALSE))/100</f>
        <v>-4.0987652393820399E-2</v>
      </c>
      <c r="AM4" s="119">
        <f>(VLOOKUP($A4,'ADR Raw Data'!$B$6:$BE$43,'ADR Raw Data'!X$1,FALSE))/100</f>
        <v>-6.2124594280099999E-3</v>
      </c>
      <c r="AN4" s="130">
        <f>(VLOOKUP($A4,'ADR Raw Data'!$B$6:$BE$43,'ADR Raw Data'!Y$1,FALSE))/100</f>
        <v>-6.3675399100257393E-2</v>
      </c>
      <c r="AO4" s="119">
        <f>(VLOOKUP($A4,'ADR Raw Data'!$B$6:$BE$43,'ADR Raw Data'!AA$1,FALSE))/100</f>
        <v>-3.42729319634556E-2</v>
      </c>
      <c r="AP4" s="119">
        <f>(VLOOKUP($A4,'ADR Raw Data'!$B$6:$BE$43,'ADR Raw Data'!AB$1,FALSE))/100</f>
        <v>-6.2757904955653698E-2</v>
      </c>
      <c r="AQ4" s="130">
        <f>(VLOOKUP($A4,'ADR Raw Data'!$B$6:$BE$43,'ADR Raw Data'!AC$1,FALSE))/100</f>
        <v>-4.9328354535129605E-2</v>
      </c>
      <c r="AR4" s="131">
        <f>(VLOOKUP($A4,'ADR Raw Data'!$B$6:$BE$43,'ADR Raw Data'!AE$1,FALSE))/100</f>
        <v>-5.93756147244636E-2</v>
      </c>
      <c r="AS4" s="40"/>
      <c r="AT4" s="49">
        <f>VLOOKUP($A4,'RevPAR Raw Data'!$B$6:$BE$43,'RevPAR Raw Data'!G$1,FALSE)</f>
        <v>52.587589122043497</v>
      </c>
      <c r="AU4" s="50">
        <f>VLOOKUP($A4,'RevPAR Raw Data'!$B$6:$BE$43,'RevPAR Raw Data'!H$1,FALSE)</f>
        <v>65.173050455609598</v>
      </c>
      <c r="AV4" s="50">
        <f>VLOOKUP($A4,'RevPAR Raw Data'!$B$6:$BE$43,'RevPAR Raw Data'!I$1,FALSE)</f>
        <v>75.776066845191707</v>
      </c>
      <c r="AW4" s="50">
        <f>VLOOKUP($A4,'RevPAR Raw Data'!$B$6:$BE$43,'RevPAR Raw Data'!J$1,FALSE)</f>
        <v>78.563898222396503</v>
      </c>
      <c r="AX4" s="50">
        <f>VLOOKUP($A4,'RevPAR Raw Data'!$B$6:$BE$43,'RevPAR Raw Data'!K$1,FALSE)</f>
        <v>72.134594651988195</v>
      </c>
      <c r="AY4" s="51">
        <f>VLOOKUP($A4,'RevPAR Raw Data'!$B$6:$BE$43,'RevPAR Raw Data'!L$1,FALSE)</f>
        <v>68.846872734819797</v>
      </c>
      <c r="AZ4" s="50">
        <f>VLOOKUP($A4,'RevPAR Raw Data'!$B$6:$BE$43,'RevPAR Raw Data'!N$1,FALSE)</f>
        <v>76.324745892189398</v>
      </c>
      <c r="BA4" s="50">
        <f>VLOOKUP($A4,'RevPAR Raw Data'!$B$6:$BE$43,'RevPAR Raw Data'!O$1,FALSE)</f>
        <v>75.869251346286305</v>
      </c>
      <c r="BB4" s="51">
        <f>VLOOKUP($A4,'RevPAR Raw Data'!$B$6:$BE$43,'RevPAR Raw Data'!P$1,FALSE)</f>
        <v>76.097002149872395</v>
      </c>
      <c r="BC4" s="52">
        <f>VLOOKUP($A4,'RevPAR Raw Data'!$B$6:$BE$43,'RevPAR Raw Data'!R$1,FALSE)</f>
        <v>70.918425290578696</v>
      </c>
      <c r="BE4" s="129">
        <f>(VLOOKUP($A4,'RevPAR Raw Data'!$B$6:$BE$43,'RevPAR Raw Data'!T$1,FALSE))/100</f>
        <v>-0.12244726302135099</v>
      </c>
      <c r="BF4" s="119">
        <f>(VLOOKUP($A4,'RevPAR Raw Data'!$B$6:$BE$43,'RevPAR Raw Data'!U$1,FALSE))/100</f>
        <v>-0.18345787013738998</v>
      </c>
      <c r="BG4" s="119">
        <f>(VLOOKUP($A4,'RevPAR Raw Data'!$B$6:$BE$43,'RevPAR Raw Data'!V$1,FALSE))/100</f>
        <v>-0.14365731703261</v>
      </c>
      <c r="BH4" s="119">
        <f>(VLOOKUP($A4,'RevPAR Raw Data'!$B$6:$BE$43,'RevPAR Raw Data'!W$1,FALSE))/100</f>
        <v>-9.9074472673644803E-2</v>
      </c>
      <c r="BI4" s="119">
        <f>(VLOOKUP($A4,'RevPAR Raw Data'!$B$6:$BE$43,'RevPAR Raw Data'!X$1,FALSE))/100</f>
        <v>-4.14594517929429E-2</v>
      </c>
      <c r="BJ4" s="130">
        <f>(VLOOKUP($A4,'RevPAR Raw Data'!$B$6:$BE$43,'RevPAR Raw Data'!Y$1,FALSE))/100</f>
        <v>-0.118894810449137</v>
      </c>
      <c r="BK4" s="119">
        <f>(VLOOKUP($A4,'RevPAR Raw Data'!$B$6:$BE$43,'RevPAR Raw Data'!AA$1,FALSE))/100</f>
        <v>-0.113010883686584</v>
      </c>
      <c r="BL4" s="119">
        <f>(VLOOKUP($A4,'RevPAR Raw Data'!$B$6:$BE$43,'RevPAR Raw Data'!AB$1,FALSE))/100</f>
        <v>-0.201357960869195</v>
      </c>
      <c r="BM4" s="130">
        <f>(VLOOKUP($A4,'RevPAR Raw Data'!$B$6:$BE$43,'RevPAR Raw Data'!AC$1,FALSE))/100</f>
        <v>-0.159367596882971</v>
      </c>
      <c r="BN4" s="131">
        <f>(VLOOKUP($A4,'RevPAR Raw Data'!$B$6:$BE$43,'RevPAR Raw Data'!AE$1,FALSE))/100</f>
        <v>-0.13171096670425</v>
      </c>
    </row>
    <row r="5" spans="1:66" x14ac:dyDescent="0.45">
      <c r="A5" s="46" t="s">
        <v>69</v>
      </c>
      <c r="B5" s="118">
        <f>(VLOOKUP($A5,'Occupancy Raw Data'!$B$8:$BE$45,'Occupancy Raw Data'!G$3,FALSE))/100</f>
        <v>0.41349640769416701</v>
      </c>
      <c r="C5" s="115">
        <f>(VLOOKUP($A5,'Occupancy Raw Data'!$B$8:$BE$45,'Occupancy Raw Data'!H$3,FALSE))/100</f>
        <v>0.46257369031162199</v>
      </c>
      <c r="D5" s="115">
        <f>(VLOOKUP($A5,'Occupancy Raw Data'!$B$8:$BE$45,'Occupancy Raw Data'!I$3,FALSE))/100</f>
        <v>0.47170478002938304</v>
      </c>
      <c r="E5" s="115">
        <f>(VLOOKUP($A5,'Occupancy Raw Data'!$B$8:$BE$45,'Occupancy Raw Data'!J$3,FALSE))/100</f>
        <v>0.48317908217980698</v>
      </c>
      <c r="F5" s="115">
        <f>(VLOOKUP($A5,'Occupancy Raw Data'!$B$8:$BE$45,'Occupancy Raw Data'!K$3,FALSE))/100</f>
        <v>0.45374635035365102</v>
      </c>
      <c r="G5" s="116">
        <f>(VLOOKUP($A5,'Occupancy Raw Data'!$B$8:$BE$45,'Occupancy Raw Data'!L$3,FALSE))/100</f>
        <v>0.45694006211372601</v>
      </c>
      <c r="H5" s="119">
        <f>(VLOOKUP($A5,'Occupancy Raw Data'!$B$8:$BE$45,'Occupancy Raw Data'!N$3,FALSE))/100</f>
        <v>0.45689542949596101</v>
      </c>
      <c r="I5" s="119">
        <f>(VLOOKUP($A5,'Occupancy Raw Data'!$B$8:$BE$45,'Occupancy Raw Data'!O$3,FALSE))/100</f>
        <v>0.42972532343150399</v>
      </c>
      <c r="J5" s="116">
        <f>(VLOOKUP($A5,'Occupancy Raw Data'!$B$8:$BE$45,'Occupancy Raw Data'!P$3,FALSE))/100</f>
        <v>0.44331037646373195</v>
      </c>
      <c r="K5" s="117">
        <f>(VLOOKUP($A5,'Occupancy Raw Data'!$B$8:$BE$45,'Occupancy Raw Data'!R$3,FALSE))/100</f>
        <v>0.453045866213728</v>
      </c>
      <c r="M5" s="129">
        <f>(VLOOKUP($A5,'Occupancy Raw Data'!$B$8:$BE$45,'Occupancy Raw Data'!T$3,FALSE))/100</f>
        <v>0.16259426745093802</v>
      </c>
      <c r="N5" s="119">
        <f>(VLOOKUP($A5,'Occupancy Raw Data'!$B$8:$BE$45,'Occupancy Raw Data'!U$3,FALSE))/100</f>
        <v>-7.2603070481535206E-2</v>
      </c>
      <c r="O5" s="119">
        <f>(VLOOKUP($A5,'Occupancy Raw Data'!$B$8:$BE$45,'Occupancy Raw Data'!V$3,FALSE))/100</f>
        <v>-0.150867363624029</v>
      </c>
      <c r="P5" s="119">
        <f>(VLOOKUP($A5,'Occupancy Raw Data'!$B$8:$BE$45,'Occupancy Raw Data'!W$3,FALSE))/100</f>
        <v>-0.13115560358166301</v>
      </c>
      <c r="Q5" s="119">
        <f>(VLOOKUP($A5,'Occupancy Raw Data'!$B$8:$BE$45,'Occupancy Raw Data'!X$3,FALSE))/100</f>
        <v>-8.13892062074313E-2</v>
      </c>
      <c r="R5" s="130">
        <f>(VLOOKUP($A5,'Occupancy Raw Data'!$B$8:$BE$45,'Occupancy Raw Data'!Y$3,FALSE))/100</f>
        <v>-7.1272562849241203E-2</v>
      </c>
      <c r="S5" s="119">
        <f>(VLOOKUP($A5,'Occupancy Raw Data'!$B$8:$BE$45,'Occupancy Raw Data'!AA$3,FALSE))/100</f>
        <v>-0.11339800152974901</v>
      </c>
      <c r="T5" s="119">
        <f>(VLOOKUP($A5,'Occupancy Raw Data'!$B$8:$BE$45,'Occupancy Raw Data'!AB$3,FALSE))/100</f>
        <v>-0.24109901264813099</v>
      </c>
      <c r="U5" s="130">
        <f>(VLOOKUP($A5,'Occupancy Raw Data'!$B$8:$BE$45,'Occupancy Raw Data'!AC$3,FALSE))/100</f>
        <v>-0.18025417075395597</v>
      </c>
      <c r="V5" s="131">
        <f>(VLOOKUP($A5,'Occupancy Raw Data'!$B$8:$BE$45,'Occupancy Raw Data'!AE$3,FALSE))/100</f>
        <v>-0.10455466536264099</v>
      </c>
      <c r="X5" s="49">
        <f>VLOOKUP($A5,'ADR Raw Data'!$B$6:$BE$43,'ADR Raw Data'!G$1,FALSE)</f>
        <v>99.641585762472999</v>
      </c>
      <c r="Y5" s="50">
        <f>VLOOKUP($A5,'ADR Raw Data'!$B$6:$BE$43,'ADR Raw Data'!H$1,FALSE)</f>
        <v>108.114413417134</v>
      </c>
      <c r="Z5" s="50">
        <f>VLOOKUP($A5,'ADR Raw Data'!$B$6:$BE$43,'ADR Raw Data'!I$1,FALSE)</f>
        <v>111.255745044287</v>
      </c>
      <c r="AA5" s="50">
        <f>VLOOKUP($A5,'ADR Raw Data'!$B$6:$BE$43,'ADR Raw Data'!J$1,FALSE)</f>
        <v>110.50556988389199</v>
      </c>
      <c r="AB5" s="50">
        <f>VLOOKUP($A5,'ADR Raw Data'!$B$6:$BE$43,'ADR Raw Data'!K$1,FALSE)</f>
        <v>106.399898142</v>
      </c>
      <c r="AC5" s="51">
        <f>VLOOKUP($A5,'ADR Raw Data'!$B$6:$BE$43,'ADR Raw Data'!L$1,FALSE)</f>
        <v>107.394712496981</v>
      </c>
      <c r="AD5" s="50">
        <f>VLOOKUP($A5,'ADR Raw Data'!$B$6:$BE$43,'ADR Raw Data'!N$1,FALSE)</f>
        <v>105.44157570314</v>
      </c>
      <c r="AE5" s="50">
        <f>VLOOKUP($A5,'ADR Raw Data'!$B$6:$BE$43,'ADR Raw Data'!O$1,FALSE)</f>
        <v>105.90015956694801</v>
      </c>
      <c r="AF5" s="51">
        <f>VLOOKUP($A5,'ADR Raw Data'!$B$6:$BE$43,'ADR Raw Data'!P$1,FALSE)</f>
        <v>105.663841083851</v>
      </c>
      <c r="AG5" s="52">
        <f>VLOOKUP($A5,'ADR Raw Data'!$B$6:$BE$43,'ADR Raw Data'!R$1,FALSE)</f>
        <v>106.91080484941</v>
      </c>
      <c r="AI5" s="129">
        <f>(VLOOKUP($A5,'ADR Raw Data'!$B$6:$BE$43,'ADR Raw Data'!T$1,FALSE))/100</f>
        <v>-3.9859292212834204E-3</v>
      </c>
      <c r="AJ5" s="119">
        <f>(VLOOKUP($A5,'ADR Raw Data'!$B$6:$BE$43,'ADR Raw Data'!U$1,FALSE))/100</f>
        <v>-5.1533694603854298E-2</v>
      </c>
      <c r="AK5" s="119">
        <f>(VLOOKUP($A5,'ADR Raw Data'!$B$6:$BE$43,'ADR Raw Data'!V$1,FALSE))/100</f>
        <v>-7.5052796123116494E-2</v>
      </c>
      <c r="AL5" s="119">
        <f>(VLOOKUP($A5,'ADR Raw Data'!$B$6:$BE$43,'ADR Raw Data'!W$1,FALSE))/100</f>
        <v>-6.4188367830665102E-2</v>
      </c>
      <c r="AM5" s="119">
        <f>(VLOOKUP($A5,'ADR Raw Data'!$B$6:$BE$43,'ADR Raw Data'!X$1,FALSE))/100</f>
        <v>-1.6502298066165998E-2</v>
      </c>
      <c r="AN5" s="130">
        <f>(VLOOKUP($A5,'ADR Raw Data'!$B$6:$BE$43,'ADR Raw Data'!Y$1,FALSE))/100</f>
        <v>-5.09002008977541E-2</v>
      </c>
      <c r="AO5" s="119">
        <f>(VLOOKUP($A5,'ADR Raw Data'!$B$6:$BE$43,'ADR Raw Data'!AA$1,FALSE))/100</f>
        <v>-3.7374434711867001E-2</v>
      </c>
      <c r="AP5" s="119">
        <f>(VLOOKUP($A5,'ADR Raw Data'!$B$6:$BE$43,'ADR Raw Data'!AB$1,FALSE))/100</f>
        <v>-8.2698905125171807E-2</v>
      </c>
      <c r="AQ5" s="130">
        <f>(VLOOKUP($A5,'ADR Raw Data'!$B$6:$BE$43,'ADR Raw Data'!AC$1,FALSE))/100</f>
        <v>-6.18551457483347E-2</v>
      </c>
      <c r="AR5" s="131">
        <f>(VLOOKUP($A5,'ADR Raw Data'!$B$6:$BE$43,'ADR Raw Data'!AE$1,FALSE))/100</f>
        <v>-5.3839507406321194E-2</v>
      </c>
      <c r="AS5" s="40"/>
      <c r="AT5" s="49">
        <f>VLOOKUP($A5,'RevPAR Raw Data'!$B$6:$BE$43,'RevPAR Raw Data'!G$1,FALSE)</f>
        <v>41.201437769732799</v>
      </c>
      <c r="AU5" s="50">
        <f>VLOOKUP($A5,'RevPAR Raw Data'!$B$6:$BE$43,'RevPAR Raw Data'!H$1,FALSE)</f>
        <v>50.0108831902403</v>
      </c>
      <c r="AV5" s="50">
        <f>VLOOKUP($A5,'RevPAR Raw Data'!$B$6:$BE$43,'RevPAR Raw Data'!I$1,FALSE)</f>
        <v>52.479866743120603</v>
      </c>
      <c r="AW5" s="50">
        <f>VLOOKUP($A5,'RevPAR Raw Data'!$B$6:$BE$43,'RevPAR Raw Data'!J$1,FALSE)</f>
        <v>53.393979832255702</v>
      </c>
      <c r="AX5" s="50">
        <f>VLOOKUP($A5,'RevPAR Raw Data'!$B$6:$BE$43,'RevPAR Raw Data'!K$1,FALSE)</f>
        <v>48.278565459932899</v>
      </c>
      <c r="AY5" s="51">
        <f>VLOOKUP($A5,'RevPAR Raw Data'!$B$6:$BE$43,'RevPAR Raw Data'!L$1,FALSE)</f>
        <v>49.0729465990565</v>
      </c>
      <c r="AZ5" s="50">
        <f>VLOOKUP($A5,'RevPAR Raw Data'!$B$6:$BE$43,'RevPAR Raw Data'!N$1,FALSE)</f>
        <v>48.1757740176174</v>
      </c>
      <c r="BA5" s="50">
        <f>VLOOKUP($A5,'RevPAR Raw Data'!$B$6:$BE$43,'RevPAR Raw Data'!O$1,FALSE)</f>
        <v>45.5079803213548</v>
      </c>
      <c r="BB5" s="51">
        <f>VLOOKUP($A5,'RevPAR Raw Data'!$B$6:$BE$43,'RevPAR Raw Data'!P$1,FALSE)</f>
        <v>46.841877169486096</v>
      </c>
      <c r="BC5" s="52">
        <f>VLOOKUP($A5,'RevPAR Raw Data'!$B$6:$BE$43,'RevPAR Raw Data'!R$1,FALSE)</f>
        <v>48.435498190607802</v>
      </c>
      <c r="BE5" s="129">
        <f>(VLOOKUP($A5,'RevPAR Raw Data'!$B$6:$BE$43,'RevPAR Raw Data'!T$1,FALSE))/100</f>
        <v>0.157960248987809</v>
      </c>
      <c r="BF5" s="119">
        <f>(VLOOKUP($A5,'RevPAR Raw Data'!$B$6:$BE$43,'RevPAR Raw Data'!U$1,FALSE))/100</f>
        <v>-0.120395260623891</v>
      </c>
      <c r="BG5" s="119">
        <f>(VLOOKUP($A5,'RevPAR Raw Data'!$B$6:$BE$43,'RevPAR Raw Data'!V$1,FALSE))/100</f>
        <v>-0.21459714226343898</v>
      </c>
      <c r="BH5" s="119">
        <f>(VLOOKUP($A5,'RevPAR Raw Data'!$B$6:$BE$43,'RevPAR Raw Data'!W$1,FALSE))/100</f>
        <v>-0.18692530728657497</v>
      </c>
      <c r="BI5" s="119">
        <f>(VLOOKUP($A5,'RevPAR Raw Data'!$B$6:$BE$43,'RevPAR Raw Data'!X$1,FALSE))/100</f>
        <v>-9.6548395333393697E-2</v>
      </c>
      <c r="BJ5" s="130">
        <f>(VLOOKUP($A5,'RevPAR Raw Data'!$B$6:$BE$43,'RevPAR Raw Data'!Y$1,FALSE))/100</f>
        <v>-0.118544975979471</v>
      </c>
      <c r="BK5" s="119">
        <f>(VLOOKUP($A5,'RevPAR Raw Data'!$B$6:$BE$43,'RevPAR Raw Data'!AA$1,FALSE))/100</f>
        <v>-0.146534250036987</v>
      </c>
      <c r="BL5" s="119">
        <f>(VLOOKUP($A5,'RevPAR Raw Data'!$B$6:$BE$43,'RevPAR Raw Data'!AB$1,FALSE))/100</f>
        <v>-0.30385929340054202</v>
      </c>
      <c r="BM5" s="130">
        <f>(VLOOKUP($A5,'RevPAR Raw Data'!$B$6:$BE$43,'RevPAR Raw Data'!AC$1,FALSE))/100</f>
        <v>-0.23095966849856001</v>
      </c>
      <c r="BN5" s="131">
        <f>(VLOOKUP($A5,'RevPAR Raw Data'!$B$6:$BE$43,'RevPAR Raw Data'!AE$1,FALSE))/100</f>
        <v>-0.152765001088805</v>
      </c>
    </row>
    <row r="6" spans="1:66" x14ac:dyDescent="0.45">
      <c r="B6" s="53"/>
      <c r="C6" s="120"/>
      <c r="D6" s="120"/>
      <c r="E6" s="120"/>
      <c r="F6" s="120"/>
      <c r="G6" s="121"/>
      <c r="H6" s="120"/>
      <c r="I6" s="120"/>
      <c r="J6" s="121"/>
      <c r="K6" s="54"/>
      <c r="M6" s="132"/>
      <c r="N6" s="136"/>
      <c r="O6" s="136"/>
      <c r="P6" s="136"/>
      <c r="Q6" s="136"/>
      <c r="R6" s="137"/>
      <c r="S6" s="136"/>
      <c r="T6" s="136"/>
      <c r="U6" s="137"/>
      <c r="V6" s="133"/>
      <c r="X6" s="55"/>
      <c r="Y6" s="56"/>
      <c r="Z6" s="56"/>
      <c r="AA6" s="56"/>
      <c r="AB6" s="56"/>
      <c r="AC6" s="57"/>
      <c r="AD6" s="56"/>
      <c r="AE6" s="56"/>
      <c r="AF6" s="57"/>
      <c r="AG6" s="58"/>
      <c r="AI6" s="134"/>
      <c r="AJ6" s="138"/>
      <c r="AK6" s="138"/>
      <c r="AL6" s="138"/>
      <c r="AM6" s="138"/>
      <c r="AN6" s="139"/>
      <c r="AO6" s="138"/>
      <c r="AP6" s="138"/>
      <c r="AQ6" s="139"/>
      <c r="AR6" s="135"/>
      <c r="AS6" s="40"/>
      <c r="AT6" s="55"/>
      <c r="AU6" s="56"/>
      <c r="AV6" s="56"/>
      <c r="AW6" s="56"/>
      <c r="AX6" s="56"/>
      <c r="AY6" s="57"/>
      <c r="AZ6" s="56"/>
      <c r="BA6" s="56"/>
      <c r="BB6" s="57"/>
      <c r="BC6" s="58"/>
      <c r="BE6" s="134"/>
      <c r="BF6" s="138"/>
      <c r="BG6" s="138"/>
      <c r="BH6" s="138"/>
      <c r="BI6" s="138"/>
      <c r="BJ6" s="139"/>
      <c r="BK6" s="138"/>
      <c r="BL6" s="138"/>
      <c r="BM6" s="139"/>
      <c r="BN6" s="135"/>
    </row>
    <row r="7" spans="1:66" x14ac:dyDescent="0.45">
      <c r="A7" s="46" t="s">
        <v>123</v>
      </c>
      <c r="B7" s="47"/>
      <c r="C7" s="122"/>
      <c r="D7" s="122"/>
      <c r="E7" s="122"/>
      <c r="F7" s="122"/>
      <c r="G7" s="123"/>
      <c r="H7" s="122"/>
      <c r="I7" s="122"/>
      <c r="J7" s="123"/>
      <c r="K7" s="48"/>
      <c r="M7" s="134"/>
      <c r="N7" s="138"/>
      <c r="O7" s="138"/>
      <c r="P7" s="138"/>
      <c r="Q7" s="138"/>
      <c r="R7" s="139"/>
      <c r="S7" s="138"/>
      <c r="T7" s="138"/>
      <c r="U7" s="139"/>
      <c r="V7" s="135"/>
      <c r="X7" s="49"/>
      <c r="Y7" s="50"/>
      <c r="Z7" s="50"/>
      <c r="AA7" s="50"/>
      <c r="AB7" s="50"/>
      <c r="AC7" s="51"/>
      <c r="AD7" s="50"/>
      <c r="AE7" s="50"/>
      <c r="AF7" s="51"/>
      <c r="AG7" s="52"/>
      <c r="AI7" s="134"/>
      <c r="AJ7" s="138"/>
      <c r="AK7" s="138"/>
      <c r="AL7" s="138"/>
      <c r="AM7" s="138"/>
      <c r="AN7" s="139"/>
      <c r="AO7" s="138"/>
      <c r="AP7" s="138"/>
      <c r="AQ7" s="139"/>
      <c r="AR7" s="135"/>
      <c r="AS7" s="40"/>
      <c r="AT7" s="49"/>
      <c r="AU7" s="50"/>
      <c r="AV7" s="50"/>
      <c r="AW7" s="50"/>
      <c r="AX7" s="50"/>
      <c r="AY7" s="51"/>
      <c r="AZ7" s="50"/>
      <c r="BA7" s="50"/>
      <c r="BB7" s="51"/>
      <c r="BC7" s="52"/>
      <c r="BE7" s="134"/>
      <c r="BF7" s="138"/>
      <c r="BG7" s="138"/>
      <c r="BH7" s="138"/>
      <c r="BI7" s="138"/>
      <c r="BJ7" s="139"/>
      <c r="BK7" s="138"/>
      <c r="BL7" s="138"/>
      <c r="BM7" s="139"/>
      <c r="BN7" s="135"/>
    </row>
    <row r="8" spans="1:66" x14ac:dyDescent="0.45">
      <c r="A8" s="59" t="s">
        <v>116</v>
      </c>
      <c r="B8" s="129">
        <f>(VLOOKUP($A8,'Occupancy Raw Data'!$B$8:$BE$51,'Occupancy Raw Data'!G$3,FALSE))/100</f>
        <v>0.24201628052598601</v>
      </c>
      <c r="C8" s="119">
        <f>(VLOOKUP($A8,'Occupancy Raw Data'!$B$8:$BE$51,'Occupancy Raw Data'!H$3,FALSE))/100</f>
        <v>0.31747025673137097</v>
      </c>
      <c r="D8" s="119">
        <f>(VLOOKUP($A8,'Occupancy Raw Data'!$B$8:$BE$51,'Occupancy Raw Data'!I$3,FALSE))/100</f>
        <v>0.45616781465247302</v>
      </c>
      <c r="E8" s="119">
        <f>(VLOOKUP($A8,'Occupancy Raw Data'!$B$8:$BE$51,'Occupancy Raw Data'!J$3,FALSE))/100</f>
        <v>0.44740137758296794</v>
      </c>
      <c r="F8" s="119">
        <f>(VLOOKUP($A8,'Occupancy Raw Data'!$B$8:$BE$51,'Occupancy Raw Data'!K$3,FALSE))/100</f>
        <v>0.36505948653725701</v>
      </c>
      <c r="G8" s="130">
        <f>(VLOOKUP($A8,'Occupancy Raw Data'!$B$8:$BE$51,'Occupancy Raw Data'!L$3,FALSE))/100</f>
        <v>0.36562304320601102</v>
      </c>
      <c r="H8" s="119">
        <f>(VLOOKUP($A8,'Occupancy Raw Data'!$B$8:$BE$51,'Occupancy Raw Data'!N$3,FALSE))/100</f>
        <v>0.36599874765184703</v>
      </c>
      <c r="I8" s="119">
        <f>(VLOOKUP($A8,'Occupancy Raw Data'!$B$8:$BE$51,'Occupancy Raw Data'!O$3,FALSE))/100</f>
        <v>0.41828428303068199</v>
      </c>
      <c r="J8" s="130">
        <f>(VLOOKUP($A8,'Occupancy Raw Data'!$B$8:$BE$51,'Occupancy Raw Data'!P$3,FALSE))/100</f>
        <v>0.39214151534126401</v>
      </c>
      <c r="K8" s="131">
        <f>(VLOOKUP($A8,'Occupancy Raw Data'!$B$8:$BE$51,'Occupancy Raw Data'!R$3,FALSE))/100</f>
        <v>0.373199749530369</v>
      </c>
      <c r="M8" s="129">
        <f>(VLOOKUP($A8,'Occupancy Raw Data'!$B$8:$BE$51,'Occupancy Raw Data'!T$3,FALSE))/100</f>
        <v>-0.14748500523189401</v>
      </c>
      <c r="N8" s="119">
        <f>(VLOOKUP($A8,'Occupancy Raw Data'!$B$8:$BE$51,'Occupancy Raw Data'!U$3,FALSE))/100</f>
        <v>-0.25528222560157399</v>
      </c>
      <c r="O8" s="119">
        <f>(VLOOKUP($A8,'Occupancy Raw Data'!$B$8:$BE$51,'Occupancy Raw Data'!V$3,FALSE))/100</f>
        <v>-0.11689882556395399</v>
      </c>
      <c r="P8" s="119">
        <f>(VLOOKUP($A8,'Occupancy Raw Data'!$B$8:$BE$51,'Occupancy Raw Data'!W$3,FALSE))/100</f>
        <v>-0.12165590985857501</v>
      </c>
      <c r="Q8" s="119">
        <f>(VLOOKUP($A8,'Occupancy Raw Data'!$B$8:$BE$51,'Occupancy Raw Data'!X$3,FALSE))/100</f>
        <v>-0.11646222532706099</v>
      </c>
      <c r="R8" s="130">
        <f>(VLOOKUP($A8,'Occupancy Raw Data'!$B$8:$BE$51,'Occupancy Raw Data'!Y$3,FALSE))/100</f>
        <v>-0.149429682980493</v>
      </c>
      <c r="S8" s="119">
        <f>(VLOOKUP($A8,'Occupancy Raw Data'!$B$8:$BE$51,'Occupancy Raw Data'!AA$3,FALSE))/100</f>
        <v>-0.22079255985291499</v>
      </c>
      <c r="T8" s="119">
        <f>(VLOOKUP($A8,'Occupancy Raw Data'!$B$8:$BE$51,'Occupancy Raw Data'!AB$3,FALSE))/100</f>
        <v>-0.281080904850109</v>
      </c>
      <c r="U8" s="130">
        <f>(VLOOKUP($A8,'Occupancy Raw Data'!$B$8:$BE$51,'Occupancy Raw Data'!AC$3,FALSE))/100</f>
        <v>-0.25415079766989501</v>
      </c>
      <c r="V8" s="131">
        <f>(VLOOKUP($A8,'Occupancy Raw Data'!$B$8:$BE$51,'Occupancy Raw Data'!AE$3,FALSE))/100</f>
        <v>-0.183832648456073</v>
      </c>
      <c r="X8" s="49">
        <f>VLOOKUP($A8,'ADR Raw Data'!$B$6:$BE$49,'ADR Raw Data'!G$1,FALSE)</f>
        <v>197.205226390685</v>
      </c>
      <c r="Y8" s="50">
        <f>VLOOKUP($A8,'ADR Raw Data'!$B$6:$BE$49,'ADR Raw Data'!H$1,FALSE)</f>
        <v>202.86714990138</v>
      </c>
      <c r="Z8" s="50">
        <f>VLOOKUP($A8,'ADR Raw Data'!$B$6:$BE$49,'ADR Raw Data'!I$1,FALSE)</f>
        <v>234.53796156485899</v>
      </c>
      <c r="AA8" s="50">
        <f>VLOOKUP($A8,'ADR Raw Data'!$B$6:$BE$49,'ADR Raw Data'!J$1,FALSE)</f>
        <v>242.276997900629</v>
      </c>
      <c r="AB8" s="50">
        <f>VLOOKUP($A8,'ADR Raw Data'!$B$6:$BE$49,'ADR Raw Data'!K$1,FALSE)</f>
        <v>237.340231560891</v>
      </c>
      <c r="AC8" s="51">
        <f>VLOOKUP($A8,'ADR Raw Data'!$B$6:$BE$49,'ADR Raw Data'!L$1,FALSE)</f>
        <v>226.54928583661501</v>
      </c>
      <c r="AD8" s="50">
        <f>VLOOKUP($A8,'ADR Raw Data'!$B$6:$BE$49,'ADR Raw Data'!N$1,FALSE)</f>
        <v>253.63006843455901</v>
      </c>
      <c r="AE8" s="50">
        <f>VLOOKUP($A8,'ADR Raw Data'!$B$6:$BE$49,'ADR Raw Data'!O$1,FALSE)</f>
        <v>261.11630988023899</v>
      </c>
      <c r="AF8" s="51">
        <f>VLOOKUP($A8,'ADR Raw Data'!$B$6:$BE$49,'ADR Raw Data'!P$1,FALSE)</f>
        <v>257.62273053892199</v>
      </c>
      <c r="AG8" s="52">
        <f>VLOOKUP($A8,'ADR Raw Data'!$B$6:$BE$49,'ADR Raw Data'!R$1,FALSE)</f>
        <v>235.87802253116001</v>
      </c>
      <c r="AI8" s="129">
        <f>(VLOOKUP($A8,'ADR Raw Data'!$B$6:$BE$49,'ADR Raw Data'!T$1,FALSE))/100</f>
        <v>-0.18579270206113901</v>
      </c>
      <c r="AJ8" s="119">
        <f>(VLOOKUP($A8,'ADR Raw Data'!$B$6:$BE$49,'ADR Raw Data'!U$1,FALSE))/100</f>
        <v>-0.118768379597828</v>
      </c>
      <c r="AK8" s="119">
        <f>(VLOOKUP($A8,'ADR Raw Data'!$B$6:$BE$49,'ADR Raw Data'!V$1,FALSE))/100</f>
        <v>-3.7287578799555104E-2</v>
      </c>
      <c r="AL8" s="119">
        <f>(VLOOKUP($A8,'ADR Raw Data'!$B$6:$BE$49,'ADR Raw Data'!W$1,FALSE))/100</f>
        <v>2.85111374103157E-2</v>
      </c>
      <c r="AM8" s="119">
        <f>(VLOOKUP($A8,'ADR Raw Data'!$B$6:$BE$49,'ADR Raw Data'!X$1,FALSE))/100</f>
        <v>1.5480808241755E-2</v>
      </c>
      <c r="AN8" s="130">
        <f>(VLOOKUP($A8,'ADR Raw Data'!$B$6:$BE$49,'ADR Raw Data'!Y$1,FALSE))/100</f>
        <v>-4.3937709421311998E-2</v>
      </c>
      <c r="AO8" s="119">
        <f>(VLOOKUP($A8,'ADR Raw Data'!$B$6:$BE$49,'ADR Raw Data'!AA$1,FALSE))/100</f>
        <v>-1.8640212772118702E-2</v>
      </c>
      <c r="AP8" s="119">
        <f>(VLOOKUP($A8,'ADR Raw Data'!$B$6:$BE$49,'ADR Raw Data'!AB$1,FALSE))/100</f>
        <v>-0.13004296726593401</v>
      </c>
      <c r="AQ8" s="130">
        <f>(VLOOKUP($A8,'ADR Raw Data'!$B$6:$BE$49,'ADR Raw Data'!AC$1,FALSE))/100</f>
        <v>-8.4890449453641409E-2</v>
      </c>
      <c r="AR8" s="131">
        <f>(VLOOKUP($A8,'ADR Raw Data'!$B$6:$BE$49,'ADR Raw Data'!AE$1,FALSE))/100</f>
        <v>-6.2487143283400798E-2</v>
      </c>
      <c r="AS8" s="40"/>
      <c r="AT8" s="49">
        <f>VLOOKUP($A8,'RevPAR Raw Data'!$B$6:$BE$49,'RevPAR Raw Data'!G$1,FALSE)</f>
        <v>47.726875391358703</v>
      </c>
      <c r="AU8" s="50">
        <f>VLOOKUP($A8,'RevPAR Raw Data'!$B$6:$BE$49,'RevPAR Raw Data'!H$1,FALSE)</f>
        <v>64.404286161552903</v>
      </c>
      <c r="AV8" s="50">
        <f>VLOOKUP($A8,'RevPAR Raw Data'!$B$6:$BE$49,'RevPAR Raw Data'!I$1,FALSE)</f>
        <v>106.988669380087</v>
      </c>
      <c r="AW8" s="50">
        <f>VLOOKUP($A8,'RevPAR Raw Data'!$B$6:$BE$49,'RevPAR Raw Data'!J$1,FALSE)</f>
        <v>108.39506261740701</v>
      </c>
      <c r="AX8" s="50">
        <f>VLOOKUP($A8,'RevPAR Raw Data'!$B$6:$BE$49,'RevPAR Raw Data'!K$1,FALSE)</f>
        <v>86.643303068252905</v>
      </c>
      <c r="AY8" s="51">
        <f>VLOOKUP($A8,'RevPAR Raw Data'!$B$6:$BE$49,'RevPAR Raw Data'!L$1,FALSE)</f>
        <v>82.831639323731906</v>
      </c>
      <c r="AZ8" s="50">
        <f>VLOOKUP($A8,'RevPAR Raw Data'!$B$6:$BE$49,'RevPAR Raw Data'!N$1,FALSE)</f>
        <v>92.828287413900995</v>
      </c>
      <c r="BA8" s="50">
        <f>VLOOKUP($A8,'RevPAR Raw Data'!$B$6:$BE$49,'RevPAR Raw Data'!O$1,FALSE)</f>
        <v>109.220848465873</v>
      </c>
      <c r="BB8" s="51">
        <f>VLOOKUP($A8,'RevPAR Raw Data'!$B$6:$BE$49,'RevPAR Raw Data'!P$1,FALSE)</f>
        <v>101.02456793988701</v>
      </c>
      <c r="BC8" s="52">
        <f>VLOOKUP($A8,'RevPAR Raw Data'!$B$6:$BE$49,'RevPAR Raw Data'!R$1,FALSE)</f>
        <v>88.029618928347702</v>
      </c>
      <c r="BE8" s="129">
        <f>(VLOOKUP($A8,'RevPAR Raw Data'!$B$6:$BE$49,'RevPAR Raw Data'!T$1,FALSE))/100</f>
        <v>-0.30587606965749797</v>
      </c>
      <c r="BF8" s="119">
        <f>(VLOOKUP($A8,'RevPAR Raw Data'!$B$6:$BE$49,'RevPAR Raw Data'!U$1,FALSE))/100</f>
        <v>-0.34373114892457601</v>
      </c>
      <c r="BG8" s="119">
        <f>(VLOOKUP($A8,'RevPAR Raw Data'!$B$6:$BE$49,'RevPAR Raw Data'!V$1,FALSE))/100</f>
        <v>-0.149827530193717</v>
      </c>
      <c r="BH8" s="119">
        <f>(VLOOKUP($A8,'RevPAR Raw Data'!$B$6:$BE$49,'RevPAR Raw Data'!W$1,FALSE))/100</f>
        <v>-9.6613320811014203E-2</v>
      </c>
      <c r="BI8" s="119">
        <f>(VLOOKUP($A8,'RevPAR Raw Data'!$B$6:$BE$49,'RevPAR Raw Data'!X$1,FALSE))/100</f>
        <v>-0.102784346463002</v>
      </c>
      <c r="BJ8" s="130">
        <f>(VLOOKUP($A8,'RevPAR Raw Data'!$B$6:$BE$49,'RevPAR Raw Data'!Y$1,FALSE))/100</f>
        <v>-0.18680179441208999</v>
      </c>
      <c r="BK8" s="119">
        <f>(VLOOKUP($A8,'RevPAR Raw Data'!$B$6:$BE$49,'RevPAR Raw Data'!AA$1,FALSE))/100</f>
        <v>-0.235317152330875</v>
      </c>
      <c r="BL8" s="119">
        <f>(VLOOKUP($A8,'RevPAR Raw Data'!$B$6:$BE$49,'RevPAR Raw Data'!AB$1,FALSE))/100</f>
        <v>-0.37457127720754202</v>
      </c>
      <c r="BM8" s="130">
        <f>(VLOOKUP($A8,'RevPAR Raw Data'!$B$6:$BE$49,'RevPAR Raw Data'!AC$1,FALSE))/100</f>
        <v>-0.31746627168033803</v>
      </c>
      <c r="BN8" s="131">
        <f>(VLOOKUP($A8,'RevPAR Raw Data'!$B$6:$BE$49,'RevPAR Raw Data'!AE$1,FALSE))/100</f>
        <v>-0.23483261469523201</v>
      </c>
    </row>
    <row r="9" spans="1:66" x14ac:dyDescent="0.45">
      <c r="A9" s="59" t="s">
        <v>117</v>
      </c>
      <c r="B9" s="129">
        <f>(VLOOKUP($A9,'Occupancy Raw Data'!$B$8:$BE$51,'Occupancy Raw Data'!G$3,FALSE))/100</f>
        <v>0.393603442616972</v>
      </c>
      <c r="C9" s="119">
        <f>(VLOOKUP($A9,'Occupancy Raw Data'!$B$8:$BE$51,'Occupancy Raw Data'!H$3,FALSE))/100</f>
        <v>0.444476860800116</v>
      </c>
      <c r="D9" s="119">
        <f>(VLOOKUP($A9,'Occupancy Raw Data'!$B$8:$BE$51,'Occupancy Raw Data'!I$3,FALSE))/100</f>
        <v>0.44341927719630903</v>
      </c>
      <c r="E9" s="119">
        <f>(VLOOKUP($A9,'Occupancy Raw Data'!$B$8:$BE$51,'Occupancy Raw Data'!J$3,FALSE))/100</f>
        <v>0.469093030888734</v>
      </c>
      <c r="F9" s="119">
        <f>(VLOOKUP($A9,'Occupancy Raw Data'!$B$8:$BE$51,'Occupancy Raw Data'!K$3,FALSE))/100</f>
        <v>0.45527150723897697</v>
      </c>
      <c r="G9" s="130">
        <f>(VLOOKUP($A9,'Occupancy Raw Data'!$B$8:$BE$51,'Occupancy Raw Data'!L$3,FALSE))/100</f>
        <v>0.44117282374822203</v>
      </c>
      <c r="H9" s="119">
        <f>(VLOOKUP($A9,'Occupancy Raw Data'!$B$8:$BE$51,'Occupancy Raw Data'!N$3,FALSE))/100</f>
        <v>0.49706429378943101</v>
      </c>
      <c r="I9" s="119">
        <f>(VLOOKUP($A9,'Occupancy Raw Data'!$B$8:$BE$51,'Occupancy Raw Data'!O$3,FALSE))/100</f>
        <v>0.45972065205499396</v>
      </c>
      <c r="J9" s="130">
        <f>(VLOOKUP($A9,'Occupancy Raw Data'!$B$8:$BE$51,'Occupancy Raw Data'!P$3,FALSE))/100</f>
        <v>0.47839247292221204</v>
      </c>
      <c r="K9" s="131">
        <f>(VLOOKUP($A9,'Occupancy Raw Data'!$B$8:$BE$51,'Occupancy Raw Data'!R$3,FALSE))/100</f>
        <v>0.45180700922650502</v>
      </c>
      <c r="M9" s="129">
        <f>(VLOOKUP($A9,'Occupancy Raw Data'!$B$8:$BE$51,'Occupancy Raw Data'!T$3,FALSE))/100</f>
        <v>9.8965086527500398E-2</v>
      </c>
      <c r="N9" s="119">
        <f>(VLOOKUP($A9,'Occupancy Raw Data'!$B$8:$BE$51,'Occupancy Raw Data'!U$3,FALSE))/100</f>
        <v>-0.25954597549080499</v>
      </c>
      <c r="O9" s="119">
        <f>(VLOOKUP($A9,'Occupancy Raw Data'!$B$8:$BE$51,'Occupancy Raw Data'!V$3,FALSE))/100</f>
        <v>-0.37326864000958204</v>
      </c>
      <c r="P9" s="119">
        <f>(VLOOKUP($A9,'Occupancy Raw Data'!$B$8:$BE$51,'Occupancy Raw Data'!W$3,FALSE))/100</f>
        <v>-0.31512979676150799</v>
      </c>
      <c r="Q9" s="119">
        <f>(VLOOKUP($A9,'Occupancy Raw Data'!$B$8:$BE$51,'Occupancy Raw Data'!X$3,FALSE))/100</f>
        <v>-0.15890730919474499</v>
      </c>
      <c r="R9" s="130">
        <f>(VLOOKUP($A9,'Occupancy Raw Data'!$B$8:$BE$51,'Occupancy Raw Data'!Y$3,FALSE))/100</f>
        <v>-0.23729743080024601</v>
      </c>
      <c r="S9" s="119">
        <f>(VLOOKUP($A9,'Occupancy Raw Data'!$B$8:$BE$51,'Occupancy Raw Data'!AA$3,FALSE))/100</f>
        <v>-0.124543593490796</v>
      </c>
      <c r="T9" s="119">
        <f>(VLOOKUP($A9,'Occupancy Raw Data'!$B$8:$BE$51,'Occupancy Raw Data'!AB$3,FALSE))/100</f>
        <v>-0.27753176992342499</v>
      </c>
      <c r="U9" s="130">
        <f>(VLOOKUP($A9,'Occupancy Raw Data'!$B$8:$BE$51,'Occupancy Raw Data'!AC$3,FALSE))/100</f>
        <v>-0.20539204444930501</v>
      </c>
      <c r="V9" s="131">
        <f>(VLOOKUP($A9,'Occupancy Raw Data'!$B$8:$BE$51,'Occupancy Raw Data'!AE$3,FALSE))/100</f>
        <v>-0.2279188444586</v>
      </c>
      <c r="X9" s="49">
        <f>VLOOKUP($A9,'ADR Raw Data'!$B$6:$BE$49,'ADR Raw Data'!G$1,FALSE)</f>
        <v>142.29355322894401</v>
      </c>
      <c r="Y9" s="50">
        <f>VLOOKUP($A9,'ADR Raw Data'!$B$6:$BE$49,'ADR Raw Data'!H$1,FALSE)</f>
        <v>162.71479652116801</v>
      </c>
      <c r="Z9" s="50">
        <f>VLOOKUP($A9,'ADR Raw Data'!$B$6:$BE$49,'ADR Raw Data'!I$1,FALSE)</f>
        <v>174.85761904761901</v>
      </c>
      <c r="AA9" s="50">
        <f>VLOOKUP($A9,'ADR Raw Data'!$B$6:$BE$49,'ADR Raw Data'!J$1,FALSE)</f>
        <v>170.43496540464801</v>
      </c>
      <c r="AB9" s="50">
        <f>VLOOKUP($A9,'ADR Raw Data'!$B$6:$BE$49,'ADR Raw Data'!K$1,FALSE)</f>
        <v>159.16195530278699</v>
      </c>
      <c r="AC9" s="51">
        <f>VLOOKUP($A9,'ADR Raw Data'!$B$6:$BE$49,'ADR Raw Data'!L$1,FALSE)</f>
        <v>162.42033593995399</v>
      </c>
      <c r="AD9" s="50">
        <f>VLOOKUP($A9,'ADR Raw Data'!$B$6:$BE$49,'ADR Raw Data'!N$1,FALSE)</f>
        <v>147.55381951577399</v>
      </c>
      <c r="AE9" s="50">
        <f>VLOOKUP($A9,'ADR Raw Data'!$B$6:$BE$49,'ADR Raw Data'!O$1,FALSE)</f>
        <v>154.18464144058299</v>
      </c>
      <c r="AF9" s="51">
        <f>VLOOKUP($A9,'ADR Raw Data'!$B$6:$BE$49,'ADR Raw Data'!P$1,FALSE)</f>
        <v>150.73982886110599</v>
      </c>
      <c r="AG9" s="52">
        <f>VLOOKUP($A9,'ADR Raw Data'!$B$6:$BE$49,'ADR Raw Data'!R$1,FALSE)</f>
        <v>158.886673777429</v>
      </c>
      <c r="AI9" s="129">
        <f>(VLOOKUP($A9,'ADR Raw Data'!$B$6:$BE$49,'ADR Raw Data'!T$1,FALSE))/100</f>
        <v>-4.1985722588843997E-2</v>
      </c>
      <c r="AJ9" s="119">
        <f>(VLOOKUP($A9,'ADR Raw Data'!$B$6:$BE$49,'ADR Raw Data'!U$1,FALSE))/100</f>
        <v>-6.4289733194429904E-2</v>
      </c>
      <c r="AK9" s="119">
        <f>(VLOOKUP($A9,'ADR Raw Data'!$B$6:$BE$49,'ADR Raw Data'!V$1,FALSE))/100</f>
        <v>-3.6401139199533701E-2</v>
      </c>
      <c r="AL9" s="119">
        <f>(VLOOKUP($A9,'ADR Raw Data'!$B$6:$BE$49,'ADR Raw Data'!W$1,FALSE))/100</f>
        <v>-4.2434828815088005E-2</v>
      </c>
      <c r="AM9" s="119">
        <f>(VLOOKUP($A9,'ADR Raw Data'!$B$6:$BE$49,'ADR Raw Data'!X$1,FALSE))/100</f>
        <v>1.49676343324326E-3</v>
      </c>
      <c r="AN9" s="130">
        <f>(VLOOKUP($A9,'ADR Raw Data'!$B$6:$BE$49,'ADR Raw Data'!Y$1,FALSE))/100</f>
        <v>-4.8908036056401698E-2</v>
      </c>
      <c r="AO9" s="119">
        <f>(VLOOKUP($A9,'ADR Raw Data'!$B$6:$BE$49,'ADR Raw Data'!AA$1,FALSE))/100</f>
        <v>-2.9287670148734502E-2</v>
      </c>
      <c r="AP9" s="119">
        <f>(VLOOKUP($A9,'ADR Raw Data'!$B$6:$BE$49,'ADR Raw Data'!AB$1,FALSE))/100</f>
        <v>-5.4221806804439998E-2</v>
      </c>
      <c r="AQ9" s="130">
        <f>(VLOOKUP($A9,'ADR Raw Data'!$B$6:$BE$49,'ADR Raw Data'!AC$1,FALSE))/100</f>
        <v>-4.4913844137004097E-2</v>
      </c>
      <c r="AR9" s="131">
        <f>(VLOOKUP($A9,'ADR Raw Data'!$B$6:$BE$49,'ADR Raw Data'!AE$1,FALSE))/100</f>
        <v>-4.8398192006450902E-2</v>
      </c>
      <c r="AS9" s="40"/>
      <c r="AT9" s="49">
        <f>VLOOKUP($A9,'RevPAR Raw Data'!$B$6:$BE$49,'RevPAR Raw Data'!G$1,FALSE)</f>
        <v>56.007232413113996</v>
      </c>
      <c r="AU9" s="50">
        <f>VLOOKUP($A9,'RevPAR Raw Data'!$B$6:$BE$49,'RevPAR Raw Data'!H$1,FALSE)</f>
        <v>72.322961963458596</v>
      </c>
      <c r="AV9" s="50">
        <f>VLOOKUP($A9,'RevPAR Raw Data'!$B$6:$BE$49,'RevPAR Raw Data'!I$1,FALSE)</f>
        <v>77.535239050362804</v>
      </c>
      <c r="AW9" s="50">
        <f>VLOOKUP($A9,'RevPAR Raw Data'!$B$6:$BE$49,'RevPAR Raw Data'!J$1,FALSE)</f>
        <v>79.9498544910834</v>
      </c>
      <c r="AX9" s="50">
        <f>VLOOKUP($A9,'RevPAR Raw Data'!$B$6:$BE$49,'RevPAR Raw Data'!K$1,FALSE)</f>
        <v>72.461903285802805</v>
      </c>
      <c r="AY9" s="51">
        <f>VLOOKUP($A9,'RevPAR Raw Data'!$B$6:$BE$49,'RevPAR Raw Data'!L$1,FALSE)</f>
        <v>71.655438240764298</v>
      </c>
      <c r="AZ9" s="50">
        <f>VLOOKUP($A9,'RevPAR Raw Data'!$B$6:$BE$49,'RevPAR Raw Data'!N$1,FALSE)</f>
        <v>73.343735093541397</v>
      </c>
      <c r="BA9" s="50">
        <f>VLOOKUP($A9,'RevPAR Raw Data'!$B$6:$BE$49,'RevPAR Raw Data'!O$1,FALSE)</f>
        <v>70.881863899930707</v>
      </c>
      <c r="BB9" s="51">
        <f>VLOOKUP($A9,'RevPAR Raw Data'!$B$6:$BE$49,'RevPAR Raw Data'!P$1,FALSE)</f>
        <v>72.112799496736002</v>
      </c>
      <c r="BC9" s="52">
        <f>VLOOKUP($A9,'RevPAR Raw Data'!$B$6:$BE$49,'RevPAR Raw Data'!R$1,FALSE)</f>
        <v>71.786112885327697</v>
      </c>
      <c r="BE9" s="129">
        <f>(VLOOKUP($A9,'RevPAR Raw Data'!$B$6:$BE$49,'RevPAR Raw Data'!T$1,FALSE))/100</f>
        <v>5.2824243269731799E-2</v>
      </c>
      <c r="BF9" s="119">
        <f>(VLOOKUP($A9,'RevPAR Raw Data'!$B$6:$BE$49,'RevPAR Raw Data'!U$1,FALSE))/100</f>
        <v>-0.30714956716924297</v>
      </c>
      <c r="BG9" s="119">
        <f>(VLOOKUP($A9,'RevPAR Raw Data'!$B$6:$BE$49,'RevPAR Raw Data'!V$1,FALSE))/100</f>
        <v>-0.396082375485307</v>
      </c>
      <c r="BH9" s="119">
        <f>(VLOOKUP($A9,'RevPAR Raw Data'!$B$6:$BE$49,'RevPAR Raw Data'!W$1,FALSE))/100</f>
        <v>-0.344192146596488</v>
      </c>
      <c r="BI9" s="119">
        <f>(VLOOKUP($A9,'RevPAR Raw Data'!$B$6:$BE$49,'RevPAR Raw Data'!X$1,FALSE))/100</f>
        <v>-0.15764839241117901</v>
      </c>
      <c r="BJ9" s="130">
        <f>(VLOOKUP($A9,'RevPAR Raw Data'!$B$6:$BE$49,'RevPAR Raw Data'!Y$1,FALSE))/100</f>
        <v>-0.27459971555497797</v>
      </c>
      <c r="BK9" s="119">
        <f>(VLOOKUP($A9,'RevPAR Raw Data'!$B$6:$BE$49,'RevPAR Raw Data'!AA$1,FALSE))/100</f>
        <v>-0.15018367195423399</v>
      </c>
      <c r="BL9" s="119">
        <f>(VLOOKUP($A9,'RevPAR Raw Data'!$B$6:$BE$49,'RevPAR Raw Data'!AB$1,FALSE))/100</f>
        <v>-0.31670530271698299</v>
      </c>
      <c r="BM9" s="130">
        <f>(VLOOKUP($A9,'RevPAR Raw Data'!$B$6:$BE$49,'RevPAR Raw Data'!AC$1,FALSE))/100</f>
        <v>-0.24108094231493302</v>
      </c>
      <c r="BN9" s="131">
        <f>(VLOOKUP($A9,'RevPAR Raw Data'!$B$6:$BE$49,'RevPAR Raw Data'!AE$1,FALSE))/100</f>
        <v>-0.265286176469055</v>
      </c>
    </row>
    <row r="10" spans="1:66" x14ac:dyDescent="0.45">
      <c r="A10" s="59" t="s">
        <v>118</v>
      </c>
      <c r="B10" s="129">
        <f>(VLOOKUP($A10,'Occupancy Raw Data'!$B$8:$BE$51,'Occupancy Raw Data'!G$3,FALSE))/100</f>
        <v>0.40982481272569898</v>
      </c>
      <c r="C10" s="119">
        <f>(VLOOKUP($A10,'Occupancy Raw Data'!$B$8:$BE$51,'Occupancy Raw Data'!H$3,FALSE))/100</f>
        <v>0.50055212343689304</v>
      </c>
      <c r="D10" s="119">
        <f>(VLOOKUP($A10,'Occupancy Raw Data'!$B$8:$BE$51,'Occupancy Raw Data'!I$3,FALSE))/100</f>
        <v>0.50210403796221603</v>
      </c>
      <c r="E10" s="119">
        <f>(VLOOKUP($A10,'Occupancy Raw Data'!$B$8:$BE$51,'Occupancy Raw Data'!J$3,FALSE))/100</f>
        <v>0.50822216253320196</v>
      </c>
      <c r="F10" s="119">
        <f>(VLOOKUP($A10,'Occupancy Raw Data'!$B$8:$BE$51,'Occupancy Raw Data'!K$3,FALSE))/100</f>
        <v>0.46100814755125696</v>
      </c>
      <c r="G10" s="130">
        <f>(VLOOKUP($A10,'Occupancy Raw Data'!$B$8:$BE$51,'Occupancy Raw Data'!L$3,FALSE))/100</f>
        <v>0.47634225684185305</v>
      </c>
      <c r="H10" s="119">
        <f>(VLOOKUP($A10,'Occupancy Raw Data'!$B$8:$BE$51,'Occupancy Raw Data'!N$3,FALSE))/100</f>
        <v>0.47306532963261394</v>
      </c>
      <c r="I10" s="119">
        <f>(VLOOKUP($A10,'Occupancy Raw Data'!$B$8:$BE$51,'Occupancy Raw Data'!O$3,FALSE))/100</f>
        <v>0.433849643358104</v>
      </c>
      <c r="J10" s="130">
        <f>(VLOOKUP($A10,'Occupancy Raw Data'!$B$8:$BE$51,'Occupancy Raw Data'!P$3,FALSE))/100</f>
        <v>0.453457486495359</v>
      </c>
      <c r="K10" s="131">
        <f>(VLOOKUP($A10,'Occupancy Raw Data'!$B$8:$BE$51,'Occupancy Raw Data'!R$3,FALSE))/100</f>
        <v>0.46980375102856897</v>
      </c>
      <c r="M10" s="129">
        <f>(VLOOKUP($A10,'Occupancy Raw Data'!$B$8:$BE$51,'Occupancy Raw Data'!T$3,FALSE))/100</f>
        <v>0.20228553054838699</v>
      </c>
      <c r="N10" s="119">
        <f>(VLOOKUP($A10,'Occupancy Raw Data'!$B$8:$BE$51,'Occupancy Raw Data'!U$3,FALSE))/100</f>
        <v>-5.1478717990538901E-2</v>
      </c>
      <c r="O10" s="119">
        <f>(VLOOKUP($A10,'Occupancy Raw Data'!$B$8:$BE$51,'Occupancy Raw Data'!V$3,FALSE))/100</f>
        <v>-0.19800043303894602</v>
      </c>
      <c r="P10" s="119">
        <f>(VLOOKUP($A10,'Occupancy Raw Data'!$B$8:$BE$51,'Occupancy Raw Data'!W$3,FALSE))/100</f>
        <v>-0.164312250170077</v>
      </c>
      <c r="Q10" s="119">
        <f>(VLOOKUP($A10,'Occupancy Raw Data'!$B$8:$BE$51,'Occupancy Raw Data'!X$3,FALSE))/100</f>
        <v>-0.10595540924843901</v>
      </c>
      <c r="R10" s="130">
        <f>(VLOOKUP($A10,'Occupancy Raw Data'!$B$8:$BE$51,'Occupancy Raw Data'!Y$3,FALSE))/100</f>
        <v>-9.0410667034987305E-2</v>
      </c>
      <c r="S10" s="119">
        <f>(VLOOKUP($A10,'Occupancy Raw Data'!$B$8:$BE$51,'Occupancy Raw Data'!AA$3,FALSE))/100</f>
        <v>-0.145172133432937</v>
      </c>
      <c r="T10" s="119">
        <f>(VLOOKUP($A10,'Occupancy Raw Data'!$B$8:$BE$51,'Occupancy Raw Data'!AB$3,FALSE))/100</f>
        <v>-0.32259566475719098</v>
      </c>
      <c r="U10" s="130">
        <f>(VLOOKUP($A10,'Occupancy Raw Data'!$B$8:$BE$51,'Occupancy Raw Data'!AC$3,FALSE))/100</f>
        <v>-0.24035262849525099</v>
      </c>
      <c r="V10" s="131">
        <f>(VLOOKUP($A10,'Occupancy Raw Data'!$B$8:$BE$51,'Occupancy Raw Data'!AE$3,FALSE))/100</f>
        <v>-0.13736649703913401</v>
      </c>
      <c r="X10" s="49">
        <f>VLOOKUP($A10,'ADR Raw Data'!$B$6:$BE$49,'ADR Raw Data'!G$1,FALSE)</f>
        <v>118.94846198659999</v>
      </c>
      <c r="Y10" s="50">
        <f>VLOOKUP($A10,'ADR Raw Data'!$B$6:$BE$49,'ADR Raw Data'!H$1,FALSE)</f>
        <v>126.604401383257</v>
      </c>
      <c r="Z10" s="50">
        <f>VLOOKUP($A10,'ADR Raw Data'!$B$6:$BE$49,'ADR Raw Data'!I$1,FALSE)</f>
        <v>128.31558547313301</v>
      </c>
      <c r="AA10" s="50">
        <f>VLOOKUP($A10,'ADR Raw Data'!$B$6:$BE$49,'ADR Raw Data'!J$1,FALSE)</f>
        <v>127.69908861354099</v>
      </c>
      <c r="AB10" s="50">
        <f>VLOOKUP($A10,'ADR Raw Data'!$B$6:$BE$49,'ADR Raw Data'!K$1,FALSE)</f>
        <v>123.62062924839699</v>
      </c>
      <c r="AC10" s="51">
        <f>VLOOKUP($A10,'ADR Raw Data'!$B$6:$BE$49,'ADR Raw Data'!L$1,FALSE)</f>
        <v>125.30382374317</v>
      </c>
      <c r="AD10" s="50">
        <f>VLOOKUP($A10,'ADR Raw Data'!$B$6:$BE$49,'ADR Raw Data'!N$1,FALSE)</f>
        <v>118.792120370954</v>
      </c>
      <c r="AE10" s="50">
        <f>VLOOKUP($A10,'ADR Raw Data'!$B$6:$BE$49,'ADR Raw Data'!O$1,FALSE)</f>
        <v>118.36052211597899</v>
      </c>
      <c r="AF10" s="51">
        <f>VLOOKUP($A10,'ADR Raw Data'!$B$6:$BE$49,'ADR Raw Data'!P$1,FALSE)</f>
        <v>118.58565256022101</v>
      </c>
      <c r="AG10" s="52">
        <f>VLOOKUP($A10,'ADR Raw Data'!$B$6:$BE$49,'ADR Raw Data'!R$1,FALSE)</f>
        <v>123.451132205604</v>
      </c>
      <c r="AI10" s="129">
        <f>(VLOOKUP($A10,'ADR Raw Data'!$B$6:$BE$49,'ADR Raw Data'!T$1,FALSE))/100</f>
        <v>2.3397637196090203E-3</v>
      </c>
      <c r="AJ10" s="119">
        <f>(VLOOKUP($A10,'ADR Raw Data'!$B$6:$BE$49,'ADR Raw Data'!U$1,FALSE))/100</f>
        <v>-2.1279070031715901E-2</v>
      </c>
      <c r="AK10" s="119">
        <f>(VLOOKUP($A10,'ADR Raw Data'!$B$6:$BE$49,'ADR Raw Data'!V$1,FALSE))/100</f>
        <v>-5.41977038980326E-2</v>
      </c>
      <c r="AL10" s="119">
        <f>(VLOOKUP($A10,'ADR Raw Data'!$B$6:$BE$49,'ADR Raw Data'!W$1,FALSE))/100</f>
        <v>-5.37779428214432E-2</v>
      </c>
      <c r="AM10" s="119">
        <f>(VLOOKUP($A10,'ADR Raw Data'!$B$6:$BE$49,'ADR Raw Data'!X$1,FALSE))/100</f>
        <v>-1.1041323439302199E-2</v>
      </c>
      <c r="AN10" s="130">
        <f>(VLOOKUP($A10,'ADR Raw Data'!$B$6:$BE$49,'ADR Raw Data'!Y$1,FALSE))/100</f>
        <v>-3.5513521971654E-2</v>
      </c>
      <c r="AO10" s="119">
        <f>(VLOOKUP($A10,'ADR Raw Data'!$B$6:$BE$49,'ADR Raw Data'!AA$1,FALSE))/100</f>
        <v>-4.0925415637935197E-2</v>
      </c>
      <c r="AP10" s="119">
        <f>(VLOOKUP($A10,'ADR Raw Data'!$B$6:$BE$49,'ADR Raw Data'!AB$1,FALSE))/100</f>
        <v>-6.8748563048058292E-2</v>
      </c>
      <c r="AQ10" s="130">
        <f>(VLOOKUP($A10,'ADR Raw Data'!$B$6:$BE$49,'ADR Raw Data'!AC$1,FALSE))/100</f>
        <v>-5.5830143793556102E-2</v>
      </c>
      <c r="AR10" s="131">
        <f>(VLOOKUP($A10,'ADR Raw Data'!$B$6:$BE$49,'ADR Raw Data'!AE$1,FALSE))/100</f>
        <v>-3.9775390219625797E-2</v>
      </c>
      <c r="AS10" s="40"/>
      <c r="AT10" s="49">
        <f>VLOOKUP($A10,'RevPAR Raw Data'!$B$6:$BE$49,'RevPAR Raw Data'!G$1,FALSE)</f>
        <v>48.7480311576685</v>
      </c>
      <c r="AU10" s="50">
        <f>VLOOKUP($A10,'RevPAR Raw Data'!$B$6:$BE$49,'RevPAR Raw Data'!H$1,FALSE)</f>
        <v>63.372101948846499</v>
      </c>
      <c r="AV10" s="50">
        <f>VLOOKUP($A10,'RevPAR Raw Data'!$B$6:$BE$49,'RevPAR Raw Data'!I$1,FALSE)</f>
        <v>64.427773599546299</v>
      </c>
      <c r="AW10" s="50">
        <f>VLOOKUP($A10,'RevPAR Raw Data'!$B$6:$BE$49,'RevPAR Raw Data'!J$1,FALSE)</f>
        <v>64.899506968693103</v>
      </c>
      <c r="AX10" s="50">
        <f>VLOOKUP($A10,'RevPAR Raw Data'!$B$6:$BE$49,'RevPAR Raw Data'!K$1,FALSE)</f>
        <v>56.990117288924701</v>
      </c>
      <c r="AY10" s="51">
        <f>VLOOKUP($A10,'RevPAR Raw Data'!$B$6:$BE$49,'RevPAR Raw Data'!L$1,FALSE)</f>
        <v>59.687506192735803</v>
      </c>
      <c r="AZ10" s="50">
        <f>VLOOKUP($A10,'RevPAR Raw Data'!$B$6:$BE$49,'RevPAR Raw Data'!N$1,FALSE)</f>
        <v>56.196433581042697</v>
      </c>
      <c r="BA10" s="50">
        <f>VLOOKUP($A10,'RevPAR Raw Data'!$B$6:$BE$49,'RevPAR Raw Data'!O$1,FALSE)</f>
        <v>51.350670307696802</v>
      </c>
      <c r="BB10" s="51">
        <f>VLOOKUP($A10,'RevPAR Raw Data'!$B$6:$BE$49,'RevPAR Raw Data'!P$1,FALSE)</f>
        <v>53.7735519443698</v>
      </c>
      <c r="BC10" s="52">
        <f>VLOOKUP($A10,'RevPAR Raw Data'!$B$6:$BE$49,'RevPAR Raw Data'!R$1,FALSE)</f>
        <v>57.997804978916903</v>
      </c>
      <c r="BE10" s="129">
        <f>(VLOOKUP($A10,'RevPAR Raw Data'!$B$6:$BE$49,'RevPAR Raw Data'!T$1,FALSE))/100</f>
        <v>0.20509859461337498</v>
      </c>
      <c r="BF10" s="119">
        <f>(VLOOKUP($A10,'RevPAR Raw Data'!$B$6:$BE$49,'RevPAR Raw Data'!U$1,FALSE))/100</f>
        <v>-7.1662368776991198E-2</v>
      </c>
      <c r="BG10" s="119">
        <f>(VLOOKUP($A10,'RevPAR Raw Data'!$B$6:$BE$49,'RevPAR Raw Data'!V$1,FALSE))/100</f>
        <v>-0.24146696809545201</v>
      </c>
      <c r="BH10" s="119">
        <f>(VLOOKUP($A10,'RevPAR Raw Data'!$B$6:$BE$49,'RevPAR Raw Data'!W$1,FALSE))/100</f>
        <v>-0.209253818197012</v>
      </c>
      <c r="BI10" s="119">
        <f>(VLOOKUP($A10,'RevPAR Raw Data'!$B$6:$BE$49,'RevPAR Raw Data'!X$1,FALSE))/100</f>
        <v>-0.115826844744085</v>
      </c>
      <c r="BJ10" s="130">
        <f>(VLOOKUP($A10,'RevPAR Raw Data'!$B$6:$BE$49,'RevPAR Raw Data'!Y$1,FALSE))/100</f>
        <v>-0.12271338779642199</v>
      </c>
      <c r="BK10" s="119">
        <f>(VLOOKUP($A10,'RevPAR Raw Data'!$B$6:$BE$49,'RevPAR Raw Data'!AA$1,FALSE))/100</f>
        <v>-0.18015631917108302</v>
      </c>
      <c r="BL10" s="119">
        <f>(VLOOKUP($A10,'RevPAR Raw Data'!$B$6:$BE$49,'RevPAR Raw Data'!AB$1,FALSE))/100</f>
        <v>-0.36916623940766002</v>
      </c>
      <c r="BM10" s="130">
        <f>(VLOOKUP($A10,'RevPAR Raw Data'!$B$6:$BE$49,'RevPAR Raw Data'!AC$1,FALSE))/100</f>
        <v>-0.28276385047875796</v>
      </c>
      <c r="BN10" s="131">
        <f>(VLOOKUP($A10,'RevPAR Raw Data'!$B$6:$BE$49,'RevPAR Raw Data'!AE$1,FALSE))/100</f>
        <v>-0.17167808123592601</v>
      </c>
    </row>
    <row r="11" spans="1:66" x14ac:dyDescent="0.45">
      <c r="A11" s="59" t="s">
        <v>119</v>
      </c>
      <c r="B11" s="129">
        <f>(VLOOKUP($A11,'Occupancy Raw Data'!$B$8:$BE$51,'Occupancy Raw Data'!G$3,FALSE))/100</f>
        <v>0.41051522649876199</v>
      </c>
      <c r="C11" s="119">
        <f>(VLOOKUP($A11,'Occupancy Raw Data'!$B$8:$BE$51,'Occupancy Raw Data'!H$3,FALSE))/100</f>
        <v>0.46921625793174399</v>
      </c>
      <c r="D11" s="119">
        <f>(VLOOKUP($A11,'Occupancy Raw Data'!$B$8:$BE$51,'Occupancy Raw Data'!I$3,FALSE))/100</f>
        <v>0.48472450204571599</v>
      </c>
      <c r="E11" s="119">
        <f>(VLOOKUP($A11,'Occupancy Raw Data'!$B$8:$BE$51,'Occupancy Raw Data'!J$3,FALSE))/100</f>
        <v>0.49690080113678098</v>
      </c>
      <c r="F11" s="119">
        <f>(VLOOKUP($A11,'Occupancy Raw Data'!$B$8:$BE$51,'Occupancy Raw Data'!K$3,FALSE))/100</f>
        <v>0.45569248107406202</v>
      </c>
      <c r="G11" s="130">
        <f>(VLOOKUP($A11,'Occupancy Raw Data'!$B$8:$BE$51,'Occupancy Raw Data'!L$3,FALSE))/100</f>
        <v>0.46340985373741295</v>
      </c>
      <c r="H11" s="119">
        <f>(VLOOKUP($A11,'Occupancy Raw Data'!$B$8:$BE$51,'Occupancy Raw Data'!N$3,FALSE))/100</f>
        <v>0.43800377293774601</v>
      </c>
      <c r="I11" s="119">
        <f>(VLOOKUP($A11,'Occupancy Raw Data'!$B$8:$BE$51,'Occupancy Raw Data'!O$3,FALSE))/100</f>
        <v>0.40652179239042502</v>
      </c>
      <c r="J11" s="130">
        <f>(VLOOKUP($A11,'Occupancy Raw Data'!$B$8:$BE$51,'Occupancy Raw Data'!P$3,FALSE))/100</f>
        <v>0.42226278266408601</v>
      </c>
      <c r="K11" s="131">
        <f>(VLOOKUP($A11,'Occupancy Raw Data'!$B$8:$BE$51,'Occupancy Raw Data'!R$3,FALSE))/100</f>
        <v>0.45165354771646199</v>
      </c>
      <c r="M11" s="129">
        <f>(VLOOKUP($A11,'Occupancy Raw Data'!$B$8:$BE$51,'Occupancy Raw Data'!T$3,FALSE))/100</f>
        <v>0.26103635021578198</v>
      </c>
      <c r="N11" s="119">
        <f>(VLOOKUP($A11,'Occupancy Raw Data'!$B$8:$BE$51,'Occupancy Raw Data'!U$3,FALSE))/100</f>
        <v>-4.0483736681984801E-2</v>
      </c>
      <c r="O11" s="119">
        <f>(VLOOKUP($A11,'Occupancy Raw Data'!$B$8:$BE$51,'Occupancy Raw Data'!V$3,FALSE))/100</f>
        <v>-9.55992216243753E-2</v>
      </c>
      <c r="P11" s="119">
        <f>(VLOOKUP($A11,'Occupancy Raw Data'!$B$8:$BE$51,'Occupancy Raw Data'!W$3,FALSE))/100</f>
        <v>-9.4073642891138204E-2</v>
      </c>
      <c r="Q11" s="119">
        <f>(VLOOKUP($A11,'Occupancy Raw Data'!$B$8:$BE$51,'Occupancy Raw Data'!X$3,FALSE))/100</f>
        <v>-9.3895447339114299E-2</v>
      </c>
      <c r="R11" s="130">
        <f>(VLOOKUP($A11,'Occupancy Raw Data'!$B$8:$BE$51,'Occupancy Raw Data'!Y$3,FALSE))/100</f>
        <v>-3.5337506968946102E-2</v>
      </c>
      <c r="S11" s="119">
        <f>(VLOOKUP($A11,'Occupancy Raw Data'!$B$8:$BE$51,'Occupancy Raw Data'!AA$3,FALSE))/100</f>
        <v>-0.15775533348795301</v>
      </c>
      <c r="T11" s="119">
        <f>(VLOOKUP($A11,'Occupancy Raw Data'!$B$8:$BE$51,'Occupancy Raw Data'!AB$3,FALSE))/100</f>
        <v>-0.29028331519206801</v>
      </c>
      <c r="U11" s="130">
        <f>(VLOOKUP($A11,'Occupancy Raw Data'!$B$8:$BE$51,'Occupancy Raw Data'!AC$3,FALSE))/100</f>
        <v>-0.227217874742182</v>
      </c>
      <c r="V11" s="131">
        <f>(VLOOKUP($A11,'Occupancy Raw Data'!$B$8:$BE$51,'Occupancy Raw Data'!AE$3,FALSE))/100</f>
        <v>-9.5339857751589499E-2</v>
      </c>
      <c r="X11" s="49">
        <f>VLOOKUP($A11,'ADR Raw Data'!$B$6:$BE$49,'ADR Raw Data'!G$1,FALSE)</f>
        <v>99.221541537359698</v>
      </c>
      <c r="Y11" s="50">
        <f>VLOOKUP($A11,'ADR Raw Data'!$B$6:$BE$49,'ADR Raw Data'!H$1,FALSE)</f>
        <v>105.035539369256</v>
      </c>
      <c r="Z11" s="50">
        <f>VLOOKUP($A11,'ADR Raw Data'!$B$6:$BE$49,'ADR Raw Data'!I$1,FALSE)</f>
        <v>105.10124184988599</v>
      </c>
      <c r="AA11" s="50">
        <f>VLOOKUP($A11,'ADR Raw Data'!$B$6:$BE$49,'ADR Raw Data'!J$1,FALSE)</f>
        <v>103.813754067646</v>
      </c>
      <c r="AB11" s="50">
        <f>VLOOKUP($A11,'ADR Raw Data'!$B$6:$BE$49,'ADR Raw Data'!K$1,FALSE)</f>
        <v>102.411006989247</v>
      </c>
      <c r="AC11" s="51">
        <f>VLOOKUP($A11,'ADR Raw Data'!$B$6:$BE$49,'ADR Raw Data'!L$1,FALSE)</f>
        <v>103.24102733280399</v>
      </c>
      <c r="AD11" s="50">
        <f>VLOOKUP($A11,'ADR Raw Data'!$B$6:$BE$49,'ADR Raw Data'!N$1,FALSE)</f>
        <v>103.545747287168</v>
      </c>
      <c r="AE11" s="50">
        <f>VLOOKUP($A11,'ADR Raw Data'!$B$6:$BE$49,'ADR Raw Data'!O$1,FALSE)</f>
        <v>101.12081299342999</v>
      </c>
      <c r="AF11" s="51">
        <f>VLOOKUP($A11,'ADR Raw Data'!$B$6:$BE$49,'ADR Raw Data'!P$1,FALSE)</f>
        <v>102.378478141046</v>
      </c>
      <c r="AG11" s="52">
        <f>VLOOKUP($A11,'ADR Raw Data'!$B$6:$BE$49,'ADR Raw Data'!R$1,FALSE)</f>
        <v>103.010621638795</v>
      </c>
      <c r="AI11" s="129">
        <f>(VLOOKUP($A11,'ADR Raw Data'!$B$6:$BE$49,'ADR Raw Data'!T$1,FALSE))/100</f>
        <v>2.0856573409663501E-2</v>
      </c>
      <c r="AJ11" s="119">
        <f>(VLOOKUP($A11,'ADR Raw Data'!$B$6:$BE$49,'ADR Raw Data'!U$1,FALSE))/100</f>
        <v>1.8191642100233801E-2</v>
      </c>
      <c r="AK11" s="119">
        <f>(VLOOKUP($A11,'ADR Raw Data'!$B$6:$BE$49,'ADR Raw Data'!V$1,FALSE))/100</f>
        <v>-8.2348575115496895E-4</v>
      </c>
      <c r="AL11" s="119">
        <f>(VLOOKUP($A11,'ADR Raw Data'!$B$6:$BE$49,'ADR Raw Data'!W$1,FALSE))/100</f>
        <v>-8.0941673462218994E-3</v>
      </c>
      <c r="AM11" s="119">
        <f>(VLOOKUP($A11,'ADR Raw Data'!$B$6:$BE$49,'ADR Raw Data'!X$1,FALSE))/100</f>
        <v>1.48328941561008E-3</v>
      </c>
      <c r="AN11" s="130">
        <f>(VLOOKUP($A11,'ADR Raw Data'!$B$6:$BE$49,'ADR Raw Data'!Y$1,FALSE))/100</f>
        <v>2.7499114740749397E-3</v>
      </c>
      <c r="AO11" s="119">
        <f>(VLOOKUP($A11,'ADR Raw Data'!$B$6:$BE$49,'ADR Raw Data'!AA$1,FALSE))/100</f>
        <v>-2.4660385740469103E-2</v>
      </c>
      <c r="AP11" s="119">
        <f>(VLOOKUP($A11,'ADR Raw Data'!$B$6:$BE$49,'ADR Raw Data'!AB$1,FALSE))/100</f>
        <v>-6.6511446417961709E-2</v>
      </c>
      <c r="AQ11" s="130">
        <f>(VLOOKUP($A11,'ADR Raw Data'!$B$6:$BE$49,'ADR Raw Data'!AC$1,FALSE))/100</f>
        <v>-4.5839614067455604E-2</v>
      </c>
      <c r="AR11" s="131">
        <f>(VLOOKUP($A11,'ADR Raw Data'!$B$6:$BE$49,'ADR Raw Data'!AE$1,FALSE))/100</f>
        <v>-1.2501824584611701E-2</v>
      </c>
      <c r="AS11" s="40"/>
      <c r="AT11" s="49">
        <f>VLOOKUP($A11,'RevPAR Raw Data'!$B$6:$BE$49,'RevPAR Raw Data'!G$1,FALSE)</f>
        <v>40.731953597765603</v>
      </c>
      <c r="AU11" s="50">
        <f>VLOOKUP($A11,'RevPAR Raw Data'!$B$6:$BE$49,'RevPAR Raw Data'!H$1,FALSE)</f>
        <v>49.284382732684897</v>
      </c>
      <c r="AV11" s="50">
        <f>VLOOKUP($A11,'RevPAR Raw Data'!$B$6:$BE$49,'RevPAR Raw Data'!I$1,FALSE)</f>
        <v>50.945147120072498</v>
      </c>
      <c r="AW11" s="50">
        <f>VLOOKUP($A11,'RevPAR Raw Data'!$B$6:$BE$49,'RevPAR Raw Data'!J$1,FALSE)</f>
        <v>51.585137565230099</v>
      </c>
      <c r="AX11" s="50">
        <f>VLOOKUP($A11,'RevPAR Raw Data'!$B$6:$BE$49,'RevPAR Raw Data'!K$1,FALSE)</f>
        <v>46.6679258642232</v>
      </c>
      <c r="AY11" s="51">
        <f>VLOOKUP($A11,'RevPAR Raw Data'!$B$6:$BE$49,'RevPAR Raw Data'!L$1,FALSE)</f>
        <v>47.842909375995198</v>
      </c>
      <c r="AZ11" s="50">
        <f>VLOOKUP($A11,'RevPAR Raw Data'!$B$6:$BE$49,'RevPAR Raw Data'!N$1,FALSE)</f>
        <v>45.353427983438202</v>
      </c>
      <c r="BA11" s="50">
        <f>VLOOKUP($A11,'RevPAR Raw Data'!$B$6:$BE$49,'RevPAR Raw Data'!O$1,FALSE)</f>
        <v>41.107814146066502</v>
      </c>
      <c r="BB11" s="51">
        <f>VLOOKUP($A11,'RevPAR Raw Data'!$B$6:$BE$49,'RevPAR Raw Data'!P$1,FALSE)</f>
        <v>43.230621064752398</v>
      </c>
      <c r="BC11" s="52">
        <f>VLOOKUP($A11,'RevPAR Raw Data'!$B$6:$BE$49,'RevPAR Raw Data'!R$1,FALSE)</f>
        <v>46.525112715640098</v>
      </c>
      <c r="BE11" s="129">
        <f>(VLOOKUP($A11,'RevPAR Raw Data'!$B$6:$BE$49,'RevPAR Raw Data'!T$1,FALSE))/100</f>
        <v>0.287337247426312</v>
      </c>
      <c r="BF11" s="119">
        <f>(VLOOKUP($A11,'RevPAR Raw Data'!$B$6:$BE$49,'RevPAR Raw Data'!U$1,FALSE))/100</f>
        <v>-2.3028560230349701E-2</v>
      </c>
      <c r="BG11" s="119">
        <f>(VLOOKUP($A11,'RevPAR Raw Data'!$B$6:$BE$49,'RevPAR Raw Data'!V$1,FALSE))/100</f>
        <v>-9.6343982778701098E-2</v>
      </c>
      <c r="BH11" s="119">
        <f>(VLOOKUP($A11,'RevPAR Raw Data'!$B$6:$BE$49,'RevPAR Raw Data'!W$1,FALSE))/100</f>
        <v>-0.10140636242893</v>
      </c>
      <c r="BI11" s="119">
        <f>(VLOOKUP($A11,'RevPAR Raw Data'!$B$6:$BE$49,'RevPAR Raw Data'!X$1,FALSE))/100</f>
        <v>-9.2551432046716287E-2</v>
      </c>
      <c r="BJ11" s="130">
        <f>(VLOOKUP($A11,'RevPAR Raw Data'!$B$6:$BE$49,'RevPAR Raw Data'!Y$1,FALSE))/100</f>
        <v>-3.2684770510750298E-2</v>
      </c>
      <c r="BK11" s="119">
        <f>(VLOOKUP($A11,'RevPAR Raw Data'!$B$6:$BE$49,'RevPAR Raw Data'!AA$1,FALSE))/100</f>
        <v>-0.178525411851993</v>
      </c>
      <c r="BL11" s="119">
        <f>(VLOOKUP($A11,'RevPAR Raw Data'!$B$6:$BE$49,'RevPAR Raw Data'!AB$1,FALSE))/100</f>
        <v>-0.33748759844560394</v>
      </c>
      <c r="BM11" s="130">
        <f>(VLOOKUP($A11,'RevPAR Raw Data'!$B$6:$BE$49,'RevPAR Raw Data'!AC$1,FALSE))/100</f>
        <v>-0.26264190912222801</v>
      </c>
      <c r="BN11" s="131">
        <f>(VLOOKUP($A11,'RevPAR Raw Data'!$B$6:$BE$49,'RevPAR Raw Data'!AE$1,FALSE))/100</f>
        <v>-0.106649760158669</v>
      </c>
    </row>
    <row r="12" spans="1:66" x14ac:dyDescent="0.45">
      <c r="A12" s="59" t="s">
        <v>120</v>
      </c>
      <c r="B12" s="129">
        <f>(VLOOKUP($A12,'Occupancy Raw Data'!$B$8:$BE$51,'Occupancy Raw Data'!G$3,FALSE))/100</f>
        <v>0.44857937702376</v>
      </c>
      <c r="C12" s="119">
        <f>(VLOOKUP($A12,'Occupancy Raw Data'!$B$8:$BE$51,'Occupancy Raw Data'!H$3,FALSE))/100</f>
        <v>0.48360468828385</v>
      </c>
      <c r="D12" s="119">
        <f>(VLOOKUP($A12,'Occupancy Raw Data'!$B$8:$BE$51,'Occupancy Raw Data'!I$3,FALSE))/100</f>
        <v>0.479226524376339</v>
      </c>
      <c r="E12" s="119">
        <f>(VLOOKUP($A12,'Occupancy Raw Data'!$B$8:$BE$51,'Occupancy Raw Data'!J$3,FALSE))/100</f>
        <v>0.49742326811693305</v>
      </c>
      <c r="F12" s="119">
        <f>(VLOOKUP($A12,'Occupancy Raw Data'!$B$8:$BE$51,'Occupancy Raw Data'!K$3,FALSE))/100</f>
        <v>0.47402745473617003</v>
      </c>
      <c r="G12" s="130">
        <f>(VLOOKUP($A12,'Occupancy Raw Data'!$B$8:$BE$51,'Occupancy Raw Data'!L$3,FALSE))/100</f>
        <v>0.47657226250740997</v>
      </c>
      <c r="H12" s="119">
        <f>(VLOOKUP($A12,'Occupancy Raw Data'!$B$8:$BE$51,'Occupancy Raw Data'!N$3,FALSE))/100</f>
        <v>0.44898982989008901</v>
      </c>
      <c r="I12" s="119">
        <f>(VLOOKUP($A12,'Occupancy Raw Data'!$B$8:$BE$51,'Occupancy Raw Data'!O$3,FALSE))/100</f>
        <v>0.42541159301317999</v>
      </c>
      <c r="J12" s="130">
        <f>(VLOOKUP($A12,'Occupancy Raw Data'!$B$8:$BE$51,'Occupancy Raw Data'!P$3,FALSE))/100</f>
        <v>0.43720071145163403</v>
      </c>
      <c r="K12" s="131">
        <f>(VLOOKUP($A12,'Occupancy Raw Data'!$B$8:$BE$51,'Occupancy Raw Data'!R$3,FALSE))/100</f>
        <v>0.46532324792004603</v>
      </c>
      <c r="M12" s="129">
        <f>(VLOOKUP($A12,'Occupancy Raw Data'!$B$8:$BE$51,'Occupancy Raw Data'!T$3,FALSE))/100</f>
        <v>0.15033463511040199</v>
      </c>
      <c r="N12" s="119">
        <f>(VLOOKUP($A12,'Occupancy Raw Data'!$B$8:$BE$51,'Occupancy Raw Data'!U$3,FALSE))/100</f>
        <v>4.1584312481902398E-3</v>
      </c>
      <c r="O12" s="119">
        <f>(VLOOKUP($A12,'Occupancy Raw Data'!$B$8:$BE$51,'Occupancy Raw Data'!V$3,FALSE))/100</f>
        <v>-4.0095416111531799E-2</v>
      </c>
      <c r="P12" s="119">
        <f>(VLOOKUP($A12,'Occupancy Raw Data'!$B$8:$BE$51,'Occupancy Raw Data'!W$3,FALSE))/100</f>
        <v>-3.8250378301068498E-2</v>
      </c>
      <c r="Q12" s="119">
        <f>(VLOOKUP($A12,'Occupancy Raw Data'!$B$8:$BE$51,'Occupancy Raw Data'!X$3,FALSE))/100</f>
        <v>-9.412894311267031E-3</v>
      </c>
      <c r="R12" s="130">
        <f>(VLOOKUP($A12,'Occupancy Raw Data'!$B$8:$BE$51,'Occupancy Raw Data'!Y$3,FALSE))/100</f>
        <v>6.8967455416041401E-3</v>
      </c>
      <c r="S12" s="119">
        <f>(VLOOKUP($A12,'Occupancy Raw Data'!$B$8:$BE$51,'Occupancy Raw Data'!AA$3,FALSE))/100</f>
        <v>-8.0144098977522393E-2</v>
      </c>
      <c r="T12" s="119">
        <f>(VLOOKUP($A12,'Occupancy Raw Data'!$B$8:$BE$51,'Occupancy Raw Data'!AB$3,FALSE))/100</f>
        <v>-0.14960545989496801</v>
      </c>
      <c r="U12" s="130">
        <f>(VLOOKUP($A12,'Occupancy Raw Data'!$B$8:$BE$51,'Occupancy Raw Data'!AC$3,FALSE))/100</f>
        <v>-0.11530148583531601</v>
      </c>
      <c r="V12" s="131">
        <f>(VLOOKUP($A12,'Occupancy Raw Data'!$B$8:$BE$51,'Occupancy Raw Data'!AE$3,FALSE))/100</f>
        <v>-2.91031131270767E-2</v>
      </c>
      <c r="X12" s="49">
        <f>VLOOKUP($A12,'ADR Raw Data'!$B$6:$BE$49,'ADR Raw Data'!G$1,FALSE)</f>
        <v>78.283545140300902</v>
      </c>
      <c r="Y12" s="50">
        <f>VLOOKUP($A12,'ADR Raw Data'!$B$6:$BE$49,'ADR Raw Data'!H$1,FALSE)</f>
        <v>79.461444737834697</v>
      </c>
      <c r="Z12" s="50">
        <f>VLOOKUP($A12,'ADR Raw Data'!$B$6:$BE$49,'ADR Raw Data'!I$1,FALSE)</f>
        <v>78.863598210886906</v>
      </c>
      <c r="AA12" s="50">
        <f>VLOOKUP($A12,'ADR Raw Data'!$B$6:$BE$49,'ADR Raw Data'!J$1,FALSE)</f>
        <v>78.778377188961201</v>
      </c>
      <c r="AB12" s="50">
        <f>VLOOKUP($A12,'ADR Raw Data'!$B$6:$BE$49,'ADR Raw Data'!K$1,FALSE)</f>
        <v>77.820873580911993</v>
      </c>
      <c r="AC12" s="51">
        <f>VLOOKUP($A12,'ADR Raw Data'!$B$6:$BE$49,'ADR Raw Data'!L$1,FALSE)</f>
        <v>78.650514268215602</v>
      </c>
      <c r="AD12" s="50">
        <f>VLOOKUP($A12,'ADR Raw Data'!$B$6:$BE$49,'ADR Raw Data'!N$1,FALSE)</f>
        <v>79.419845606907003</v>
      </c>
      <c r="AE12" s="50">
        <f>VLOOKUP($A12,'ADR Raw Data'!$B$6:$BE$49,'ADR Raw Data'!O$1,FALSE)</f>
        <v>78.665277658662006</v>
      </c>
      <c r="AF12" s="51">
        <f>VLOOKUP($A12,'ADR Raw Data'!$B$6:$BE$49,'ADR Raw Data'!P$1,FALSE)</f>
        <v>79.052735096229</v>
      </c>
      <c r="AG12" s="52">
        <f>VLOOKUP($A12,'ADR Raw Data'!$B$6:$BE$49,'ADR Raw Data'!R$1,FALSE)</f>
        <v>78.758489120999101</v>
      </c>
      <c r="AI12" s="129">
        <f>(VLOOKUP($A12,'ADR Raw Data'!$B$6:$BE$49,'ADR Raw Data'!T$1,FALSE))/100</f>
        <v>5.6933172662502897E-2</v>
      </c>
      <c r="AJ12" s="119">
        <f>(VLOOKUP($A12,'ADR Raw Data'!$B$6:$BE$49,'ADR Raw Data'!U$1,FALSE))/100</f>
        <v>4.1737745086435296E-2</v>
      </c>
      <c r="AK12" s="119">
        <f>(VLOOKUP($A12,'ADR Raw Data'!$B$6:$BE$49,'ADR Raw Data'!V$1,FALSE))/100</f>
        <v>2.0272073344849501E-2</v>
      </c>
      <c r="AL12" s="119">
        <f>(VLOOKUP($A12,'ADR Raw Data'!$B$6:$BE$49,'ADR Raw Data'!W$1,FALSE))/100</f>
        <v>1.5189920896346401E-2</v>
      </c>
      <c r="AM12" s="119">
        <f>(VLOOKUP($A12,'ADR Raw Data'!$B$6:$BE$49,'ADR Raw Data'!X$1,FALSE))/100</f>
        <v>2.0605119824485797E-2</v>
      </c>
      <c r="AN12" s="130">
        <f>(VLOOKUP($A12,'ADR Raw Data'!$B$6:$BE$49,'ADR Raw Data'!Y$1,FALSE))/100</f>
        <v>2.9300707084658997E-2</v>
      </c>
      <c r="AO12" s="119">
        <f>(VLOOKUP($A12,'ADR Raw Data'!$B$6:$BE$49,'ADR Raw Data'!AA$1,FALSE))/100</f>
        <v>-1.95054687332405E-4</v>
      </c>
      <c r="AP12" s="119">
        <f>(VLOOKUP($A12,'ADR Raw Data'!$B$6:$BE$49,'ADR Raw Data'!AB$1,FALSE))/100</f>
        <v>-1.7575361174885701E-2</v>
      </c>
      <c r="AQ12" s="130">
        <f>(VLOOKUP($A12,'ADR Raw Data'!$B$6:$BE$49,'ADR Raw Data'!AC$1,FALSE))/100</f>
        <v>-8.8410147945418502E-3</v>
      </c>
      <c r="AR12" s="131">
        <f>(VLOOKUP($A12,'ADR Raw Data'!$B$6:$BE$49,'ADR Raw Data'!AE$1,FALSE))/100</f>
        <v>1.75854563698103E-2</v>
      </c>
      <c r="AS12" s="40"/>
      <c r="AT12" s="49">
        <f>VLOOKUP($A12,'RevPAR Raw Data'!$B$6:$BE$49,'RevPAR Raw Data'!G$1,FALSE)</f>
        <v>35.116383910247599</v>
      </c>
      <c r="AU12" s="50">
        <f>VLOOKUP($A12,'RevPAR Raw Data'!$B$6:$BE$49,'RevPAR Raw Data'!H$1,FALSE)</f>
        <v>38.427927213025001</v>
      </c>
      <c r="AV12" s="50">
        <f>VLOOKUP($A12,'RevPAR Raw Data'!$B$6:$BE$49,'RevPAR Raw Data'!I$1,FALSE)</f>
        <v>37.793528070415398</v>
      </c>
      <c r="AW12" s="50">
        <f>VLOOKUP($A12,'RevPAR Raw Data'!$B$6:$BE$49,'RevPAR Raw Data'!J$1,FALSE)</f>
        <v>39.186197838281501</v>
      </c>
      <c r="AX12" s="50">
        <f>VLOOKUP($A12,'RevPAR Raw Data'!$B$6:$BE$49,'RevPAR Raw Data'!K$1,FALSE)</f>
        <v>36.889230628904997</v>
      </c>
      <c r="AY12" s="51">
        <f>VLOOKUP($A12,'RevPAR Raw Data'!$B$6:$BE$49,'RevPAR Raw Data'!L$1,FALSE)</f>
        <v>37.482653532174901</v>
      </c>
      <c r="AZ12" s="50">
        <f>VLOOKUP($A12,'RevPAR Raw Data'!$B$6:$BE$49,'RevPAR Raw Data'!N$1,FALSE)</f>
        <v>35.658702968942301</v>
      </c>
      <c r="BA12" s="50">
        <f>VLOOKUP($A12,'RevPAR Raw Data'!$B$6:$BE$49,'RevPAR Raw Data'!O$1,FALSE)</f>
        <v>33.465121083595498</v>
      </c>
      <c r="BB12" s="51">
        <f>VLOOKUP($A12,'RevPAR Raw Data'!$B$6:$BE$49,'RevPAR Raw Data'!P$1,FALSE)</f>
        <v>34.561912026268899</v>
      </c>
      <c r="BC12" s="52">
        <f>VLOOKUP($A12,'RevPAR Raw Data'!$B$6:$BE$49,'RevPAR Raw Data'!R$1,FALSE)</f>
        <v>36.648155959058897</v>
      </c>
      <c r="BE12" s="129">
        <f>(VLOOKUP($A12,'RevPAR Raw Data'!$B$6:$BE$49,'RevPAR Raw Data'!T$1,FALSE))/100</f>
        <v>0.21582683551079998</v>
      </c>
      <c r="BF12" s="119">
        <f>(VLOOKUP($A12,'RevPAR Raw Data'!$B$6:$BE$49,'RevPAR Raw Data'!U$1,FALSE))/100</f>
        <v>4.6069739878022001E-2</v>
      </c>
      <c r="BG12" s="119">
        <f>(VLOOKUP($A12,'RevPAR Raw Data'!$B$6:$BE$49,'RevPAR Raw Data'!V$1,FALSE))/100</f>
        <v>-2.0636159982887498E-2</v>
      </c>
      <c r="BH12" s="119">
        <f>(VLOOKUP($A12,'RevPAR Raw Data'!$B$6:$BE$49,'RevPAR Raw Data'!W$1,FALSE))/100</f>
        <v>-2.36414776253706E-2</v>
      </c>
      <c r="BI12" s="119">
        <f>(VLOOKUP($A12,'RevPAR Raw Data'!$B$6:$BE$49,'RevPAR Raw Data'!X$1,FALSE))/100</f>
        <v>1.0998271698039901E-2</v>
      </c>
      <c r="BJ12" s="130">
        <f>(VLOOKUP($A12,'RevPAR Raw Data'!$B$6:$BE$49,'RevPAR Raw Data'!Y$1,FALSE))/100</f>
        <v>3.63995321472151E-2</v>
      </c>
      <c r="BK12" s="119">
        <f>(VLOOKUP($A12,'RevPAR Raw Data'!$B$6:$BE$49,'RevPAR Raw Data'!AA$1,FALSE))/100</f>
        <v>-8.0323521182687208E-2</v>
      </c>
      <c r="BL12" s="119">
        <f>(VLOOKUP($A12,'RevPAR Raw Data'!$B$6:$BE$49,'RevPAR Raw Data'!AB$1,FALSE))/100</f>
        <v>-0.16455145107846503</v>
      </c>
      <c r="BM12" s="130">
        <f>(VLOOKUP($A12,'RevPAR Raw Data'!$B$6:$BE$49,'RevPAR Raw Data'!AC$1,FALSE))/100</f>
        <v>-0.12312311848775501</v>
      </c>
      <c r="BN12" s="131">
        <f>(VLOOKUP($A12,'RevPAR Raw Data'!$B$6:$BE$49,'RevPAR Raw Data'!AE$1,FALSE))/100</f>
        <v>-1.2029448283388099E-2</v>
      </c>
    </row>
    <row r="13" spans="1:66" x14ac:dyDescent="0.45">
      <c r="A13" s="59" t="s">
        <v>121</v>
      </c>
      <c r="B13" s="129">
        <f>(VLOOKUP($A13,'Occupancy Raw Data'!$B$8:$BE$51,'Occupancy Raw Data'!G$3,FALSE))/100</f>
        <v>0.430002031871353</v>
      </c>
      <c r="C13" s="119">
        <f>(VLOOKUP($A13,'Occupancy Raw Data'!$B$8:$BE$51,'Occupancy Raw Data'!H$3,FALSE))/100</f>
        <v>0.43223709036022101</v>
      </c>
      <c r="D13" s="119">
        <f>(VLOOKUP($A13,'Occupancy Raw Data'!$B$8:$BE$51,'Occupancy Raw Data'!I$3,FALSE))/100</f>
        <v>0.44587965516240402</v>
      </c>
      <c r="E13" s="119">
        <f>(VLOOKUP($A13,'Occupancy Raw Data'!$B$8:$BE$51,'Occupancy Raw Data'!J$3,FALSE))/100</f>
        <v>0.44802763345040703</v>
      </c>
      <c r="F13" s="119">
        <f>(VLOOKUP($A13,'Occupancy Raw Data'!$B$8:$BE$51,'Occupancy Raw Data'!K$3,FALSE))/100</f>
        <v>0.43847783808887897</v>
      </c>
      <c r="G13" s="130">
        <f>(VLOOKUP($A13,'Occupancy Raw Data'!$B$8:$BE$51,'Occupancy Raw Data'!L$3,FALSE))/100</f>
        <v>0.43892484978665303</v>
      </c>
      <c r="H13" s="119">
        <f>(VLOOKUP($A13,'Occupancy Raw Data'!$B$8:$BE$51,'Occupancy Raw Data'!N$3,FALSE))/100</f>
        <v>0.44503787988737598</v>
      </c>
      <c r="I13" s="119">
        <f>(VLOOKUP($A13,'Occupancy Raw Data'!$B$8:$BE$51,'Occupancy Raw Data'!O$3,FALSE))/100</f>
        <v>0.43313691910249297</v>
      </c>
      <c r="J13" s="130">
        <f>(VLOOKUP($A13,'Occupancy Raw Data'!$B$8:$BE$51,'Occupancy Raw Data'!P$3,FALSE))/100</f>
        <v>0.43908739949493403</v>
      </c>
      <c r="K13" s="131">
        <f>(VLOOKUP($A13,'Occupancy Raw Data'!$B$8:$BE$51,'Occupancy Raw Data'!R$3,FALSE))/100</f>
        <v>0.43897129256044798</v>
      </c>
      <c r="M13" s="129">
        <f>(VLOOKUP($A13,'Occupancy Raw Data'!$B$8:$BE$51,'Occupancy Raw Data'!T$3,FALSE))/100</f>
        <v>0.10938978842640701</v>
      </c>
      <c r="N13" s="119">
        <f>(VLOOKUP($A13,'Occupancy Raw Data'!$B$8:$BE$51,'Occupancy Raw Data'!U$3,FALSE))/100</f>
        <v>2.7103348709228401E-2</v>
      </c>
      <c r="O13" s="119">
        <f>(VLOOKUP($A13,'Occupancy Raw Data'!$B$8:$BE$51,'Occupancy Raw Data'!V$3,FALSE))/100</f>
        <v>3.44119812553784E-2</v>
      </c>
      <c r="P13" s="119">
        <f>(VLOOKUP($A13,'Occupancy Raw Data'!$B$8:$BE$51,'Occupancy Raw Data'!W$3,FALSE))/100</f>
        <v>1.0150899262851001E-2</v>
      </c>
      <c r="Q13" s="119">
        <f>(VLOOKUP($A13,'Occupancy Raw Data'!$B$8:$BE$51,'Occupancy Raw Data'!X$3,FALSE))/100</f>
        <v>-1.06038016589206E-2</v>
      </c>
      <c r="R13" s="130">
        <f>(VLOOKUP($A13,'Occupancy Raw Data'!$B$8:$BE$51,'Occupancy Raw Data'!Y$3,FALSE))/100</f>
        <v>3.2189920967221702E-2</v>
      </c>
      <c r="S13" s="119">
        <f>(VLOOKUP($A13,'Occupancy Raw Data'!$B$8:$BE$51,'Occupancy Raw Data'!AA$3,FALSE))/100</f>
        <v>-1.9556597074406198E-2</v>
      </c>
      <c r="T13" s="119">
        <f>(VLOOKUP($A13,'Occupancy Raw Data'!$B$8:$BE$51,'Occupancy Raw Data'!AB$3,FALSE))/100</f>
        <v>-8.43538675807535E-2</v>
      </c>
      <c r="U13" s="130">
        <f>(VLOOKUP($A13,'Occupancy Raw Data'!$B$8:$BE$51,'Occupancy Raw Data'!AC$3,FALSE))/100</f>
        <v>-5.2623674161957006E-2</v>
      </c>
      <c r="V13" s="131">
        <f>(VLOOKUP($A13,'Occupancy Raw Data'!$B$8:$BE$51,'Occupancy Raw Data'!AE$3,FALSE))/100</f>
        <v>6.4398991809843801E-3</v>
      </c>
      <c r="X13" s="49">
        <f>VLOOKUP($A13,'ADR Raw Data'!$B$6:$BE$49,'ADR Raw Data'!G$1,FALSE)</f>
        <v>60.235250216011799</v>
      </c>
      <c r="Y13" s="50">
        <f>VLOOKUP($A13,'ADR Raw Data'!$B$6:$BE$49,'ADR Raw Data'!H$1,FALSE)</f>
        <v>60.511153287220402</v>
      </c>
      <c r="Z13" s="50">
        <f>VLOOKUP($A13,'ADR Raw Data'!$B$6:$BE$49,'ADR Raw Data'!I$1,FALSE)</f>
        <v>60.6191584792656</v>
      </c>
      <c r="AA13" s="50">
        <f>VLOOKUP($A13,'ADR Raw Data'!$B$6:$BE$49,'ADR Raw Data'!J$1,FALSE)</f>
        <v>60.606657246517599</v>
      </c>
      <c r="AB13" s="50">
        <f>VLOOKUP($A13,'ADR Raw Data'!$B$6:$BE$49,'ADR Raw Data'!K$1,FALSE)</f>
        <v>59.655370998278798</v>
      </c>
      <c r="AC13" s="51">
        <f>VLOOKUP($A13,'ADR Raw Data'!$B$6:$BE$49,'ADR Raw Data'!L$1,FALSE)</f>
        <v>60.327552509688203</v>
      </c>
      <c r="AD13" s="50">
        <f>VLOOKUP($A13,'ADR Raw Data'!$B$6:$BE$49,'ADR Raw Data'!N$1,FALSE)</f>
        <v>61.8227287503261</v>
      </c>
      <c r="AE13" s="50">
        <f>VLOOKUP($A13,'ADR Raw Data'!$B$6:$BE$49,'ADR Raw Data'!O$1,FALSE)</f>
        <v>61.413591442165902</v>
      </c>
      <c r="AF13" s="51">
        <f>VLOOKUP($A13,'ADR Raw Data'!$B$6:$BE$49,'ADR Raw Data'!P$1,FALSE)</f>
        <v>61.620932395716203</v>
      </c>
      <c r="AG13" s="52">
        <f>VLOOKUP($A13,'ADR Raw Data'!$B$6:$BE$49,'ADR Raw Data'!R$1,FALSE)</f>
        <v>60.697187361729</v>
      </c>
      <c r="AI13" s="129">
        <f>(VLOOKUP($A13,'ADR Raw Data'!$B$6:$BE$49,'ADR Raw Data'!T$1,FALSE))/100</f>
        <v>2.0521136305384401E-2</v>
      </c>
      <c r="AJ13" s="119">
        <f>(VLOOKUP($A13,'ADR Raw Data'!$B$6:$BE$49,'ADR Raw Data'!U$1,FALSE))/100</f>
        <v>1.15171811544258E-2</v>
      </c>
      <c r="AK13" s="119">
        <f>(VLOOKUP($A13,'ADR Raw Data'!$B$6:$BE$49,'ADR Raw Data'!V$1,FALSE))/100</f>
        <v>9.7900252962003706E-3</v>
      </c>
      <c r="AL13" s="119">
        <f>(VLOOKUP($A13,'ADR Raw Data'!$B$6:$BE$49,'ADR Raw Data'!W$1,FALSE))/100</f>
        <v>5.0912266817297004E-3</v>
      </c>
      <c r="AM13" s="119">
        <f>(VLOOKUP($A13,'ADR Raw Data'!$B$6:$BE$49,'ADR Raw Data'!X$1,FALSE))/100</f>
        <v>-2.8774676916478699E-3</v>
      </c>
      <c r="AN13" s="130">
        <f>(VLOOKUP($A13,'ADR Raw Data'!$B$6:$BE$49,'ADR Raw Data'!Y$1,FALSE))/100</f>
        <v>8.4877954393463694E-3</v>
      </c>
      <c r="AO13" s="119">
        <f>(VLOOKUP($A13,'ADR Raw Data'!$B$6:$BE$49,'ADR Raw Data'!AA$1,FALSE))/100</f>
        <v>-2.97779611865429E-3</v>
      </c>
      <c r="AP13" s="119">
        <f>(VLOOKUP($A13,'ADR Raw Data'!$B$6:$BE$49,'ADR Raw Data'!AB$1,FALSE))/100</f>
        <v>-2.4720609328738301E-2</v>
      </c>
      <c r="AQ13" s="130">
        <f>(VLOOKUP($A13,'ADR Raw Data'!$B$6:$BE$49,'ADR Raw Data'!AC$1,FALSE))/100</f>
        <v>-1.4045319335036699E-2</v>
      </c>
      <c r="AR13" s="131">
        <f>(VLOOKUP($A13,'ADR Raw Data'!$B$6:$BE$49,'ADR Raw Data'!AE$1,FALSE))/100</f>
        <v>1.05601801309624E-3</v>
      </c>
      <c r="AS13" s="40"/>
      <c r="AT13" s="49">
        <f>VLOOKUP($A13,'RevPAR Raw Data'!$B$6:$BE$49,'RevPAR Raw Data'!G$1,FALSE)</f>
        <v>25.9012799831644</v>
      </c>
      <c r="AU13" s="50">
        <f>VLOOKUP($A13,'RevPAR Raw Data'!$B$6:$BE$49,'RevPAR Raw Data'!H$1,FALSE)</f>
        <v>26.1551648312095</v>
      </c>
      <c r="AV13" s="50">
        <f>VLOOKUP($A13,'RevPAR Raw Data'!$B$6:$BE$49,'RevPAR Raw Data'!I$1,FALSE)</f>
        <v>27.028849478970098</v>
      </c>
      <c r="AW13" s="50">
        <f>VLOOKUP($A13,'RevPAR Raw Data'!$B$6:$BE$49,'RevPAR Raw Data'!J$1,FALSE)</f>
        <v>27.153457217497301</v>
      </c>
      <c r="AX13" s="50">
        <f>VLOOKUP($A13,'RevPAR Raw Data'!$B$6:$BE$49,'RevPAR Raw Data'!K$1,FALSE)</f>
        <v>26.157558105715299</v>
      </c>
      <c r="AY13" s="51">
        <f>VLOOKUP($A13,'RevPAR Raw Data'!$B$6:$BE$49,'RevPAR Raw Data'!L$1,FALSE)</f>
        <v>26.479261923311299</v>
      </c>
      <c r="AZ13" s="50">
        <f>VLOOKUP($A13,'RevPAR Raw Data'!$B$6:$BE$49,'RevPAR Raw Data'!N$1,FALSE)</f>
        <v>27.513456131897399</v>
      </c>
      <c r="BA13" s="50">
        <f>VLOOKUP($A13,'RevPAR Raw Data'!$B$6:$BE$49,'RevPAR Raw Data'!O$1,FALSE)</f>
        <v>26.600493788279</v>
      </c>
      <c r="BB13" s="51">
        <f>VLOOKUP($A13,'RevPAR Raw Data'!$B$6:$BE$49,'RevPAR Raw Data'!P$1,FALSE)</f>
        <v>27.056974960088201</v>
      </c>
      <c r="BC13" s="52">
        <f>VLOOKUP($A13,'RevPAR Raw Data'!$B$6:$BE$49,'RevPAR Raw Data'!R$1,FALSE)</f>
        <v>26.644322790961901</v>
      </c>
      <c r="BE13" s="129">
        <f>(VLOOKUP($A13,'RevPAR Raw Data'!$B$6:$BE$49,'RevPAR Raw Data'!T$1,FALSE))/100</f>
        <v>0.132155727490507</v>
      </c>
      <c r="BF13" s="119">
        <f>(VLOOKUP($A13,'RevPAR Raw Data'!$B$6:$BE$49,'RevPAR Raw Data'!U$1,FALSE))/100</f>
        <v>3.8932684040629904E-2</v>
      </c>
      <c r="BG13" s="119">
        <f>(VLOOKUP($A13,'RevPAR Raw Data'!$B$6:$BE$49,'RevPAR Raw Data'!V$1,FALSE))/100</f>
        <v>4.4538900718561397E-2</v>
      </c>
      <c r="BH13" s="119">
        <f>(VLOOKUP($A13,'RevPAR Raw Data'!$B$6:$BE$49,'RevPAR Raw Data'!W$1,FALSE))/100</f>
        <v>1.5293806473751299E-2</v>
      </c>
      <c r="BI13" s="119">
        <f>(VLOOKUP($A13,'RevPAR Raw Data'!$B$6:$BE$49,'RevPAR Raw Data'!X$1,FALSE))/100</f>
        <v>-1.3450757253886302E-2</v>
      </c>
      <c r="BJ13" s="130">
        <f>(VLOOKUP($A13,'RevPAR Raw Data'!$B$6:$BE$49,'RevPAR Raw Data'!Y$1,FALSE))/100</f>
        <v>4.0950937870946599E-2</v>
      </c>
      <c r="BK13" s="119">
        <f>(VLOOKUP($A13,'RevPAR Raw Data'!$B$6:$BE$49,'RevPAR Raw Data'!AA$1,FALSE))/100</f>
        <v>-2.2476157634198302E-2</v>
      </c>
      <c r="BL13" s="119">
        <f>(VLOOKUP($A13,'RevPAR Raw Data'!$B$6:$BE$49,'RevPAR Raw Data'!AB$1,FALSE))/100</f>
        <v>-0.106989197903659</v>
      </c>
      <c r="BM13" s="130">
        <f>(VLOOKUP($A13,'RevPAR Raw Data'!$B$6:$BE$49,'RevPAR Raw Data'!AC$1,FALSE))/100</f>
        <v>-6.5929877188806107E-2</v>
      </c>
      <c r="BN13" s="131">
        <f>(VLOOKUP($A13,'RevPAR Raw Data'!$B$6:$BE$49,'RevPAR Raw Data'!AE$1,FALSE))/100</f>
        <v>7.5027178436182698E-3</v>
      </c>
    </row>
    <row r="14" spans="1:66" x14ac:dyDescent="0.45">
      <c r="A14" s="40"/>
      <c r="B14" s="53"/>
      <c r="C14" s="120"/>
      <c r="D14" s="120"/>
      <c r="E14" s="120"/>
      <c r="F14" s="120"/>
      <c r="G14" s="121"/>
      <c r="H14" s="120"/>
      <c r="I14" s="120"/>
      <c r="J14" s="121"/>
      <c r="K14" s="54"/>
      <c r="M14" s="132"/>
      <c r="N14" s="136"/>
      <c r="O14" s="136"/>
      <c r="P14" s="136"/>
      <c r="Q14" s="136"/>
      <c r="R14" s="137"/>
      <c r="S14" s="136"/>
      <c r="T14" s="136"/>
      <c r="U14" s="137"/>
      <c r="V14" s="133"/>
      <c r="X14" s="55"/>
      <c r="Y14" s="56"/>
      <c r="Z14" s="56"/>
      <c r="AA14" s="56"/>
      <c r="AB14" s="56"/>
      <c r="AC14" s="57"/>
      <c r="AD14" s="56"/>
      <c r="AE14" s="56"/>
      <c r="AF14" s="57"/>
      <c r="AG14" s="58"/>
      <c r="AI14" s="134"/>
      <c r="AJ14" s="138"/>
      <c r="AK14" s="138"/>
      <c r="AL14" s="138"/>
      <c r="AM14" s="138"/>
      <c r="AN14" s="139"/>
      <c r="AO14" s="138"/>
      <c r="AP14" s="138"/>
      <c r="AQ14" s="139"/>
      <c r="AR14" s="135"/>
      <c r="AS14" s="40"/>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45">
      <c r="A15" s="46" t="s">
        <v>87</v>
      </c>
      <c r="B15" s="118">
        <f>(VLOOKUP($A15,'Occupancy Raw Data'!$B$8:$BE$45,'Occupancy Raw Data'!G$3,FALSE))/100</f>
        <v>0.480184355796271</v>
      </c>
      <c r="C15" s="115">
        <f>(VLOOKUP($A15,'Occupancy Raw Data'!$B$8:$BE$45,'Occupancy Raw Data'!H$3,FALSE))/100</f>
        <v>0.52563101065861095</v>
      </c>
      <c r="D15" s="115">
        <f>(VLOOKUP($A15,'Occupancy Raw Data'!$B$8:$BE$45,'Occupancy Raw Data'!I$3,FALSE))/100</f>
        <v>0.51857445404992497</v>
      </c>
      <c r="E15" s="115">
        <f>(VLOOKUP($A15,'Occupancy Raw Data'!$B$8:$BE$45,'Occupancy Raw Data'!J$3,FALSE))/100</f>
        <v>0.51675172725063301</v>
      </c>
      <c r="F15" s="115">
        <f>(VLOOKUP($A15,'Occupancy Raw Data'!$B$8:$BE$45,'Occupancy Raw Data'!K$3,FALSE))/100</f>
        <v>0.46736451064125201</v>
      </c>
      <c r="G15" s="116">
        <f>(VLOOKUP($A15,'Occupancy Raw Data'!$B$8:$BE$45,'Occupancy Raw Data'!L$3,FALSE))/100</f>
        <v>0.50170121167933801</v>
      </c>
      <c r="H15" s="119">
        <f>(VLOOKUP($A15,'Occupancy Raw Data'!$B$8:$BE$45,'Occupancy Raw Data'!N$3,FALSE))/100</f>
        <v>0.46114120056938501</v>
      </c>
      <c r="I15" s="119">
        <f>(VLOOKUP($A15,'Occupancy Raw Data'!$B$8:$BE$45,'Occupancy Raw Data'!O$3,FALSE))/100</f>
        <v>0.46045550810679403</v>
      </c>
      <c r="J15" s="116">
        <f>(VLOOKUP($A15,'Occupancy Raw Data'!$B$8:$BE$45,'Occupancy Raw Data'!P$3,FALSE))/100</f>
        <v>0.46079835433808902</v>
      </c>
      <c r="K15" s="117">
        <f>(VLOOKUP($A15,'Occupancy Raw Data'!$B$8:$BE$45,'Occupancy Raw Data'!R$3,FALSE))/100</f>
        <v>0.49001468101041001</v>
      </c>
      <c r="M15" s="129">
        <f>(VLOOKUP($A15,'Occupancy Raw Data'!$B$8:$BE$45,'Occupancy Raw Data'!T$3,FALSE))/100</f>
        <v>8.4791157025470007E-2</v>
      </c>
      <c r="N15" s="119">
        <f>(VLOOKUP($A15,'Occupancy Raw Data'!$B$8:$BE$45,'Occupancy Raw Data'!U$3,FALSE))/100</f>
        <v>-0.10613721768109301</v>
      </c>
      <c r="O15" s="119">
        <f>(VLOOKUP($A15,'Occupancy Raw Data'!$B$8:$BE$45,'Occupancy Raw Data'!V$3,FALSE))/100</f>
        <v>-0.22893089090282001</v>
      </c>
      <c r="P15" s="119">
        <f>(VLOOKUP($A15,'Occupancy Raw Data'!$B$8:$BE$45,'Occupancy Raw Data'!W$3,FALSE))/100</f>
        <v>-0.16896596339265402</v>
      </c>
      <c r="Q15" s="119">
        <f>(VLOOKUP($A15,'Occupancy Raw Data'!$B$8:$BE$45,'Occupancy Raw Data'!X$3,FALSE))/100</f>
        <v>-8.8037276524081096E-2</v>
      </c>
      <c r="R15" s="130">
        <f>(VLOOKUP($A15,'Occupancy Raw Data'!$B$8:$BE$45,'Occupancy Raw Data'!Y$3,FALSE))/100</f>
        <v>-0.11595595649156901</v>
      </c>
      <c r="S15" s="119">
        <f>(VLOOKUP($A15,'Occupancy Raw Data'!$B$8:$BE$45,'Occupancy Raw Data'!AA$3,FALSE))/100</f>
        <v>-0.16214378645886399</v>
      </c>
      <c r="T15" s="119">
        <f>(VLOOKUP($A15,'Occupancy Raw Data'!$B$8:$BE$45,'Occupancy Raw Data'!AB$3,FALSE))/100</f>
        <v>-0.24148347662243702</v>
      </c>
      <c r="U15" s="130">
        <f>(VLOOKUP($A15,'Occupancy Raw Data'!$B$8:$BE$45,'Occupancy Raw Data'!AC$3,FALSE))/100</f>
        <v>-0.20375577837199899</v>
      </c>
      <c r="V15" s="131">
        <f>(VLOOKUP($A15,'Occupancy Raw Data'!$B$8:$BE$45,'Occupancy Raw Data'!AE$3,FALSE))/100</f>
        <v>-0.14139350722260099</v>
      </c>
      <c r="X15" s="49">
        <f>VLOOKUP($A15,'ADR Raw Data'!$B$6:$BE$43,'ADR Raw Data'!G$1,FALSE)</f>
        <v>138.324814453301</v>
      </c>
      <c r="Y15" s="50">
        <f>VLOOKUP($A15,'ADR Raw Data'!$B$6:$BE$43,'ADR Raw Data'!H$1,FALSE)</f>
        <v>150.41909493221399</v>
      </c>
      <c r="Z15" s="50">
        <f>VLOOKUP($A15,'ADR Raw Data'!$B$6:$BE$43,'ADR Raw Data'!I$1,FALSE)</f>
        <v>163.63478609446599</v>
      </c>
      <c r="AA15" s="50">
        <f>VLOOKUP($A15,'ADR Raw Data'!$B$6:$BE$43,'ADR Raw Data'!J$1,FALSE)</f>
        <v>159.99378661649999</v>
      </c>
      <c r="AB15" s="50">
        <f>VLOOKUP($A15,'ADR Raw Data'!$B$6:$BE$43,'ADR Raw Data'!K$1,FALSE)</f>
        <v>147.57665156186101</v>
      </c>
      <c r="AC15" s="51">
        <f>VLOOKUP($A15,'ADR Raw Data'!$B$6:$BE$43,'ADR Raw Data'!L$1,FALSE)</f>
        <v>152.278814124078</v>
      </c>
      <c r="AD15" s="50">
        <f>VLOOKUP($A15,'ADR Raw Data'!$B$6:$BE$43,'ADR Raw Data'!N$1,FALSE)</f>
        <v>130.84965103803901</v>
      </c>
      <c r="AE15" s="50">
        <f>VLOOKUP($A15,'ADR Raw Data'!$B$6:$BE$43,'ADR Raw Data'!O$1,FALSE)</f>
        <v>133.75683204524</v>
      </c>
      <c r="AF15" s="51">
        <f>VLOOKUP($A15,'ADR Raw Data'!$B$6:$BE$43,'ADR Raw Data'!P$1,FALSE)</f>
        <v>132.30216003164401</v>
      </c>
      <c r="AG15" s="52">
        <f>VLOOKUP($A15,'ADR Raw Data'!$B$6:$BE$43,'ADR Raw Data'!R$1,FALSE)</f>
        <v>146.911505937665</v>
      </c>
      <c r="AI15" s="129">
        <f>(VLOOKUP($A15,'ADR Raw Data'!$B$6:$BE$43,'ADR Raw Data'!T$1,FALSE))/100</f>
        <v>-2.65389438378884E-2</v>
      </c>
      <c r="AJ15" s="119">
        <f>(VLOOKUP($A15,'ADR Raw Data'!$B$6:$BE$43,'ADR Raw Data'!U$1,FALSE))/100</f>
        <v>-5.6547954518442599E-2</v>
      </c>
      <c r="AK15" s="119">
        <f>(VLOOKUP($A15,'ADR Raw Data'!$B$6:$BE$43,'ADR Raw Data'!V$1,FALSE))/100</f>
        <v>-3.2360670693722199E-2</v>
      </c>
      <c r="AL15" s="119">
        <f>(VLOOKUP($A15,'ADR Raw Data'!$B$6:$BE$43,'ADR Raw Data'!W$1,FALSE))/100</f>
        <v>-1.53764519197905E-2</v>
      </c>
      <c r="AM15" s="119">
        <f>(VLOOKUP($A15,'ADR Raw Data'!$B$6:$BE$43,'ADR Raw Data'!X$1,FALSE))/100</f>
        <v>2.3665140222249498E-2</v>
      </c>
      <c r="AN15" s="130">
        <f>(VLOOKUP($A15,'ADR Raw Data'!$B$6:$BE$43,'ADR Raw Data'!Y$1,FALSE))/100</f>
        <v>-2.9667290389059499E-2</v>
      </c>
      <c r="AO15" s="119">
        <f>(VLOOKUP($A15,'ADR Raw Data'!$B$6:$BE$43,'ADR Raw Data'!AA$1,FALSE))/100</f>
        <v>-2.1283697080192399E-2</v>
      </c>
      <c r="AP15" s="119">
        <f>(VLOOKUP($A15,'ADR Raw Data'!$B$6:$BE$43,'ADR Raw Data'!AB$1,FALSE))/100</f>
        <v>-2.6763876920864901E-2</v>
      </c>
      <c r="AQ15" s="130">
        <f>(VLOOKUP($A15,'ADR Raw Data'!$B$6:$BE$43,'ADR Raw Data'!AC$1,FALSE))/100</f>
        <v>-2.47281814776791E-2</v>
      </c>
      <c r="AR15" s="131">
        <f>(VLOOKUP($A15,'ADR Raw Data'!$B$6:$BE$43,'ADR Raw Data'!AE$1,FALSE))/100</f>
        <v>-2.5591604332047799E-2</v>
      </c>
      <c r="AS15" s="40"/>
      <c r="AT15" s="49">
        <f>VLOOKUP($A15,'RevPAR Raw Data'!$B$6:$BE$43,'RevPAR Raw Data'!G$1,FALSE)</f>
        <v>66.421411918897306</v>
      </c>
      <c r="AU15" s="50">
        <f>VLOOKUP($A15,'RevPAR Raw Data'!$B$6:$BE$43,'RevPAR Raw Data'!H$1,FALSE)</f>
        <v>79.064940891573698</v>
      </c>
      <c r="AV15" s="50">
        <f>VLOOKUP($A15,'RevPAR Raw Data'!$B$6:$BE$43,'RevPAR Raw Data'!I$1,FALSE)</f>
        <v>84.8568198625143</v>
      </c>
      <c r="AW15" s="50">
        <f>VLOOKUP($A15,'RevPAR Raw Data'!$B$6:$BE$43,'RevPAR Raw Data'!J$1,FALSE)</f>
        <v>82.677065583446094</v>
      </c>
      <c r="AX15" s="50">
        <f>VLOOKUP($A15,'RevPAR Raw Data'!$B$6:$BE$43,'RevPAR Raw Data'!K$1,FALSE)</f>
        <v>68.972089539284099</v>
      </c>
      <c r="AY15" s="51">
        <f>VLOOKUP($A15,'RevPAR Raw Data'!$B$6:$BE$43,'RevPAR Raw Data'!L$1,FALSE)</f>
        <v>76.398465559143105</v>
      </c>
      <c r="AZ15" s="50">
        <f>VLOOKUP($A15,'RevPAR Raw Data'!$B$6:$BE$43,'RevPAR Raw Data'!N$1,FALSE)</f>
        <v>60.3401651737666</v>
      </c>
      <c r="BA15" s="50">
        <f>VLOOKUP($A15,'RevPAR Raw Data'!$B$6:$BE$43,'RevPAR Raw Data'!O$1,FALSE)</f>
        <v>61.589070062146298</v>
      </c>
      <c r="BB15" s="51">
        <f>VLOOKUP($A15,'RevPAR Raw Data'!$B$6:$BE$43,'RevPAR Raw Data'!P$1,FALSE)</f>
        <v>60.964617617956399</v>
      </c>
      <c r="BC15" s="52">
        <f>VLOOKUP($A15,'RevPAR Raw Data'!$B$6:$BE$43,'RevPAR Raw Data'!R$1,FALSE)</f>
        <v>71.988794718804002</v>
      </c>
      <c r="BE15" s="129">
        <f>(VLOOKUP($A15,'RevPAR Raw Data'!$B$6:$BE$43,'RevPAR Raw Data'!T$1,FALSE))/100</f>
        <v>5.6001945433333103E-2</v>
      </c>
      <c r="BF15" s="119">
        <f>(VLOOKUP($A15,'RevPAR Raw Data'!$B$6:$BE$43,'RevPAR Raw Data'!U$1,FALSE))/100</f>
        <v>-0.15668332964139201</v>
      </c>
      <c r="BG15" s="119">
        <f>(VLOOKUP($A15,'RevPAR Raw Data'!$B$6:$BE$43,'RevPAR Raw Data'!V$1,FALSE))/100</f>
        <v>-0.25388320442441598</v>
      </c>
      <c r="BH15" s="119">
        <f>(VLOOKUP($A15,'RevPAR Raw Data'!$B$6:$BE$43,'RevPAR Raw Data'!W$1,FALSE))/100</f>
        <v>-0.181744318300256</v>
      </c>
      <c r="BI15" s="119">
        <f>(VLOOKUP($A15,'RevPAR Raw Data'!$B$6:$BE$43,'RevPAR Raw Data'!X$1,FALSE))/100</f>
        <v>-6.6455550795558899E-2</v>
      </c>
      <c r="BJ15" s="130">
        <f>(VLOOKUP($A15,'RevPAR Raw Data'!$B$6:$BE$43,'RevPAR Raw Data'!Y$1,FALSE))/100</f>
        <v>-0.14218314784705199</v>
      </c>
      <c r="BK15" s="119">
        <f>(VLOOKUP($A15,'RevPAR Raw Data'!$B$6:$BE$43,'RevPAR Raw Data'!AA$1,FALSE))/100</f>
        <v>-0.17997646430462999</v>
      </c>
      <c r="BL15" s="119">
        <f>(VLOOKUP($A15,'RevPAR Raw Data'!$B$6:$BE$43,'RevPAR Raw Data'!AB$1,FALSE))/100</f>
        <v>-0.26178431949655601</v>
      </c>
      <c r="BM15" s="130">
        <f>(VLOOKUP($A15,'RevPAR Raw Data'!$B$6:$BE$43,'RevPAR Raw Data'!AC$1,FALSE))/100</f>
        <v>-0.22344544998496998</v>
      </c>
      <c r="BN15" s="131">
        <f>(VLOOKUP($A15,'RevPAR Raw Data'!$B$6:$BE$43,'RevPAR Raw Data'!AE$1,FALSE))/100</f>
        <v>-0.16336662486268799</v>
      </c>
    </row>
    <row r="16" spans="1:66" x14ac:dyDescent="0.45">
      <c r="A16" s="59" t="s">
        <v>88</v>
      </c>
      <c r="B16" s="118">
        <f>(VLOOKUP($A16,'Occupancy Raw Data'!$B$8:$BE$45,'Occupancy Raw Data'!G$3,FALSE))/100</f>
        <v>0.45119916579770503</v>
      </c>
      <c r="C16" s="115">
        <f>(VLOOKUP($A16,'Occupancy Raw Data'!$B$8:$BE$45,'Occupancy Raw Data'!H$3,FALSE))/100</f>
        <v>0.52148070907194899</v>
      </c>
      <c r="D16" s="115">
        <f>(VLOOKUP($A16,'Occupancy Raw Data'!$B$8:$BE$45,'Occupancy Raw Data'!I$3,FALSE))/100</f>
        <v>0.48654848800834199</v>
      </c>
      <c r="E16" s="115">
        <f>(VLOOKUP($A16,'Occupancy Raw Data'!$B$8:$BE$45,'Occupancy Raw Data'!J$3,FALSE))/100</f>
        <v>0.52544316996871698</v>
      </c>
      <c r="F16" s="115">
        <f>(VLOOKUP($A16,'Occupancy Raw Data'!$B$8:$BE$45,'Occupancy Raw Data'!K$3,FALSE))/100</f>
        <v>0.53868613138686106</v>
      </c>
      <c r="G16" s="116">
        <f>(VLOOKUP($A16,'Occupancy Raw Data'!$B$8:$BE$45,'Occupancy Raw Data'!L$3,FALSE))/100</f>
        <v>0.50467153284671495</v>
      </c>
      <c r="H16" s="119">
        <f>(VLOOKUP($A16,'Occupancy Raw Data'!$B$8:$BE$45,'Occupancy Raw Data'!N$3,FALSE))/100</f>
        <v>0.52241918665276299</v>
      </c>
      <c r="I16" s="119">
        <f>(VLOOKUP($A16,'Occupancy Raw Data'!$B$8:$BE$45,'Occupancy Raw Data'!O$3,FALSE))/100</f>
        <v>0.44181438998957195</v>
      </c>
      <c r="J16" s="116">
        <f>(VLOOKUP($A16,'Occupancy Raw Data'!$B$8:$BE$45,'Occupancy Raw Data'!P$3,FALSE))/100</f>
        <v>0.48211678832116694</v>
      </c>
      <c r="K16" s="117">
        <f>(VLOOKUP($A16,'Occupancy Raw Data'!$B$8:$BE$45,'Occupancy Raw Data'!R$3,FALSE))/100</f>
        <v>0.49822732012512999</v>
      </c>
      <c r="M16" s="129">
        <f>(VLOOKUP($A16,'Occupancy Raw Data'!$B$8:$BE$45,'Occupancy Raw Data'!T$3,FALSE))/100</f>
        <v>3.4300452911865099E-2</v>
      </c>
      <c r="N16" s="119">
        <f>(VLOOKUP($A16,'Occupancy Raw Data'!$B$8:$BE$45,'Occupancy Raw Data'!U$3,FALSE))/100</f>
        <v>-0.29103786894019601</v>
      </c>
      <c r="O16" s="119">
        <f>(VLOOKUP($A16,'Occupancy Raw Data'!$B$8:$BE$45,'Occupancy Raw Data'!V$3,FALSE))/100</f>
        <v>-0.43599713601520695</v>
      </c>
      <c r="P16" s="119">
        <f>(VLOOKUP($A16,'Occupancy Raw Data'!$B$8:$BE$45,'Occupancy Raw Data'!W$3,FALSE))/100</f>
        <v>-0.34793915450232904</v>
      </c>
      <c r="Q16" s="119">
        <f>(VLOOKUP($A16,'Occupancy Raw Data'!$B$8:$BE$45,'Occupancy Raw Data'!X$3,FALSE))/100</f>
        <v>-0.1315791774116</v>
      </c>
      <c r="R16" s="130">
        <f>(VLOOKUP($A16,'Occupancy Raw Data'!$B$8:$BE$45,'Occupancy Raw Data'!Y$3,FALSE))/100</f>
        <v>-0.27082938337054702</v>
      </c>
      <c r="S16" s="119">
        <f>(VLOOKUP($A16,'Occupancy Raw Data'!$B$8:$BE$45,'Occupancy Raw Data'!AA$3,FALSE))/100</f>
        <v>-5.1285973948176494E-2</v>
      </c>
      <c r="T16" s="119">
        <f>(VLOOKUP($A16,'Occupancy Raw Data'!$B$8:$BE$45,'Occupancy Raw Data'!AB$3,FALSE))/100</f>
        <v>-0.21487622519638103</v>
      </c>
      <c r="U16" s="130">
        <f>(VLOOKUP($A16,'Occupancy Raw Data'!$B$8:$BE$45,'Occupancy Raw Data'!AC$3,FALSE))/100</f>
        <v>-0.13396795247729401</v>
      </c>
      <c r="V16" s="131">
        <f>(VLOOKUP($A16,'Occupancy Raw Data'!$B$8:$BE$45,'Occupancy Raw Data'!AE$3,FALSE))/100</f>
        <v>-0.23751473446190299</v>
      </c>
      <c r="X16" s="49">
        <f>VLOOKUP($A16,'ADR Raw Data'!$B$6:$BE$43,'ADR Raw Data'!G$1,FALSE)</f>
        <v>130.89352438178801</v>
      </c>
      <c r="Y16" s="50">
        <f>VLOOKUP($A16,'ADR Raw Data'!$B$6:$BE$43,'ADR Raw Data'!H$1,FALSE)</f>
        <v>154.22260747850399</v>
      </c>
      <c r="Z16" s="50">
        <f>VLOOKUP($A16,'ADR Raw Data'!$B$6:$BE$43,'ADR Raw Data'!I$1,FALSE)</f>
        <v>172.270443634804</v>
      </c>
      <c r="AA16" s="50">
        <f>VLOOKUP($A16,'ADR Raw Data'!$B$6:$BE$43,'ADR Raw Data'!J$1,FALSE)</f>
        <v>170.75860289740001</v>
      </c>
      <c r="AB16" s="50">
        <f>VLOOKUP($A16,'ADR Raw Data'!$B$6:$BE$43,'ADR Raw Data'!K$1,FALSE)</f>
        <v>154.03602206736301</v>
      </c>
      <c r="AC16" s="51">
        <f>VLOOKUP($A16,'ADR Raw Data'!$B$6:$BE$43,'ADR Raw Data'!L$1,FALSE)</f>
        <v>156.93458903260401</v>
      </c>
      <c r="AD16" s="50">
        <f>VLOOKUP($A16,'ADR Raw Data'!$B$6:$BE$43,'ADR Raw Data'!N$1,FALSE)</f>
        <v>128.85164870259399</v>
      </c>
      <c r="AE16" s="50">
        <f>VLOOKUP($A16,'ADR Raw Data'!$B$6:$BE$43,'ADR Raw Data'!O$1,FALSE)</f>
        <v>127.572065140429</v>
      </c>
      <c r="AF16" s="51">
        <f>VLOOKUP($A16,'ADR Raw Data'!$B$6:$BE$43,'ADR Raw Data'!P$1,FALSE)</f>
        <v>128.265340110306</v>
      </c>
      <c r="AG16" s="52">
        <f>VLOOKUP($A16,'ADR Raw Data'!$B$6:$BE$43,'ADR Raw Data'!R$1,FALSE)</f>
        <v>149.00824373617101</v>
      </c>
      <c r="AI16" s="129">
        <f>(VLOOKUP($A16,'ADR Raw Data'!$B$6:$BE$43,'ADR Raw Data'!T$1,FALSE))/100</f>
        <v>-0.13061898549769699</v>
      </c>
      <c r="AJ16" s="119">
        <f>(VLOOKUP($A16,'ADR Raw Data'!$B$6:$BE$43,'ADR Raw Data'!U$1,FALSE))/100</f>
        <v>-0.15959039893175</v>
      </c>
      <c r="AK16" s="119">
        <f>(VLOOKUP($A16,'ADR Raw Data'!$B$6:$BE$43,'ADR Raw Data'!V$1,FALSE))/100</f>
        <v>-9.9065604692149006E-2</v>
      </c>
      <c r="AL16" s="119">
        <f>(VLOOKUP($A16,'ADR Raw Data'!$B$6:$BE$43,'ADR Raw Data'!W$1,FALSE))/100</f>
        <v>-0.104357059964705</v>
      </c>
      <c r="AM16" s="119">
        <f>(VLOOKUP($A16,'ADR Raw Data'!$B$6:$BE$43,'ADR Raw Data'!X$1,FALSE))/100</f>
        <v>-5.9532772232098498E-2</v>
      </c>
      <c r="AN16" s="130">
        <f>(VLOOKUP($A16,'ADR Raw Data'!$B$6:$BE$43,'ADR Raw Data'!Y$1,FALSE))/100</f>
        <v>-0.12524793669148201</v>
      </c>
      <c r="AO16" s="119">
        <f>(VLOOKUP($A16,'ADR Raw Data'!$B$6:$BE$43,'ADR Raw Data'!AA$1,FALSE))/100</f>
        <v>2.3047292637258701E-2</v>
      </c>
      <c r="AP16" s="119">
        <f>(VLOOKUP($A16,'ADR Raw Data'!$B$6:$BE$43,'ADR Raw Data'!AB$1,FALSE))/100</f>
        <v>5.5511369642041598E-2</v>
      </c>
      <c r="AQ16" s="130">
        <f>(VLOOKUP($A16,'ADR Raw Data'!$B$6:$BE$43,'ADR Raw Data'!AC$1,FALSE))/100</f>
        <v>3.9610508738626399E-2</v>
      </c>
      <c r="AR16" s="131">
        <f>(VLOOKUP($A16,'ADR Raw Data'!$B$6:$BE$43,'ADR Raw Data'!AE$1,FALSE))/100</f>
        <v>-0.101097040716064</v>
      </c>
      <c r="AS16" s="40"/>
      <c r="AT16" s="49">
        <f>VLOOKUP($A16,'RevPAR Raw Data'!$B$6:$BE$43,'RevPAR Raw Data'!G$1,FALSE)</f>
        <v>59.059049009384701</v>
      </c>
      <c r="AU16" s="50">
        <f>VLOOKUP($A16,'RevPAR Raw Data'!$B$6:$BE$43,'RevPAR Raw Data'!H$1,FALSE)</f>
        <v>80.424114702815402</v>
      </c>
      <c r="AV16" s="50">
        <f>VLOOKUP($A16,'RevPAR Raw Data'!$B$6:$BE$43,'RevPAR Raw Data'!I$1,FALSE)</f>
        <v>83.817923879040606</v>
      </c>
      <c r="AW16" s="50">
        <f>VLOOKUP($A16,'RevPAR Raw Data'!$B$6:$BE$43,'RevPAR Raw Data'!J$1,FALSE)</f>
        <v>89.7239416058394</v>
      </c>
      <c r="AX16" s="50">
        <f>VLOOKUP($A16,'RevPAR Raw Data'!$B$6:$BE$43,'RevPAR Raw Data'!K$1,FALSE)</f>
        <v>82.977068821689201</v>
      </c>
      <c r="AY16" s="51">
        <f>VLOOKUP($A16,'RevPAR Raw Data'!$B$6:$BE$43,'RevPAR Raw Data'!L$1,FALSE)</f>
        <v>79.2004196037539</v>
      </c>
      <c r="AZ16" s="50">
        <f>VLOOKUP($A16,'RevPAR Raw Data'!$B$6:$BE$43,'RevPAR Raw Data'!N$1,FALSE)</f>
        <v>67.314573514077097</v>
      </c>
      <c r="BA16" s="50">
        <f>VLOOKUP($A16,'RevPAR Raw Data'!$B$6:$BE$43,'RevPAR Raw Data'!O$1,FALSE)</f>
        <v>56.363174139728798</v>
      </c>
      <c r="BB16" s="51">
        <f>VLOOKUP($A16,'RevPAR Raw Data'!$B$6:$BE$43,'RevPAR Raw Data'!P$1,FALSE)</f>
        <v>61.838873826902997</v>
      </c>
      <c r="BC16" s="52">
        <f>VLOOKUP($A16,'RevPAR Raw Data'!$B$6:$BE$43,'RevPAR Raw Data'!R$1,FALSE)</f>
        <v>74.239977953224994</v>
      </c>
      <c r="BE16" s="129">
        <f>(VLOOKUP($A16,'RevPAR Raw Data'!$B$6:$BE$43,'RevPAR Raw Data'!T$1,FALSE))/100</f>
        <v>-0.100798822947292</v>
      </c>
      <c r="BF16" s="119">
        <f>(VLOOKUP($A16,'RevPAR Raw Data'!$B$6:$BE$43,'RevPAR Raw Data'!U$1,FALSE))/100</f>
        <v>-0.40418141826353399</v>
      </c>
      <c r="BG16" s="119">
        <f>(VLOOKUP($A16,'RevPAR Raw Data'!$B$6:$BE$43,'RevPAR Raw Data'!V$1,FALSE))/100</f>
        <v>-0.49187042078396404</v>
      </c>
      <c r="BH16" s="119">
        <f>(VLOOKUP($A16,'RevPAR Raw Data'!$B$6:$BE$43,'RevPAR Raw Data'!W$1,FALSE))/100</f>
        <v>-0.41598630725656599</v>
      </c>
      <c r="BI16" s="119">
        <f>(VLOOKUP($A16,'RevPAR Raw Data'!$B$6:$BE$43,'RevPAR Raw Data'!X$1,FALSE))/100</f>
        <v>-0.18327867644436702</v>
      </c>
      <c r="BJ16" s="130">
        <f>(VLOOKUP($A16,'RevPAR Raw Data'!$B$6:$BE$43,'RevPAR Raw Data'!Y$1,FALSE))/100</f>
        <v>-0.36215649859944199</v>
      </c>
      <c r="BK16" s="119">
        <f>(VLOOKUP($A16,'RevPAR Raw Data'!$B$6:$BE$43,'RevPAR Raw Data'!AA$1,FALSE))/100</f>
        <v>-2.9420684160688201E-2</v>
      </c>
      <c r="BL16" s="119">
        <f>(VLOOKUP($A16,'RevPAR Raw Data'!$B$6:$BE$43,'RevPAR Raw Data'!AB$1,FALSE))/100</f>
        <v>-0.171292929118502</v>
      </c>
      <c r="BM16" s="130">
        <f>(VLOOKUP($A16,'RevPAR Raw Data'!$B$6:$BE$43,'RevPAR Raw Data'!AC$1,FALSE))/100</f>
        <v>-9.9663982490965405E-2</v>
      </c>
      <c r="BN16" s="131">
        <f>(VLOOKUP($A16,'RevPAR Raw Data'!$B$6:$BE$43,'RevPAR Raw Data'!AE$1,FALSE))/100</f>
        <v>-0.31459973839740701</v>
      </c>
    </row>
    <row r="17" spans="1:66" x14ac:dyDescent="0.45">
      <c r="A17" s="59" t="s">
        <v>89</v>
      </c>
      <c r="B17" s="118">
        <f>(VLOOKUP($A17,'Occupancy Raw Data'!$B$8:$BE$45,'Occupancy Raw Data'!G$3,FALSE))/100</f>
        <v>0.36787745154926299</v>
      </c>
      <c r="C17" s="115">
        <f>(VLOOKUP($A17,'Occupancy Raw Data'!$B$8:$BE$45,'Occupancy Raw Data'!H$3,FALSE))/100</f>
        <v>0.39770221654868204</v>
      </c>
      <c r="D17" s="115">
        <f>(VLOOKUP($A17,'Occupancy Raw Data'!$B$8:$BE$45,'Occupancy Raw Data'!I$3,FALSE))/100</f>
        <v>0.40071950794940198</v>
      </c>
      <c r="E17" s="115">
        <f>(VLOOKUP($A17,'Occupancy Raw Data'!$B$8:$BE$45,'Occupancy Raw Data'!J$3,FALSE))/100</f>
        <v>0.40930718347452699</v>
      </c>
      <c r="F17" s="115">
        <f>(VLOOKUP($A17,'Occupancy Raw Data'!$B$8:$BE$45,'Occupancy Raw Data'!K$3,FALSE))/100</f>
        <v>0.40188000464198603</v>
      </c>
      <c r="G17" s="116">
        <f>(VLOOKUP($A17,'Occupancy Raw Data'!$B$8:$BE$45,'Occupancy Raw Data'!L$3,FALSE))/100</f>
        <v>0.39549727283277197</v>
      </c>
      <c r="H17" s="119">
        <f>(VLOOKUP($A17,'Occupancy Raw Data'!$B$8:$BE$45,'Occupancy Raw Data'!N$3,FALSE))/100</f>
        <v>0.43321341534176594</v>
      </c>
      <c r="I17" s="119">
        <f>(VLOOKUP($A17,'Occupancy Raw Data'!$B$8:$BE$45,'Occupancy Raw Data'!O$3,FALSE))/100</f>
        <v>0.44052454450504797</v>
      </c>
      <c r="J17" s="116">
        <f>(VLOOKUP($A17,'Occupancy Raw Data'!$B$8:$BE$45,'Occupancy Raw Data'!P$3,FALSE))/100</f>
        <v>0.43686897992340695</v>
      </c>
      <c r="K17" s="117">
        <f>(VLOOKUP($A17,'Occupancy Raw Data'!$B$8:$BE$45,'Occupancy Raw Data'!R$3,FALSE))/100</f>
        <v>0.40731776057295299</v>
      </c>
      <c r="M17" s="129">
        <f>(VLOOKUP($A17,'Occupancy Raw Data'!$B$8:$BE$45,'Occupancy Raw Data'!T$3,FALSE))/100</f>
        <v>-3.3640435143278302E-2</v>
      </c>
      <c r="N17" s="119">
        <f>(VLOOKUP($A17,'Occupancy Raw Data'!$B$8:$BE$45,'Occupancy Raw Data'!U$3,FALSE))/100</f>
        <v>-0.24072598361466099</v>
      </c>
      <c r="O17" s="119">
        <f>(VLOOKUP($A17,'Occupancy Raw Data'!$B$8:$BE$45,'Occupancy Raw Data'!V$3,FALSE))/100</f>
        <v>-0.338917671611288</v>
      </c>
      <c r="P17" s="119">
        <f>(VLOOKUP($A17,'Occupancy Raw Data'!$B$8:$BE$45,'Occupancy Raw Data'!W$3,FALSE))/100</f>
        <v>-0.304667976336986</v>
      </c>
      <c r="Q17" s="119">
        <f>(VLOOKUP($A17,'Occupancy Raw Data'!$B$8:$BE$45,'Occupancy Raw Data'!X$3,FALSE))/100</f>
        <v>-0.18639373941295201</v>
      </c>
      <c r="R17" s="130">
        <f>(VLOOKUP($A17,'Occupancy Raw Data'!$B$8:$BE$45,'Occupancy Raw Data'!Y$3,FALSE))/100</f>
        <v>-0.237443412378295</v>
      </c>
      <c r="S17" s="119">
        <f>(VLOOKUP($A17,'Occupancy Raw Data'!$B$8:$BE$45,'Occupancy Raw Data'!AA$3,FALSE))/100</f>
        <v>-0.14234022377907102</v>
      </c>
      <c r="T17" s="119">
        <f>(VLOOKUP($A17,'Occupancy Raw Data'!$B$8:$BE$45,'Occupancy Raw Data'!AB$3,FALSE))/100</f>
        <v>-0.217100772962525</v>
      </c>
      <c r="U17" s="130">
        <f>(VLOOKUP($A17,'Occupancy Raw Data'!$B$8:$BE$45,'Occupancy Raw Data'!AC$3,FALSE))/100</f>
        <v>-0.18173594011264899</v>
      </c>
      <c r="V17" s="131">
        <f>(VLOOKUP($A17,'Occupancy Raw Data'!$B$8:$BE$45,'Occupancy Raw Data'!AE$3,FALSE))/100</f>
        <v>-0.22119547412770402</v>
      </c>
      <c r="X17" s="49">
        <f>VLOOKUP($A17,'ADR Raw Data'!$B$6:$BE$43,'ADR Raw Data'!G$1,FALSE)</f>
        <v>116.892753943217</v>
      </c>
      <c r="Y17" s="50">
        <f>VLOOKUP($A17,'ADR Raw Data'!$B$6:$BE$43,'ADR Raw Data'!H$1,FALSE)</f>
        <v>124.887756054858</v>
      </c>
      <c r="Z17" s="50">
        <f>VLOOKUP($A17,'ADR Raw Data'!$B$6:$BE$43,'ADR Raw Data'!I$1,FALSE)</f>
        <v>129.42424847958199</v>
      </c>
      <c r="AA17" s="50">
        <f>VLOOKUP($A17,'ADR Raw Data'!$B$6:$BE$43,'ADR Raw Data'!J$1,FALSE)</f>
        <v>127.67880918627699</v>
      </c>
      <c r="AB17" s="50">
        <f>VLOOKUP($A17,'ADR Raw Data'!$B$6:$BE$43,'ADR Raw Data'!K$1,FALSE)</f>
        <v>123.274019636153</v>
      </c>
      <c r="AC17" s="51">
        <f>VLOOKUP($A17,'ADR Raw Data'!$B$6:$BE$43,'ADR Raw Data'!L$1,FALSE)</f>
        <v>124.569447769953</v>
      </c>
      <c r="AD17" s="50">
        <f>VLOOKUP($A17,'ADR Raw Data'!$B$6:$BE$43,'ADR Raw Data'!N$1,FALSE)</f>
        <v>116.152869006161</v>
      </c>
      <c r="AE17" s="50">
        <f>VLOOKUP($A17,'ADR Raw Data'!$B$6:$BE$43,'ADR Raw Data'!O$1,FALSE)</f>
        <v>115.040806111696</v>
      </c>
      <c r="AF17" s="51">
        <f>VLOOKUP($A17,'ADR Raw Data'!$B$6:$BE$43,'ADR Raw Data'!P$1,FALSE)</f>
        <v>115.59218488511</v>
      </c>
      <c r="AG17" s="52">
        <f>VLOOKUP($A17,'ADR Raw Data'!$B$6:$BE$43,'ADR Raw Data'!R$1,FALSE)</f>
        <v>121.818427693434</v>
      </c>
      <c r="AI17" s="129">
        <f>(VLOOKUP($A17,'ADR Raw Data'!$B$6:$BE$43,'ADR Raw Data'!T$1,FALSE))/100</f>
        <v>-7.3606532776647503E-4</v>
      </c>
      <c r="AJ17" s="119">
        <f>(VLOOKUP($A17,'ADR Raw Data'!$B$6:$BE$43,'ADR Raw Data'!U$1,FALSE))/100</f>
        <v>-4.1599307030532599E-2</v>
      </c>
      <c r="AK17" s="119">
        <f>(VLOOKUP($A17,'ADR Raw Data'!$B$6:$BE$43,'ADR Raw Data'!V$1,FALSE))/100</f>
        <v>-4.46979029855177E-2</v>
      </c>
      <c r="AL17" s="119">
        <f>(VLOOKUP($A17,'ADR Raw Data'!$B$6:$BE$43,'ADR Raw Data'!W$1,FALSE))/100</f>
        <v>-5.2640821509305102E-2</v>
      </c>
      <c r="AM17" s="119">
        <f>(VLOOKUP($A17,'ADR Raw Data'!$B$6:$BE$43,'ADR Raw Data'!X$1,FALSE))/100</f>
        <v>-1.2345061104982201E-2</v>
      </c>
      <c r="AN17" s="130">
        <f>(VLOOKUP($A17,'ADR Raw Data'!$B$6:$BE$43,'ADR Raw Data'!Y$1,FALSE))/100</f>
        <v>-3.8278869621647803E-2</v>
      </c>
      <c r="AO17" s="119">
        <f>(VLOOKUP($A17,'ADR Raw Data'!$B$6:$BE$43,'ADR Raw Data'!AA$1,FALSE))/100</f>
        <v>4.5078906860614798E-3</v>
      </c>
      <c r="AP17" s="119">
        <f>(VLOOKUP($A17,'ADR Raw Data'!$B$6:$BE$43,'ADR Raw Data'!AB$1,FALSE))/100</f>
        <v>2.6234936253021002E-3</v>
      </c>
      <c r="AQ17" s="130">
        <f>(VLOOKUP($A17,'ADR Raw Data'!$B$6:$BE$43,'ADR Raw Data'!AC$1,FALSE))/100</f>
        <v>3.7384548042447203E-3</v>
      </c>
      <c r="AR17" s="131">
        <f>(VLOOKUP($A17,'ADR Raw Data'!$B$6:$BE$43,'ADR Raw Data'!AE$1,FALSE))/100</f>
        <v>-2.8077283214074E-2</v>
      </c>
      <c r="AS17" s="40"/>
      <c r="AT17" s="49">
        <f>VLOOKUP($A17,'RevPAR Raw Data'!$B$6:$BE$43,'RevPAR Raw Data'!G$1,FALSE)</f>
        <v>43.0022084252059</v>
      </c>
      <c r="AU17" s="50">
        <f>VLOOKUP($A17,'RevPAR Raw Data'!$B$6:$BE$43,'RevPAR Raw Data'!H$1,FALSE)</f>
        <v>49.668137402808398</v>
      </c>
      <c r="AV17" s="50">
        <f>VLOOKUP($A17,'RevPAR Raw Data'!$B$6:$BE$43,'RevPAR Raw Data'!I$1,FALSE)</f>
        <v>51.8628211674596</v>
      </c>
      <c r="AW17" s="50">
        <f>VLOOKUP($A17,'RevPAR Raw Data'!$B$6:$BE$43,'RevPAR Raw Data'!J$1,FALSE)</f>
        <v>52.259853777416701</v>
      </c>
      <c r="AX17" s="50">
        <f>VLOOKUP($A17,'RevPAR Raw Data'!$B$6:$BE$43,'RevPAR Raw Data'!K$1,FALSE)</f>
        <v>49.541363583613702</v>
      </c>
      <c r="AY17" s="51">
        <f>VLOOKUP($A17,'RevPAR Raw Data'!$B$6:$BE$43,'RevPAR Raw Data'!L$1,FALSE)</f>
        <v>49.266876871300902</v>
      </c>
      <c r="AZ17" s="50">
        <f>VLOOKUP($A17,'RevPAR Raw Data'!$B$6:$BE$43,'RevPAR Raw Data'!N$1,FALSE)</f>
        <v>50.3189810839039</v>
      </c>
      <c r="BA17" s="50">
        <f>VLOOKUP($A17,'RevPAR Raw Data'!$B$6:$BE$43,'RevPAR Raw Data'!O$1,FALSE)</f>
        <v>50.678298711848598</v>
      </c>
      <c r="BB17" s="51">
        <f>VLOOKUP($A17,'RevPAR Raw Data'!$B$6:$BE$43,'RevPAR Raw Data'!P$1,FALSE)</f>
        <v>50.498639897876203</v>
      </c>
      <c r="BC17" s="52">
        <f>VLOOKUP($A17,'RevPAR Raw Data'!$B$6:$BE$43,'RevPAR Raw Data'!R$1,FALSE)</f>
        <v>49.618809164608102</v>
      </c>
      <c r="BE17" s="129">
        <f>(VLOOKUP($A17,'RevPAR Raw Data'!$B$6:$BE$43,'RevPAR Raw Data'!T$1,FALSE))/100</f>
        <v>-3.4351738913124798E-2</v>
      </c>
      <c r="BF17" s="119">
        <f>(VLOOKUP($A17,'RevPAR Raw Data'!$B$6:$BE$43,'RevPAR Raw Data'!U$1,FALSE))/100</f>
        <v>-0.27231125654258004</v>
      </c>
      <c r="BG17" s="119">
        <f>(VLOOKUP($A17,'RevPAR Raw Data'!$B$6:$BE$43,'RevPAR Raw Data'!V$1,FALSE))/100</f>
        <v>-0.36846666539104705</v>
      </c>
      <c r="BH17" s="119">
        <f>(VLOOKUP($A17,'RevPAR Raw Data'!$B$6:$BE$43,'RevPAR Raw Data'!W$1,FALSE))/100</f>
        <v>-0.341270825284334</v>
      </c>
      <c r="BI17" s="119">
        <f>(VLOOKUP($A17,'RevPAR Raw Data'!$B$6:$BE$43,'RevPAR Raw Data'!X$1,FALSE))/100</f>
        <v>-0.19643775841529501</v>
      </c>
      <c r="BJ17" s="130">
        <f>(VLOOKUP($A17,'RevPAR Raw Data'!$B$6:$BE$43,'RevPAR Raw Data'!Y$1,FALSE))/100</f>
        <v>-0.266633216574995</v>
      </c>
      <c r="BK17" s="119">
        <f>(VLOOKUP($A17,'RevPAR Raw Data'!$B$6:$BE$43,'RevPAR Raw Data'!AA$1,FALSE))/100</f>
        <v>-0.138473987262035</v>
      </c>
      <c r="BL17" s="119">
        <f>(VLOOKUP($A17,'RevPAR Raw Data'!$B$6:$BE$43,'RevPAR Raw Data'!AB$1,FALSE))/100</f>
        <v>-0.21504684183113798</v>
      </c>
      <c r="BM17" s="130">
        <f>(VLOOKUP($A17,'RevPAR Raw Data'!$B$6:$BE$43,'RevPAR Raw Data'!AC$1,FALSE))/100</f>
        <v>-0.17867689690682301</v>
      </c>
      <c r="BN17" s="131">
        <f>(VLOOKUP($A17,'RevPAR Raw Data'!$B$6:$BE$43,'RevPAR Raw Data'!AE$1,FALSE))/100</f>
        <v>-0.24306218936902302</v>
      </c>
    </row>
    <row r="18" spans="1:66" x14ac:dyDescent="0.45">
      <c r="A18" s="59" t="s">
        <v>26</v>
      </c>
      <c r="B18" s="118">
        <f>(VLOOKUP($A18,'Occupancy Raw Data'!$B$8:$BE$45,'Occupancy Raw Data'!G$3,FALSE))/100</f>
        <v>0.45336549506087698</v>
      </c>
      <c r="C18" s="115">
        <f>(VLOOKUP($A18,'Occupancy Raw Data'!$B$8:$BE$45,'Occupancy Raw Data'!H$3,FALSE))/100</f>
        <v>0.51608086377211104</v>
      </c>
      <c r="D18" s="115">
        <f>(VLOOKUP($A18,'Occupancy Raw Data'!$B$8:$BE$45,'Occupancy Raw Data'!I$3,FALSE))/100</f>
        <v>0.53250631748219601</v>
      </c>
      <c r="E18" s="115">
        <f>(VLOOKUP($A18,'Occupancy Raw Data'!$B$8:$BE$45,'Occupancy Raw Data'!J$3,FALSE))/100</f>
        <v>0.547783138065701</v>
      </c>
      <c r="F18" s="115">
        <f>(VLOOKUP($A18,'Occupancy Raw Data'!$B$8:$BE$45,'Occupancy Raw Data'!K$3,FALSE))/100</f>
        <v>0.51343900758097805</v>
      </c>
      <c r="G18" s="116">
        <f>(VLOOKUP($A18,'Occupancy Raw Data'!$B$8:$BE$45,'Occupancy Raw Data'!L$3,FALSE))/100</f>
        <v>0.51263496439237299</v>
      </c>
      <c r="H18" s="119">
        <f>(VLOOKUP($A18,'Occupancy Raw Data'!$B$8:$BE$45,'Occupancy Raw Data'!N$3,FALSE))/100</f>
        <v>0.48357454628991497</v>
      </c>
      <c r="I18" s="119">
        <f>(VLOOKUP($A18,'Occupancy Raw Data'!$B$8:$BE$45,'Occupancy Raw Data'!O$3,FALSE))/100</f>
        <v>0.457730300941879</v>
      </c>
      <c r="J18" s="116">
        <f>(VLOOKUP($A18,'Occupancy Raw Data'!$B$8:$BE$45,'Occupancy Raw Data'!P$3,FALSE))/100</f>
        <v>0.47065242361589704</v>
      </c>
      <c r="K18" s="117">
        <f>(VLOOKUP($A18,'Occupancy Raw Data'!$B$8:$BE$45,'Occupancy Raw Data'!R$3,FALSE))/100</f>
        <v>0.50063995274195106</v>
      </c>
      <c r="M18" s="129">
        <f>(VLOOKUP($A18,'Occupancy Raw Data'!$B$8:$BE$45,'Occupancy Raw Data'!T$3,FALSE))/100</f>
        <v>0.217689654832222</v>
      </c>
      <c r="N18" s="119">
        <f>(VLOOKUP($A18,'Occupancy Raw Data'!$B$8:$BE$45,'Occupancy Raw Data'!U$3,FALSE))/100</f>
        <v>-0.12375333659325</v>
      </c>
      <c r="O18" s="119">
        <f>(VLOOKUP($A18,'Occupancy Raw Data'!$B$8:$BE$45,'Occupancy Raw Data'!V$3,FALSE))/100</f>
        <v>-0.24565194695452</v>
      </c>
      <c r="P18" s="119">
        <f>(VLOOKUP($A18,'Occupancy Raw Data'!$B$8:$BE$45,'Occupancy Raw Data'!W$3,FALSE))/100</f>
        <v>-0.16758258297409101</v>
      </c>
      <c r="Q18" s="119">
        <f>(VLOOKUP($A18,'Occupancy Raw Data'!$B$8:$BE$45,'Occupancy Raw Data'!X$3,FALSE))/100</f>
        <v>-5.3941087883196702E-2</v>
      </c>
      <c r="R18" s="130">
        <f>(VLOOKUP($A18,'Occupancy Raw Data'!$B$8:$BE$45,'Occupancy Raw Data'!Y$3,FALSE))/100</f>
        <v>-0.106277527034959</v>
      </c>
      <c r="S18" s="119">
        <f>(VLOOKUP($A18,'Occupancy Raw Data'!$B$8:$BE$45,'Occupancy Raw Data'!AA$3,FALSE))/100</f>
        <v>-6.2405064810784804E-2</v>
      </c>
      <c r="T18" s="119">
        <f>(VLOOKUP($A18,'Occupancy Raw Data'!$B$8:$BE$45,'Occupancy Raw Data'!AB$3,FALSE))/100</f>
        <v>-0.20161623206233098</v>
      </c>
      <c r="U18" s="130">
        <f>(VLOOKUP($A18,'Occupancy Raw Data'!$B$8:$BE$45,'Occupancy Raw Data'!AC$3,FALSE))/100</f>
        <v>-0.13568946703422902</v>
      </c>
      <c r="V18" s="131">
        <f>(VLOOKUP($A18,'Occupancy Raw Data'!$B$8:$BE$45,'Occupancy Raw Data'!AE$3,FALSE))/100</f>
        <v>-0.114372431786548</v>
      </c>
      <c r="X18" s="49">
        <f>VLOOKUP($A18,'ADR Raw Data'!$B$6:$BE$43,'ADR Raw Data'!G$1,FALSE)</f>
        <v>128.82647327083799</v>
      </c>
      <c r="Y18" s="50">
        <f>VLOOKUP($A18,'ADR Raw Data'!$B$6:$BE$43,'ADR Raw Data'!H$1,FALSE)</f>
        <v>149.081460048965</v>
      </c>
      <c r="Z18" s="50">
        <f>VLOOKUP($A18,'ADR Raw Data'!$B$6:$BE$43,'ADR Raw Data'!I$1,FALSE)</f>
        <v>169.97291415012899</v>
      </c>
      <c r="AA18" s="50">
        <f>VLOOKUP($A18,'ADR Raw Data'!$B$6:$BE$43,'ADR Raw Data'!J$1,FALSE)</f>
        <v>170.61630530509501</v>
      </c>
      <c r="AB18" s="50">
        <f>VLOOKUP($A18,'ADR Raw Data'!$B$6:$BE$43,'ADR Raw Data'!K$1,FALSE)</f>
        <v>153.70136017896999</v>
      </c>
      <c r="AC18" s="51">
        <f>VLOOKUP($A18,'ADR Raw Data'!$B$6:$BE$43,'ADR Raw Data'!L$1,FALSE)</f>
        <v>155.36678288146899</v>
      </c>
      <c r="AD18" s="50">
        <f>VLOOKUP($A18,'ADR Raw Data'!$B$6:$BE$43,'ADR Raw Data'!N$1,FALSE)</f>
        <v>125.61219477434599</v>
      </c>
      <c r="AE18" s="50">
        <f>VLOOKUP($A18,'ADR Raw Data'!$B$6:$BE$43,'ADR Raw Data'!O$1,FALSE)</f>
        <v>124.00226850689999</v>
      </c>
      <c r="AF18" s="51">
        <f>VLOOKUP($A18,'ADR Raw Data'!$B$6:$BE$43,'ADR Raw Data'!P$1,FALSE)</f>
        <v>124.82933251982899</v>
      </c>
      <c r="AG18" s="52">
        <f>VLOOKUP($A18,'ADR Raw Data'!$B$6:$BE$43,'ADR Raw Data'!R$1,FALSE)</f>
        <v>147.16440970173699</v>
      </c>
      <c r="AI18" s="129">
        <f>(VLOOKUP($A18,'ADR Raw Data'!$B$6:$BE$43,'ADR Raw Data'!T$1,FALSE))/100</f>
        <v>2.82786792038137E-3</v>
      </c>
      <c r="AJ18" s="119">
        <f>(VLOOKUP($A18,'ADR Raw Data'!$B$6:$BE$43,'ADR Raw Data'!U$1,FALSE))/100</f>
        <v>-4.1106819439755402E-2</v>
      </c>
      <c r="AK18" s="119">
        <f>(VLOOKUP($A18,'ADR Raw Data'!$B$6:$BE$43,'ADR Raw Data'!V$1,FALSE))/100</f>
        <v>7.26085294243407E-3</v>
      </c>
      <c r="AL18" s="119">
        <f>(VLOOKUP($A18,'ADR Raw Data'!$B$6:$BE$43,'ADR Raw Data'!W$1,FALSE))/100</f>
        <v>4.3269735013745002E-2</v>
      </c>
      <c r="AM18" s="119">
        <f>(VLOOKUP($A18,'ADR Raw Data'!$B$6:$BE$43,'ADR Raw Data'!X$1,FALSE))/100</f>
        <v>9.5237255144941593E-2</v>
      </c>
      <c r="AN18" s="130">
        <f>(VLOOKUP($A18,'ADR Raw Data'!$B$6:$BE$43,'ADR Raw Data'!Y$1,FALSE))/100</f>
        <v>7.4327233283869197E-3</v>
      </c>
      <c r="AO18" s="119">
        <f>(VLOOKUP($A18,'ADR Raw Data'!$B$6:$BE$43,'ADR Raw Data'!AA$1,FALSE))/100</f>
        <v>3.1227921728453102E-2</v>
      </c>
      <c r="AP18" s="119">
        <f>(VLOOKUP($A18,'ADR Raw Data'!$B$6:$BE$43,'ADR Raw Data'!AB$1,FALSE))/100</f>
        <v>6.7172629083637799E-3</v>
      </c>
      <c r="AQ18" s="130">
        <f>(VLOOKUP($A18,'ADR Raw Data'!$B$6:$BE$43,'ADR Raw Data'!AC$1,FALSE))/100</f>
        <v>1.87843165394628E-2</v>
      </c>
      <c r="AR18" s="131">
        <f>(VLOOKUP($A18,'ADR Raw Data'!$B$6:$BE$43,'ADR Raw Data'!AE$1,FALSE))/100</f>
        <v>1.1454135015252101E-2</v>
      </c>
      <c r="AS18" s="40"/>
      <c r="AT18" s="49">
        <f>VLOOKUP($A18,'RevPAR Raw Data'!$B$6:$BE$43,'RevPAR Raw Data'!G$1,FALSE)</f>
        <v>58.405477831380601</v>
      </c>
      <c r="AU18" s="50">
        <f>VLOOKUP($A18,'RevPAR Raw Data'!$B$6:$BE$43,'RevPAR Raw Data'!H$1,FALSE)</f>
        <v>76.938088674477299</v>
      </c>
      <c r="AV18" s="50">
        <f>VLOOKUP($A18,'RevPAR Raw Data'!$B$6:$BE$43,'RevPAR Raw Data'!I$1,FALSE)</f>
        <v>90.511650585802798</v>
      </c>
      <c r="AW18" s="50">
        <f>VLOOKUP($A18,'RevPAR Raw Data'!$B$6:$BE$43,'RevPAR Raw Data'!J$1,FALSE)</f>
        <v>93.460735125200998</v>
      </c>
      <c r="AX18" s="50">
        <f>VLOOKUP($A18,'RevPAR Raw Data'!$B$6:$BE$43,'RevPAR Raw Data'!K$1,FALSE)</f>
        <v>78.9162738341373</v>
      </c>
      <c r="AY18" s="51">
        <f>VLOOKUP($A18,'RevPAR Raw Data'!$B$6:$BE$43,'RevPAR Raw Data'!L$1,FALSE)</f>
        <v>79.646445210199801</v>
      </c>
      <c r="AZ18" s="50">
        <f>VLOOKUP($A18,'RevPAR Raw Data'!$B$6:$BE$43,'RevPAR Raw Data'!N$1,FALSE)</f>
        <v>60.742860096485103</v>
      </c>
      <c r="BA18" s="50">
        <f>VLOOKUP($A18,'RevPAR Raw Data'!$B$6:$BE$43,'RevPAR Raw Data'!O$1,FALSE)</f>
        <v>56.759595681139402</v>
      </c>
      <c r="BB18" s="51">
        <f>VLOOKUP($A18,'RevPAR Raw Data'!$B$6:$BE$43,'RevPAR Raw Data'!P$1,FALSE)</f>
        <v>58.751227888812302</v>
      </c>
      <c r="BC18" s="52">
        <f>VLOOKUP($A18,'RevPAR Raw Data'!$B$6:$BE$43,'RevPAR Raw Data'!R$1,FALSE)</f>
        <v>73.676383118374801</v>
      </c>
      <c r="BE18" s="129">
        <f>(VLOOKUP($A18,'RevPAR Raw Data'!$B$6:$BE$43,'RevPAR Raw Data'!T$1,FALSE))/100</f>
        <v>0.22113312034410199</v>
      </c>
      <c r="BF18" s="119">
        <f>(VLOOKUP($A18,'RevPAR Raw Data'!$B$6:$BE$43,'RevPAR Raw Data'!U$1,FALSE))/100</f>
        <v>-0.15977304997059999</v>
      </c>
      <c r="BG18" s="119">
        <f>(VLOOKUP($A18,'RevPAR Raw Data'!$B$6:$BE$43,'RevPAR Raw Data'!V$1,FALSE))/100</f>
        <v>-0.24017473667394501</v>
      </c>
      <c r="BH18" s="119">
        <f>(VLOOKUP($A18,'RevPAR Raw Data'!$B$6:$BE$43,'RevPAR Raw Data'!W$1,FALSE))/100</f>
        <v>-0.131564101918554</v>
      </c>
      <c r="BI18" s="119">
        <f>(VLOOKUP($A18,'RevPAR Raw Data'!$B$6:$BE$43,'RevPAR Raw Data'!X$1,FALSE))/100</f>
        <v>3.6158966112217097E-2</v>
      </c>
      <c r="BJ18" s="130">
        <f>(VLOOKUP($A18,'RevPAR Raw Data'!$B$6:$BE$43,'RevPAR Raw Data'!Y$1,FALSE))/100</f>
        <v>-9.963473516104869E-2</v>
      </c>
      <c r="BK18" s="119">
        <f>(VLOOKUP($A18,'RevPAR Raw Data'!$B$6:$BE$43,'RevPAR Raw Data'!AA$1,FALSE))/100</f>
        <v>-3.3125923561701902E-2</v>
      </c>
      <c r="BL18" s="119">
        <f>(VLOOKUP($A18,'RevPAR Raw Data'!$B$6:$BE$43,'RevPAR Raw Data'!AB$1,FALSE))/100</f>
        <v>-0.196253278391324</v>
      </c>
      <c r="BM18" s="130">
        <f>(VLOOKUP($A18,'RevPAR Raw Data'!$B$6:$BE$43,'RevPAR Raw Data'!AC$1,FALSE))/100</f>
        <v>-0.119453984394608</v>
      </c>
      <c r="BN18" s="131">
        <f>(VLOOKUP($A18,'RevPAR Raw Data'!$B$6:$BE$43,'RevPAR Raw Data'!AE$1,FALSE))/100</f>
        <v>-0.10422833404700099</v>
      </c>
    </row>
    <row r="19" spans="1:66" x14ac:dyDescent="0.45">
      <c r="A19" s="59" t="s">
        <v>24</v>
      </c>
      <c r="B19" s="118">
        <f>(VLOOKUP($A19,'Occupancy Raw Data'!$B$8:$BE$45,'Occupancy Raw Data'!G$3,FALSE))/100</f>
        <v>0.45586760280842498</v>
      </c>
      <c r="C19" s="115">
        <f>(VLOOKUP($A19,'Occupancy Raw Data'!$B$8:$BE$45,'Occupancy Raw Data'!H$3,FALSE))/100</f>
        <v>0.50112838515546598</v>
      </c>
      <c r="D19" s="115">
        <f>(VLOOKUP($A19,'Occupancy Raw Data'!$B$8:$BE$45,'Occupancy Raw Data'!I$3,FALSE))/100</f>
        <v>0.47680541624874601</v>
      </c>
      <c r="E19" s="115">
        <f>(VLOOKUP($A19,'Occupancy Raw Data'!$B$8:$BE$45,'Occupancy Raw Data'!J$3,FALSE))/100</f>
        <v>0.49711634904714103</v>
      </c>
      <c r="F19" s="115">
        <f>(VLOOKUP($A19,'Occupancy Raw Data'!$B$8:$BE$45,'Occupancy Raw Data'!K$3,FALSE))/100</f>
        <v>0.42527582748244697</v>
      </c>
      <c r="G19" s="116">
        <f>(VLOOKUP($A19,'Occupancy Raw Data'!$B$8:$BE$45,'Occupancy Raw Data'!L$3,FALSE))/100</f>
        <v>0.47123871614844498</v>
      </c>
      <c r="H19" s="119">
        <f>(VLOOKUP($A19,'Occupancy Raw Data'!$B$8:$BE$45,'Occupancy Raw Data'!N$3,FALSE))/100</f>
        <v>0.416875626880641</v>
      </c>
      <c r="I19" s="119">
        <f>(VLOOKUP($A19,'Occupancy Raw Data'!$B$8:$BE$45,'Occupancy Raw Data'!O$3,FALSE))/100</f>
        <v>0.44495987963891603</v>
      </c>
      <c r="J19" s="116">
        <f>(VLOOKUP($A19,'Occupancy Raw Data'!$B$8:$BE$45,'Occupancy Raw Data'!P$3,FALSE))/100</f>
        <v>0.43091775325977899</v>
      </c>
      <c r="K19" s="117">
        <f>(VLOOKUP($A19,'Occupancy Raw Data'!$B$8:$BE$45,'Occupancy Raw Data'!R$3,FALSE))/100</f>
        <v>0.45971844103739701</v>
      </c>
      <c r="M19" s="129">
        <f>(VLOOKUP($A19,'Occupancy Raw Data'!$B$8:$BE$45,'Occupancy Raw Data'!T$3,FALSE))/100</f>
        <v>0.284952591485504</v>
      </c>
      <c r="N19" s="119">
        <f>(VLOOKUP($A19,'Occupancy Raw Data'!$B$8:$BE$45,'Occupancy Raw Data'!U$3,FALSE))/100</f>
        <v>-1.50661862129598E-2</v>
      </c>
      <c r="O19" s="119">
        <f>(VLOOKUP($A19,'Occupancy Raw Data'!$B$8:$BE$45,'Occupancy Raw Data'!V$3,FALSE))/100</f>
        <v>-0.13584446417576901</v>
      </c>
      <c r="P19" s="119">
        <f>(VLOOKUP($A19,'Occupancy Raw Data'!$B$8:$BE$45,'Occupancy Raw Data'!W$3,FALSE))/100</f>
        <v>-0.10413263789557399</v>
      </c>
      <c r="Q19" s="119">
        <f>(VLOOKUP($A19,'Occupancy Raw Data'!$B$8:$BE$45,'Occupancy Raw Data'!X$3,FALSE))/100</f>
        <v>-6.0711546403917599E-2</v>
      </c>
      <c r="R19" s="130">
        <f>(VLOOKUP($A19,'Occupancy Raw Data'!$B$8:$BE$45,'Occupancy Raw Data'!Y$3,FALSE))/100</f>
        <v>-2.7567744972876798E-2</v>
      </c>
      <c r="S19" s="119">
        <f>(VLOOKUP($A19,'Occupancy Raw Data'!$B$8:$BE$45,'Occupancy Raw Data'!AA$3,FALSE))/100</f>
        <v>-3.0578442895147599E-2</v>
      </c>
      <c r="T19" s="119">
        <f>(VLOOKUP($A19,'Occupancy Raw Data'!$B$8:$BE$45,'Occupancy Raw Data'!AB$3,FALSE))/100</f>
        <v>-8.1700637302105902E-2</v>
      </c>
      <c r="U19" s="130">
        <f>(VLOOKUP($A19,'Occupancy Raw Data'!$B$8:$BE$45,'Occupancy Raw Data'!AC$3,FALSE))/100</f>
        <v>-5.7663374739603403E-2</v>
      </c>
      <c r="V19" s="131">
        <f>(VLOOKUP($A19,'Occupancy Raw Data'!$B$8:$BE$45,'Occupancy Raw Data'!AE$3,FALSE))/100</f>
        <v>-3.5814674799419903E-2</v>
      </c>
      <c r="X19" s="49">
        <f>VLOOKUP($A19,'ADR Raw Data'!$B$6:$BE$43,'ADR Raw Data'!G$1,FALSE)</f>
        <v>107.84756050605</v>
      </c>
      <c r="Y19" s="50">
        <f>VLOOKUP($A19,'ADR Raw Data'!$B$6:$BE$43,'ADR Raw Data'!H$1,FALSE)</f>
        <v>114.551180885664</v>
      </c>
      <c r="Z19" s="50">
        <f>VLOOKUP($A19,'ADR Raw Data'!$B$6:$BE$43,'ADR Raw Data'!I$1,FALSE)</f>
        <v>127.691643439389</v>
      </c>
      <c r="AA19" s="50">
        <f>VLOOKUP($A19,'ADR Raw Data'!$B$6:$BE$43,'ADR Raw Data'!J$1,FALSE)</f>
        <v>125.131593947036</v>
      </c>
      <c r="AB19" s="50">
        <f>VLOOKUP($A19,'ADR Raw Data'!$B$6:$BE$43,'ADR Raw Data'!K$1,FALSE)</f>
        <v>114.844404481132</v>
      </c>
      <c r="AC19" s="51">
        <f>VLOOKUP($A19,'ADR Raw Data'!$B$6:$BE$43,'ADR Raw Data'!L$1,FALSE)</f>
        <v>118.198537221305</v>
      </c>
      <c r="AD19" s="50">
        <f>VLOOKUP($A19,'ADR Raw Data'!$B$6:$BE$43,'ADR Raw Data'!N$1,FALSE)</f>
        <v>117.96958796992401</v>
      </c>
      <c r="AE19" s="50">
        <f>VLOOKUP($A19,'ADR Raw Data'!$B$6:$BE$43,'ADR Raw Data'!O$1,FALSE)</f>
        <v>126.212161172161</v>
      </c>
      <c r="AF19" s="51">
        <f>VLOOKUP($A19,'ADR Raw Data'!$B$6:$BE$43,'ADR Raw Data'!P$1,FALSE)</f>
        <v>122.225173116089</v>
      </c>
      <c r="AG19" s="52">
        <f>VLOOKUP($A19,'ADR Raw Data'!$B$6:$BE$43,'ADR Raw Data'!R$1,FALSE)</f>
        <v>119.276929520395</v>
      </c>
      <c r="AI19" s="129">
        <f>(VLOOKUP($A19,'ADR Raw Data'!$B$6:$BE$43,'ADR Raw Data'!T$1,FALSE))/100</f>
        <v>-2.7049055737880998E-2</v>
      </c>
      <c r="AJ19" s="119">
        <f>(VLOOKUP($A19,'ADR Raw Data'!$B$6:$BE$43,'ADR Raw Data'!U$1,FALSE))/100</f>
        <v>-3.46093084843088E-2</v>
      </c>
      <c r="AK19" s="119">
        <f>(VLOOKUP($A19,'ADR Raw Data'!$B$6:$BE$43,'ADR Raw Data'!V$1,FALSE))/100</f>
        <v>7.4231314259822403E-3</v>
      </c>
      <c r="AL19" s="119">
        <f>(VLOOKUP($A19,'ADR Raw Data'!$B$6:$BE$43,'ADR Raw Data'!W$1,FALSE))/100</f>
        <v>1.0965939803229701E-2</v>
      </c>
      <c r="AM19" s="119">
        <f>(VLOOKUP($A19,'ADR Raw Data'!$B$6:$BE$43,'ADR Raw Data'!X$1,FALSE))/100</f>
        <v>2.8351940972539E-2</v>
      </c>
      <c r="AN19" s="130">
        <f>(VLOOKUP($A19,'ADR Raw Data'!$B$6:$BE$43,'ADR Raw Data'!Y$1,FALSE))/100</f>
        <v>-8.604559379145749E-3</v>
      </c>
      <c r="AO19" s="119">
        <f>(VLOOKUP($A19,'ADR Raw Data'!$B$6:$BE$43,'ADR Raw Data'!AA$1,FALSE))/100</f>
        <v>-2.12023340657784E-3</v>
      </c>
      <c r="AP19" s="119">
        <f>(VLOOKUP($A19,'ADR Raw Data'!$B$6:$BE$43,'ADR Raw Data'!AB$1,FALSE))/100</f>
        <v>-5.1001769270357704E-2</v>
      </c>
      <c r="AQ19" s="130">
        <f>(VLOOKUP($A19,'ADR Raw Data'!$B$6:$BE$43,'ADR Raw Data'!AC$1,FALSE))/100</f>
        <v>-3.03291242174136E-2</v>
      </c>
      <c r="AR19" s="131">
        <f>(VLOOKUP($A19,'ADR Raw Data'!$B$6:$BE$43,'ADR Raw Data'!AE$1,FALSE))/100</f>
        <v>-1.5007625655027E-2</v>
      </c>
      <c r="AS19" s="40"/>
      <c r="AT19" s="49">
        <f>VLOOKUP($A19,'RevPAR Raw Data'!$B$6:$BE$43,'RevPAR Raw Data'!G$1,FALSE)</f>
        <v>49.1642088766298</v>
      </c>
      <c r="AU19" s="50">
        <f>VLOOKUP($A19,'RevPAR Raw Data'!$B$6:$BE$43,'RevPAR Raw Data'!H$1,FALSE)</f>
        <v>57.404848294884602</v>
      </c>
      <c r="AV19" s="50">
        <f>VLOOKUP($A19,'RevPAR Raw Data'!$B$6:$BE$43,'RevPAR Raw Data'!I$1,FALSE)</f>
        <v>60.8840672016048</v>
      </c>
      <c r="AW19" s="50">
        <f>VLOOKUP($A19,'RevPAR Raw Data'!$B$6:$BE$43,'RevPAR Raw Data'!J$1,FALSE)</f>
        <v>62.204961133400197</v>
      </c>
      <c r="AX19" s="50">
        <f>VLOOKUP($A19,'RevPAR Raw Data'!$B$6:$BE$43,'RevPAR Raw Data'!K$1,FALSE)</f>
        <v>48.840549147442303</v>
      </c>
      <c r="AY19" s="51">
        <f>VLOOKUP($A19,'RevPAR Raw Data'!$B$6:$BE$43,'RevPAR Raw Data'!L$1,FALSE)</f>
        <v>55.699726930792302</v>
      </c>
      <c r="AZ19" s="50">
        <f>VLOOKUP($A19,'RevPAR Raw Data'!$B$6:$BE$43,'RevPAR Raw Data'!N$1,FALSE)</f>
        <v>49.1786459378134</v>
      </c>
      <c r="BA19" s="50">
        <f>VLOOKUP($A19,'RevPAR Raw Data'!$B$6:$BE$43,'RevPAR Raw Data'!O$1,FALSE)</f>
        <v>56.159348044132301</v>
      </c>
      <c r="BB19" s="51">
        <f>VLOOKUP($A19,'RevPAR Raw Data'!$B$6:$BE$43,'RevPAR Raw Data'!P$1,FALSE)</f>
        <v>52.6689969909729</v>
      </c>
      <c r="BC19" s="52">
        <f>VLOOKUP($A19,'RevPAR Raw Data'!$B$6:$BE$43,'RevPAR Raw Data'!R$1,FALSE)</f>
        <v>54.833804090843898</v>
      </c>
      <c r="BE19" s="129">
        <f>(VLOOKUP($A19,'RevPAR Raw Data'!$B$6:$BE$43,'RevPAR Raw Data'!T$1,FALSE))/100</f>
        <v>0.25019583721787803</v>
      </c>
      <c r="BF19" s="119">
        <f>(VLOOKUP($A19,'RevPAR Raw Data'!$B$6:$BE$43,'RevPAR Raw Data'!U$1,FALSE))/100</f>
        <v>-4.9154064410942305E-2</v>
      </c>
      <c r="BG19" s="119">
        <f>(VLOOKUP($A19,'RevPAR Raw Data'!$B$6:$BE$43,'RevPAR Raw Data'!V$1,FALSE))/100</f>
        <v>-0.12942972406085601</v>
      </c>
      <c r="BH19" s="119">
        <f>(VLOOKUP($A19,'RevPAR Raw Data'!$B$6:$BE$43,'RevPAR Raw Data'!W$1,FALSE))/100</f>
        <v>-9.43086103310595E-2</v>
      </c>
      <c r="BI19" s="119">
        <f>(VLOOKUP($A19,'RevPAR Raw Data'!$B$6:$BE$43,'RevPAR Raw Data'!X$1,FALSE))/100</f>
        <v>-3.4080895611374E-2</v>
      </c>
      <c r="BJ19" s="130">
        <f>(VLOOKUP($A19,'RevPAR Raw Data'!$B$6:$BE$43,'RevPAR Raw Data'!Y$1,FALSE))/100</f>
        <v>-3.5935096053454296E-2</v>
      </c>
      <c r="BK19" s="119">
        <f>(VLOOKUP($A19,'RevPAR Raw Data'!$B$6:$BE$43,'RevPAR Raw Data'!AA$1,FALSE))/100</f>
        <v>-3.2633842865578001E-2</v>
      </c>
      <c r="BL19" s="119">
        <f>(VLOOKUP($A19,'RevPAR Raw Data'!$B$6:$BE$43,'RevPAR Raw Data'!AB$1,FALSE))/100</f>
        <v>-0.12853552951954</v>
      </c>
      <c r="BM19" s="130">
        <f>(VLOOKUP($A19,'RevPAR Raw Data'!$B$6:$BE$43,'RevPAR Raw Data'!AC$1,FALSE))/100</f>
        <v>-8.6243619301744304E-2</v>
      </c>
      <c r="BN19" s="131">
        <f>(VLOOKUP($A19,'RevPAR Raw Data'!$B$6:$BE$43,'RevPAR Raw Data'!AE$1,FALSE))/100</f>
        <v>-5.0284807222100693E-2</v>
      </c>
    </row>
    <row r="20" spans="1:66" x14ac:dyDescent="0.45">
      <c r="A20" s="59" t="s">
        <v>27</v>
      </c>
      <c r="B20" s="118">
        <f>(VLOOKUP($A20,'Occupancy Raw Data'!$B$8:$BE$45,'Occupancy Raw Data'!G$3,FALSE))/100</f>
        <v>0.43041892340002197</v>
      </c>
      <c r="C20" s="115">
        <f>(VLOOKUP($A20,'Occupancy Raw Data'!$B$8:$BE$45,'Occupancy Raw Data'!H$3,FALSE))/100</f>
        <v>0.45971040123797896</v>
      </c>
      <c r="D20" s="115">
        <f>(VLOOKUP($A20,'Occupancy Raw Data'!$B$8:$BE$45,'Occupancy Raw Data'!I$3,FALSE))/100</f>
        <v>0.45926826572344404</v>
      </c>
      <c r="E20" s="115">
        <f>(VLOOKUP($A20,'Occupancy Raw Data'!$B$8:$BE$45,'Occupancy Raw Data'!J$3,FALSE))/100</f>
        <v>0.48369625290151397</v>
      </c>
      <c r="F20" s="115">
        <f>(VLOOKUP($A20,'Occupancy Raw Data'!$B$8:$BE$45,'Occupancy Raw Data'!K$3,FALSE))/100</f>
        <v>0.47054272134409103</v>
      </c>
      <c r="G20" s="116">
        <f>(VLOOKUP($A20,'Occupancy Raw Data'!$B$8:$BE$45,'Occupancy Raw Data'!L$3,FALSE))/100</f>
        <v>0.46072731292141</v>
      </c>
      <c r="H20" s="119">
        <f>(VLOOKUP($A20,'Occupancy Raw Data'!$B$8:$BE$45,'Occupancy Raw Data'!N$3,FALSE))/100</f>
        <v>0.47385873770310605</v>
      </c>
      <c r="I20" s="119">
        <f>(VLOOKUP($A20,'Occupancy Raw Data'!$B$8:$BE$45,'Occupancy Raw Data'!O$3,FALSE))/100</f>
        <v>0.48137504145020399</v>
      </c>
      <c r="J20" s="116">
        <f>(VLOOKUP($A20,'Occupancy Raw Data'!$B$8:$BE$45,'Occupancy Raw Data'!P$3,FALSE))/100</f>
        <v>0.47761688957665499</v>
      </c>
      <c r="K20" s="117">
        <f>(VLOOKUP($A20,'Occupancy Raw Data'!$B$8:$BE$45,'Occupancy Raw Data'!R$3,FALSE))/100</f>
        <v>0.46555290625147999</v>
      </c>
      <c r="M20" s="129">
        <f>(VLOOKUP($A20,'Occupancy Raw Data'!$B$8:$BE$45,'Occupancy Raw Data'!T$3,FALSE))/100</f>
        <v>0.10695956947306</v>
      </c>
      <c r="N20" s="119">
        <f>(VLOOKUP($A20,'Occupancy Raw Data'!$B$8:$BE$45,'Occupancy Raw Data'!U$3,FALSE))/100</f>
        <v>-6.8814305648302293E-2</v>
      </c>
      <c r="O20" s="119">
        <f>(VLOOKUP($A20,'Occupancy Raw Data'!$B$8:$BE$45,'Occupancy Raw Data'!V$3,FALSE))/100</f>
        <v>-0.117417076829623</v>
      </c>
      <c r="P20" s="119">
        <f>(VLOOKUP($A20,'Occupancy Raw Data'!$B$8:$BE$45,'Occupancy Raw Data'!W$3,FALSE))/100</f>
        <v>-7.7382079769611506E-2</v>
      </c>
      <c r="Q20" s="119">
        <f>(VLOOKUP($A20,'Occupancy Raw Data'!$B$8:$BE$45,'Occupancy Raw Data'!X$3,FALSE))/100</f>
        <v>-5.5009175465232402E-2</v>
      </c>
      <c r="R20" s="130">
        <f>(VLOOKUP($A20,'Occupancy Raw Data'!$B$8:$BE$45,'Occupancy Raw Data'!Y$3,FALSE))/100</f>
        <v>-5.0077998555987699E-2</v>
      </c>
      <c r="S20" s="119">
        <f>(VLOOKUP($A20,'Occupancy Raw Data'!$B$8:$BE$45,'Occupancy Raw Data'!AA$3,FALSE))/100</f>
        <v>-9.7974904561113713E-2</v>
      </c>
      <c r="T20" s="119">
        <f>(VLOOKUP($A20,'Occupancy Raw Data'!$B$8:$BE$45,'Occupancy Raw Data'!AB$3,FALSE))/100</f>
        <v>-0.137375110867164</v>
      </c>
      <c r="U20" s="130">
        <f>(VLOOKUP($A20,'Occupancy Raw Data'!$B$8:$BE$45,'Occupancy Raw Data'!AC$3,FALSE))/100</f>
        <v>-0.118269768321592</v>
      </c>
      <c r="V20" s="131">
        <f>(VLOOKUP($A20,'Occupancy Raw Data'!$B$8:$BE$45,'Occupancy Raw Data'!AE$3,FALSE))/100</f>
        <v>-7.1134757806128199E-2</v>
      </c>
      <c r="X20" s="49">
        <f>VLOOKUP($A20,'ADR Raw Data'!$B$6:$BE$43,'ADR Raw Data'!G$1,FALSE)</f>
        <v>91.377182845403098</v>
      </c>
      <c r="Y20" s="50">
        <f>VLOOKUP($A20,'ADR Raw Data'!$B$6:$BE$43,'ADR Raw Data'!H$1,FALSE)</f>
        <v>92.8860567444097</v>
      </c>
      <c r="Z20" s="50">
        <f>VLOOKUP($A20,'ADR Raw Data'!$B$6:$BE$43,'ADR Raw Data'!I$1,FALSE)</f>
        <v>90.508570397111896</v>
      </c>
      <c r="AA20" s="50">
        <f>VLOOKUP($A20,'ADR Raw Data'!$B$6:$BE$43,'ADR Raw Data'!J$1,FALSE)</f>
        <v>90.497493144424098</v>
      </c>
      <c r="AB20" s="50">
        <f>VLOOKUP($A20,'ADR Raw Data'!$B$6:$BE$43,'ADR Raw Data'!K$1,FALSE)</f>
        <v>88.919361052384303</v>
      </c>
      <c r="AC20" s="51">
        <f>VLOOKUP($A20,'ADR Raw Data'!$B$6:$BE$43,'ADR Raw Data'!L$1,FALSE)</f>
        <v>90.818373398589301</v>
      </c>
      <c r="AD20" s="50">
        <f>VLOOKUP($A20,'ADR Raw Data'!$B$6:$BE$43,'ADR Raw Data'!N$1,FALSE)</f>
        <v>91.976127828318099</v>
      </c>
      <c r="AE20" s="50">
        <f>VLOOKUP($A20,'ADR Raw Data'!$B$6:$BE$43,'ADR Raw Data'!O$1,FALSE)</f>
        <v>91.932867967852999</v>
      </c>
      <c r="AF20" s="51">
        <f>VLOOKUP($A20,'ADR Raw Data'!$B$6:$BE$43,'ADR Raw Data'!P$1,FALSE)</f>
        <v>91.954327701920803</v>
      </c>
      <c r="AG20" s="52">
        <f>VLOOKUP($A20,'ADR Raw Data'!$B$6:$BE$43,'ADR Raw Data'!R$1,FALSE)</f>
        <v>91.151342129362604</v>
      </c>
      <c r="AI20" s="129">
        <f>(VLOOKUP($A20,'ADR Raw Data'!$B$6:$BE$43,'ADR Raw Data'!T$1,FALSE))/100</f>
        <v>3.9764403889367597E-2</v>
      </c>
      <c r="AJ20" s="119">
        <f>(VLOOKUP($A20,'ADR Raw Data'!$B$6:$BE$43,'ADR Raw Data'!U$1,FALSE))/100</f>
        <v>1.3358711659994799E-2</v>
      </c>
      <c r="AK20" s="119">
        <f>(VLOOKUP($A20,'ADR Raw Data'!$B$6:$BE$43,'ADR Raw Data'!V$1,FALSE))/100</f>
        <v>-3.3339046131679997E-2</v>
      </c>
      <c r="AL20" s="119">
        <f>(VLOOKUP($A20,'ADR Raw Data'!$B$6:$BE$43,'ADR Raw Data'!W$1,FALSE))/100</f>
        <v>-1.70488608617308E-2</v>
      </c>
      <c r="AM20" s="119">
        <f>(VLOOKUP($A20,'ADR Raw Data'!$B$6:$BE$43,'ADR Raw Data'!X$1,FALSE))/100</f>
        <v>-2.0194655751114201E-2</v>
      </c>
      <c r="AN20" s="130">
        <f>(VLOOKUP($A20,'ADR Raw Data'!$B$6:$BE$43,'ADR Raw Data'!Y$1,FALSE))/100</f>
        <v>-6.1351417417773203E-3</v>
      </c>
      <c r="AO20" s="119">
        <f>(VLOOKUP($A20,'ADR Raw Data'!$B$6:$BE$43,'ADR Raw Data'!AA$1,FALSE))/100</f>
        <v>-4.2967552816264602E-3</v>
      </c>
      <c r="AP20" s="119">
        <f>(VLOOKUP($A20,'ADR Raw Data'!$B$6:$BE$43,'ADR Raw Data'!AB$1,FALSE))/100</f>
        <v>-2.3946480994226402E-2</v>
      </c>
      <c r="AQ20" s="130">
        <f>(VLOOKUP($A20,'ADR Raw Data'!$B$6:$BE$43,'ADR Raw Data'!AC$1,FALSE))/100</f>
        <v>-1.4508548002473001E-2</v>
      </c>
      <c r="AR20" s="131">
        <f>(VLOOKUP($A20,'ADR Raw Data'!$B$6:$BE$43,'ADR Raw Data'!AE$1,FALSE))/100</f>
        <v>-8.9517568767132211E-3</v>
      </c>
      <c r="AS20" s="40"/>
      <c r="AT20" s="49">
        <f>VLOOKUP($A20,'RevPAR Raw Data'!$B$6:$BE$43,'RevPAR Raw Data'!G$1,FALSE)</f>
        <v>39.330468663645398</v>
      </c>
      <c r="AU20" s="50">
        <f>VLOOKUP($A20,'RevPAR Raw Data'!$B$6:$BE$43,'RevPAR Raw Data'!H$1,FALSE)</f>
        <v>42.700686415386301</v>
      </c>
      <c r="AV20" s="50">
        <f>VLOOKUP($A20,'RevPAR Raw Data'!$B$6:$BE$43,'RevPAR Raw Data'!I$1,FALSE)</f>
        <v>41.567714159389801</v>
      </c>
      <c r="AW20" s="50">
        <f>VLOOKUP($A20,'RevPAR Raw Data'!$B$6:$BE$43,'RevPAR Raw Data'!J$1,FALSE)</f>
        <v>43.773298330938403</v>
      </c>
      <c r="AX20" s="50">
        <f>VLOOKUP($A20,'RevPAR Raw Data'!$B$6:$BE$43,'RevPAR Raw Data'!K$1,FALSE)</f>
        <v>41.840358129766699</v>
      </c>
      <c r="AY20" s="51">
        <f>VLOOKUP($A20,'RevPAR Raw Data'!$B$6:$BE$43,'RevPAR Raw Data'!L$1,FALSE)</f>
        <v>41.842505139825299</v>
      </c>
      <c r="AZ20" s="50">
        <f>VLOOKUP($A20,'RevPAR Raw Data'!$B$6:$BE$43,'RevPAR Raw Data'!N$1,FALSE)</f>
        <v>43.583691831546297</v>
      </c>
      <c r="BA20" s="50">
        <f>VLOOKUP($A20,'RevPAR Raw Data'!$B$6:$BE$43,'RevPAR Raw Data'!O$1,FALSE)</f>
        <v>44.254188128661397</v>
      </c>
      <c r="BB20" s="51">
        <f>VLOOKUP($A20,'RevPAR Raw Data'!$B$6:$BE$43,'RevPAR Raw Data'!P$1,FALSE)</f>
        <v>43.9189399801039</v>
      </c>
      <c r="BC20" s="52">
        <f>VLOOKUP($A20,'RevPAR Raw Data'!$B$6:$BE$43,'RevPAR Raw Data'!R$1,FALSE)</f>
        <v>42.435772237047701</v>
      </c>
      <c r="BE20" s="129">
        <f>(VLOOKUP($A20,'RevPAR Raw Data'!$B$6:$BE$43,'RevPAR Raw Data'!T$1,FALSE))/100</f>
        <v>0.15097715688278701</v>
      </c>
      <c r="BF20" s="119">
        <f>(VLOOKUP($A20,'RevPAR Raw Data'!$B$6:$BE$43,'RevPAR Raw Data'!U$1,FALSE))/100</f>
        <v>-5.6374864455545896E-2</v>
      </c>
      <c r="BG20" s="119">
        <f>(VLOOKUP($A20,'RevPAR Raw Data'!$B$6:$BE$43,'RevPAR Raw Data'!V$1,FALSE))/100</f>
        <v>-0.14684154962023299</v>
      </c>
      <c r="BH20" s="119">
        <f>(VLOOKUP($A20,'RevPAR Raw Data'!$B$6:$BE$43,'RevPAR Raw Data'!W$1,FALSE))/100</f>
        <v>-9.3111664320158785E-2</v>
      </c>
      <c r="BI20" s="119">
        <f>(VLOOKUP($A20,'RevPAR Raw Data'!$B$6:$BE$43,'RevPAR Raw Data'!X$1,FALSE))/100</f>
        <v>-7.4092939854673606E-2</v>
      </c>
      <c r="BJ20" s="130">
        <f>(VLOOKUP($A20,'RevPAR Raw Data'!$B$6:$BE$43,'RevPAR Raw Data'!Y$1,FALSE))/100</f>
        <v>-5.5905904678479501E-2</v>
      </c>
      <c r="BK20" s="119">
        <f>(VLOOKUP($A20,'RevPAR Raw Data'!$B$6:$BE$43,'RevPAR Raw Data'!AA$1,FALSE))/100</f>
        <v>-0.10185068565410001</v>
      </c>
      <c r="BL20" s="119">
        <f>(VLOOKUP($A20,'RevPAR Raw Data'!$B$6:$BE$43,'RevPAR Raw Data'!AB$1,FALSE))/100</f>
        <v>-0.15803194137992999</v>
      </c>
      <c r="BM20" s="130">
        <f>(VLOOKUP($A20,'RevPAR Raw Data'!$B$6:$BE$43,'RevPAR Raw Data'!AC$1,FALSE))/100</f>
        <v>-0.13106239371313</v>
      </c>
      <c r="BN20" s="131">
        <f>(VLOOKUP($A20,'RevPAR Raw Data'!$B$6:$BE$43,'RevPAR Raw Data'!AE$1,FALSE))/100</f>
        <v>-7.9449733625477095E-2</v>
      </c>
    </row>
    <row r="21" spans="1:66" x14ac:dyDescent="0.45">
      <c r="A21" s="59" t="s">
        <v>90</v>
      </c>
      <c r="B21" s="118">
        <f>(VLOOKUP($A21,'Occupancy Raw Data'!$B$8:$BE$45,'Occupancy Raw Data'!G$3,FALSE))/100</f>
        <v>0.62796433314361599</v>
      </c>
      <c r="C21" s="115">
        <f>(VLOOKUP($A21,'Occupancy Raw Data'!$B$8:$BE$45,'Occupancy Raw Data'!H$3,FALSE))/100</f>
        <v>0.75336748245114704</v>
      </c>
      <c r="D21" s="115">
        <f>(VLOOKUP($A21,'Occupancy Raw Data'!$B$8:$BE$45,'Occupancy Raw Data'!I$3,FALSE))/100</f>
        <v>0.63707076456080403</v>
      </c>
      <c r="E21" s="115">
        <f>(VLOOKUP($A21,'Occupancy Raw Data'!$B$8:$BE$45,'Occupancy Raw Data'!J$3,FALSE))/100</f>
        <v>0.62341111743502098</v>
      </c>
      <c r="F21" s="115">
        <f>(VLOOKUP($A21,'Occupancy Raw Data'!$B$8:$BE$45,'Occupancy Raw Data'!K$3,FALSE))/100</f>
        <v>0.55776892430278802</v>
      </c>
      <c r="G21" s="116">
        <f>(VLOOKUP($A21,'Occupancy Raw Data'!$B$8:$BE$45,'Occupancy Raw Data'!L$3,FALSE))/100</f>
        <v>0.63991652437867497</v>
      </c>
      <c r="H21" s="119">
        <f>(VLOOKUP($A21,'Occupancy Raw Data'!$B$8:$BE$45,'Occupancy Raw Data'!N$3,FALSE))/100</f>
        <v>0.54135837601973003</v>
      </c>
      <c r="I21" s="119">
        <f>(VLOOKUP($A21,'Occupancy Raw Data'!$B$8:$BE$45,'Occupancy Raw Data'!O$3,FALSE))/100</f>
        <v>0.50028457598178699</v>
      </c>
      <c r="J21" s="116">
        <f>(VLOOKUP($A21,'Occupancy Raw Data'!$B$8:$BE$45,'Occupancy Raw Data'!P$3,FALSE))/100</f>
        <v>0.52082147600075801</v>
      </c>
      <c r="K21" s="117">
        <f>(VLOOKUP($A21,'Occupancy Raw Data'!$B$8:$BE$45,'Occupancy Raw Data'!R$3,FALSE))/100</f>
        <v>0.60588936769927004</v>
      </c>
      <c r="M21" s="129">
        <f>(VLOOKUP($A21,'Occupancy Raw Data'!$B$8:$BE$45,'Occupancy Raw Data'!T$3,FALSE))/100</f>
        <v>0.38435800920117102</v>
      </c>
      <c r="N21" s="119">
        <f>(VLOOKUP($A21,'Occupancy Raw Data'!$B$8:$BE$45,'Occupancy Raw Data'!U$3,FALSE))/100</f>
        <v>0.11922209695603099</v>
      </c>
      <c r="O21" s="119">
        <f>(VLOOKUP($A21,'Occupancy Raw Data'!$B$8:$BE$45,'Occupancy Raw Data'!V$3,FALSE))/100</f>
        <v>-0.20689655172413701</v>
      </c>
      <c r="P21" s="119">
        <f>(VLOOKUP($A21,'Occupancy Raw Data'!$B$8:$BE$45,'Occupancy Raw Data'!W$3,FALSE))/100</f>
        <v>-0.15786776012301298</v>
      </c>
      <c r="Q21" s="119">
        <f>(VLOOKUP($A21,'Occupancy Raw Data'!$B$8:$BE$45,'Occupancy Raw Data'!X$3,FALSE))/100</f>
        <v>-3.5274815422477401E-2</v>
      </c>
      <c r="R21" s="130">
        <f>(VLOOKUP($A21,'Occupancy Raw Data'!$B$8:$BE$45,'Occupancy Raw Data'!Y$3,FALSE))/100</f>
        <v>-1.5038691779821801E-2</v>
      </c>
      <c r="S21" s="119">
        <f>(VLOOKUP($A21,'Occupancy Raw Data'!$B$8:$BE$45,'Occupancy Raw Data'!AA$3,FALSE))/100</f>
        <v>-5.9957173447537399E-2</v>
      </c>
      <c r="T21" s="119">
        <f>(VLOOKUP($A21,'Occupancy Raw Data'!$B$8:$BE$45,'Occupancy Raw Data'!AB$3,FALSE))/100</f>
        <v>-0.18067422712443601</v>
      </c>
      <c r="U21" s="130">
        <f>(VLOOKUP($A21,'Occupancy Raw Data'!$B$8:$BE$45,'Occupancy Raw Data'!AC$3,FALSE))/100</f>
        <v>-0.122081867604732</v>
      </c>
      <c r="V21" s="131">
        <f>(VLOOKUP($A21,'Occupancy Raw Data'!$B$8:$BE$45,'Occupancy Raw Data'!AE$3,FALSE))/100</f>
        <v>-4.3676341625136297E-2</v>
      </c>
      <c r="X21" s="49">
        <f>VLOOKUP($A21,'ADR Raw Data'!$B$6:$BE$43,'ADR Raw Data'!G$1,FALSE)</f>
        <v>112.28112537764299</v>
      </c>
      <c r="Y21" s="50">
        <f>VLOOKUP($A21,'ADR Raw Data'!$B$6:$BE$43,'ADR Raw Data'!H$1,FALSE)</f>
        <v>131.81444472425</v>
      </c>
      <c r="Z21" s="50">
        <f>VLOOKUP($A21,'ADR Raw Data'!$B$6:$BE$43,'ADR Raw Data'!I$1,FALSE)</f>
        <v>128.42708755211399</v>
      </c>
      <c r="AA21" s="50">
        <f>VLOOKUP($A21,'ADR Raw Data'!$B$6:$BE$43,'ADR Raw Data'!J$1,FALSE)</f>
        <v>126.437312842361</v>
      </c>
      <c r="AB21" s="50">
        <f>VLOOKUP($A21,'ADR Raw Data'!$B$6:$BE$43,'ADR Raw Data'!K$1,FALSE)</f>
        <v>117.251508503401</v>
      </c>
      <c r="AC21" s="51">
        <f>VLOOKUP($A21,'ADR Raw Data'!$B$6:$BE$43,'ADR Raw Data'!L$1,FALSE)</f>
        <v>123.719910465461</v>
      </c>
      <c r="AD21" s="50">
        <f>VLOOKUP($A21,'ADR Raw Data'!$B$6:$BE$43,'ADR Raw Data'!N$1,FALSE)</f>
        <v>101.46412125459899</v>
      </c>
      <c r="AE21" s="50">
        <f>VLOOKUP($A21,'ADR Raw Data'!$B$6:$BE$43,'ADR Raw Data'!O$1,FALSE)</f>
        <v>101.89462078119</v>
      </c>
      <c r="AF21" s="51">
        <f>VLOOKUP($A21,'ADR Raw Data'!$B$6:$BE$43,'ADR Raw Data'!P$1,FALSE)</f>
        <v>101.670883343957</v>
      </c>
      <c r="AG21" s="52">
        <f>VLOOKUP($A21,'ADR Raw Data'!$B$6:$BE$43,'ADR Raw Data'!R$1,FALSE)</f>
        <v>118.30468005636099</v>
      </c>
      <c r="AI21" s="129">
        <f>(VLOOKUP($A21,'ADR Raw Data'!$B$6:$BE$43,'ADR Raw Data'!T$1,FALSE))/100</f>
        <v>6.6840181919317301E-2</v>
      </c>
      <c r="AJ21" s="119">
        <f>(VLOOKUP($A21,'ADR Raw Data'!$B$6:$BE$43,'ADR Raw Data'!U$1,FALSE))/100</f>
        <v>3.7211398701041599E-2</v>
      </c>
      <c r="AK21" s="119">
        <f>(VLOOKUP($A21,'ADR Raw Data'!$B$6:$BE$43,'ADR Raw Data'!V$1,FALSE))/100</f>
        <v>-5.6547472746879407E-2</v>
      </c>
      <c r="AL21" s="119">
        <f>(VLOOKUP($A21,'ADR Raw Data'!$B$6:$BE$43,'ADR Raw Data'!W$1,FALSE))/100</f>
        <v>-5.7382378858917199E-2</v>
      </c>
      <c r="AM21" s="119">
        <f>(VLOOKUP($A21,'ADR Raw Data'!$B$6:$BE$43,'ADR Raw Data'!X$1,FALSE))/100</f>
        <v>-1.9194831193040999E-2</v>
      </c>
      <c r="AN21" s="130">
        <f>(VLOOKUP($A21,'ADR Raw Data'!$B$6:$BE$43,'ADR Raw Data'!Y$1,FALSE))/100</f>
        <v>-2.2251173294965797E-2</v>
      </c>
      <c r="AO21" s="119">
        <f>(VLOOKUP($A21,'ADR Raw Data'!$B$6:$BE$43,'ADR Raw Data'!AA$1,FALSE))/100</f>
        <v>-3.4162836808896403E-2</v>
      </c>
      <c r="AP21" s="119">
        <f>(VLOOKUP($A21,'ADR Raw Data'!$B$6:$BE$43,'ADR Raw Data'!AB$1,FALSE))/100</f>
        <v>-3.7826356968240701E-2</v>
      </c>
      <c r="AQ21" s="130">
        <f>(VLOOKUP($A21,'ADR Raw Data'!$B$6:$BE$43,'ADR Raw Data'!AC$1,FALSE))/100</f>
        <v>-3.6195715260642101E-2</v>
      </c>
      <c r="AR21" s="131">
        <f>(VLOOKUP($A21,'ADR Raw Data'!$B$6:$BE$43,'ADR Raw Data'!AE$1,FALSE))/100</f>
        <v>-2.1506086826718399E-2</v>
      </c>
      <c r="AS21" s="40"/>
      <c r="AT21" s="49">
        <f>VLOOKUP($A21,'RevPAR Raw Data'!$B$6:$BE$43,'RevPAR Raw Data'!G$1,FALSE)</f>
        <v>70.508542022386607</v>
      </c>
      <c r="AU21" s="50">
        <f>VLOOKUP($A21,'RevPAR Raw Data'!$B$6:$BE$43,'RevPAR Raw Data'!H$1,FALSE)</f>
        <v>99.304716372604801</v>
      </c>
      <c r="AV21" s="50">
        <f>VLOOKUP($A21,'RevPAR Raw Data'!$B$6:$BE$43,'RevPAR Raw Data'!I$1,FALSE)</f>
        <v>81.817142857142798</v>
      </c>
      <c r="AW21" s="50">
        <f>VLOOKUP($A21,'RevPAR Raw Data'!$B$6:$BE$43,'RevPAR Raw Data'!J$1,FALSE)</f>
        <v>78.822426484537999</v>
      </c>
      <c r="AX21" s="50">
        <f>VLOOKUP($A21,'RevPAR Raw Data'!$B$6:$BE$43,'RevPAR Raw Data'!K$1,FALSE)</f>
        <v>65.399247770821404</v>
      </c>
      <c r="AY21" s="51">
        <f>VLOOKUP($A21,'RevPAR Raw Data'!$B$6:$BE$43,'RevPAR Raw Data'!L$1,FALSE)</f>
        <v>79.170415101498705</v>
      </c>
      <c r="AZ21" s="50">
        <f>VLOOKUP($A21,'RevPAR Raw Data'!$B$6:$BE$43,'RevPAR Raw Data'!N$1,FALSE)</f>
        <v>54.928451906658999</v>
      </c>
      <c r="BA21" s="50">
        <f>VLOOKUP($A21,'RevPAR Raw Data'!$B$6:$BE$43,'RevPAR Raw Data'!O$1,FALSE)</f>
        <v>50.976307152342997</v>
      </c>
      <c r="BB21" s="51">
        <f>VLOOKUP($A21,'RevPAR Raw Data'!$B$6:$BE$43,'RevPAR Raw Data'!P$1,FALSE)</f>
        <v>52.952379529501002</v>
      </c>
      <c r="BC21" s="52">
        <f>VLOOKUP($A21,'RevPAR Raw Data'!$B$6:$BE$43,'RevPAR Raw Data'!R$1,FALSE)</f>
        <v>71.679547795213693</v>
      </c>
      <c r="BE21" s="129">
        <f>(VLOOKUP($A21,'RevPAR Raw Data'!$B$6:$BE$43,'RevPAR Raw Data'!T$1,FALSE))/100</f>
        <v>0.476888750377641</v>
      </c>
      <c r="BF21" s="119">
        <f>(VLOOKUP($A21,'RevPAR Raw Data'!$B$6:$BE$43,'RevPAR Raw Data'!U$1,FALSE))/100</f>
        <v>0.16086991664087802</v>
      </c>
      <c r="BG21" s="119">
        <f>(VLOOKUP($A21,'RevPAR Raw Data'!$B$6:$BE$43,'RevPAR Raw Data'!V$1,FALSE))/100</f>
        <v>-0.25174454735097301</v>
      </c>
      <c r="BH21" s="119">
        <f>(VLOOKUP($A21,'RevPAR Raw Data'!$B$6:$BE$43,'RevPAR Raw Data'!W$1,FALSE))/100</f>
        <v>-0.20619131136094299</v>
      </c>
      <c r="BI21" s="119">
        <f>(VLOOKUP($A21,'RevPAR Raw Data'!$B$6:$BE$43,'RevPAR Raw Data'!X$1,FALSE))/100</f>
        <v>-5.3792552488118303E-2</v>
      </c>
      <c r="BJ21" s="130">
        <f>(VLOOKUP($A21,'RevPAR Raw Data'!$B$6:$BE$43,'RevPAR Raw Data'!Y$1,FALSE))/100</f>
        <v>-3.6955236537865296E-2</v>
      </c>
      <c r="BK21" s="119">
        <f>(VLOOKUP($A21,'RevPAR Raw Data'!$B$6:$BE$43,'RevPAR Raw Data'!AA$1,FALSE))/100</f>
        <v>-9.2071703124422991E-2</v>
      </c>
      <c r="BL21" s="119">
        <f>(VLOOKUP($A21,'RevPAR Raw Data'!$B$6:$BE$43,'RevPAR Raw Data'!AB$1,FALSE))/100</f>
        <v>-0.211666336282507</v>
      </c>
      <c r="BM21" s="130">
        <f>(VLOOKUP($A21,'RevPAR Raw Data'!$B$6:$BE$43,'RevPAR Raw Data'!AC$1,FALSE))/100</f>
        <v>-0.15385874234706601</v>
      </c>
      <c r="BN21" s="131">
        <f>(VLOOKUP($A21,'RevPAR Raw Data'!$B$6:$BE$43,'RevPAR Raw Data'!AE$1,FALSE))/100</f>
        <v>-6.4243121256591096E-2</v>
      </c>
    </row>
    <row r="22" spans="1:66" x14ac:dyDescent="0.45">
      <c r="B22" s="53"/>
      <c r="C22" s="120"/>
      <c r="D22" s="120"/>
      <c r="E22" s="120"/>
      <c r="F22" s="120"/>
      <c r="G22" s="121"/>
      <c r="H22" s="120"/>
      <c r="I22" s="120"/>
      <c r="J22" s="121"/>
      <c r="K22" s="54"/>
      <c r="M22" s="132"/>
      <c r="N22" s="136"/>
      <c r="O22" s="136"/>
      <c r="P22" s="136"/>
      <c r="Q22" s="136"/>
      <c r="R22" s="137"/>
      <c r="S22" s="136"/>
      <c r="T22" s="136"/>
      <c r="U22" s="137"/>
      <c r="V22" s="133"/>
      <c r="X22" s="55"/>
      <c r="Y22" s="56"/>
      <c r="Z22" s="56"/>
      <c r="AA22" s="56"/>
      <c r="AB22" s="56"/>
      <c r="AC22" s="57"/>
      <c r="AD22" s="56"/>
      <c r="AE22" s="56"/>
      <c r="AF22" s="57"/>
      <c r="AG22" s="58"/>
      <c r="AI22" s="134"/>
      <c r="AJ22" s="138"/>
      <c r="AK22" s="138"/>
      <c r="AL22" s="138"/>
      <c r="AM22" s="138"/>
      <c r="AN22" s="139"/>
      <c r="AO22" s="138"/>
      <c r="AP22" s="138"/>
      <c r="AQ22" s="139"/>
      <c r="AR22" s="135"/>
      <c r="AS22" s="40"/>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45">
      <c r="A23" s="60" t="s">
        <v>19</v>
      </c>
      <c r="B23" s="118">
        <f>(VLOOKUP($A23,'Occupancy Raw Data'!$B$8:$BE$45,'Occupancy Raw Data'!G$3,FALSE))/100</f>
        <v>0.33025078771421901</v>
      </c>
      <c r="C23" s="115">
        <f>(VLOOKUP($A23,'Occupancy Raw Data'!$B$8:$BE$45,'Occupancy Raw Data'!H$3,FALSE))/100</f>
        <v>0.35407433972897501</v>
      </c>
      <c r="D23" s="115">
        <f>(VLOOKUP($A23,'Occupancy Raw Data'!$B$8:$BE$45,'Occupancy Raw Data'!I$3,FALSE))/100</f>
        <v>0.39493301227041</v>
      </c>
      <c r="E23" s="115">
        <f>(VLOOKUP($A23,'Occupancy Raw Data'!$B$8:$BE$45,'Occupancy Raw Data'!J$3,FALSE))/100</f>
        <v>0.40369393139841597</v>
      </c>
      <c r="F23" s="115">
        <f>(VLOOKUP($A23,'Occupancy Raw Data'!$B$8:$BE$45,'Occupancy Raw Data'!K$3,FALSE))/100</f>
        <v>0.41652790941926804</v>
      </c>
      <c r="G23" s="116">
        <f>(VLOOKUP($A23,'Occupancy Raw Data'!$B$8:$BE$45,'Occupancy Raw Data'!L$3,FALSE))/100</f>
        <v>0.37989599610625802</v>
      </c>
      <c r="H23" s="119">
        <f>(VLOOKUP($A23,'Occupancy Raw Data'!$B$8:$BE$45,'Occupancy Raw Data'!N$3,FALSE))/100</f>
        <v>0.44393780259753496</v>
      </c>
      <c r="I23" s="119">
        <f>(VLOOKUP($A23,'Occupancy Raw Data'!$B$8:$BE$45,'Occupancy Raw Data'!O$3,FALSE))/100</f>
        <v>0.42690268207085502</v>
      </c>
      <c r="J23" s="116">
        <f>(VLOOKUP($A23,'Occupancy Raw Data'!$B$8:$BE$45,'Occupancy Raw Data'!P$3,FALSE))/100</f>
        <v>0.43542024233419496</v>
      </c>
      <c r="K23" s="117">
        <f>(VLOOKUP($A23,'Occupancy Raw Data'!$B$8:$BE$45,'Occupancy Raw Data'!R$3,FALSE))/100</f>
        <v>0.39576006645709699</v>
      </c>
      <c r="M23" s="129">
        <f>(VLOOKUP($A23,'Occupancy Raw Data'!$B$8:$BE$45,'Occupancy Raw Data'!T$3,FALSE))/100</f>
        <v>2.4023404301023298E-2</v>
      </c>
      <c r="N23" s="119">
        <f>(VLOOKUP($A23,'Occupancy Raw Data'!$B$8:$BE$45,'Occupancy Raw Data'!U$3,FALSE))/100</f>
        <v>-0.130169128864527</v>
      </c>
      <c r="O23" s="119">
        <f>(VLOOKUP($A23,'Occupancy Raw Data'!$B$8:$BE$45,'Occupancy Raw Data'!V$3,FALSE))/100</f>
        <v>-0.120374407380464</v>
      </c>
      <c r="P23" s="119">
        <f>(VLOOKUP($A23,'Occupancy Raw Data'!$B$8:$BE$45,'Occupancy Raw Data'!W$3,FALSE))/100</f>
        <v>-0.11561472616185901</v>
      </c>
      <c r="Q23" s="119">
        <f>(VLOOKUP($A23,'Occupancy Raw Data'!$B$8:$BE$45,'Occupancy Raw Data'!X$3,FALSE))/100</f>
        <v>-0.11479531671306401</v>
      </c>
      <c r="R23" s="130">
        <f>(VLOOKUP($A23,'Occupancy Raw Data'!$B$8:$BE$45,'Occupancy Raw Data'!Y$3,FALSE))/100</f>
        <v>-9.7872243284991695E-2</v>
      </c>
      <c r="S23" s="119">
        <f>(VLOOKUP($A23,'Occupancy Raw Data'!$B$8:$BE$45,'Occupancy Raw Data'!AA$3,FALSE))/100</f>
        <v>-0.19233024251602299</v>
      </c>
      <c r="T23" s="119">
        <f>(VLOOKUP($A23,'Occupancy Raw Data'!$B$8:$BE$45,'Occupancy Raw Data'!AB$3,FALSE))/100</f>
        <v>-0.26693077225911499</v>
      </c>
      <c r="U23" s="130">
        <f>(VLOOKUP($A23,'Occupancy Raw Data'!$B$8:$BE$45,'Occupancy Raw Data'!AC$3,FALSE))/100</f>
        <v>-0.23070790039070299</v>
      </c>
      <c r="V23" s="131">
        <f>(VLOOKUP($A23,'Occupancy Raw Data'!$B$8:$BE$45,'Occupancy Raw Data'!AE$3,FALSE))/100</f>
        <v>-0.14431783261882999</v>
      </c>
      <c r="X23" s="49">
        <f>VLOOKUP($A23,'ADR Raw Data'!$B$6:$BE$43,'ADR Raw Data'!G$1,FALSE)</f>
        <v>84.998221113868993</v>
      </c>
      <c r="Y23" s="50">
        <f>VLOOKUP($A23,'ADR Raw Data'!$B$6:$BE$43,'ADR Raw Data'!H$1,FALSE)</f>
        <v>87.199342909853797</v>
      </c>
      <c r="Z23" s="50">
        <f>VLOOKUP($A23,'ADR Raw Data'!$B$6:$BE$43,'ADR Raw Data'!I$1,FALSE)</f>
        <v>90.226219433093306</v>
      </c>
      <c r="AA23" s="50">
        <f>VLOOKUP($A23,'ADR Raw Data'!$B$6:$BE$43,'ADR Raw Data'!J$1,FALSE)</f>
        <v>89.584085678025204</v>
      </c>
      <c r="AB23" s="50">
        <f>VLOOKUP($A23,'ADR Raw Data'!$B$6:$BE$43,'ADR Raw Data'!K$1,FALSE)</f>
        <v>90.566263148831396</v>
      </c>
      <c r="AC23" s="51">
        <f>VLOOKUP($A23,'ADR Raw Data'!$B$6:$BE$43,'ADR Raw Data'!L$1,FALSE)</f>
        <v>88.691126828051196</v>
      </c>
      <c r="AD23" s="50">
        <f>VLOOKUP($A23,'ADR Raw Data'!$B$6:$BE$43,'ADR Raw Data'!N$1,FALSE)</f>
        <v>97.505136693594906</v>
      </c>
      <c r="AE23" s="50">
        <f>VLOOKUP($A23,'ADR Raw Data'!$B$6:$BE$43,'ADR Raw Data'!O$1,FALSE)</f>
        <v>100.894333627362</v>
      </c>
      <c r="AF23" s="51">
        <f>VLOOKUP($A23,'ADR Raw Data'!$B$6:$BE$43,'ADR Raw Data'!P$1,FALSE)</f>
        <v>99.166585933225406</v>
      </c>
      <c r="AG23" s="52">
        <f>VLOOKUP($A23,'ADR Raw Data'!$B$6:$BE$43,'ADR Raw Data'!R$1,FALSE)</f>
        <v>91.984050516436199</v>
      </c>
      <c r="AI23" s="129">
        <f>(VLOOKUP($A23,'ADR Raw Data'!$B$6:$BE$43,'ADR Raw Data'!T$1,FALSE))/100</f>
        <v>-9.9416461566875711E-3</v>
      </c>
      <c r="AJ23" s="119">
        <f>(VLOOKUP($A23,'ADR Raw Data'!$B$6:$BE$43,'ADR Raw Data'!U$1,FALSE))/100</f>
        <v>-6.1682217612032401E-2</v>
      </c>
      <c r="AK23" s="119">
        <f>(VLOOKUP($A23,'ADR Raw Data'!$B$6:$BE$43,'ADR Raw Data'!V$1,FALSE))/100</f>
        <v>-5.5663637834087697E-2</v>
      </c>
      <c r="AL23" s="119">
        <f>(VLOOKUP($A23,'ADR Raw Data'!$B$6:$BE$43,'ADR Raw Data'!W$1,FALSE))/100</f>
        <v>-6.5737533747680599E-2</v>
      </c>
      <c r="AM23" s="119">
        <f>(VLOOKUP($A23,'ADR Raw Data'!$B$6:$BE$43,'ADR Raw Data'!X$1,FALSE))/100</f>
        <v>-4.0032647173505395E-2</v>
      </c>
      <c r="AN23" s="130">
        <f>(VLOOKUP($A23,'ADR Raw Data'!$B$6:$BE$43,'ADR Raw Data'!Y$1,FALSE))/100</f>
        <v>-5.0015567939047004E-2</v>
      </c>
      <c r="AO23" s="119">
        <f>(VLOOKUP($A23,'ADR Raw Data'!$B$6:$BE$43,'ADR Raw Data'!AA$1,FALSE))/100</f>
        <v>-8.0134536657796893E-2</v>
      </c>
      <c r="AP23" s="119">
        <f>(VLOOKUP($A23,'ADR Raw Data'!$B$6:$BE$43,'ADR Raw Data'!AB$1,FALSE))/100</f>
        <v>-0.113297742777641</v>
      </c>
      <c r="AQ23" s="130">
        <f>(VLOOKUP($A23,'ADR Raw Data'!$B$6:$BE$43,'ADR Raw Data'!AC$1,FALSE))/100</f>
        <v>-9.8527758492023804E-2</v>
      </c>
      <c r="AR23" s="131">
        <f>(VLOOKUP($A23,'ADR Raw Data'!$B$6:$BE$43,'ADR Raw Data'!AE$1,FALSE))/100</f>
        <v>-7.2557459723749204E-2</v>
      </c>
      <c r="AS23" s="40"/>
      <c r="AT23" s="49">
        <f>VLOOKUP($A23,'RevPAR Raw Data'!$B$6:$BE$43,'RevPAR Raw Data'!G$1,FALSE)</f>
        <v>28.070729477162601</v>
      </c>
      <c r="AU23" s="50">
        <f>VLOOKUP($A23,'RevPAR Raw Data'!$B$6:$BE$43,'RevPAR Raw Data'!H$1,FALSE)</f>
        <v>30.875049765606899</v>
      </c>
      <c r="AV23" s="50">
        <f>VLOOKUP($A23,'RevPAR Raw Data'!$B$6:$BE$43,'RevPAR Raw Data'!I$1,FALSE)</f>
        <v>35.6333126264825</v>
      </c>
      <c r="AW23" s="50">
        <f>VLOOKUP($A23,'RevPAR Raw Data'!$B$6:$BE$43,'RevPAR Raw Data'!J$1,FALSE)</f>
        <v>36.164551738094602</v>
      </c>
      <c r="AX23" s="50">
        <f>VLOOKUP($A23,'RevPAR Raw Data'!$B$6:$BE$43,'RevPAR Raw Data'!K$1,FALSE)</f>
        <v>37.723376253298099</v>
      </c>
      <c r="AY23" s="51">
        <f>VLOOKUP($A23,'RevPAR Raw Data'!$B$6:$BE$43,'RevPAR Raw Data'!L$1,FALSE)</f>
        <v>33.693403972128998</v>
      </c>
      <c r="AZ23" s="50">
        <f>VLOOKUP($A23,'RevPAR Raw Data'!$B$6:$BE$43,'RevPAR Raw Data'!N$1,FALSE)</f>
        <v>43.286216125726803</v>
      </c>
      <c r="BA23" s="50">
        <f>VLOOKUP($A23,'RevPAR Raw Data'!$B$6:$BE$43,'RevPAR Raw Data'!O$1,FALSE)</f>
        <v>43.072061631272803</v>
      </c>
      <c r="BB23" s="51">
        <f>VLOOKUP($A23,'RevPAR Raw Data'!$B$6:$BE$43,'RevPAR Raw Data'!P$1,FALSE)</f>
        <v>43.179138878499799</v>
      </c>
      <c r="BC23" s="52">
        <f>VLOOKUP($A23,'RevPAR Raw Data'!$B$6:$BE$43,'RevPAR Raw Data'!R$1,FALSE)</f>
        <v>36.403613945377799</v>
      </c>
      <c r="BE23" s="129">
        <f>(VLOOKUP($A23,'RevPAR Raw Data'!$B$6:$BE$43,'RevPAR Raw Data'!T$1,FALSE))/100</f>
        <v>1.38429259592959E-2</v>
      </c>
      <c r="BF23" s="119">
        <f>(VLOOKUP($A23,'RevPAR Raw Data'!$B$6:$BE$43,'RevPAR Raw Data'!U$1,FALSE))/100</f>
        <v>-0.18382222594356901</v>
      </c>
      <c r="BG23" s="119">
        <f>(VLOOKUP($A23,'RevPAR Raw Data'!$B$6:$BE$43,'RevPAR Raw Data'!V$1,FALSE))/100</f>
        <v>-0.16933756779763201</v>
      </c>
      <c r="BH23" s="119">
        <f>(VLOOKUP($A23,'RevPAR Raw Data'!$B$6:$BE$43,'RevPAR Raw Data'!W$1,FALSE))/100</f>
        <v>-0.17375203294674499</v>
      </c>
      <c r="BI23" s="119">
        <f>(VLOOKUP($A23,'RevPAR Raw Data'!$B$6:$BE$43,'RevPAR Raw Data'!X$1,FALSE))/100</f>
        <v>-0.15023240347542499</v>
      </c>
      <c r="BJ23" s="130">
        <f>(VLOOKUP($A23,'RevPAR Raw Data'!$B$6:$BE$43,'RevPAR Raw Data'!Y$1,FALSE))/100</f>
        <v>-0.14299267539067101</v>
      </c>
      <c r="BK23" s="119">
        <f>(VLOOKUP($A23,'RevPAR Raw Data'!$B$6:$BE$43,'RevPAR Raw Data'!AA$1,FALSE))/100</f>
        <v>-0.25705248430451699</v>
      </c>
      <c r="BL23" s="119">
        <f>(VLOOKUP($A23,'RevPAR Raw Data'!$B$6:$BE$43,'RevPAR Raw Data'!AB$1,FALSE))/100</f>
        <v>-0.34998586106190599</v>
      </c>
      <c r="BM23" s="130">
        <f>(VLOOKUP($A23,'RevPAR Raw Data'!$B$6:$BE$43,'RevPAR Raw Data'!AC$1,FALSE))/100</f>
        <v>-0.30650452659083</v>
      </c>
      <c r="BN23" s="131">
        <f>(VLOOKUP($A23,'RevPAR Raw Data'!$B$6:$BE$43,'RevPAR Raw Data'!AE$1,FALSE))/100</f>
        <v>-0.20640395701492001</v>
      </c>
    </row>
    <row r="24" spans="1:66" x14ac:dyDescent="0.45">
      <c r="A24" s="59" t="s">
        <v>91</v>
      </c>
      <c r="B24" s="118">
        <f>(VLOOKUP($A24,'Occupancy Raw Data'!$B$8:$BE$45,'Occupancy Raw Data'!G$3,FALSE))/100</f>
        <v>0.44031474970701401</v>
      </c>
      <c r="C24" s="115">
        <f>(VLOOKUP($A24,'Occupancy Raw Data'!$B$8:$BE$45,'Occupancy Raw Data'!H$3,FALSE))/100</f>
        <v>0.49338690775154803</v>
      </c>
      <c r="D24" s="115">
        <f>(VLOOKUP($A24,'Occupancy Raw Data'!$B$8:$BE$45,'Occupancy Raw Data'!I$3,FALSE))/100</f>
        <v>0.583291478319102</v>
      </c>
      <c r="E24" s="115">
        <f>(VLOOKUP($A24,'Occupancy Raw Data'!$B$8:$BE$45,'Occupancy Raw Data'!J$3,FALSE))/100</f>
        <v>0.58630503934371303</v>
      </c>
      <c r="F24" s="115">
        <f>(VLOOKUP($A24,'Occupancy Raw Data'!$B$8:$BE$45,'Occupancy Raw Data'!K$3,FALSE))/100</f>
        <v>0.55047714716222995</v>
      </c>
      <c r="G24" s="116">
        <f>(VLOOKUP($A24,'Occupancy Raw Data'!$B$8:$BE$45,'Occupancy Raw Data'!L$3,FALSE))/100</f>
        <v>0.53075506445672094</v>
      </c>
      <c r="H24" s="119">
        <f>(VLOOKUP($A24,'Occupancy Raw Data'!$B$8:$BE$45,'Occupancy Raw Data'!N$3,FALSE))/100</f>
        <v>0.52435961828226996</v>
      </c>
      <c r="I24" s="119">
        <f>(VLOOKUP($A24,'Occupancy Raw Data'!$B$8:$BE$45,'Occupancy Raw Data'!O$3,FALSE))/100</f>
        <v>0.50560857190691399</v>
      </c>
      <c r="J24" s="116">
        <f>(VLOOKUP($A24,'Occupancy Raw Data'!$B$8:$BE$45,'Occupancy Raw Data'!P$3,FALSE))/100</f>
        <v>0.51498409509459198</v>
      </c>
      <c r="K24" s="117">
        <f>(VLOOKUP($A24,'Occupancy Raw Data'!$B$8:$BE$45,'Occupancy Raw Data'!R$3,FALSE))/100</f>
        <v>0.52624907321039904</v>
      </c>
      <c r="M24" s="129">
        <f>(VLOOKUP($A24,'Occupancy Raw Data'!$B$8:$BE$45,'Occupancy Raw Data'!T$3,FALSE))/100</f>
        <v>1.9685491655233599E-2</v>
      </c>
      <c r="N24" s="119">
        <f>(VLOOKUP($A24,'Occupancy Raw Data'!$B$8:$BE$45,'Occupancy Raw Data'!U$3,FALSE))/100</f>
        <v>-0.10621655184571401</v>
      </c>
      <c r="O24" s="119">
        <f>(VLOOKUP($A24,'Occupancy Raw Data'!$B$8:$BE$45,'Occupancy Raw Data'!V$3,FALSE))/100</f>
        <v>-2.0831424242037499E-2</v>
      </c>
      <c r="P24" s="119">
        <f>(VLOOKUP($A24,'Occupancy Raw Data'!$B$8:$BE$45,'Occupancy Raw Data'!W$3,FALSE))/100</f>
        <v>-5.5054378108732399E-2</v>
      </c>
      <c r="Q24" s="119">
        <f>(VLOOKUP($A24,'Occupancy Raw Data'!$B$8:$BE$45,'Occupancy Raw Data'!X$3,FALSE))/100</f>
        <v>-9.8903152649651507E-3</v>
      </c>
      <c r="R24" s="130">
        <f>(VLOOKUP($A24,'Occupancy Raw Data'!$B$8:$BE$45,'Occupancy Raw Data'!Y$3,FALSE))/100</f>
        <v>-3.7083270992188305E-2</v>
      </c>
      <c r="S24" s="119">
        <f>(VLOOKUP($A24,'Occupancy Raw Data'!$B$8:$BE$45,'Occupancy Raw Data'!AA$3,FALSE))/100</f>
        <v>-3.9637423523967999E-2</v>
      </c>
      <c r="T24" s="119">
        <f>(VLOOKUP($A24,'Occupancy Raw Data'!$B$8:$BE$45,'Occupancy Raw Data'!AB$3,FALSE))/100</f>
        <v>-0.159006337059866</v>
      </c>
      <c r="U24" s="130">
        <f>(VLOOKUP($A24,'Occupancy Raw Data'!$B$8:$BE$45,'Occupancy Raw Data'!AC$3,FALSE))/100</f>
        <v>-0.10219382012440199</v>
      </c>
      <c r="V24" s="131">
        <f>(VLOOKUP($A24,'Occupancy Raw Data'!$B$8:$BE$45,'Occupancy Raw Data'!AE$3,FALSE))/100</f>
        <v>-5.6220270298748695E-2</v>
      </c>
      <c r="X24" s="49">
        <f>VLOOKUP($A24,'ADR Raw Data'!$B$6:$BE$43,'ADR Raw Data'!G$1,FALSE)</f>
        <v>79.834824866920101</v>
      </c>
      <c r="Y24" s="50">
        <f>VLOOKUP($A24,'ADR Raw Data'!$B$6:$BE$43,'ADR Raw Data'!H$1,FALSE)</f>
        <v>84.413043060739696</v>
      </c>
      <c r="Z24" s="50">
        <f>VLOOKUP($A24,'ADR Raw Data'!$B$6:$BE$43,'ADR Raw Data'!I$1,FALSE)</f>
        <v>87.403178846153807</v>
      </c>
      <c r="AA24" s="50">
        <f>VLOOKUP($A24,'ADR Raw Data'!$B$6:$BE$43,'ADR Raw Data'!J$1,FALSE)</f>
        <v>87.307674214734405</v>
      </c>
      <c r="AB24" s="50">
        <f>VLOOKUP($A24,'ADR Raw Data'!$B$6:$BE$43,'ADR Raw Data'!K$1,FALSE)</f>
        <v>84.884074787104595</v>
      </c>
      <c r="AC24" s="51">
        <f>VLOOKUP($A24,'ADR Raw Data'!$B$6:$BE$43,'ADR Raw Data'!L$1,FALSE)</f>
        <v>85.047871768342603</v>
      </c>
      <c r="AD24" s="50">
        <f>VLOOKUP($A24,'ADR Raw Data'!$B$6:$BE$43,'ADR Raw Data'!N$1,FALSE)</f>
        <v>83.697752011494202</v>
      </c>
      <c r="AE24" s="50">
        <f>VLOOKUP($A24,'ADR Raw Data'!$B$6:$BE$43,'ADR Raw Data'!O$1,FALSE)</f>
        <v>82.842513576158893</v>
      </c>
      <c r="AF24" s="51">
        <f>VLOOKUP($A24,'ADR Raw Data'!$B$6:$BE$43,'ADR Raw Data'!P$1,FALSE)</f>
        <v>83.277917799089707</v>
      </c>
      <c r="AG24" s="52">
        <f>VLOOKUP($A24,'ADR Raw Data'!$B$6:$BE$43,'ADR Raw Data'!R$1,FALSE)</f>
        <v>84.552995759669102</v>
      </c>
      <c r="AI24" s="129">
        <f>(VLOOKUP($A24,'ADR Raw Data'!$B$6:$BE$43,'ADR Raw Data'!T$1,FALSE))/100</f>
        <v>4.0449624193915701E-3</v>
      </c>
      <c r="AJ24" s="119">
        <f>(VLOOKUP($A24,'ADR Raw Data'!$B$6:$BE$43,'ADR Raw Data'!U$1,FALSE))/100</f>
        <v>-1.4784184008609001E-2</v>
      </c>
      <c r="AK24" s="119">
        <f>(VLOOKUP($A24,'ADR Raw Data'!$B$6:$BE$43,'ADR Raw Data'!V$1,FALSE))/100</f>
        <v>1.22809288910919E-2</v>
      </c>
      <c r="AL24" s="119">
        <f>(VLOOKUP($A24,'ADR Raw Data'!$B$6:$BE$43,'ADR Raw Data'!W$1,FALSE))/100</f>
        <v>-1.0505882449994399E-2</v>
      </c>
      <c r="AM24" s="119">
        <f>(VLOOKUP($A24,'ADR Raw Data'!$B$6:$BE$43,'ADR Raw Data'!X$1,FALSE))/100</f>
        <v>1.9995028349365899E-2</v>
      </c>
      <c r="AN24" s="130">
        <f>(VLOOKUP($A24,'ADR Raw Data'!$B$6:$BE$43,'ADR Raw Data'!Y$1,FALSE))/100</f>
        <v>1.3186255472469499E-3</v>
      </c>
      <c r="AO24" s="119">
        <f>(VLOOKUP($A24,'ADR Raw Data'!$B$6:$BE$43,'ADR Raw Data'!AA$1,FALSE))/100</f>
        <v>-3.6771827820349899E-2</v>
      </c>
      <c r="AP24" s="119">
        <f>(VLOOKUP($A24,'ADR Raw Data'!$B$6:$BE$43,'ADR Raw Data'!AB$1,FALSE))/100</f>
        <v>-7.6526388469880899E-2</v>
      </c>
      <c r="AQ24" s="130">
        <f>(VLOOKUP($A24,'ADR Raw Data'!$B$6:$BE$43,'ADR Raw Data'!AC$1,FALSE))/100</f>
        <v>-5.7600444789135202E-2</v>
      </c>
      <c r="AR24" s="131">
        <f>(VLOOKUP($A24,'ADR Raw Data'!$B$6:$BE$43,'ADR Raw Data'!AE$1,FALSE))/100</f>
        <v>-1.6192035968212299E-2</v>
      </c>
      <c r="AS24" s="40"/>
      <c r="AT24" s="49">
        <f>VLOOKUP($A24,'RevPAR Raw Data'!$B$6:$BE$43,'RevPAR Raw Data'!G$1,FALSE)</f>
        <v>35.152450929181299</v>
      </c>
      <c r="AU24" s="50">
        <f>VLOOKUP($A24,'RevPAR Raw Data'!$B$6:$BE$43,'RevPAR Raw Data'!H$1,FALSE)</f>
        <v>41.648290289636599</v>
      </c>
      <c r="AV24" s="50">
        <f>VLOOKUP($A24,'RevPAR Raw Data'!$B$6:$BE$43,'RevPAR Raw Data'!I$1,FALSE)</f>
        <v>50.981529398961897</v>
      </c>
      <c r="AW24" s="50">
        <f>VLOOKUP($A24,'RevPAR Raw Data'!$B$6:$BE$43,'RevPAR Raw Data'!J$1,FALSE)</f>
        <v>51.188929365477897</v>
      </c>
      <c r="AX24" s="50">
        <f>VLOOKUP($A24,'RevPAR Raw Data'!$B$6:$BE$43,'RevPAR Raw Data'!K$1,FALSE)</f>
        <v>46.726743328310697</v>
      </c>
      <c r="AY24" s="51">
        <f>VLOOKUP($A24,'RevPAR Raw Data'!$B$6:$BE$43,'RevPAR Raw Data'!L$1,FALSE)</f>
        <v>45.139588662313699</v>
      </c>
      <c r="AZ24" s="50">
        <f>VLOOKUP($A24,'RevPAR Raw Data'!$B$6:$BE$43,'RevPAR Raw Data'!N$1,FALSE)</f>
        <v>43.887721295831199</v>
      </c>
      <c r="BA24" s="50">
        <f>VLOOKUP($A24,'RevPAR Raw Data'!$B$6:$BE$43,'RevPAR Raw Data'!O$1,FALSE)</f>
        <v>41.885884982420798</v>
      </c>
      <c r="BB24" s="51">
        <f>VLOOKUP($A24,'RevPAR Raw Data'!$B$6:$BE$43,'RevPAR Raw Data'!P$1,FALSE)</f>
        <v>42.886803139126002</v>
      </c>
      <c r="BC24" s="52">
        <f>VLOOKUP($A24,'RevPAR Raw Data'!$B$6:$BE$43,'RevPAR Raw Data'!R$1,FALSE)</f>
        <v>44.495935655688598</v>
      </c>
      <c r="BE24" s="129">
        <f>(VLOOKUP($A24,'RevPAR Raw Data'!$B$6:$BE$43,'RevPAR Raw Data'!T$1,FALSE))/100</f>
        <v>2.3810081148577803E-2</v>
      </c>
      <c r="BF24" s="119">
        <f>(VLOOKUP($A24,'RevPAR Raw Data'!$B$6:$BE$43,'RevPAR Raw Data'!U$1,FALSE))/100</f>
        <v>-0.119430410807076</v>
      </c>
      <c r="BG24" s="119">
        <f>(VLOOKUP($A24,'RevPAR Raw Data'!$B$6:$BE$43,'RevPAR Raw Data'!V$1,FALSE))/100</f>
        <v>-8.8063245907622698E-3</v>
      </c>
      <c r="BH24" s="119">
        <f>(VLOOKUP($A24,'RevPAR Raw Data'!$B$6:$BE$43,'RevPAR Raw Data'!W$1,FALSE))/100</f>
        <v>-6.4981865733959004E-2</v>
      </c>
      <c r="BI24" s="119">
        <f>(VLOOKUP($A24,'RevPAR Raw Data'!$B$6:$BE$43,'RevPAR Raw Data'!X$1,FALSE))/100</f>
        <v>9.9069559502936895E-3</v>
      </c>
      <c r="BJ24" s="130">
        <f>(VLOOKUP($A24,'RevPAR Raw Data'!$B$6:$BE$43,'RevPAR Raw Data'!Y$1,FALSE))/100</f>
        <v>-3.5813544393447104E-2</v>
      </c>
      <c r="BK24" s="119">
        <f>(VLOOKUP($A24,'RevPAR Raw Data'!$B$6:$BE$43,'RevPAR Raw Data'!AA$1,FALSE))/100</f>
        <v>-7.4951710831252405E-2</v>
      </c>
      <c r="BL24" s="119">
        <f>(VLOOKUP($A24,'RevPAR Raw Data'!$B$6:$BE$43,'RevPAR Raw Data'!AB$1,FALSE))/100</f>
        <v>-0.22336454481073101</v>
      </c>
      <c r="BM24" s="130">
        <f>(VLOOKUP($A24,'RevPAR Raw Data'!$B$6:$BE$43,'RevPAR Raw Data'!AC$1,FALSE))/100</f>
        <v>-0.153907855419671</v>
      </c>
      <c r="BN24" s="131">
        <f>(VLOOKUP($A24,'RevPAR Raw Data'!$B$6:$BE$43,'RevPAR Raw Data'!AE$1,FALSE))/100</f>
        <v>-7.1501985628141099E-2</v>
      </c>
    </row>
    <row r="25" spans="1:66" x14ac:dyDescent="0.45">
      <c r="A25" s="59" t="s">
        <v>32</v>
      </c>
      <c r="B25" s="118">
        <f>(VLOOKUP($A25,'Occupancy Raw Data'!$B$8:$BE$45,'Occupancy Raw Data'!G$3,FALSE))/100</f>
        <v>0.41448578299618</v>
      </c>
      <c r="C25" s="115">
        <f>(VLOOKUP($A25,'Occupancy Raw Data'!$B$8:$BE$45,'Occupancy Raw Data'!H$3,FALSE))/100</f>
        <v>0.44815391144433397</v>
      </c>
      <c r="D25" s="115">
        <f>(VLOOKUP($A25,'Occupancy Raw Data'!$B$8:$BE$45,'Occupancy Raw Data'!I$3,FALSE))/100</f>
        <v>0.49710001414627203</v>
      </c>
      <c r="E25" s="115">
        <f>(VLOOKUP($A25,'Occupancy Raw Data'!$B$8:$BE$45,'Occupancy Raw Data'!J$3,FALSE))/100</f>
        <v>0.50671947941717299</v>
      </c>
      <c r="F25" s="115">
        <f>(VLOOKUP($A25,'Occupancy Raw Data'!$B$8:$BE$45,'Occupancy Raw Data'!K$3,FALSE))/100</f>
        <v>0.55495826849625096</v>
      </c>
      <c r="G25" s="116">
        <f>(VLOOKUP($A25,'Occupancy Raw Data'!$B$8:$BE$45,'Occupancy Raw Data'!L$3,FALSE))/100</f>
        <v>0.484283491300042</v>
      </c>
      <c r="H25" s="119">
        <f>(VLOOKUP($A25,'Occupancy Raw Data'!$B$8:$BE$45,'Occupancy Raw Data'!N$3,FALSE))/100</f>
        <v>0.59131418871127406</v>
      </c>
      <c r="I25" s="119">
        <f>(VLOOKUP($A25,'Occupancy Raw Data'!$B$8:$BE$45,'Occupancy Raw Data'!O$3,FALSE))/100</f>
        <v>0.52185599094638502</v>
      </c>
      <c r="J25" s="116">
        <f>(VLOOKUP($A25,'Occupancy Raw Data'!$B$8:$BE$45,'Occupancy Raw Data'!P$3,FALSE))/100</f>
        <v>0.55658508982883004</v>
      </c>
      <c r="K25" s="117">
        <f>(VLOOKUP($A25,'Occupancy Raw Data'!$B$8:$BE$45,'Occupancy Raw Data'!R$3,FALSE))/100</f>
        <v>0.50494109087969596</v>
      </c>
      <c r="M25" s="129">
        <f>(VLOOKUP($A25,'Occupancy Raw Data'!$B$8:$BE$45,'Occupancy Raw Data'!T$3,FALSE))/100</f>
        <v>1.4599272189734301E-2</v>
      </c>
      <c r="N25" s="119">
        <f>(VLOOKUP($A25,'Occupancy Raw Data'!$B$8:$BE$45,'Occupancy Raw Data'!U$3,FALSE))/100</f>
        <v>-0.12374747458379</v>
      </c>
      <c r="O25" s="119">
        <f>(VLOOKUP($A25,'Occupancy Raw Data'!$B$8:$BE$45,'Occupancy Raw Data'!V$3,FALSE))/100</f>
        <v>-9.0744128943087199E-2</v>
      </c>
      <c r="P25" s="119">
        <f>(VLOOKUP($A25,'Occupancy Raw Data'!$B$8:$BE$45,'Occupancy Raw Data'!W$3,FALSE))/100</f>
        <v>-6.8981691745277698E-2</v>
      </c>
      <c r="Q25" s="119">
        <f>(VLOOKUP($A25,'Occupancy Raw Data'!$B$8:$BE$45,'Occupancy Raw Data'!X$3,FALSE))/100</f>
        <v>-8.7935866751015487E-2</v>
      </c>
      <c r="R25" s="130">
        <f>(VLOOKUP($A25,'Occupancy Raw Data'!$B$8:$BE$45,'Occupancy Raw Data'!Y$3,FALSE))/100</f>
        <v>-7.5584597993791608E-2</v>
      </c>
      <c r="S25" s="119">
        <f>(VLOOKUP($A25,'Occupancy Raw Data'!$B$8:$BE$45,'Occupancy Raw Data'!AA$3,FALSE))/100</f>
        <v>-1.84325761105795E-2</v>
      </c>
      <c r="T25" s="119">
        <f>(VLOOKUP($A25,'Occupancy Raw Data'!$B$8:$BE$45,'Occupancy Raw Data'!AB$3,FALSE))/100</f>
        <v>-0.146578726670305</v>
      </c>
      <c r="U25" s="130">
        <f>(VLOOKUP($A25,'Occupancy Raw Data'!$B$8:$BE$45,'Occupancy Raw Data'!AC$3,FALSE))/100</f>
        <v>-8.2984318975244206E-2</v>
      </c>
      <c r="V25" s="131">
        <f>(VLOOKUP($A25,'Occupancy Raw Data'!$B$8:$BE$45,'Occupancy Raw Data'!AE$3,FALSE))/100</f>
        <v>-7.7927889283186599E-2</v>
      </c>
      <c r="X25" s="49">
        <f>VLOOKUP($A25,'ADR Raw Data'!$B$6:$BE$43,'ADR Raw Data'!G$1,FALSE)</f>
        <v>71.616714914675697</v>
      </c>
      <c r="Y25" s="50">
        <f>VLOOKUP($A25,'ADR Raw Data'!$B$6:$BE$43,'ADR Raw Data'!H$1,FALSE)</f>
        <v>73.967404924242402</v>
      </c>
      <c r="Z25" s="50">
        <f>VLOOKUP($A25,'ADR Raw Data'!$B$6:$BE$43,'ADR Raw Data'!I$1,FALSE)</f>
        <v>78.257828343767699</v>
      </c>
      <c r="AA25" s="50">
        <f>VLOOKUP($A25,'ADR Raw Data'!$B$6:$BE$43,'ADR Raw Data'!J$1,FALSE)</f>
        <v>78.322035175879293</v>
      </c>
      <c r="AB25" s="50">
        <f>VLOOKUP($A25,'ADR Raw Data'!$B$6:$BE$43,'ADR Raw Data'!K$1,FALSE)</f>
        <v>85.341892786133002</v>
      </c>
      <c r="AC25" s="51">
        <f>VLOOKUP($A25,'ADR Raw Data'!$B$6:$BE$43,'ADR Raw Data'!L$1,FALSE)</f>
        <v>77.963983040252302</v>
      </c>
      <c r="AD25" s="50">
        <f>VLOOKUP($A25,'ADR Raw Data'!$B$6:$BE$43,'ADR Raw Data'!N$1,FALSE)</f>
        <v>92.892960598086106</v>
      </c>
      <c r="AE25" s="50">
        <f>VLOOKUP($A25,'ADR Raw Data'!$B$6:$BE$43,'ADR Raw Data'!O$1,FALSE)</f>
        <v>84.765356709135204</v>
      </c>
      <c r="AF25" s="51">
        <f>VLOOKUP($A25,'ADR Raw Data'!$B$6:$BE$43,'ADR Raw Data'!P$1,FALSE)</f>
        <v>89.082726674291493</v>
      </c>
      <c r="AG25" s="52">
        <f>VLOOKUP($A25,'ADR Raw Data'!$B$6:$BE$43,'ADR Raw Data'!R$1,FALSE)</f>
        <v>81.465679736652504</v>
      </c>
      <c r="AI25" s="129">
        <f>(VLOOKUP($A25,'ADR Raw Data'!$B$6:$BE$43,'ADR Raw Data'!T$1,FALSE))/100</f>
        <v>-6.6647537935988307E-2</v>
      </c>
      <c r="AJ25" s="119">
        <f>(VLOOKUP($A25,'ADR Raw Data'!$B$6:$BE$43,'ADR Raw Data'!U$1,FALSE))/100</f>
        <v>-0.106256395660938</v>
      </c>
      <c r="AK25" s="119">
        <f>(VLOOKUP($A25,'ADR Raw Data'!$B$6:$BE$43,'ADR Raw Data'!V$1,FALSE))/100</f>
        <v>-7.2975172430021593E-2</v>
      </c>
      <c r="AL25" s="119">
        <f>(VLOOKUP($A25,'ADR Raw Data'!$B$6:$BE$43,'ADR Raw Data'!W$1,FALSE))/100</f>
        <v>-7.8341133224814799E-2</v>
      </c>
      <c r="AM25" s="119">
        <f>(VLOOKUP($A25,'ADR Raw Data'!$B$6:$BE$43,'ADR Raw Data'!X$1,FALSE))/100</f>
        <v>-3.4322444647488203E-2</v>
      </c>
      <c r="AN25" s="130">
        <f>(VLOOKUP($A25,'ADR Raw Data'!$B$6:$BE$43,'ADR Raw Data'!Y$1,FALSE))/100</f>
        <v>-7.1100139337871404E-2</v>
      </c>
      <c r="AO25" s="119">
        <f>(VLOOKUP($A25,'ADR Raw Data'!$B$6:$BE$43,'ADR Raw Data'!AA$1,FALSE))/100</f>
        <v>-4.8824228015738401E-2</v>
      </c>
      <c r="AP25" s="119">
        <f>(VLOOKUP($A25,'ADR Raw Data'!$B$6:$BE$43,'ADR Raw Data'!AB$1,FALSE))/100</f>
        <v>-0.147104311135969</v>
      </c>
      <c r="AQ25" s="130">
        <f>(VLOOKUP($A25,'ADR Raw Data'!$B$6:$BE$43,'ADR Raw Data'!AC$1,FALSE))/100</f>
        <v>-9.5879665981527099E-2</v>
      </c>
      <c r="AR25" s="131">
        <f>(VLOOKUP($A25,'ADR Raw Data'!$B$6:$BE$43,'ADR Raw Data'!AE$1,FALSE))/100</f>
        <v>-8.0049122180712792E-2</v>
      </c>
      <c r="AS25" s="40"/>
      <c r="AT25" s="49">
        <f>VLOOKUP($A25,'RevPAR Raw Data'!$B$6:$BE$43,'RevPAR Raw Data'!G$1,FALSE)</f>
        <v>29.6841101570236</v>
      </c>
      <c r="AU25" s="50">
        <f>VLOOKUP($A25,'RevPAR Raw Data'!$B$6:$BE$43,'RevPAR Raw Data'!H$1,FALSE)</f>
        <v>33.148781836186103</v>
      </c>
      <c r="AV25" s="50">
        <f>VLOOKUP($A25,'RevPAR Raw Data'!$B$6:$BE$43,'RevPAR Raw Data'!I$1,FALSE)</f>
        <v>38.901967576743502</v>
      </c>
      <c r="AW25" s="50">
        <f>VLOOKUP($A25,'RevPAR Raw Data'!$B$6:$BE$43,'RevPAR Raw Data'!J$1,FALSE)</f>
        <v>39.687300891215102</v>
      </c>
      <c r="AX25" s="50">
        <f>VLOOKUP($A25,'RevPAR Raw Data'!$B$6:$BE$43,'RevPAR Raw Data'!K$1,FALSE)</f>
        <v>47.3611890507851</v>
      </c>
      <c r="AY25" s="51">
        <f>VLOOKUP($A25,'RevPAR Raw Data'!$B$6:$BE$43,'RevPAR Raw Data'!L$1,FALSE)</f>
        <v>37.756669902390698</v>
      </c>
      <c r="AZ25" s="50">
        <f>VLOOKUP($A25,'RevPAR Raw Data'!$B$6:$BE$43,'RevPAR Raw Data'!N$1,FALSE)</f>
        <v>54.928925633045601</v>
      </c>
      <c r="BA25" s="50">
        <f>VLOOKUP($A25,'RevPAR Raw Data'!$B$6:$BE$43,'RevPAR Raw Data'!O$1,FALSE)</f>
        <v>44.235309223369597</v>
      </c>
      <c r="BB25" s="51">
        <f>VLOOKUP($A25,'RevPAR Raw Data'!$B$6:$BE$43,'RevPAR Raw Data'!P$1,FALSE)</f>
        <v>49.582117428207603</v>
      </c>
      <c r="BC25" s="52">
        <f>VLOOKUP($A25,'RevPAR Raw Data'!$B$6:$BE$43,'RevPAR Raw Data'!R$1,FALSE)</f>
        <v>41.135369195481204</v>
      </c>
      <c r="BE25" s="129">
        <f>(VLOOKUP($A25,'RevPAR Raw Data'!$B$6:$BE$43,'RevPAR Raw Data'!T$1,FALSE))/100</f>
        <v>-5.3021271293357097E-2</v>
      </c>
      <c r="BF25" s="119">
        <f>(VLOOKUP($A25,'RevPAR Raw Data'!$B$6:$BE$43,'RevPAR Raw Data'!U$1,FALSE))/100</f>
        <v>-0.216854909623312</v>
      </c>
      <c r="BG25" s="119">
        <f>(VLOOKUP($A25,'RevPAR Raw Data'!$B$6:$BE$43,'RevPAR Raw Data'!V$1,FALSE))/100</f>
        <v>-0.15709723291647401</v>
      </c>
      <c r="BH25" s="119">
        <f>(VLOOKUP($A25,'RevPAR Raw Data'!$B$6:$BE$43,'RevPAR Raw Data'!W$1,FALSE))/100</f>
        <v>-0.14191872106700201</v>
      </c>
      <c r="BI25" s="119">
        <f>(VLOOKUP($A25,'RevPAR Raw Data'!$B$6:$BE$43,'RevPAR Raw Data'!X$1,FALSE))/100</f>
        <v>-0.11924013747941301</v>
      </c>
      <c r="BJ25" s="130">
        <f>(VLOOKUP($A25,'RevPAR Raw Data'!$B$6:$BE$43,'RevPAR Raw Data'!Y$1,FALSE))/100</f>
        <v>-0.14131066188250699</v>
      </c>
      <c r="BK25" s="119">
        <f>(VLOOKUP($A25,'RevPAR Raw Data'!$B$6:$BE$43,'RevPAR Raw Data'!AA$1,FALSE))/100</f>
        <v>-6.6356847827377496E-2</v>
      </c>
      <c r="BL25" s="119">
        <f>(VLOOKUP($A25,'RevPAR Raw Data'!$B$6:$BE$43,'RevPAR Raw Data'!AB$1,FALSE))/100</f>
        <v>-0.27212067519225203</v>
      </c>
      <c r="BM25" s="130">
        <f>(VLOOKUP($A25,'RevPAR Raw Data'!$B$6:$BE$43,'RevPAR Raw Data'!AC$1,FALSE))/100</f>
        <v>-0.17090747617172</v>
      </c>
      <c r="BN25" s="131">
        <f>(VLOOKUP($A25,'RevPAR Raw Data'!$B$6:$BE$43,'RevPAR Raw Data'!AE$1,FALSE))/100</f>
        <v>-0.151738952333384</v>
      </c>
    </row>
    <row r="26" spans="1:66" x14ac:dyDescent="0.45">
      <c r="A26" s="59" t="s">
        <v>92</v>
      </c>
      <c r="B26" s="118">
        <f>(VLOOKUP($A26,'Occupancy Raw Data'!$B$8:$BE$45,'Occupancy Raw Data'!G$3,FALSE))/100</f>
        <v>0.37453971593897895</v>
      </c>
      <c r="C26" s="115">
        <f>(VLOOKUP($A26,'Occupancy Raw Data'!$B$8:$BE$45,'Occupancy Raw Data'!H$3,FALSE))/100</f>
        <v>0.42118183412239096</v>
      </c>
      <c r="D26" s="115">
        <f>(VLOOKUP($A26,'Occupancy Raw Data'!$B$8:$BE$45,'Occupancy Raw Data'!I$3,FALSE))/100</f>
        <v>0.46852533754164399</v>
      </c>
      <c r="E26" s="115">
        <f>(VLOOKUP($A26,'Occupancy Raw Data'!$B$8:$BE$45,'Occupancy Raw Data'!J$3,FALSE))/100</f>
        <v>0.47062949324916703</v>
      </c>
      <c r="F26" s="115">
        <f>(VLOOKUP($A26,'Occupancy Raw Data'!$B$8:$BE$45,'Occupancy Raw Data'!K$3,FALSE))/100</f>
        <v>0.48062423285989803</v>
      </c>
      <c r="G26" s="116">
        <f>(VLOOKUP($A26,'Occupancy Raw Data'!$B$8:$BE$45,'Occupancy Raw Data'!L$3,FALSE))/100</f>
        <v>0.443100122742416</v>
      </c>
      <c r="H26" s="119">
        <f>(VLOOKUP($A26,'Occupancy Raw Data'!$B$8:$BE$45,'Occupancy Raw Data'!N$3,FALSE))/100</f>
        <v>0.47939680869717599</v>
      </c>
      <c r="I26" s="119">
        <f>(VLOOKUP($A26,'Occupancy Raw Data'!$B$8:$BE$45,'Occupancy Raw Data'!O$3,FALSE))/100</f>
        <v>0.46957741539540498</v>
      </c>
      <c r="J26" s="116">
        <f>(VLOOKUP($A26,'Occupancy Raw Data'!$B$8:$BE$45,'Occupancy Raw Data'!P$3,FALSE))/100</f>
        <v>0.47448711204629102</v>
      </c>
      <c r="K26" s="117">
        <f>(VLOOKUP($A26,'Occupancy Raw Data'!$B$8:$BE$45,'Occupancy Raw Data'!R$3,FALSE))/100</f>
        <v>0.45206783397209399</v>
      </c>
      <c r="M26" s="129">
        <f>(VLOOKUP($A26,'Occupancy Raw Data'!$B$8:$BE$45,'Occupancy Raw Data'!T$3,FALSE))/100</f>
        <v>3.4529603734365602E-2</v>
      </c>
      <c r="N26" s="119">
        <f>(VLOOKUP($A26,'Occupancy Raw Data'!$B$8:$BE$45,'Occupancy Raw Data'!U$3,FALSE))/100</f>
        <v>-0.13106430886279499</v>
      </c>
      <c r="O26" s="119">
        <f>(VLOOKUP($A26,'Occupancy Raw Data'!$B$8:$BE$45,'Occupancy Raw Data'!V$3,FALSE))/100</f>
        <v>-0.17207789732547799</v>
      </c>
      <c r="P26" s="119">
        <f>(VLOOKUP($A26,'Occupancy Raw Data'!$B$8:$BE$45,'Occupancy Raw Data'!W$3,FALSE))/100</f>
        <v>-0.182076415214489</v>
      </c>
      <c r="Q26" s="119">
        <f>(VLOOKUP($A26,'Occupancy Raw Data'!$B$8:$BE$45,'Occupancy Raw Data'!X$3,FALSE))/100</f>
        <v>-6.9812284022849808E-2</v>
      </c>
      <c r="R26" s="130">
        <f>(VLOOKUP($A26,'Occupancy Raw Data'!$B$8:$BE$45,'Occupancy Raw Data'!Y$3,FALSE))/100</f>
        <v>-0.115478635137402</v>
      </c>
      <c r="S26" s="119">
        <f>(VLOOKUP($A26,'Occupancy Raw Data'!$B$8:$BE$45,'Occupancy Raw Data'!AA$3,FALSE))/100</f>
        <v>-0.18574094283971998</v>
      </c>
      <c r="T26" s="119">
        <f>(VLOOKUP($A26,'Occupancy Raw Data'!$B$8:$BE$45,'Occupancy Raw Data'!AB$3,FALSE))/100</f>
        <v>-0.25924716007766496</v>
      </c>
      <c r="U26" s="130">
        <f>(VLOOKUP($A26,'Occupancy Raw Data'!$B$8:$BE$45,'Occupancy Raw Data'!AC$3,FALSE))/100</f>
        <v>-0.22385175577306299</v>
      </c>
      <c r="V26" s="131">
        <f>(VLOOKUP($A26,'Occupancy Raw Data'!$B$8:$BE$45,'Occupancy Raw Data'!AE$3,FALSE))/100</f>
        <v>-0.151027307883043</v>
      </c>
      <c r="X26" s="49">
        <f>VLOOKUP($A26,'ADR Raw Data'!$B$6:$BE$43,'ADR Raw Data'!G$1,FALSE)</f>
        <v>93.132600842696604</v>
      </c>
      <c r="Y26" s="50">
        <f>VLOOKUP($A26,'ADR Raw Data'!$B$6:$BE$43,'ADR Raw Data'!H$1,FALSE)</f>
        <v>97.665030766028295</v>
      </c>
      <c r="Z26" s="50">
        <f>VLOOKUP($A26,'ADR Raw Data'!$B$6:$BE$43,'ADR Raw Data'!I$1,FALSE)</f>
        <v>96.101628929640697</v>
      </c>
      <c r="AA26" s="50">
        <f>VLOOKUP($A26,'ADR Raw Data'!$B$6:$BE$43,'ADR Raw Data'!J$1,FALSE)</f>
        <v>99.084252049180293</v>
      </c>
      <c r="AB26" s="50">
        <f>VLOOKUP($A26,'ADR Raw Data'!$B$6:$BE$43,'ADR Raw Data'!K$1,FALSE)</f>
        <v>95.952885224370604</v>
      </c>
      <c r="AC26" s="51">
        <f>VLOOKUP($A26,'ADR Raw Data'!$B$6:$BE$43,'ADR Raw Data'!L$1,FALSE)</f>
        <v>96.498233692124998</v>
      </c>
      <c r="AD26" s="50">
        <f>VLOOKUP($A26,'ADR Raw Data'!$B$6:$BE$43,'ADR Raw Data'!N$1,FALSE)</f>
        <v>96.884166057059204</v>
      </c>
      <c r="AE26" s="50">
        <f>VLOOKUP($A26,'ADR Raw Data'!$B$6:$BE$43,'ADR Raw Data'!O$1,FALSE)</f>
        <v>99.787384951456303</v>
      </c>
      <c r="AF26" s="51">
        <f>VLOOKUP($A26,'ADR Raw Data'!$B$6:$BE$43,'ADR Raw Data'!P$1,FALSE)</f>
        <v>98.320755155210605</v>
      </c>
      <c r="AG26" s="52">
        <f>VLOOKUP($A26,'ADR Raw Data'!$B$6:$BE$43,'ADR Raw Data'!R$1,FALSE)</f>
        <v>97.044778057294806</v>
      </c>
      <c r="AI26" s="129">
        <f>(VLOOKUP($A26,'ADR Raw Data'!$B$6:$BE$43,'ADR Raw Data'!T$1,FALSE))/100</f>
        <v>-6.85873995516757E-3</v>
      </c>
      <c r="AJ26" s="119">
        <f>(VLOOKUP($A26,'ADR Raw Data'!$B$6:$BE$43,'ADR Raw Data'!U$1,FALSE))/100</f>
        <v>-7.9836984180860701E-2</v>
      </c>
      <c r="AK26" s="119">
        <f>(VLOOKUP($A26,'ADR Raw Data'!$B$6:$BE$43,'ADR Raw Data'!V$1,FALSE))/100</f>
        <v>-0.14118844135422498</v>
      </c>
      <c r="AL26" s="119">
        <f>(VLOOKUP($A26,'ADR Raw Data'!$B$6:$BE$43,'ADR Raw Data'!W$1,FALSE))/100</f>
        <v>-0.110584784615991</v>
      </c>
      <c r="AM26" s="119">
        <f>(VLOOKUP($A26,'ADR Raw Data'!$B$6:$BE$43,'ADR Raw Data'!X$1,FALSE))/100</f>
        <v>-3.6935466952629802E-2</v>
      </c>
      <c r="AN26" s="130">
        <f>(VLOOKUP($A26,'ADR Raw Data'!$B$6:$BE$43,'ADR Raw Data'!Y$1,FALSE))/100</f>
        <v>-8.5507309993144695E-2</v>
      </c>
      <c r="AO26" s="119">
        <f>(VLOOKUP($A26,'ADR Raw Data'!$B$6:$BE$43,'ADR Raw Data'!AA$1,FALSE))/100</f>
        <v>-4.8442444780715001E-2</v>
      </c>
      <c r="AP26" s="119">
        <f>(VLOOKUP($A26,'ADR Raw Data'!$B$6:$BE$43,'ADR Raw Data'!AB$1,FALSE))/100</f>
        <v>-5.4597148619767902E-2</v>
      </c>
      <c r="AQ26" s="130">
        <f>(VLOOKUP($A26,'ADR Raw Data'!$B$6:$BE$43,'ADR Raw Data'!AC$1,FALSE))/100</f>
        <v>-5.23503945047116E-2</v>
      </c>
      <c r="AR26" s="131">
        <f>(VLOOKUP($A26,'ADR Raw Data'!$B$6:$BE$43,'ADR Raw Data'!AE$1,FALSE))/100</f>
        <v>-7.5242998120853E-2</v>
      </c>
      <c r="AS26" s="40"/>
      <c r="AT26" s="49">
        <f>VLOOKUP($A26,'RevPAR Raw Data'!$B$6:$BE$43,'RevPAR Raw Data'!G$1,FALSE)</f>
        <v>34.881857864281898</v>
      </c>
      <c r="AU26" s="50">
        <f>VLOOKUP($A26,'RevPAR Raw Data'!$B$6:$BE$43,'RevPAR Raw Data'!H$1,FALSE)</f>
        <v>41.134736787655598</v>
      </c>
      <c r="AV26" s="50">
        <f>VLOOKUP($A26,'RevPAR Raw Data'!$B$6:$BE$43,'RevPAR Raw Data'!I$1,FALSE)</f>
        <v>45.026048132561797</v>
      </c>
      <c r="AW26" s="50">
        <f>VLOOKUP($A26,'RevPAR Raw Data'!$B$6:$BE$43,'RevPAR Raw Data'!J$1,FALSE)</f>
        <v>46.6319713308784</v>
      </c>
      <c r="AX26" s="50">
        <f>VLOOKUP($A26,'RevPAR Raw Data'!$B$6:$BE$43,'RevPAR Raw Data'!K$1,FALSE)</f>
        <v>46.117281851656998</v>
      </c>
      <c r="AY26" s="51">
        <f>VLOOKUP($A26,'RevPAR Raw Data'!$B$6:$BE$43,'RevPAR Raw Data'!L$1,FALSE)</f>
        <v>42.758379193406903</v>
      </c>
      <c r="AZ26" s="50">
        <f>VLOOKUP($A26,'RevPAR Raw Data'!$B$6:$BE$43,'RevPAR Raw Data'!N$1,FALSE)</f>
        <v>46.4459600210415</v>
      </c>
      <c r="BA26" s="50">
        <f>VLOOKUP($A26,'RevPAR Raw Data'!$B$6:$BE$43,'RevPAR Raw Data'!O$1,FALSE)</f>
        <v>46.857902314571199</v>
      </c>
      <c r="BB26" s="51">
        <f>VLOOKUP($A26,'RevPAR Raw Data'!$B$6:$BE$43,'RevPAR Raw Data'!P$1,FALSE)</f>
        <v>46.651931167806403</v>
      </c>
      <c r="BC26" s="52">
        <f>VLOOKUP($A26,'RevPAR Raw Data'!$B$6:$BE$43,'RevPAR Raw Data'!R$1,FALSE)</f>
        <v>43.870822614663901</v>
      </c>
      <c r="BE26" s="129">
        <f>(VLOOKUP($A26,'RevPAR Raw Data'!$B$6:$BE$43,'RevPAR Raw Data'!T$1,FALSE))/100</f>
        <v>2.7434034206428998E-2</v>
      </c>
      <c r="BF26" s="119">
        <f>(VLOOKUP($A26,'RevPAR Raw Data'!$B$6:$BE$43,'RevPAR Raw Data'!U$1,FALSE))/100</f>
        <v>-0.20043751389030198</v>
      </c>
      <c r="BG26" s="119">
        <f>(VLOOKUP($A26,'RevPAR Raw Data'!$B$6:$BE$43,'RevPAR Raw Data'!V$1,FALSE))/100</f>
        <v>-0.28897092856480699</v>
      </c>
      <c r="BH26" s="119">
        <f>(VLOOKUP($A26,'RevPAR Raw Data'!$B$6:$BE$43,'RevPAR Raw Data'!W$1,FALSE))/100</f>
        <v>-0.272526318670334</v>
      </c>
      <c r="BI26" s="119">
        <f>(VLOOKUP($A26,'RevPAR Raw Data'!$B$6:$BE$43,'RevPAR Raw Data'!X$1,FALSE))/100</f>
        <v>-0.104169201666066</v>
      </c>
      <c r="BJ26" s="130">
        <f>(VLOOKUP($A26,'RevPAR Raw Data'!$B$6:$BE$43,'RevPAR Raw Data'!Y$1,FALSE))/100</f>
        <v>-0.19111167767826701</v>
      </c>
      <c r="BK26" s="119">
        <f>(VLOOKUP($A26,'RevPAR Raw Data'!$B$6:$BE$43,'RevPAR Raw Data'!AA$1,FALSE))/100</f>
        <v>-0.22518564225340398</v>
      </c>
      <c r="BL26" s="119">
        <f>(VLOOKUP($A26,'RevPAR Raw Data'!$B$6:$BE$43,'RevPAR Raw Data'!AB$1,FALSE))/100</f>
        <v>-0.29969015296942003</v>
      </c>
      <c r="BM26" s="130">
        <f>(VLOOKUP($A26,'RevPAR Raw Data'!$B$6:$BE$43,'RevPAR Raw Data'!AC$1,FALSE))/100</f>
        <v>-0.26448342255248297</v>
      </c>
      <c r="BN26" s="131">
        <f>(VLOOKUP($A26,'RevPAR Raw Data'!$B$6:$BE$43,'RevPAR Raw Data'!AE$1,FALSE))/100</f>
        <v>-0.21490655856065399</v>
      </c>
    </row>
    <row r="27" spans="1:66" x14ac:dyDescent="0.45">
      <c r="A27" s="59" t="s">
        <v>93</v>
      </c>
      <c r="B27" s="118">
        <f>(VLOOKUP($A27,'Occupancy Raw Data'!$B$8:$BE$45,'Occupancy Raw Data'!G$3,FALSE))/100</f>
        <v>0.27492471073070202</v>
      </c>
      <c r="C27" s="115">
        <f>(VLOOKUP($A27,'Occupancy Raw Data'!$B$8:$BE$45,'Occupancy Raw Data'!H$3,FALSE))/100</f>
        <v>0.28253288952290301</v>
      </c>
      <c r="D27" s="115">
        <f>(VLOOKUP($A27,'Occupancy Raw Data'!$B$8:$BE$45,'Occupancy Raw Data'!I$3,FALSE))/100</f>
        <v>0.316373434775717</v>
      </c>
      <c r="E27" s="115">
        <f>(VLOOKUP($A27,'Occupancy Raw Data'!$B$8:$BE$45,'Occupancy Raw Data'!J$3,FALSE))/100</f>
        <v>0.32303059121889299</v>
      </c>
      <c r="F27" s="115">
        <f>(VLOOKUP($A27,'Occupancy Raw Data'!$B$8:$BE$45,'Occupancy Raw Data'!K$3,FALSE))/100</f>
        <v>0.32263433190679897</v>
      </c>
      <c r="G27" s="116">
        <f>(VLOOKUP($A27,'Occupancy Raw Data'!$B$8:$BE$45,'Occupancy Raw Data'!L$3,FALSE))/100</f>
        <v>0.30389919163100299</v>
      </c>
      <c r="H27" s="119">
        <f>(VLOOKUP($A27,'Occupancy Raw Data'!$B$8:$BE$45,'Occupancy Raw Data'!N$3,FALSE))/100</f>
        <v>0.35845617372008198</v>
      </c>
      <c r="I27" s="119">
        <f>(VLOOKUP($A27,'Occupancy Raw Data'!$B$8:$BE$45,'Occupancy Raw Data'!O$3,FALSE))/100</f>
        <v>0.36749088603582103</v>
      </c>
      <c r="J27" s="116">
        <f>(VLOOKUP($A27,'Occupancy Raw Data'!$B$8:$BE$45,'Occupancy Raw Data'!P$3,FALSE))/100</f>
        <v>0.36297352987795201</v>
      </c>
      <c r="K27" s="117">
        <f>(VLOOKUP($A27,'Occupancy Raw Data'!$B$8:$BE$45,'Occupancy Raw Data'!R$3,FALSE))/100</f>
        <v>0.32077757398727402</v>
      </c>
      <c r="M27" s="129">
        <f>(VLOOKUP($A27,'Occupancy Raw Data'!$B$8:$BE$45,'Occupancy Raw Data'!T$3,FALSE))/100</f>
        <v>4.7071346967716504E-2</v>
      </c>
      <c r="N27" s="119">
        <f>(VLOOKUP($A27,'Occupancy Raw Data'!$B$8:$BE$45,'Occupancy Raw Data'!U$3,FALSE))/100</f>
        <v>-0.16262456098639302</v>
      </c>
      <c r="O27" s="119">
        <f>(VLOOKUP($A27,'Occupancy Raw Data'!$B$8:$BE$45,'Occupancy Raw Data'!V$3,FALSE))/100</f>
        <v>-0.16546748091574698</v>
      </c>
      <c r="P27" s="119">
        <f>(VLOOKUP($A27,'Occupancy Raw Data'!$B$8:$BE$45,'Occupancy Raw Data'!W$3,FALSE))/100</f>
        <v>-0.14576354766559199</v>
      </c>
      <c r="Q27" s="119">
        <f>(VLOOKUP($A27,'Occupancy Raw Data'!$B$8:$BE$45,'Occupancy Raw Data'!X$3,FALSE))/100</f>
        <v>-0.24382953127603599</v>
      </c>
      <c r="R27" s="130">
        <f>(VLOOKUP($A27,'Occupancy Raw Data'!$B$8:$BE$45,'Occupancy Raw Data'!Y$3,FALSE))/100</f>
        <v>-0.14821251372467401</v>
      </c>
      <c r="S27" s="119">
        <f>(VLOOKUP($A27,'Occupancy Raw Data'!$B$8:$BE$45,'Occupancy Raw Data'!AA$3,FALSE))/100</f>
        <v>-0.40340860597636596</v>
      </c>
      <c r="T27" s="119">
        <f>(VLOOKUP($A27,'Occupancy Raw Data'!$B$8:$BE$45,'Occupancy Raw Data'!AB$3,FALSE))/100</f>
        <v>-0.40903492650996198</v>
      </c>
      <c r="U27" s="130">
        <f>(VLOOKUP($A27,'Occupancy Raw Data'!$B$8:$BE$45,'Occupancy Raw Data'!AC$3,FALSE))/100</f>
        <v>-0.40627010233022198</v>
      </c>
      <c r="V27" s="131">
        <f>(VLOOKUP($A27,'Occupancy Raw Data'!$B$8:$BE$45,'Occupancy Raw Data'!AE$3,FALSE))/100</f>
        <v>-0.25315706716075498</v>
      </c>
      <c r="X27" s="49">
        <f>VLOOKUP($A27,'ADR Raw Data'!$B$6:$BE$43,'ADR Raw Data'!G$1,FALSE)</f>
        <v>94.081397261458605</v>
      </c>
      <c r="Y27" s="50">
        <f>VLOOKUP($A27,'ADR Raw Data'!$B$6:$BE$43,'ADR Raw Data'!H$1,FALSE)</f>
        <v>95.454809845722295</v>
      </c>
      <c r="Z27" s="50">
        <f>VLOOKUP($A27,'ADR Raw Data'!$B$6:$BE$43,'ADR Raw Data'!I$1,FALSE)</f>
        <v>101.955433016032</v>
      </c>
      <c r="AA27" s="50">
        <f>VLOOKUP($A27,'ADR Raw Data'!$B$6:$BE$43,'ADR Raw Data'!J$1,FALSE)</f>
        <v>97.109155691854696</v>
      </c>
      <c r="AB27" s="50">
        <f>VLOOKUP($A27,'ADR Raw Data'!$B$6:$BE$43,'ADR Raw Data'!K$1,FALSE)</f>
        <v>98.303880397936595</v>
      </c>
      <c r="AC27" s="51">
        <f>VLOOKUP($A27,'ADR Raw Data'!$B$6:$BE$43,'ADR Raw Data'!L$1,FALSE)</f>
        <v>97.516448573514793</v>
      </c>
      <c r="AD27" s="50">
        <f>VLOOKUP($A27,'ADR Raw Data'!$B$6:$BE$43,'ADR Raw Data'!N$1,FALSE)</f>
        <v>101.430573579482</v>
      </c>
      <c r="AE27" s="50">
        <f>VLOOKUP($A27,'ADR Raw Data'!$B$6:$BE$43,'ADR Raw Data'!O$1,FALSE)</f>
        <v>106.02928641362899</v>
      </c>
      <c r="AF27" s="51">
        <f>VLOOKUP($A27,'ADR Raw Data'!$B$6:$BE$43,'ADR Raw Data'!P$1,FALSE)</f>
        <v>103.758546441048</v>
      </c>
      <c r="AG27" s="52">
        <f>VLOOKUP($A27,'ADR Raw Data'!$B$6:$BE$43,'ADR Raw Data'!R$1,FALSE)</f>
        <v>99.534505837715699</v>
      </c>
      <c r="AI27" s="129">
        <f>(VLOOKUP($A27,'ADR Raw Data'!$B$6:$BE$43,'ADR Raw Data'!T$1,FALSE))/100</f>
        <v>4.4040143213177299E-2</v>
      </c>
      <c r="AJ27" s="119">
        <f>(VLOOKUP($A27,'ADR Raw Data'!$B$6:$BE$43,'ADR Raw Data'!U$1,FALSE))/100</f>
        <v>-2.99389889989135E-2</v>
      </c>
      <c r="AK27" s="119">
        <f>(VLOOKUP($A27,'ADR Raw Data'!$B$6:$BE$43,'ADR Raw Data'!V$1,FALSE))/100</f>
        <v>1.7049020037856299E-2</v>
      </c>
      <c r="AL27" s="119">
        <f>(VLOOKUP($A27,'ADR Raw Data'!$B$6:$BE$43,'ADR Raw Data'!W$1,FALSE))/100</f>
        <v>-3.3402048141383103E-2</v>
      </c>
      <c r="AM27" s="119">
        <f>(VLOOKUP($A27,'ADR Raw Data'!$B$6:$BE$43,'ADR Raw Data'!X$1,FALSE))/100</f>
        <v>-2.9443859910082901E-2</v>
      </c>
      <c r="AN27" s="130">
        <f>(VLOOKUP($A27,'ADR Raw Data'!$B$6:$BE$43,'ADR Raw Data'!Y$1,FALSE))/100</f>
        <v>-1.1999249437608599E-2</v>
      </c>
      <c r="AO27" s="119">
        <f>(VLOOKUP($A27,'ADR Raw Data'!$B$6:$BE$43,'ADR Raw Data'!AA$1,FALSE))/100</f>
        <v>-0.118117766279623</v>
      </c>
      <c r="AP27" s="119">
        <f>(VLOOKUP($A27,'ADR Raw Data'!$B$6:$BE$43,'ADR Raw Data'!AB$1,FALSE))/100</f>
        <v>-0.10942791771200699</v>
      </c>
      <c r="AQ27" s="130">
        <f>(VLOOKUP($A27,'ADR Raw Data'!$B$6:$BE$43,'ADR Raw Data'!AC$1,FALSE))/100</f>
        <v>-0.11371624427155799</v>
      </c>
      <c r="AR27" s="131">
        <f>(VLOOKUP($A27,'ADR Raw Data'!$B$6:$BE$43,'ADR Raw Data'!AE$1,FALSE))/100</f>
        <v>-6.2513004315528808E-2</v>
      </c>
      <c r="AS27" s="40"/>
      <c r="AT27" s="49">
        <f>VLOOKUP($A27,'RevPAR Raw Data'!$B$6:$BE$43,'RevPAR Raw Data'!G$1,FALSE)</f>
        <v>25.8653009272467</v>
      </c>
      <c r="AU27" s="50">
        <f>VLOOKUP($A27,'RevPAR Raw Data'!$B$6:$BE$43,'RevPAR Raw Data'!H$1,FALSE)</f>
        <v>26.9691232445712</v>
      </c>
      <c r="AV27" s="50">
        <f>VLOOKUP($A27,'RevPAR Raw Data'!$B$6:$BE$43,'RevPAR Raw Data'!I$1,FALSE)</f>
        <v>32.255990537327598</v>
      </c>
      <c r="AW27" s="50">
        <f>VLOOKUP($A27,'RevPAR Raw Data'!$B$6:$BE$43,'RevPAR Raw Data'!J$1,FALSE)</f>
        <v>31.3692279759074</v>
      </c>
      <c r="AX27" s="50">
        <f>VLOOKUP($A27,'RevPAR Raw Data'!$B$6:$BE$43,'RevPAR Raw Data'!K$1,FALSE)</f>
        <v>31.716206776034198</v>
      </c>
      <c r="AY27" s="51">
        <f>VLOOKUP($A27,'RevPAR Raw Data'!$B$6:$BE$43,'RevPAR Raw Data'!L$1,FALSE)</f>
        <v>29.635169892217402</v>
      </c>
      <c r="AZ27" s="50">
        <f>VLOOKUP($A27,'RevPAR Raw Data'!$B$6:$BE$43,'RevPAR Raw Data'!N$1,FALSE)</f>
        <v>36.358415303534599</v>
      </c>
      <c r="BA27" s="50">
        <f>VLOOKUP($A27,'RevPAR Raw Data'!$B$6:$BE$43,'RevPAR Raw Data'!O$1,FALSE)</f>
        <v>38.964796409890603</v>
      </c>
      <c r="BB27" s="51">
        <f>VLOOKUP($A27,'RevPAR Raw Data'!$B$6:$BE$43,'RevPAR Raw Data'!P$1,FALSE)</f>
        <v>37.661605856712598</v>
      </c>
      <c r="BC27" s="52">
        <f>VLOOKUP($A27,'RevPAR Raw Data'!$B$6:$BE$43,'RevPAR Raw Data'!R$1,FALSE)</f>
        <v>31.9284373106446</v>
      </c>
      <c r="BE27" s="129">
        <f>(VLOOKUP($A27,'RevPAR Raw Data'!$B$6:$BE$43,'RevPAR Raw Data'!T$1,FALSE))/100</f>
        <v>9.3184519042589203E-2</v>
      </c>
      <c r="BF27" s="119">
        <f>(VLOOKUP($A27,'RevPAR Raw Data'!$B$6:$BE$43,'RevPAR Raw Data'!U$1,FALSE))/100</f>
        <v>-0.18769473504298201</v>
      </c>
      <c r="BG27" s="119">
        <f>(VLOOKUP($A27,'RevPAR Raw Data'!$B$6:$BE$43,'RevPAR Raw Data'!V$1,FALSE))/100</f>
        <v>-0.151239519275636</v>
      </c>
      <c r="BH27" s="119">
        <f>(VLOOKUP($A27,'RevPAR Raw Data'!$B$6:$BE$43,'RevPAR Raw Data'!W$1,FALSE))/100</f>
        <v>-0.17429679477059001</v>
      </c>
      <c r="BI27" s="119">
        <f>(VLOOKUP($A27,'RevPAR Raw Data'!$B$6:$BE$43,'RevPAR Raw Data'!X$1,FALSE))/100</f>
        <v>-0.26609410862528599</v>
      </c>
      <c r="BJ27" s="130">
        <f>(VLOOKUP($A27,'RevPAR Raw Data'!$B$6:$BE$43,'RevPAR Raw Data'!Y$1,FALSE))/100</f>
        <v>-0.158433324240325</v>
      </c>
      <c r="BK27" s="119">
        <f>(VLOOKUP($A27,'RevPAR Raw Data'!$B$6:$BE$43,'RevPAR Raw Data'!AA$1,FALSE))/100</f>
        <v>-0.47387664882008401</v>
      </c>
      <c r="BL27" s="119">
        <f>(VLOOKUP($A27,'RevPAR Raw Data'!$B$6:$BE$43,'RevPAR Raw Data'!AB$1,FALSE))/100</f>
        <v>-0.47370300394250003</v>
      </c>
      <c r="BM27" s="130">
        <f>(VLOOKUP($A27,'RevPAR Raw Data'!$B$6:$BE$43,'RevPAR Raw Data'!AC$1,FALSE))/100</f>
        <v>-0.47378683640496599</v>
      </c>
      <c r="BN27" s="131">
        <f>(VLOOKUP($A27,'RevPAR Raw Data'!$B$6:$BE$43,'RevPAR Raw Data'!AE$1,FALSE))/100</f>
        <v>-0.29984446264435699</v>
      </c>
    </row>
    <row r="28" spans="1:66" x14ac:dyDescent="0.45">
      <c r="A28" s="59" t="s">
        <v>29</v>
      </c>
      <c r="B28" s="118">
        <f>(VLOOKUP($A28,'Occupancy Raw Data'!$B$8:$BE$45,'Occupancy Raw Data'!G$3,FALSE))/100</f>
        <v>0.22504560854834502</v>
      </c>
      <c r="C28" s="115">
        <f>(VLOOKUP($A28,'Occupancy Raw Data'!$B$8:$BE$45,'Occupancy Raw Data'!H$3,FALSE))/100</f>
        <v>0.22673964034401797</v>
      </c>
      <c r="D28" s="115">
        <f>(VLOOKUP($A28,'Occupancy Raw Data'!$B$8:$BE$45,'Occupancy Raw Data'!I$3,FALSE))/100</f>
        <v>0.22869429241594902</v>
      </c>
      <c r="E28" s="115">
        <f>(VLOOKUP($A28,'Occupancy Raw Data'!$B$8:$BE$45,'Occupancy Raw Data'!J$3,FALSE))/100</f>
        <v>0.249543914516549</v>
      </c>
      <c r="F28" s="115">
        <f>(VLOOKUP($A28,'Occupancy Raw Data'!$B$8:$BE$45,'Occupancy Raw Data'!K$3,FALSE))/100</f>
        <v>0.29150377899400498</v>
      </c>
      <c r="G28" s="116">
        <f>(VLOOKUP($A28,'Occupancy Raw Data'!$B$8:$BE$45,'Occupancy Raw Data'!L$3,FALSE))/100</f>
        <v>0.24430544696377299</v>
      </c>
      <c r="H28" s="119">
        <f>(VLOOKUP($A28,'Occupancy Raw Data'!$B$8:$BE$45,'Occupancy Raw Data'!N$3,FALSE))/100</f>
        <v>0.35978629137346801</v>
      </c>
      <c r="I28" s="119">
        <f>(VLOOKUP($A28,'Occupancy Raw Data'!$B$8:$BE$45,'Occupancy Raw Data'!O$3,FALSE))/100</f>
        <v>0.34414907479801898</v>
      </c>
      <c r="J28" s="116">
        <f>(VLOOKUP($A28,'Occupancy Raw Data'!$B$8:$BE$45,'Occupancy Raw Data'!P$3,FALSE))/100</f>
        <v>0.351967683085744</v>
      </c>
      <c r="K28" s="117">
        <f>(VLOOKUP($A28,'Occupancy Raw Data'!$B$8:$BE$45,'Occupancy Raw Data'!R$3,FALSE))/100</f>
        <v>0.27506608585576503</v>
      </c>
      <c r="M28" s="129">
        <f>(VLOOKUP($A28,'Occupancy Raw Data'!$B$8:$BE$45,'Occupancy Raw Data'!T$3,FALSE))/100</f>
        <v>-2.47598854923642E-2</v>
      </c>
      <c r="N28" s="119">
        <f>(VLOOKUP($A28,'Occupancy Raw Data'!$B$8:$BE$45,'Occupancy Raw Data'!U$3,FALSE))/100</f>
        <v>-0.12538383691896299</v>
      </c>
      <c r="O28" s="119">
        <f>(VLOOKUP($A28,'Occupancy Raw Data'!$B$8:$BE$45,'Occupancy Raw Data'!V$3,FALSE))/100</f>
        <v>-0.17443517931166699</v>
      </c>
      <c r="P28" s="119">
        <f>(VLOOKUP($A28,'Occupancy Raw Data'!$B$8:$BE$45,'Occupancy Raw Data'!W$3,FALSE))/100</f>
        <v>-0.14780920223330901</v>
      </c>
      <c r="Q28" s="119">
        <f>(VLOOKUP($A28,'Occupancy Raw Data'!$B$8:$BE$45,'Occupancy Raw Data'!X$3,FALSE))/100</f>
        <v>-8.4580048977789896E-2</v>
      </c>
      <c r="R28" s="130">
        <f>(VLOOKUP($A28,'Occupancy Raw Data'!$B$8:$BE$45,'Occupancy Raw Data'!Y$3,FALSE))/100</f>
        <v>-0.113732657558892</v>
      </c>
      <c r="S28" s="119">
        <f>(VLOOKUP($A28,'Occupancy Raw Data'!$B$8:$BE$45,'Occupancy Raw Data'!AA$3,FALSE))/100</f>
        <v>-8.0038594092496709E-2</v>
      </c>
      <c r="T28" s="119">
        <f>(VLOOKUP($A28,'Occupancy Raw Data'!$B$8:$BE$45,'Occupancy Raw Data'!AB$3,FALSE))/100</f>
        <v>-0.21450257398471698</v>
      </c>
      <c r="U28" s="130">
        <f>(VLOOKUP($A28,'Occupancy Raw Data'!$B$8:$BE$45,'Occupancy Raw Data'!AC$3,FALSE))/100</f>
        <v>-0.151084563928396</v>
      </c>
      <c r="V28" s="131">
        <f>(VLOOKUP($A28,'Occupancy Raw Data'!$B$8:$BE$45,'Occupancy Raw Data'!AE$3,FALSE))/100</f>
        <v>-0.12776339023444899</v>
      </c>
      <c r="X28" s="49">
        <f>VLOOKUP($A28,'ADR Raw Data'!$B$6:$BE$43,'ADR Raw Data'!G$1,FALSE)</f>
        <v>87.258193398957701</v>
      </c>
      <c r="Y28" s="50">
        <f>VLOOKUP($A28,'ADR Raw Data'!$B$6:$BE$43,'ADR Raw Data'!H$1,FALSE)</f>
        <v>84.648011494252799</v>
      </c>
      <c r="Z28" s="50">
        <f>VLOOKUP($A28,'ADR Raw Data'!$B$6:$BE$43,'ADR Raw Data'!I$1,FALSE)</f>
        <v>84.169401709401697</v>
      </c>
      <c r="AA28" s="50">
        <f>VLOOKUP($A28,'ADR Raw Data'!$B$6:$BE$43,'ADR Raw Data'!J$1,FALSE)</f>
        <v>85.480704960835496</v>
      </c>
      <c r="AB28" s="50">
        <f>VLOOKUP($A28,'ADR Raw Data'!$B$6:$BE$43,'ADR Raw Data'!K$1,FALSE)</f>
        <v>87.398480107286503</v>
      </c>
      <c r="AC28" s="51">
        <f>VLOOKUP($A28,'ADR Raw Data'!$B$6:$BE$43,'ADR Raw Data'!L$1,FALSE)</f>
        <v>85.865765948367795</v>
      </c>
      <c r="AD28" s="50">
        <f>VLOOKUP($A28,'ADR Raw Data'!$B$6:$BE$43,'ADR Raw Data'!N$1,FALSE)</f>
        <v>114.334766388989</v>
      </c>
      <c r="AE28" s="50">
        <f>VLOOKUP($A28,'ADR Raw Data'!$B$6:$BE$43,'ADR Raw Data'!O$1,FALSE)</f>
        <v>136.17260886028001</v>
      </c>
      <c r="AF28" s="51">
        <f>VLOOKUP($A28,'ADR Raw Data'!$B$6:$BE$43,'ADR Raw Data'!P$1,FALSE)</f>
        <v>125.011134764901</v>
      </c>
      <c r="AG28" s="52">
        <f>VLOOKUP($A28,'ADR Raw Data'!$B$6:$BE$43,'ADR Raw Data'!R$1,FALSE)</f>
        <v>100.177033026529</v>
      </c>
      <c r="AI28" s="129">
        <f>(VLOOKUP($A28,'ADR Raw Data'!$B$6:$BE$43,'ADR Raw Data'!T$1,FALSE))/100</f>
        <v>-5.4495524731775602E-2</v>
      </c>
      <c r="AJ28" s="119">
        <f>(VLOOKUP($A28,'ADR Raw Data'!$B$6:$BE$43,'ADR Raw Data'!U$1,FALSE))/100</f>
        <v>-8.7703088879584501E-2</v>
      </c>
      <c r="AK28" s="119">
        <f>(VLOOKUP($A28,'ADR Raw Data'!$B$6:$BE$43,'ADR Raw Data'!V$1,FALSE))/100</f>
        <v>-0.114606905564201</v>
      </c>
      <c r="AL28" s="119">
        <f>(VLOOKUP($A28,'ADR Raw Data'!$B$6:$BE$43,'ADR Raw Data'!W$1,FALSE))/100</f>
        <v>-9.2569685680039399E-2</v>
      </c>
      <c r="AM28" s="119">
        <f>(VLOOKUP($A28,'ADR Raw Data'!$B$6:$BE$43,'ADR Raw Data'!X$1,FALSE))/100</f>
        <v>-0.105765277486979</v>
      </c>
      <c r="AN28" s="130">
        <f>(VLOOKUP($A28,'ADR Raw Data'!$B$6:$BE$43,'ADR Raw Data'!Y$1,FALSE))/100</f>
        <v>-9.2371343028267994E-2</v>
      </c>
      <c r="AO28" s="119">
        <f>(VLOOKUP($A28,'ADR Raw Data'!$B$6:$BE$43,'ADR Raw Data'!AA$1,FALSE))/100</f>
        <v>-4.5428338572317699E-2</v>
      </c>
      <c r="AP28" s="119">
        <f>(VLOOKUP($A28,'ADR Raw Data'!$B$6:$BE$43,'ADR Raw Data'!AB$1,FALSE))/100</f>
        <v>-0.11382759113086101</v>
      </c>
      <c r="AQ28" s="130">
        <f>(VLOOKUP($A28,'ADR Raw Data'!$B$6:$BE$43,'ADR Raw Data'!AC$1,FALSE))/100</f>
        <v>-9.2023955547360897E-2</v>
      </c>
      <c r="AR28" s="131">
        <f>(VLOOKUP($A28,'ADR Raw Data'!$B$6:$BE$43,'ADR Raw Data'!AE$1,FALSE))/100</f>
        <v>-9.57579645981389E-2</v>
      </c>
      <c r="AS28" s="40"/>
      <c r="AT28" s="49">
        <f>VLOOKUP($A28,'RevPAR Raw Data'!$B$6:$BE$43,'RevPAR Raw Data'!G$1,FALSE)</f>
        <v>19.637073234297599</v>
      </c>
      <c r="AU28" s="50">
        <f>VLOOKUP($A28,'RevPAR Raw Data'!$B$6:$BE$43,'RevPAR Raw Data'!H$1,FALSE)</f>
        <v>19.193059682043199</v>
      </c>
      <c r="AV28" s="50">
        <f>VLOOKUP($A28,'RevPAR Raw Data'!$B$6:$BE$43,'RevPAR Raw Data'!I$1,FALSE)</f>
        <v>19.249061767005401</v>
      </c>
      <c r="AW28" s="50">
        <f>VLOOKUP($A28,'RevPAR Raw Data'!$B$6:$BE$43,'RevPAR Raw Data'!J$1,FALSE)</f>
        <v>21.3311897315611</v>
      </c>
      <c r="AX28" s="50">
        <f>VLOOKUP($A28,'RevPAR Raw Data'!$B$6:$BE$43,'RevPAR Raw Data'!K$1,FALSE)</f>
        <v>25.476987229606401</v>
      </c>
      <c r="AY28" s="51">
        <f>VLOOKUP($A28,'RevPAR Raw Data'!$B$6:$BE$43,'RevPAR Raw Data'!L$1,FALSE)</f>
        <v>20.977474328902701</v>
      </c>
      <c r="AZ28" s="50">
        <f>VLOOKUP($A28,'RevPAR Raw Data'!$B$6:$BE$43,'RevPAR Raw Data'!N$1,FALSE)</f>
        <v>41.136081574146402</v>
      </c>
      <c r="BA28" s="50">
        <f>VLOOKUP($A28,'RevPAR Raw Data'!$B$6:$BE$43,'RevPAR Raw Data'!O$1,FALSE)</f>
        <v>46.863677352097902</v>
      </c>
      <c r="BB28" s="51">
        <f>VLOOKUP($A28,'RevPAR Raw Data'!$B$6:$BE$43,'RevPAR Raw Data'!P$1,FALSE)</f>
        <v>43.999879463122198</v>
      </c>
      <c r="BC28" s="52">
        <f>VLOOKUP($A28,'RevPAR Raw Data'!$B$6:$BE$43,'RevPAR Raw Data'!R$1,FALSE)</f>
        <v>27.5553043672512</v>
      </c>
      <c r="BE28" s="129">
        <f>(VLOOKUP($A28,'RevPAR Raw Data'!$B$6:$BE$43,'RevPAR Raw Data'!T$1,FALSE))/100</f>
        <v>-7.7906107271934796E-2</v>
      </c>
      <c r="BF28" s="119">
        <f>(VLOOKUP($A28,'RevPAR Raw Data'!$B$6:$BE$43,'RevPAR Raw Data'!U$1,FALSE))/100</f>
        <v>-0.20209037600518101</v>
      </c>
      <c r="BG28" s="119">
        <f>(VLOOKUP($A28,'RevPAR Raw Data'!$B$6:$BE$43,'RevPAR Raw Data'!V$1,FALSE))/100</f>
        <v>-0.26905060875342202</v>
      </c>
      <c r="BH28" s="119">
        <f>(VLOOKUP($A28,'RevPAR Raw Data'!$B$6:$BE$43,'RevPAR Raw Data'!W$1,FALSE))/100</f>
        <v>-0.22669623652199403</v>
      </c>
      <c r="BI28" s="119">
        <f>(VLOOKUP($A28,'RevPAR Raw Data'!$B$6:$BE$43,'RevPAR Raw Data'!X$1,FALSE))/100</f>
        <v>-0.18139969411477</v>
      </c>
      <c r="BJ28" s="130">
        <f>(VLOOKUP($A28,'RevPAR Raw Data'!$B$6:$BE$43,'RevPAR Raw Data'!Y$1,FALSE))/100</f>
        <v>-0.19559836226227101</v>
      </c>
      <c r="BK28" s="119">
        <f>(VLOOKUP($A28,'RevPAR Raw Data'!$B$6:$BE$43,'RevPAR Raw Data'!AA$1,FALSE))/100</f>
        <v>-0.12183091231352799</v>
      </c>
      <c r="BL28" s="119">
        <f>(VLOOKUP($A28,'RevPAR Raw Data'!$B$6:$BE$43,'RevPAR Raw Data'!AB$1,FALSE))/100</f>
        <v>-0.303913853827529</v>
      </c>
      <c r="BM28" s="130">
        <f>(VLOOKUP($A28,'RevPAR Raw Data'!$B$6:$BE$43,'RevPAR Raw Data'!AC$1,FALSE))/100</f>
        <v>-0.229205120280917</v>
      </c>
      <c r="BN28" s="131">
        <f>(VLOOKUP($A28,'RevPAR Raw Data'!$B$6:$BE$43,'RevPAR Raw Data'!AE$1,FALSE))/100</f>
        <v>-0.21128699263358</v>
      </c>
    </row>
    <row r="29" spans="1:66" x14ac:dyDescent="0.45">
      <c r="B29" s="53"/>
      <c r="C29" s="120"/>
      <c r="D29" s="120"/>
      <c r="E29" s="120"/>
      <c r="F29" s="120"/>
      <c r="G29" s="121"/>
      <c r="H29" s="120"/>
      <c r="I29" s="120"/>
      <c r="J29" s="121"/>
      <c r="K29" s="54"/>
      <c r="M29" s="132"/>
      <c r="N29" s="136"/>
      <c r="O29" s="136"/>
      <c r="P29" s="136"/>
      <c r="Q29" s="136"/>
      <c r="R29" s="137"/>
      <c r="S29" s="136"/>
      <c r="T29" s="136"/>
      <c r="U29" s="137"/>
      <c r="V29" s="133"/>
      <c r="X29" s="55"/>
      <c r="Y29" s="56"/>
      <c r="Z29" s="56"/>
      <c r="AA29" s="56"/>
      <c r="AB29" s="56"/>
      <c r="AC29" s="57"/>
      <c r="AD29" s="56"/>
      <c r="AE29" s="56"/>
      <c r="AF29" s="57"/>
      <c r="AG29" s="58"/>
      <c r="AI29" s="134"/>
      <c r="AJ29" s="138"/>
      <c r="AK29" s="138"/>
      <c r="AL29" s="138"/>
      <c r="AM29" s="138"/>
      <c r="AN29" s="139"/>
      <c r="AO29" s="138"/>
      <c r="AP29" s="138"/>
      <c r="AQ29" s="139"/>
      <c r="AR29" s="135"/>
      <c r="AS29" s="40"/>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45">
      <c r="A30" s="46" t="s">
        <v>46</v>
      </c>
      <c r="B30" s="118">
        <f>(VLOOKUP($A30,'Occupancy Raw Data'!$B$8:$BE$45,'Occupancy Raw Data'!G$3,FALSE))/100</f>
        <v>0.41892924102492801</v>
      </c>
      <c r="C30" s="115">
        <f>(VLOOKUP($A30,'Occupancy Raw Data'!$B$8:$BE$45,'Occupancy Raw Data'!H$3,FALSE))/100</f>
        <v>0.45952827349952502</v>
      </c>
      <c r="D30" s="115">
        <f>(VLOOKUP($A30,'Occupancy Raw Data'!$B$8:$BE$45,'Occupancy Raw Data'!I$3,FALSE))/100</f>
        <v>0.469990509918292</v>
      </c>
      <c r="E30" s="115">
        <f>(VLOOKUP($A30,'Occupancy Raw Data'!$B$8:$BE$45,'Occupancy Raw Data'!J$3,FALSE))/100</f>
        <v>0.47931856584033494</v>
      </c>
      <c r="F30" s="115">
        <f>(VLOOKUP($A30,'Occupancy Raw Data'!$B$8:$BE$45,'Occupancy Raw Data'!K$3,FALSE))/100</f>
        <v>0.42703053028724802</v>
      </c>
      <c r="G30" s="116">
        <f>(VLOOKUP($A30,'Occupancy Raw Data'!$B$8:$BE$45,'Occupancy Raw Data'!L$3,FALSE))/100</f>
        <v>0.45095942411406598</v>
      </c>
      <c r="H30" s="119">
        <f>(VLOOKUP($A30,'Occupancy Raw Data'!$B$8:$BE$45,'Occupancy Raw Data'!N$3,FALSE))/100</f>
        <v>0.42409091961206302</v>
      </c>
      <c r="I30" s="119">
        <f>(VLOOKUP($A30,'Occupancy Raw Data'!$B$8:$BE$45,'Occupancy Raw Data'!O$3,FALSE))/100</f>
        <v>0.39346804620049497</v>
      </c>
      <c r="J30" s="116">
        <f>(VLOOKUP($A30,'Occupancy Raw Data'!$B$8:$BE$45,'Occupancy Raw Data'!P$3,FALSE))/100</f>
        <v>0.40877948290627897</v>
      </c>
      <c r="K30" s="117">
        <f>(VLOOKUP($A30,'Occupancy Raw Data'!$B$8:$BE$45,'Occupancy Raw Data'!R$3,FALSE))/100</f>
        <v>0.43890801234041199</v>
      </c>
      <c r="M30" s="129">
        <f>(VLOOKUP($A30,'Occupancy Raw Data'!$B$8:$BE$45,'Occupancy Raw Data'!T$3,FALSE))/100</f>
        <v>0.36923883662513196</v>
      </c>
      <c r="N30" s="119">
        <f>(VLOOKUP($A30,'Occupancy Raw Data'!$B$8:$BE$45,'Occupancy Raw Data'!U$3,FALSE))/100</f>
        <v>5.3479902422684099E-2</v>
      </c>
      <c r="O30" s="119">
        <f>(VLOOKUP($A30,'Occupancy Raw Data'!$B$8:$BE$45,'Occupancy Raw Data'!V$3,FALSE))/100</f>
        <v>3.8643798889476902E-2</v>
      </c>
      <c r="P30" s="119">
        <f>(VLOOKUP($A30,'Occupancy Raw Data'!$B$8:$BE$45,'Occupancy Raw Data'!W$3,FALSE))/100</f>
        <v>-1.0844371102521299E-2</v>
      </c>
      <c r="Q30" s="119">
        <f>(VLOOKUP($A30,'Occupancy Raw Data'!$B$8:$BE$45,'Occupancy Raw Data'!X$3,FALSE))/100</f>
        <v>-2.8885461976160199E-2</v>
      </c>
      <c r="R30" s="130">
        <f>(VLOOKUP($A30,'Occupancy Raw Data'!$B$8:$BE$45,'Occupancy Raw Data'!Y$3,FALSE))/100</f>
        <v>6.4101555410233199E-2</v>
      </c>
      <c r="S30" s="119">
        <f>(VLOOKUP($A30,'Occupancy Raw Data'!$B$8:$BE$45,'Occupancy Raw Data'!AA$3,FALSE))/100</f>
        <v>-6.7082900878082302E-2</v>
      </c>
      <c r="T30" s="119">
        <f>(VLOOKUP($A30,'Occupancy Raw Data'!$B$8:$BE$45,'Occupancy Raw Data'!AB$3,FALSE))/100</f>
        <v>-0.222754253621782</v>
      </c>
      <c r="U30" s="130">
        <f>(VLOOKUP($A30,'Occupancy Raw Data'!$B$8:$BE$45,'Occupancy Raw Data'!AC$3,FALSE))/100</f>
        <v>-0.14910255751648799</v>
      </c>
      <c r="V30" s="131">
        <f>(VLOOKUP($A30,'Occupancy Raw Data'!$B$8:$BE$45,'Occupancy Raw Data'!AE$3,FALSE))/100</f>
        <v>-2.4129978661218397E-3</v>
      </c>
      <c r="X30" s="49">
        <f>VLOOKUP($A30,'ADR Raw Data'!$B$6:$BE$43,'ADR Raw Data'!G$1,FALSE)</f>
        <v>93.127302613403998</v>
      </c>
      <c r="Y30" s="50">
        <f>VLOOKUP($A30,'ADR Raw Data'!$B$6:$BE$43,'ADR Raw Data'!H$1,FALSE)</f>
        <v>96.3185271747342</v>
      </c>
      <c r="Z30" s="50">
        <f>VLOOKUP($A30,'ADR Raw Data'!$B$6:$BE$43,'ADR Raw Data'!I$1,FALSE)</f>
        <v>98.2487293770007</v>
      </c>
      <c r="AA30" s="50">
        <f>VLOOKUP($A30,'ADR Raw Data'!$B$6:$BE$43,'ADR Raw Data'!J$1,FALSE)</f>
        <v>98.422504346146397</v>
      </c>
      <c r="AB30" s="50">
        <f>VLOOKUP($A30,'ADR Raw Data'!$B$6:$BE$43,'ADR Raw Data'!K$1,FALSE)</f>
        <v>98.495371564854395</v>
      </c>
      <c r="AC30" s="51">
        <f>VLOOKUP($A30,'ADR Raw Data'!$B$6:$BE$43,'ADR Raw Data'!L$1,FALSE)</f>
        <v>96.987471513334796</v>
      </c>
      <c r="AD30" s="50">
        <f>VLOOKUP($A30,'ADR Raw Data'!$B$6:$BE$43,'ADR Raw Data'!N$1,FALSE)</f>
        <v>105.068163410108</v>
      </c>
      <c r="AE30" s="50">
        <f>VLOOKUP($A30,'ADR Raw Data'!$B$6:$BE$43,'ADR Raw Data'!O$1,FALSE)</f>
        <v>105.157737513971</v>
      </c>
      <c r="AF30" s="51">
        <f>VLOOKUP($A30,'ADR Raw Data'!$B$6:$BE$43,'ADR Raw Data'!P$1,FALSE)</f>
        <v>105.111272897143</v>
      </c>
      <c r="AG30" s="52">
        <f>VLOOKUP($A30,'ADR Raw Data'!$B$6:$BE$43,'ADR Raw Data'!R$1,FALSE)</f>
        <v>99.149228312050298</v>
      </c>
      <c r="AI30" s="129">
        <f>(VLOOKUP($A30,'ADR Raw Data'!$B$6:$BE$43,'ADR Raw Data'!T$1,FALSE))/100</f>
        <v>3.6274674625560499E-2</v>
      </c>
      <c r="AJ30" s="119">
        <f>(VLOOKUP($A30,'ADR Raw Data'!$B$6:$BE$43,'ADR Raw Data'!U$1,FALSE))/100</f>
        <v>1.06780967016772E-2</v>
      </c>
      <c r="AK30" s="119">
        <f>(VLOOKUP($A30,'ADR Raw Data'!$B$6:$BE$43,'ADR Raw Data'!V$1,FALSE))/100</f>
        <v>-1.4130481062180401E-3</v>
      </c>
      <c r="AL30" s="119">
        <f>(VLOOKUP($A30,'ADR Raw Data'!$B$6:$BE$43,'ADR Raw Data'!W$1,FALSE))/100</f>
        <v>1.2346807274570099E-2</v>
      </c>
      <c r="AM30" s="119">
        <f>(VLOOKUP($A30,'ADR Raw Data'!$B$6:$BE$43,'ADR Raw Data'!X$1,FALSE))/100</f>
        <v>3.9598231580495101E-2</v>
      </c>
      <c r="AN30" s="130">
        <f>(VLOOKUP($A30,'ADR Raw Data'!$B$6:$BE$43,'ADR Raw Data'!Y$1,FALSE))/100</f>
        <v>1.5583389345554399E-2</v>
      </c>
      <c r="AO30" s="119">
        <f>(VLOOKUP($A30,'ADR Raw Data'!$B$6:$BE$43,'ADR Raw Data'!AA$1,FALSE))/100</f>
        <v>-2.2292980971365201E-2</v>
      </c>
      <c r="AP30" s="119">
        <f>(VLOOKUP($A30,'ADR Raw Data'!$B$6:$BE$43,'ADR Raw Data'!AB$1,FALSE))/100</f>
        <v>-9.0291039481708496E-2</v>
      </c>
      <c r="AQ30" s="130">
        <f>(VLOOKUP($A30,'ADR Raw Data'!$B$6:$BE$43,'ADR Raw Data'!AC$1,FALSE))/100</f>
        <v>-5.9389505412529499E-2</v>
      </c>
      <c r="AR30" s="131">
        <f>(VLOOKUP($A30,'ADR Raw Data'!$B$6:$BE$43,'ADR Raw Data'!AE$1,FALSE))/100</f>
        <v>-1.4112090241465002E-2</v>
      </c>
      <c r="AS30" s="40"/>
      <c r="AT30" s="49">
        <f>VLOOKUP($A30,'RevPAR Raw Data'!$B$6:$BE$43,'RevPAR Raw Data'!G$1,FALSE)</f>
        <v>39.013750202532201</v>
      </c>
      <c r="AU30" s="50">
        <f>VLOOKUP($A30,'RevPAR Raw Data'!$B$6:$BE$43,'RevPAR Raw Data'!H$1,FALSE)</f>
        <v>44.261086498622703</v>
      </c>
      <c r="AV30" s="50">
        <f>VLOOKUP($A30,'RevPAR Raw Data'!$B$6:$BE$43,'RevPAR Raw Data'!I$1,FALSE)</f>
        <v>46.175970418720901</v>
      </c>
      <c r="AW30" s="50">
        <f>VLOOKUP($A30,'RevPAR Raw Data'!$B$6:$BE$43,'RevPAR Raw Data'!J$1,FALSE)</f>
        <v>47.175733629608999</v>
      </c>
      <c r="AX30" s="50">
        <f>VLOOKUP($A30,'RevPAR Raw Data'!$B$6:$BE$43,'RevPAR Raw Data'!K$1,FALSE)</f>
        <v>42.060530750179304</v>
      </c>
      <c r="AY30" s="51">
        <f>VLOOKUP($A30,'RevPAR Raw Data'!$B$6:$BE$43,'RevPAR Raw Data'!L$1,FALSE)</f>
        <v>43.737414299932801</v>
      </c>
      <c r="AZ30" s="50">
        <f>VLOOKUP($A30,'RevPAR Raw Data'!$B$6:$BE$43,'RevPAR Raw Data'!N$1,FALSE)</f>
        <v>44.558454042543303</v>
      </c>
      <c r="BA30" s="50">
        <f>VLOOKUP($A30,'RevPAR Raw Data'!$B$6:$BE$43,'RevPAR Raw Data'!O$1,FALSE)</f>
        <v>41.376209522486803</v>
      </c>
      <c r="BB30" s="51">
        <f>VLOOKUP($A30,'RevPAR Raw Data'!$B$6:$BE$43,'RevPAR Raw Data'!P$1,FALSE)</f>
        <v>42.967331782515103</v>
      </c>
      <c r="BC30" s="52">
        <f>VLOOKUP($A30,'RevPAR Raw Data'!$B$6:$BE$43,'RevPAR Raw Data'!R$1,FALSE)</f>
        <v>43.517390723527697</v>
      </c>
      <c r="BE30" s="129">
        <f>(VLOOKUP($A30,'RevPAR Raw Data'!$B$6:$BE$43,'RevPAR Raw Data'!T$1,FALSE))/100</f>
        <v>0.41890752990838998</v>
      </c>
      <c r="BF30" s="119">
        <f>(VLOOKUP($A30,'RevPAR Raw Data'!$B$6:$BE$43,'RevPAR Raw Data'!U$1,FALSE))/100</f>
        <v>6.4729062694027104E-2</v>
      </c>
      <c r="BG30" s="119">
        <f>(VLOOKUP($A30,'RevPAR Raw Data'!$B$6:$BE$43,'RevPAR Raw Data'!V$1,FALSE))/100</f>
        <v>3.7176145236421002E-2</v>
      </c>
      <c r="BH30" s="119">
        <f>(VLOOKUP($A30,'RevPAR Raw Data'!$B$6:$BE$43,'RevPAR Raw Data'!W$1,FALSE))/100</f>
        <v>1.3685428120320401E-3</v>
      </c>
      <c r="BI30" s="119">
        <f>(VLOOKUP($A30,'RevPAR Raw Data'!$B$6:$BE$43,'RevPAR Raw Data'!X$1,FALSE))/100</f>
        <v>9.5689563916933288E-3</v>
      </c>
      <c r="BJ30" s="130">
        <f>(VLOOKUP($A30,'RevPAR Raw Data'!$B$6:$BE$43,'RevPAR Raw Data'!Y$1,FALSE))/100</f>
        <v>8.0683864251400991E-2</v>
      </c>
      <c r="BK30" s="119">
        <f>(VLOOKUP($A30,'RevPAR Raw Data'!$B$6:$BE$43,'RevPAR Raw Data'!AA$1,FALSE))/100</f>
        <v>-8.7880404016668495E-2</v>
      </c>
      <c r="BL30" s="119">
        <f>(VLOOKUP($A30,'RevPAR Raw Data'!$B$6:$BE$43,'RevPAR Raw Data'!AB$1,FALSE))/100</f>
        <v>-0.29293257999500799</v>
      </c>
      <c r="BM30" s="130">
        <f>(VLOOKUP($A30,'RevPAR Raw Data'!$B$6:$BE$43,'RevPAR Raw Data'!AC$1,FALSE))/100</f>
        <v>-0.19963693578236999</v>
      </c>
      <c r="BN30" s="131">
        <f>(VLOOKUP($A30,'RevPAR Raw Data'!$B$6:$BE$43,'RevPAR Raw Data'!AE$1,FALSE))/100</f>
        <v>-1.6491035663947599E-2</v>
      </c>
    </row>
    <row r="31" spans="1:66" x14ac:dyDescent="0.45">
      <c r="A31" s="59" t="s">
        <v>70</v>
      </c>
      <c r="B31" s="118">
        <f>(VLOOKUP($A31,'Occupancy Raw Data'!$B$8:$BE$45,'Occupancy Raw Data'!G$3,FALSE))/100</f>
        <v>0.40915608357230604</v>
      </c>
      <c r="C31" s="115">
        <f>(VLOOKUP($A31,'Occupancy Raw Data'!$B$8:$BE$45,'Occupancy Raw Data'!H$3,FALSE))/100</f>
        <v>0.42789840229414094</v>
      </c>
      <c r="D31" s="115">
        <f>(VLOOKUP($A31,'Occupancy Raw Data'!$B$8:$BE$45,'Occupancy Raw Data'!I$3,FALSE))/100</f>
        <v>0.44131503482179396</v>
      </c>
      <c r="E31" s="115">
        <f>(VLOOKUP($A31,'Occupancy Raw Data'!$B$8:$BE$45,'Occupancy Raw Data'!J$3,FALSE))/100</f>
        <v>0.44541171650962702</v>
      </c>
      <c r="F31" s="115">
        <f>(VLOOKUP($A31,'Occupancy Raw Data'!$B$8:$BE$45,'Occupancy Raw Data'!K$3,FALSE))/100</f>
        <v>0.40633961491192105</v>
      </c>
      <c r="G31" s="116">
        <f>(VLOOKUP($A31,'Occupancy Raw Data'!$B$8:$BE$45,'Occupancy Raw Data'!L$3,FALSE))/100</f>
        <v>0.42602417042195806</v>
      </c>
      <c r="H31" s="119">
        <f>(VLOOKUP($A31,'Occupancy Raw Data'!$B$8:$BE$45,'Occupancy Raw Data'!N$3,FALSE))/100</f>
        <v>0.40562269561655001</v>
      </c>
      <c r="I31" s="119">
        <f>(VLOOKUP($A31,'Occupancy Raw Data'!$B$8:$BE$45,'Occupancy Raw Data'!O$3,FALSE))/100</f>
        <v>0.36931585415813101</v>
      </c>
      <c r="J31" s="116">
        <f>(VLOOKUP($A31,'Occupancy Raw Data'!$B$8:$BE$45,'Occupancy Raw Data'!P$3,FALSE))/100</f>
        <v>0.38746927488734101</v>
      </c>
      <c r="K31" s="117">
        <f>(VLOOKUP($A31,'Occupancy Raw Data'!$B$8:$BE$45,'Occupancy Raw Data'!R$3,FALSE))/100</f>
        <v>0.41500848598349599</v>
      </c>
      <c r="M31" s="129">
        <f>(VLOOKUP($A31,'Occupancy Raw Data'!$B$8:$BE$45,'Occupancy Raw Data'!T$3,FALSE))/100</f>
        <v>0.29137775467986599</v>
      </c>
      <c r="N31" s="119">
        <f>(VLOOKUP($A31,'Occupancy Raw Data'!$B$8:$BE$45,'Occupancy Raw Data'!U$3,FALSE))/100</f>
        <v>-2.9951324729118198E-2</v>
      </c>
      <c r="O31" s="119">
        <f>(VLOOKUP($A31,'Occupancy Raw Data'!$B$8:$BE$45,'Occupancy Raw Data'!V$3,FALSE))/100</f>
        <v>-2.1719225688163101E-2</v>
      </c>
      <c r="P31" s="119">
        <f>(VLOOKUP($A31,'Occupancy Raw Data'!$B$8:$BE$45,'Occupancy Raw Data'!W$3,FALSE))/100</f>
        <v>-7.6131139827141897E-2</v>
      </c>
      <c r="Q31" s="119">
        <f>(VLOOKUP($A31,'Occupancy Raw Data'!$B$8:$BE$45,'Occupancy Raw Data'!X$3,FALSE))/100</f>
        <v>-5.2734104902559101E-2</v>
      </c>
      <c r="R31" s="130">
        <f>(VLOOKUP($A31,'Occupancy Raw Data'!$B$8:$BE$45,'Occupancy Raw Data'!Y$3,FALSE))/100</f>
        <v>4.7094573420724296E-3</v>
      </c>
      <c r="S31" s="119">
        <f>(VLOOKUP($A31,'Occupancy Raw Data'!$B$8:$BE$45,'Occupancy Raw Data'!AA$3,FALSE))/100</f>
        <v>-4.2007993469630904E-2</v>
      </c>
      <c r="T31" s="119">
        <f>(VLOOKUP($A31,'Occupancy Raw Data'!$B$8:$BE$45,'Occupancy Raw Data'!AB$3,FALSE))/100</f>
        <v>-0.16424671306594799</v>
      </c>
      <c r="U31" s="130">
        <f>(VLOOKUP($A31,'Occupancy Raw Data'!$B$8:$BE$45,'Occupancy Raw Data'!AC$3,FALSE))/100</f>
        <v>-0.10443311699161301</v>
      </c>
      <c r="V31" s="131">
        <f>(VLOOKUP($A31,'Occupancy Raw Data'!$B$8:$BE$45,'Occupancy Raw Data'!AE$3,FALSE))/100</f>
        <v>-2.69246008563154E-2</v>
      </c>
      <c r="X31" s="49">
        <f>VLOOKUP($A31,'ADR Raw Data'!$B$6:$BE$43,'ADR Raw Data'!G$1,FALSE)</f>
        <v>91.264131414267794</v>
      </c>
      <c r="Y31" s="50">
        <f>VLOOKUP($A31,'ADR Raw Data'!$B$6:$BE$43,'ADR Raw Data'!H$1,FALSE)</f>
        <v>94.747751316419297</v>
      </c>
      <c r="Z31" s="50">
        <f>VLOOKUP($A31,'ADR Raw Data'!$B$6:$BE$43,'ADR Raw Data'!I$1,FALSE)</f>
        <v>96.666972615456004</v>
      </c>
      <c r="AA31" s="50">
        <f>VLOOKUP($A31,'ADR Raw Data'!$B$6:$BE$43,'ADR Raw Data'!J$1,FALSE)</f>
        <v>96.874255001149606</v>
      </c>
      <c r="AB31" s="50">
        <f>VLOOKUP($A31,'ADR Raw Data'!$B$6:$BE$43,'ADR Raw Data'!K$1,FALSE)</f>
        <v>97.947640831757994</v>
      </c>
      <c r="AC31" s="51">
        <f>VLOOKUP($A31,'ADR Raw Data'!$B$6:$BE$43,'ADR Raw Data'!L$1,FALSE)</f>
        <v>95.531297689737201</v>
      </c>
      <c r="AD31" s="50">
        <f>VLOOKUP($A31,'ADR Raw Data'!$B$6:$BE$43,'ADR Raw Data'!N$1,FALSE)</f>
        <v>105.35183057694699</v>
      </c>
      <c r="AE31" s="50">
        <f>VLOOKUP($A31,'ADR Raw Data'!$B$6:$BE$43,'ADR Raw Data'!O$1,FALSE)</f>
        <v>105.59404603438701</v>
      </c>
      <c r="AF31" s="51">
        <f>VLOOKUP($A31,'ADR Raw Data'!$B$6:$BE$43,'ADR Raw Data'!P$1,FALSE)</f>
        <v>105.467264256921</v>
      </c>
      <c r="AG31" s="52">
        <f>VLOOKUP($A31,'ADR Raw Data'!$B$6:$BE$43,'ADR Raw Data'!R$1,FALSE)</f>
        <v>98.181764498501593</v>
      </c>
      <c r="AI31" s="129">
        <f>(VLOOKUP($A31,'ADR Raw Data'!$B$6:$BE$43,'ADR Raw Data'!T$1,FALSE))/100</f>
        <v>6.90083660325823E-2</v>
      </c>
      <c r="AJ31" s="119">
        <f>(VLOOKUP($A31,'ADR Raw Data'!$B$6:$BE$43,'ADR Raw Data'!U$1,FALSE))/100</f>
        <v>8.0132886759933797E-3</v>
      </c>
      <c r="AK31" s="119">
        <f>(VLOOKUP($A31,'ADR Raw Data'!$B$6:$BE$43,'ADR Raw Data'!V$1,FALSE))/100</f>
        <v>2.8012223006180998E-3</v>
      </c>
      <c r="AL31" s="119">
        <f>(VLOOKUP($A31,'ADR Raw Data'!$B$6:$BE$43,'ADR Raw Data'!W$1,FALSE))/100</f>
        <v>1.2483555301529099E-2</v>
      </c>
      <c r="AM31" s="119">
        <f>(VLOOKUP($A31,'ADR Raw Data'!$B$6:$BE$43,'ADR Raw Data'!X$1,FALSE))/100</f>
        <v>6.3110201529269605E-2</v>
      </c>
      <c r="AN31" s="130">
        <f>(VLOOKUP($A31,'ADR Raw Data'!$B$6:$BE$43,'ADR Raw Data'!Y$1,FALSE))/100</f>
        <v>2.4751529157192E-2</v>
      </c>
      <c r="AO31" s="119">
        <f>(VLOOKUP($A31,'ADR Raw Data'!$B$6:$BE$43,'ADR Raw Data'!AA$1,FALSE))/100</f>
        <v>1.5255214063176401E-2</v>
      </c>
      <c r="AP31" s="119">
        <f>(VLOOKUP($A31,'ADR Raw Data'!$B$6:$BE$43,'ADR Raw Data'!AB$1,FALSE))/100</f>
        <v>-6.4957086650819298E-2</v>
      </c>
      <c r="AQ31" s="130">
        <f>(VLOOKUP($A31,'ADR Raw Data'!$B$6:$BE$43,'ADR Raw Data'!AC$1,FALSE))/100</f>
        <v>-2.7477112643166102E-2</v>
      </c>
      <c r="AR31" s="131">
        <f>(VLOOKUP($A31,'ADR Raw Data'!$B$6:$BE$43,'ADR Raw Data'!AE$1,FALSE))/100</f>
        <v>5.5878854875420405E-3</v>
      </c>
      <c r="AS31" s="40"/>
      <c r="AT31" s="49">
        <f>VLOOKUP($A31,'RevPAR Raw Data'!$B$6:$BE$43,'RevPAR Raw Data'!G$1,FALSE)</f>
        <v>37.341274580090101</v>
      </c>
      <c r="AU31" s="50">
        <f>VLOOKUP($A31,'RevPAR Raw Data'!$B$6:$BE$43,'RevPAR Raw Data'!H$1,FALSE)</f>
        <v>40.542411409258499</v>
      </c>
      <c r="AV31" s="50">
        <f>VLOOKUP($A31,'RevPAR Raw Data'!$B$6:$BE$43,'RevPAR Raw Data'!I$1,FALSE)</f>
        <v>42.660588385907403</v>
      </c>
      <c r="AW31" s="50">
        <f>VLOOKUP($A31,'RevPAR Raw Data'!$B$6:$BE$43,'RevPAR Raw Data'!J$1,FALSE)</f>
        <v>43.148928205653398</v>
      </c>
      <c r="AX31" s="50">
        <f>VLOOKUP($A31,'RevPAR Raw Data'!$B$6:$BE$43,'RevPAR Raw Data'!K$1,FALSE)</f>
        <v>39.800006657107701</v>
      </c>
      <c r="AY31" s="51">
        <f>VLOOKUP($A31,'RevPAR Raw Data'!$B$6:$BE$43,'RevPAR Raw Data'!L$1,FALSE)</f>
        <v>40.698641847603398</v>
      </c>
      <c r="AZ31" s="50">
        <f>VLOOKUP($A31,'RevPAR Raw Data'!$B$6:$BE$43,'RevPAR Raw Data'!N$1,FALSE)</f>
        <v>42.733093506759502</v>
      </c>
      <c r="BA31" s="50">
        <f>VLOOKUP($A31,'RevPAR Raw Data'!$B$6:$BE$43,'RevPAR Raw Data'!O$1,FALSE)</f>
        <v>38.997555305202702</v>
      </c>
      <c r="BB31" s="51">
        <f>VLOOKUP($A31,'RevPAR Raw Data'!$B$6:$BE$43,'RevPAR Raw Data'!P$1,FALSE)</f>
        <v>40.865324405981099</v>
      </c>
      <c r="BC31" s="52">
        <f>VLOOKUP($A31,'RevPAR Raw Data'!$B$6:$BE$43,'RevPAR Raw Data'!R$1,FALSE)</f>
        <v>40.746265435711301</v>
      </c>
      <c r="BE31" s="129">
        <f>(VLOOKUP($A31,'RevPAR Raw Data'!$B$6:$BE$43,'RevPAR Raw Data'!T$1,FALSE))/100</f>
        <v>0.38049362346114796</v>
      </c>
      <c r="BF31" s="119">
        <f>(VLOOKUP($A31,'RevPAR Raw Data'!$B$6:$BE$43,'RevPAR Raw Data'!U$1,FALSE))/100</f>
        <v>-2.21780446644077E-2</v>
      </c>
      <c r="BG31" s="119">
        <f>(VLOOKUP($A31,'RevPAR Raw Data'!$B$6:$BE$43,'RevPAR Raw Data'!V$1,FALSE))/100</f>
        <v>-1.89788437668948E-2</v>
      </c>
      <c r="BH31" s="119">
        <f>(VLOOKUP($A31,'RevPAR Raw Data'!$B$6:$BE$43,'RevPAR Raw Data'!W$1,FALSE))/100</f>
        <v>-6.4597971819813291E-2</v>
      </c>
      <c r="BI31" s="119">
        <f>(VLOOKUP($A31,'RevPAR Raw Data'!$B$6:$BE$43,'RevPAR Raw Data'!X$1,FALSE))/100</f>
        <v>7.0480366388443409E-3</v>
      </c>
      <c r="BJ31" s="130">
        <f>(VLOOKUP($A31,'RevPAR Raw Data'!$B$6:$BE$43,'RevPAR Raw Data'!Y$1,FALSE))/100</f>
        <v>2.9577552769981297E-2</v>
      </c>
      <c r="BK31" s="119">
        <f>(VLOOKUP($A31,'RevPAR Raw Data'!$B$6:$BE$43,'RevPAR Raw Data'!AA$1,FALSE))/100</f>
        <v>-2.7393620339198201E-2</v>
      </c>
      <c r="BL31" s="119">
        <f>(VLOOKUP($A31,'RevPAR Raw Data'!$B$6:$BE$43,'RevPAR Raw Data'!AB$1,FALSE))/100</f>
        <v>-0.21853481174403</v>
      </c>
      <c r="BM31" s="130">
        <f>(VLOOKUP($A31,'RevPAR Raw Data'!$B$6:$BE$43,'RevPAR Raw Data'!AC$1,FALSE))/100</f>
        <v>-0.12904070911552401</v>
      </c>
      <c r="BN31" s="131">
        <f>(VLOOKUP($A31,'RevPAR Raw Data'!$B$6:$BE$43,'RevPAR Raw Data'!AE$1,FALSE))/100</f>
        <v>-2.14871669551563E-2</v>
      </c>
    </row>
    <row r="32" spans="1:66" x14ac:dyDescent="0.45">
      <c r="A32" s="59" t="s">
        <v>52</v>
      </c>
      <c r="B32" s="118">
        <f>(VLOOKUP($A32,'Occupancy Raw Data'!$B$8:$BE$45,'Occupancy Raw Data'!G$3,FALSE))/100</f>
        <v>0.38698735738513695</v>
      </c>
      <c r="C32" s="115">
        <f>(VLOOKUP($A32,'Occupancy Raw Data'!$B$8:$BE$45,'Occupancy Raw Data'!H$3,FALSE))/100</f>
        <v>0.61301264261486199</v>
      </c>
      <c r="D32" s="115">
        <f>(VLOOKUP($A32,'Occupancy Raw Data'!$B$8:$BE$45,'Occupancy Raw Data'!I$3,FALSE))/100</f>
        <v>0.69441874807277204</v>
      </c>
      <c r="E32" s="115">
        <f>(VLOOKUP($A32,'Occupancy Raw Data'!$B$8:$BE$45,'Occupancy Raw Data'!J$3,FALSE))/100</f>
        <v>0.66204131976564895</v>
      </c>
      <c r="F32" s="115">
        <f>(VLOOKUP($A32,'Occupancy Raw Data'!$B$8:$BE$45,'Occupancy Raw Data'!K$3,FALSE))/100</f>
        <v>0.51865556583410399</v>
      </c>
      <c r="G32" s="116">
        <f>(VLOOKUP($A32,'Occupancy Raw Data'!$B$8:$BE$45,'Occupancy Raw Data'!L$3,FALSE))/100</f>
        <v>0.57502312673450495</v>
      </c>
      <c r="H32" s="119">
        <f>(VLOOKUP($A32,'Occupancy Raw Data'!$B$8:$BE$45,'Occupancy Raw Data'!N$3,FALSE))/100</f>
        <v>0.54856614246068403</v>
      </c>
      <c r="I32" s="119">
        <f>(VLOOKUP($A32,'Occupancy Raw Data'!$B$8:$BE$45,'Occupancy Raw Data'!O$3,FALSE))/100</f>
        <v>0.51403021893308598</v>
      </c>
      <c r="J32" s="116">
        <f>(VLOOKUP($A32,'Occupancy Raw Data'!$B$8:$BE$45,'Occupancy Raw Data'!P$3,FALSE))/100</f>
        <v>0.53129818069688495</v>
      </c>
      <c r="K32" s="117">
        <f>(VLOOKUP($A32,'Occupancy Raw Data'!$B$8:$BE$45,'Occupancy Raw Data'!R$3,FALSE))/100</f>
        <v>0.56253028500947</v>
      </c>
      <c r="M32" s="129">
        <f>(VLOOKUP($A32,'Occupancy Raw Data'!$B$8:$BE$45,'Occupancy Raw Data'!T$3,FALSE))/100</f>
        <v>0.24184877390394402</v>
      </c>
      <c r="N32" s="119">
        <f>(VLOOKUP($A32,'Occupancy Raw Data'!$B$8:$BE$45,'Occupancy Raw Data'!U$3,FALSE))/100</f>
        <v>0.329609138967971</v>
      </c>
      <c r="O32" s="119">
        <f>(VLOOKUP($A32,'Occupancy Raw Data'!$B$8:$BE$45,'Occupancy Raw Data'!V$3,FALSE))/100</f>
        <v>0.36529787756680598</v>
      </c>
      <c r="P32" s="119">
        <f>(VLOOKUP($A32,'Occupancy Raw Data'!$B$8:$BE$45,'Occupancy Raw Data'!W$3,FALSE))/100</f>
        <v>0.159034887370605</v>
      </c>
      <c r="Q32" s="119">
        <f>(VLOOKUP($A32,'Occupancy Raw Data'!$B$8:$BE$45,'Occupancy Raw Data'!X$3,FALSE))/100</f>
        <v>9.4628862663352006E-2</v>
      </c>
      <c r="R32" s="130">
        <f>(VLOOKUP($A32,'Occupancy Raw Data'!$B$8:$BE$45,'Occupancy Raw Data'!Y$3,FALSE))/100</f>
        <v>0.23591300640438501</v>
      </c>
      <c r="S32" s="119">
        <f>(VLOOKUP($A32,'Occupancy Raw Data'!$B$8:$BE$45,'Occupancy Raw Data'!AA$3,FALSE))/100</f>
        <v>3.6254015794248501E-2</v>
      </c>
      <c r="T32" s="119">
        <f>(VLOOKUP($A32,'Occupancy Raw Data'!$B$8:$BE$45,'Occupancy Raw Data'!AB$3,FALSE))/100</f>
        <v>-8.9913710741420308E-2</v>
      </c>
      <c r="U32" s="130">
        <f>(VLOOKUP($A32,'Occupancy Raw Data'!$B$8:$BE$45,'Occupancy Raw Data'!AC$3,FALSE))/100</f>
        <v>-2.8873124048645601E-2</v>
      </c>
      <c r="V32" s="131">
        <f>(VLOOKUP($A32,'Occupancy Raw Data'!$B$8:$BE$45,'Occupancy Raw Data'!AE$3,FALSE))/100</f>
        <v>0.15121011561165301</v>
      </c>
      <c r="X32" s="49">
        <f>VLOOKUP($A32,'ADR Raw Data'!$B$6:$BE$43,'ADR Raw Data'!G$1,FALSE)</f>
        <v>90.525227091633397</v>
      </c>
      <c r="Y32" s="50">
        <f>VLOOKUP($A32,'ADR Raw Data'!$B$6:$BE$43,'ADR Raw Data'!H$1,FALSE)</f>
        <v>99.404235412474804</v>
      </c>
      <c r="Z32" s="50">
        <f>VLOOKUP($A32,'ADR Raw Data'!$B$6:$BE$43,'ADR Raw Data'!I$1,FALSE)</f>
        <v>102.283712255772</v>
      </c>
      <c r="AA32" s="50">
        <f>VLOOKUP($A32,'ADR Raw Data'!$B$6:$BE$43,'ADR Raw Data'!J$1,FALSE)</f>
        <v>99.718500232883002</v>
      </c>
      <c r="AB32" s="50">
        <f>VLOOKUP($A32,'ADR Raw Data'!$B$6:$BE$43,'ADR Raw Data'!K$1,FALSE)</f>
        <v>97.157158145065296</v>
      </c>
      <c r="AC32" s="51">
        <f>VLOOKUP($A32,'ADR Raw Data'!$B$6:$BE$43,'ADR Raw Data'!L$1,FALSE)</f>
        <v>98.571606606606593</v>
      </c>
      <c r="AD32" s="50">
        <f>VLOOKUP($A32,'ADR Raw Data'!$B$6:$BE$43,'ADR Raw Data'!N$1,FALSE)</f>
        <v>106.956250702641</v>
      </c>
      <c r="AE32" s="50">
        <f>VLOOKUP($A32,'ADR Raw Data'!$B$6:$BE$43,'ADR Raw Data'!O$1,FALSE)</f>
        <v>105.71527294541001</v>
      </c>
      <c r="AF32" s="51">
        <f>VLOOKUP($A32,'ADR Raw Data'!$B$6:$BE$43,'ADR Raw Data'!P$1,FALSE)</f>
        <v>106.355928612884</v>
      </c>
      <c r="AG32" s="52">
        <f>VLOOKUP($A32,'ADR Raw Data'!$B$6:$BE$43,'ADR Raw Data'!R$1,FALSE)</f>
        <v>100.67221534847199</v>
      </c>
      <c r="AI32" s="129">
        <f>(VLOOKUP($A32,'ADR Raw Data'!$B$6:$BE$43,'ADR Raw Data'!T$1,FALSE))/100</f>
        <v>1.0041949980848699E-2</v>
      </c>
      <c r="AJ32" s="119">
        <f>(VLOOKUP($A32,'ADR Raw Data'!$B$6:$BE$43,'ADR Raw Data'!U$1,FALSE))/100</f>
        <v>5.29607587994263E-2</v>
      </c>
      <c r="AK32" s="119">
        <f>(VLOOKUP($A32,'ADR Raw Data'!$B$6:$BE$43,'ADR Raw Data'!V$1,FALSE))/100</f>
        <v>2.7605100606305699E-3</v>
      </c>
      <c r="AL32" s="119">
        <f>(VLOOKUP($A32,'ADR Raw Data'!$B$6:$BE$43,'ADR Raw Data'!W$1,FALSE))/100</f>
        <v>-4.8857726946768099E-2</v>
      </c>
      <c r="AM32" s="119">
        <f>(VLOOKUP($A32,'ADR Raw Data'!$B$6:$BE$43,'ADR Raw Data'!X$1,FALSE))/100</f>
        <v>-1.45695073752056E-2</v>
      </c>
      <c r="AN32" s="130">
        <f>(VLOOKUP($A32,'ADR Raw Data'!$B$6:$BE$43,'ADR Raw Data'!Y$1,FALSE))/100</f>
        <v>-2.7272869800913603E-3</v>
      </c>
      <c r="AO32" s="119">
        <f>(VLOOKUP($A32,'ADR Raw Data'!$B$6:$BE$43,'ADR Raw Data'!AA$1,FALSE))/100</f>
        <v>-3.7186715591768803E-2</v>
      </c>
      <c r="AP32" s="119">
        <f>(VLOOKUP($A32,'ADR Raw Data'!$B$6:$BE$43,'ADR Raw Data'!AB$1,FALSE))/100</f>
        <v>-0.102173509173278</v>
      </c>
      <c r="AQ32" s="130">
        <f>(VLOOKUP($A32,'ADR Raw Data'!$B$6:$BE$43,'ADR Raw Data'!AC$1,FALSE))/100</f>
        <v>-7.13245969873149E-2</v>
      </c>
      <c r="AR32" s="131">
        <f>(VLOOKUP($A32,'ADR Raw Data'!$B$6:$BE$43,'ADR Raw Data'!AE$1,FALSE))/100</f>
        <v>-3.0675233849002802E-2</v>
      </c>
      <c r="AS32" s="40"/>
      <c r="AT32" s="49">
        <f>VLOOKUP($A32,'RevPAR Raw Data'!$B$6:$BE$43,'RevPAR Raw Data'!G$1,FALSE)</f>
        <v>35.032118408880599</v>
      </c>
      <c r="AU32" s="50">
        <f>VLOOKUP($A32,'RevPAR Raw Data'!$B$6:$BE$43,'RevPAR Raw Data'!H$1,FALSE)</f>
        <v>60.936053037311098</v>
      </c>
      <c r="AV32" s="50">
        <f>VLOOKUP($A32,'RevPAR Raw Data'!$B$6:$BE$43,'RevPAR Raw Data'!I$1,FALSE)</f>
        <v>71.027727412889305</v>
      </c>
      <c r="AW32" s="50">
        <f>VLOOKUP($A32,'RevPAR Raw Data'!$B$6:$BE$43,'RevPAR Raw Data'!J$1,FALSE)</f>
        <v>66.017767499229095</v>
      </c>
      <c r="AX32" s="50">
        <f>VLOOKUP($A32,'RevPAR Raw Data'!$B$6:$BE$43,'RevPAR Raw Data'!K$1,FALSE)</f>
        <v>50.391100832562401</v>
      </c>
      <c r="AY32" s="51">
        <f>VLOOKUP($A32,'RevPAR Raw Data'!$B$6:$BE$43,'RevPAR Raw Data'!L$1,FALSE)</f>
        <v>56.680953438174498</v>
      </c>
      <c r="AZ32" s="50">
        <f>VLOOKUP($A32,'RevPAR Raw Data'!$B$6:$BE$43,'RevPAR Raw Data'!N$1,FALSE)</f>
        <v>58.672577860006101</v>
      </c>
      <c r="BA32" s="50">
        <f>VLOOKUP($A32,'RevPAR Raw Data'!$B$6:$BE$43,'RevPAR Raw Data'!O$1,FALSE)</f>
        <v>54.340844896700503</v>
      </c>
      <c r="BB32" s="51">
        <f>VLOOKUP($A32,'RevPAR Raw Data'!$B$6:$BE$43,'RevPAR Raw Data'!P$1,FALSE)</f>
        <v>56.506711378353302</v>
      </c>
      <c r="BC32" s="52">
        <f>VLOOKUP($A32,'RevPAR Raw Data'!$B$6:$BE$43,'RevPAR Raw Data'!R$1,FALSE)</f>
        <v>56.631169992511303</v>
      </c>
      <c r="BE32" s="129">
        <f>(VLOOKUP($A32,'RevPAR Raw Data'!$B$6:$BE$43,'RevPAR Raw Data'!T$1,FALSE))/100</f>
        <v>0.25431935717526599</v>
      </c>
      <c r="BF32" s="119">
        <f>(VLOOKUP($A32,'RevPAR Raw Data'!$B$6:$BE$43,'RevPAR Raw Data'!U$1,FALSE))/100</f>
        <v>0.40002624787436603</v>
      </c>
      <c r="BG32" s="119">
        <f>(VLOOKUP($A32,'RevPAR Raw Data'!$B$6:$BE$43,'RevPAR Raw Data'!V$1,FALSE))/100</f>
        <v>0.369066796093586</v>
      </c>
      <c r="BH32" s="119">
        <f>(VLOOKUP($A32,'RevPAR Raw Data'!$B$6:$BE$43,'RevPAR Raw Data'!W$1,FALSE))/100</f>
        <v>0.10240707732167399</v>
      </c>
      <c r="BI32" s="119">
        <f>(VLOOKUP($A32,'RevPAR Raw Data'!$B$6:$BE$43,'RevPAR Raw Data'!X$1,FALSE))/100</f>
        <v>7.8680659375665304E-2</v>
      </c>
      <c r="BJ32" s="130">
        <f>(VLOOKUP($A32,'RevPAR Raw Data'!$B$6:$BE$43,'RevPAR Raw Data'!Y$1,FALSE))/100</f>
        <v>0.23254231695349201</v>
      </c>
      <c r="BK32" s="119">
        <f>(VLOOKUP($A32,'RevPAR Raw Data'!$B$6:$BE$43,'RevPAR Raw Data'!AA$1,FALSE))/100</f>
        <v>-2.2808675719205198E-3</v>
      </c>
      <c r="BL32" s="119">
        <f>(VLOOKUP($A32,'RevPAR Raw Data'!$B$6:$BE$43,'RevPAR Raw Data'!AB$1,FALSE))/100</f>
        <v>-0.18290042056545702</v>
      </c>
      <c r="BM32" s="130">
        <f>(VLOOKUP($A32,'RevPAR Raw Data'!$B$6:$BE$43,'RevPAR Raw Data'!AC$1,FALSE))/100</f>
        <v>-9.8138357099426199E-2</v>
      </c>
      <c r="BN32" s="131">
        <f>(VLOOKUP($A32,'RevPAR Raw Data'!$B$6:$BE$43,'RevPAR Raw Data'!AE$1,FALSE))/100</f>
        <v>0.115896476105928</v>
      </c>
    </row>
    <row r="33" spans="1:66" x14ac:dyDescent="0.45">
      <c r="A33" s="59" t="s">
        <v>51</v>
      </c>
      <c r="B33" s="118">
        <f>(VLOOKUP($A33,'Occupancy Raw Data'!$B$8:$BE$45,'Occupancy Raw Data'!G$3,FALSE))/100</f>
        <v>0.3465660976578</v>
      </c>
      <c r="C33" s="115">
        <f>(VLOOKUP($A33,'Occupancy Raw Data'!$B$8:$BE$45,'Occupancy Raw Data'!H$3,FALSE))/100</f>
        <v>0.37911869789599001</v>
      </c>
      <c r="D33" s="115">
        <f>(VLOOKUP($A33,'Occupancy Raw Data'!$B$8:$BE$45,'Occupancy Raw Data'!I$3,FALSE))/100</f>
        <v>0.41325922985311597</v>
      </c>
      <c r="E33" s="115">
        <f>(VLOOKUP($A33,'Occupancy Raw Data'!$B$8:$BE$45,'Occupancy Raw Data'!J$3,FALSE))/100</f>
        <v>0.42179436284239702</v>
      </c>
      <c r="F33" s="115">
        <f>(VLOOKUP($A33,'Occupancy Raw Data'!$B$8:$BE$45,'Occupancy Raw Data'!K$3,FALSE))/100</f>
        <v>0.35807860262008701</v>
      </c>
      <c r="G33" s="116">
        <f>(VLOOKUP($A33,'Occupancy Raw Data'!$B$8:$BE$45,'Occupancy Raw Data'!L$3,FALSE))/100</f>
        <v>0.383763398173878</v>
      </c>
      <c r="H33" s="119">
        <f>(VLOOKUP($A33,'Occupancy Raw Data'!$B$8:$BE$45,'Occupancy Raw Data'!N$3,FALSE))/100</f>
        <v>0.37177451369591097</v>
      </c>
      <c r="I33" s="119">
        <f>(VLOOKUP($A33,'Occupancy Raw Data'!$B$8:$BE$45,'Occupancy Raw Data'!O$3,FALSE))/100</f>
        <v>0.34934497816593796</v>
      </c>
      <c r="J33" s="116">
        <f>(VLOOKUP($A33,'Occupancy Raw Data'!$B$8:$BE$45,'Occupancy Raw Data'!P$3,FALSE))/100</f>
        <v>0.36055974593092399</v>
      </c>
      <c r="K33" s="117">
        <f>(VLOOKUP($A33,'Occupancy Raw Data'!$B$8:$BE$45,'Occupancy Raw Data'!R$3,FALSE))/100</f>
        <v>0.37713378324732</v>
      </c>
      <c r="M33" s="129">
        <f>(VLOOKUP($A33,'Occupancy Raw Data'!$B$8:$BE$45,'Occupancy Raw Data'!T$3,FALSE))/100</f>
        <v>0.37929694116228196</v>
      </c>
      <c r="N33" s="119">
        <f>(VLOOKUP($A33,'Occupancy Raw Data'!$B$8:$BE$45,'Occupancy Raw Data'!U$3,FALSE))/100</f>
        <v>2.75808520558159E-2</v>
      </c>
      <c r="O33" s="119">
        <f>(VLOOKUP($A33,'Occupancy Raw Data'!$B$8:$BE$45,'Occupancy Raw Data'!V$3,FALSE))/100</f>
        <v>0.113342028006505</v>
      </c>
      <c r="P33" s="119">
        <f>(VLOOKUP($A33,'Occupancy Raw Data'!$B$8:$BE$45,'Occupancy Raw Data'!W$3,FALSE))/100</f>
        <v>-2.8788724490861899E-3</v>
      </c>
      <c r="Q33" s="119">
        <f>(VLOOKUP($A33,'Occupancy Raw Data'!$B$8:$BE$45,'Occupancy Raw Data'!X$3,FALSE))/100</f>
        <v>-0.13631311777781199</v>
      </c>
      <c r="R33" s="130">
        <f>(VLOOKUP($A33,'Occupancy Raw Data'!$B$8:$BE$45,'Occupancy Raw Data'!Y$3,FALSE))/100</f>
        <v>4.9107693964494999E-2</v>
      </c>
      <c r="S33" s="119">
        <f>(VLOOKUP($A33,'Occupancy Raw Data'!$B$8:$BE$45,'Occupancy Raw Data'!AA$3,FALSE))/100</f>
        <v>-0.24097220179348899</v>
      </c>
      <c r="T33" s="119">
        <f>(VLOOKUP($A33,'Occupancy Raw Data'!$B$8:$BE$45,'Occupancy Raw Data'!AB$3,FALSE))/100</f>
        <v>-0.29749852960987799</v>
      </c>
      <c r="U33" s="130">
        <f>(VLOOKUP($A33,'Occupancy Raw Data'!$B$8:$BE$45,'Occupancy Raw Data'!AC$3,FALSE))/100</f>
        <v>-0.26944964291099499</v>
      </c>
      <c r="V33" s="131">
        <f>(VLOOKUP($A33,'Occupancy Raw Data'!$B$8:$BE$45,'Occupancy Raw Data'!AE$3,FALSE))/100</f>
        <v>-6.2552451488274499E-2</v>
      </c>
      <c r="X33" s="49">
        <f>VLOOKUP($A33,'ADR Raw Data'!$B$6:$BE$43,'ADR Raw Data'!G$1,FALSE)</f>
        <v>86.469387170675802</v>
      </c>
      <c r="Y33" s="50">
        <f>VLOOKUP($A33,'ADR Raw Data'!$B$6:$BE$43,'ADR Raw Data'!H$1,FALSE)</f>
        <v>89.976764397905697</v>
      </c>
      <c r="Z33" s="50">
        <f>VLOOKUP($A33,'ADR Raw Data'!$B$6:$BE$43,'ADR Raw Data'!I$1,FALSE)</f>
        <v>92.015072046109495</v>
      </c>
      <c r="AA33" s="50">
        <f>VLOOKUP($A33,'ADR Raw Data'!$B$6:$BE$43,'ADR Raw Data'!J$1,FALSE)</f>
        <v>92.183435294117601</v>
      </c>
      <c r="AB33" s="50">
        <f>VLOOKUP($A33,'ADR Raw Data'!$B$6:$BE$43,'ADR Raw Data'!K$1,FALSE)</f>
        <v>92.219900221729404</v>
      </c>
      <c r="AC33" s="51">
        <f>VLOOKUP($A33,'ADR Raw Data'!$B$6:$BE$43,'ADR Raw Data'!L$1,FALSE)</f>
        <v>90.685947036309003</v>
      </c>
      <c r="AD33" s="50">
        <f>VLOOKUP($A33,'ADR Raw Data'!$B$6:$BE$43,'ADR Raw Data'!N$1,FALSE)</f>
        <v>96.427186332087501</v>
      </c>
      <c r="AE33" s="50">
        <f>VLOOKUP($A33,'ADR Raw Data'!$B$6:$BE$43,'ADR Raw Data'!O$1,FALSE)</f>
        <v>97.985636363636303</v>
      </c>
      <c r="AF33" s="51">
        <f>VLOOKUP($A33,'ADR Raw Data'!$B$6:$BE$43,'ADR Raw Data'!P$1,FALSE)</f>
        <v>97.182174511423</v>
      </c>
      <c r="AG33" s="52">
        <f>VLOOKUP($A33,'ADR Raw Data'!$B$6:$BE$43,'ADR Raw Data'!R$1,FALSE)</f>
        <v>92.460442857142795</v>
      </c>
      <c r="AI33" s="129">
        <f>(VLOOKUP($A33,'ADR Raw Data'!$B$6:$BE$43,'ADR Raw Data'!T$1,FALSE))/100</f>
        <v>4.1648927863644901E-2</v>
      </c>
      <c r="AJ33" s="119">
        <f>(VLOOKUP($A33,'ADR Raw Data'!$B$6:$BE$43,'ADR Raw Data'!U$1,FALSE))/100</f>
        <v>5.7375840032750605E-2</v>
      </c>
      <c r="AK33" s="119">
        <f>(VLOOKUP($A33,'ADR Raw Data'!$B$6:$BE$43,'ADR Raw Data'!V$1,FALSE))/100</f>
        <v>5.1222359113114596E-2</v>
      </c>
      <c r="AL33" s="119">
        <f>(VLOOKUP($A33,'ADR Raw Data'!$B$6:$BE$43,'ADR Raw Data'!W$1,FALSE))/100</f>
        <v>1.4617462606725E-2</v>
      </c>
      <c r="AM33" s="119">
        <f>(VLOOKUP($A33,'ADR Raw Data'!$B$6:$BE$43,'ADR Raw Data'!X$1,FALSE))/100</f>
        <v>3.16353433727533E-3</v>
      </c>
      <c r="AN33" s="130">
        <f>(VLOOKUP($A33,'ADR Raw Data'!$B$6:$BE$43,'ADR Raw Data'!Y$1,FALSE))/100</f>
        <v>2.8364931632238802E-2</v>
      </c>
      <c r="AO33" s="119">
        <f>(VLOOKUP($A33,'ADR Raw Data'!$B$6:$BE$43,'ADR Raw Data'!AA$1,FALSE))/100</f>
        <v>-0.10042804554858799</v>
      </c>
      <c r="AP33" s="119">
        <f>(VLOOKUP($A33,'ADR Raw Data'!$B$6:$BE$43,'ADR Raw Data'!AB$1,FALSE))/100</f>
        <v>-0.133621604771609</v>
      </c>
      <c r="AQ33" s="130">
        <f>(VLOOKUP($A33,'ADR Raw Data'!$B$6:$BE$43,'ADR Raw Data'!AC$1,FALSE))/100</f>
        <v>-0.11786909823892801</v>
      </c>
      <c r="AR33" s="131">
        <f>(VLOOKUP($A33,'ADR Raw Data'!$B$6:$BE$43,'ADR Raw Data'!AE$1,FALSE))/100</f>
        <v>-3.5765655164205899E-2</v>
      </c>
      <c r="AS33" s="40"/>
      <c r="AT33" s="49">
        <f>VLOOKUP($A33,'RevPAR Raw Data'!$B$6:$BE$43,'RevPAR Raw Data'!G$1,FALSE)</f>
        <v>29.967358078602601</v>
      </c>
      <c r="AU33" s="50">
        <f>VLOOKUP($A33,'RevPAR Raw Data'!$B$6:$BE$43,'RevPAR Raw Data'!H$1,FALSE)</f>
        <v>34.111873759428299</v>
      </c>
      <c r="AV33" s="50">
        <f>VLOOKUP($A33,'RevPAR Raw Data'!$B$6:$BE$43,'RevPAR Raw Data'!I$1,FALSE)</f>
        <v>38.0260778086542</v>
      </c>
      <c r="AW33" s="50">
        <f>VLOOKUP($A33,'RevPAR Raw Data'!$B$6:$BE$43,'RevPAR Raw Data'!J$1,FALSE)</f>
        <v>38.882453354505699</v>
      </c>
      <c r="AX33" s="50">
        <f>VLOOKUP($A33,'RevPAR Raw Data'!$B$6:$BE$43,'RevPAR Raw Data'!K$1,FALSE)</f>
        <v>33.021973005160703</v>
      </c>
      <c r="AY33" s="51">
        <f>VLOOKUP($A33,'RevPAR Raw Data'!$B$6:$BE$43,'RevPAR Raw Data'!L$1,FALSE)</f>
        <v>34.801947201270302</v>
      </c>
      <c r="AZ33" s="50">
        <f>VLOOKUP($A33,'RevPAR Raw Data'!$B$6:$BE$43,'RevPAR Raw Data'!N$1,FALSE)</f>
        <v>35.8491703056768</v>
      </c>
      <c r="BA33" s="50">
        <f>VLOOKUP($A33,'RevPAR Raw Data'!$B$6:$BE$43,'RevPAR Raw Data'!O$1,FALSE)</f>
        <v>34.230789996030097</v>
      </c>
      <c r="BB33" s="51">
        <f>VLOOKUP($A33,'RevPAR Raw Data'!$B$6:$BE$43,'RevPAR Raw Data'!P$1,FALSE)</f>
        <v>35.039980150853502</v>
      </c>
      <c r="BC33" s="52">
        <f>VLOOKUP($A33,'RevPAR Raw Data'!$B$6:$BE$43,'RevPAR Raw Data'!R$1,FALSE)</f>
        <v>34.869956615436898</v>
      </c>
      <c r="BE33" s="129">
        <f>(VLOOKUP($A33,'RevPAR Raw Data'!$B$6:$BE$43,'RevPAR Raw Data'!T$1,FALSE))/100</f>
        <v>0.436743179967296</v>
      </c>
      <c r="BF33" s="119">
        <f>(VLOOKUP($A33,'RevPAR Raw Data'!$B$6:$BE$43,'RevPAR Raw Data'!U$1,FALSE))/100</f>
        <v>8.6539166644088006E-2</v>
      </c>
      <c r="BG33" s="119">
        <f>(VLOOKUP($A33,'RevPAR Raw Data'!$B$6:$BE$43,'RevPAR Raw Data'!V$1,FALSE))/100</f>
        <v>0.17037003318077701</v>
      </c>
      <c r="BH33" s="119">
        <f>(VLOOKUP($A33,'RevPAR Raw Data'!$B$6:$BE$43,'RevPAR Raw Data'!W$1,FALSE))/100</f>
        <v>1.1696508347264701E-2</v>
      </c>
      <c r="BI33" s="119">
        <f>(VLOOKUP($A33,'RevPAR Raw Data'!$B$6:$BE$43,'RevPAR Raw Data'!X$1,FALSE))/100</f>
        <v>-0.13358081466924798</v>
      </c>
      <c r="BJ33" s="130">
        <f>(VLOOKUP($A33,'RevPAR Raw Data'!$B$6:$BE$43,'RevPAR Raw Data'!Y$1,FALSE))/100</f>
        <v>7.88655619786537E-2</v>
      </c>
      <c r="BK33" s="119">
        <f>(VLOOKUP($A33,'RevPAR Raw Data'!$B$6:$BE$43,'RevPAR Raw Data'!AA$1,FALSE))/100</f>
        <v>-0.31719988008441702</v>
      </c>
      <c r="BL33" s="119">
        <f>(VLOOKUP($A33,'RevPAR Raw Data'!$B$6:$BE$43,'RevPAR Raw Data'!AB$1,FALSE))/100</f>
        <v>-0.39136790343782102</v>
      </c>
      <c r="BM33" s="130">
        <f>(VLOOKUP($A33,'RevPAR Raw Data'!$B$6:$BE$43,'RevPAR Raw Data'!AC$1,FALSE))/100</f>
        <v>-0.35555895471920301</v>
      </c>
      <c r="BN33" s="131">
        <f>(VLOOKUP($A33,'RevPAR Raw Data'!$B$6:$BE$43,'RevPAR Raw Data'!AE$1,FALSE))/100</f>
        <v>-9.608087724287509E-2</v>
      </c>
    </row>
    <row r="34" spans="1:66" x14ac:dyDescent="0.45">
      <c r="A34" s="59" t="s">
        <v>50</v>
      </c>
      <c r="B34" s="118">
        <f>(VLOOKUP($A34,'Occupancy Raw Data'!$B$8:$BE$45,'Occupancy Raw Data'!G$3,FALSE))/100</f>
        <v>0.40684956069571399</v>
      </c>
      <c r="C34" s="115">
        <f>(VLOOKUP($A34,'Occupancy Raw Data'!$B$8:$BE$45,'Occupancy Raw Data'!H$3,FALSE))/100</f>
        <v>0.40613232920925202</v>
      </c>
      <c r="D34" s="115">
        <f>(VLOOKUP($A34,'Occupancy Raw Data'!$B$8:$BE$45,'Occupancy Raw Data'!I$3,FALSE))/100</f>
        <v>0.39627039627039601</v>
      </c>
      <c r="E34" s="115">
        <f>(VLOOKUP($A34,'Occupancy Raw Data'!$B$8:$BE$45,'Occupancy Raw Data'!J$3,FALSE))/100</f>
        <v>0.42011834319526598</v>
      </c>
      <c r="F34" s="115">
        <f>(VLOOKUP($A34,'Occupancy Raw Data'!$B$8:$BE$45,'Occupancy Raw Data'!K$3,FALSE))/100</f>
        <v>0.38515330823023097</v>
      </c>
      <c r="G34" s="116">
        <f>(VLOOKUP($A34,'Occupancy Raw Data'!$B$8:$BE$45,'Occupancy Raw Data'!L$3,FALSE))/100</f>
        <v>0.402904787520172</v>
      </c>
      <c r="H34" s="119">
        <f>(VLOOKUP($A34,'Occupancy Raw Data'!$B$8:$BE$45,'Occupancy Raw Data'!N$3,FALSE))/100</f>
        <v>0.391608391608391</v>
      </c>
      <c r="I34" s="119">
        <f>(VLOOKUP($A34,'Occupancy Raw Data'!$B$8:$BE$45,'Occupancy Raw Data'!O$3,FALSE))/100</f>
        <v>0.39609108839877999</v>
      </c>
      <c r="J34" s="116">
        <f>(VLOOKUP($A34,'Occupancy Raw Data'!$B$8:$BE$45,'Occupancy Raw Data'!P$3,FALSE))/100</f>
        <v>0.39384974000358602</v>
      </c>
      <c r="K34" s="117">
        <f>(VLOOKUP($A34,'Occupancy Raw Data'!$B$8:$BE$45,'Occupancy Raw Data'!R$3,FALSE))/100</f>
        <v>0.40031763108686103</v>
      </c>
      <c r="M34" s="129">
        <f>(VLOOKUP($A34,'Occupancy Raw Data'!$B$8:$BE$45,'Occupancy Raw Data'!T$3,FALSE))/100</f>
        <v>0.68138346988777498</v>
      </c>
      <c r="N34" s="119">
        <f>(VLOOKUP($A34,'Occupancy Raw Data'!$B$8:$BE$45,'Occupancy Raw Data'!U$3,FALSE))/100</f>
        <v>7.6646569349301696E-2</v>
      </c>
      <c r="O34" s="119">
        <f>(VLOOKUP($A34,'Occupancy Raw Data'!$B$8:$BE$45,'Occupancy Raw Data'!V$3,FALSE))/100</f>
        <v>6.77658091867855E-2</v>
      </c>
      <c r="P34" s="119">
        <f>(VLOOKUP($A34,'Occupancy Raw Data'!$B$8:$BE$45,'Occupancy Raw Data'!W$3,FALSE))/100</f>
        <v>3.4066120668260196E-2</v>
      </c>
      <c r="Q34" s="119">
        <f>(VLOOKUP($A34,'Occupancy Raw Data'!$B$8:$BE$45,'Occupancy Raw Data'!X$3,FALSE))/100</f>
        <v>-1.09490127206174E-2</v>
      </c>
      <c r="R34" s="130">
        <f>(VLOOKUP($A34,'Occupancy Raw Data'!$B$8:$BE$45,'Occupancy Raw Data'!Y$3,FALSE))/100</f>
        <v>0.127947268466887</v>
      </c>
      <c r="S34" s="119">
        <f>(VLOOKUP($A34,'Occupancy Raw Data'!$B$8:$BE$45,'Occupancy Raw Data'!AA$3,FALSE))/100</f>
        <v>-8.4988774846276899E-2</v>
      </c>
      <c r="T34" s="119">
        <f>(VLOOKUP($A34,'Occupancy Raw Data'!$B$8:$BE$45,'Occupancy Raw Data'!AB$3,FALSE))/100</f>
        <v>-0.30450147470135297</v>
      </c>
      <c r="U34" s="130">
        <f>(VLOOKUP($A34,'Occupancy Raw Data'!$B$8:$BE$45,'Occupancy Raw Data'!AC$3,FALSE))/100</f>
        <v>-0.21031746070131502</v>
      </c>
      <c r="V34" s="131">
        <f>(VLOOKUP($A34,'Occupancy Raw Data'!$B$8:$BE$45,'Occupancy Raw Data'!AE$3,FALSE))/100</f>
        <v>6.7273845318200701E-3</v>
      </c>
      <c r="X34" s="49">
        <f>VLOOKUP($A34,'ADR Raw Data'!$B$6:$BE$43,'ADR Raw Data'!G$1,FALSE)</f>
        <v>88.618483913618306</v>
      </c>
      <c r="Y34" s="50">
        <f>VLOOKUP($A34,'ADR Raw Data'!$B$6:$BE$43,'ADR Raw Data'!H$1,FALSE)</f>
        <v>88.099960264900602</v>
      </c>
      <c r="Z34" s="50">
        <f>VLOOKUP($A34,'ADR Raw Data'!$B$6:$BE$43,'ADR Raw Data'!I$1,FALSE)</f>
        <v>86.969696832579103</v>
      </c>
      <c r="AA34" s="50">
        <f>VLOOKUP($A34,'ADR Raw Data'!$B$6:$BE$43,'ADR Raw Data'!J$1,FALSE)</f>
        <v>86.673546734955096</v>
      </c>
      <c r="AB34" s="50">
        <f>VLOOKUP($A34,'ADR Raw Data'!$B$6:$BE$43,'ADR Raw Data'!K$1,FALSE)</f>
        <v>88.558347299813704</v>
      </c>
      <c r="AC34" s="51">
        <f>VLOOKUP($A34,'ADR Raw Data'!$B$6:$BE$43,'ADR Raw Data'!L$1,FALSE)</f>
        <v>87.772517133956299</v>
      </c>
      <c r="AD34" s="50">
        <f>VLOOKUP($A34,'ADR Raw Data'!$B$6:$BE$43,'ADR Raw Data'!N$1,FALSE)</f>
        <v>98.714056776556703</v>
      </c>
      <c r="AE34" s="50">
        <f>VLOOKUP($A34,'ADR Raw Data'!$B$6:$BE$43,'ADR Raw Data'!O$1,FALSE)</f>
        <v>98.791801720235398</v>
      </c>
      <c r="AF34" s="51">
        <f>VLOOKUP($A34,'ADR Raw Data'!$B$6:$BE$43,'ADR Raw Data'!P$1,FALSE)</f>
        <v>98.753150466651405</v>
      </c>
      <c r="AG34" s="52">
        <f>VLOOKUP($A34,'ADR Raw Data'!$B$6:$BE$43,'ADR Raw Data'!R$1,FALSE)</f>
        <v>90.859151522907595</v>
      </c>
      <c r="AI34" s="129">
        <f>(VLOOKUP($A34,'ADR Raw Data'!$B$6:$BE$43,'ADR Raw Data'!T$1,FALSE))/100</f>
        <v>4.1480189528818601E-2</v>
      </c>
      <c r="AJ34" s="119">
        <f>(VLOOKUP($A34,'ADR Raw Data'!$B$6:$BE$43,'ADR Raw Data'!U$1,FALSE))/100</f>
        <v>-1.5025129195139599E-2</v>
      </c>
      <c r="AK34" s="119">
        <f>(VLOOKUP($A34,'ADR Raw Data'!$B$6:$BE$43,'ADR Raw Data'!V$1,FALSE))/100</f>
        <v>-3.3956823587271104E-2</v>
      </c>
      <c r="AL34" s="119">
        <f>(VLOOKUP($A34,'ADR Raw Data'!$B$6:$BE$43,'ADR Raw Data'!W$1,FALSE))/100</f>
        <v>-3.1208675522745501E-2</v>
      </c>
      <c r="AM34" s="119">
        <f>(VLOOKUP($A34,'ADR Raw Data'!$B$6:$BE$43,'ADR Raw Data'!X$1,FALSE))/100</f>
        <v>-3.2761527811823299E-4</v>
      </c>
      <c r="AN34" s="130">
        <f>(VLOOKUP($A34,'ADR Raw Data'!$B$6:$BE$43,'ADR Raw Data'!Y$1,FALSE))/100</f>
        <v>-1.1494774469485901E-2</v>
      </c>
      <c r="AO34" s="119">
        <f>(VLOOKUP($A34,'ADR Raw Data'!$B$6:$BE$43,'ADR Raw Data'!AA$1,FALSE))/100</f>
        <v>-5.2767763484036702E-2</v>
      </c>
      <c r="AP34" s="119">
        <f>(VLOOKUP($A34,'ADR Raw Data'!$B$6:$BE$43,'ADR Raw Data'!AB$1,FALSE))/100</f>
        <v>-0.11897444130820099</v>
      </c>
      <c r="AQ34" s="130">
        <f>(VLOOKUP($A34,'ADR Raw Data'!$B$6:$BE$43,'ADR Raw Data'!AC$1,FALSE))/100</f>
        <v>-9.1797779059379192E-2</v>
      </c>
      <c r="AR34" s="131">
        <f>(VLOOKUP($A34,'ADR Raw Data'!$B$6:$BE$43,'ADR Raw Data'!AE$1,FALSE))/100</f>
        <v>-5.2952700942304795E-2</v>
      </c>
      <c r="AS34" s="40"/>
      <c r="AT34" s="49">
        <f>VLOOKUP($A34,'RevPAR Raw Data'!$B$6:$BE$43,'RevPAR Raw Data'!G$1,FALSE)</f>
        <v>36.054391249775797</v>
      </c>
      <c r="AU34" s="50">
        <f>VLOOKUP($A34,'RevPAR Raw Data'!$B$6:$BE$43,'RevPAR Raw Data'!H$1,FALSE)</f>
        <v>35.780242065626602</v>
      </c>
      <c r="AV34" s="50">
        <f>VLOOKUP($A34,'RevPAR Raw Data'!$B$6:$BE$43,'RevPAR Raw Data'!I$1,FALSE)</f>
        <v>34.463516227362298</v>
      </c>
      <c r="AW34" s="50">
        <f>VLOOKUP($A34,'RevPAR Raw Data'!$B$6:$BE$43,'RevPAR Raw Data'!J$1,FALSE)</f>
        <v>36.413146853146799</v>
      </c>
      <c r="AX34" s="50">
        <f>VLOOKUP($A34,'RevPAR Raw Data'!$B$6:$BE$43,'RevPAR Raw Data'!K$1,FALSE)</f>
        <v>34.108540433925</v>
      </c>
      <c r="AY34" s="51">
        <f>VLOOKUP($A34,'RevPAR Raw Data'!$B$6:$BE$43,'RevPAR Raw Data'!L$1,FALSE)</f>
        <v>35.363967365967298</v>
      </c>
      <c r="AZ34" s="50">
        <f>VLOOKUP($A34,'RevPAR Raw Data'!$B$6:$BE$43,'RevPAR Raw Data'!N$1,FALSE)</f>
        <v>38.657253003406801</v>
      </c>
      <c r="BA34" s="50">
        <f>VLOOKUP($A34,'RevPAR Raw Data'!$B$6:$BE$43,'RevPAR Raw Data'!O$1,FALSE)</f>
        <v>39.1305522682445</v>
      </c>
      <c r="BB34" s="51">
        <f>VLOOKUP($A34,'RevPAR Raw Data'!$B$6:$BE$43,'RevPAR Raw Data'!P$1,FALSE)</f>
        <v>38.893902635825697</v>
      </c>
      <c r="BC34" s="52">
        <f>VLOOKUP($A34,'RevPAR Raw Data'!$B$6:$BE$43,'RevPAR Raw Data'!R$1,FALSE)</f>
        <v>36.372520300212599</v>
      </c>
      <c r="BE34" s="129">
        <f>(VLOOKUP($A34,'RevPAR Raw Data'!$B$6:$BE$43,'RevPAR Raw Data'!T$1,FALSE))/100</f>
        <v>0.7511275748893419</v>
      </c>
      <c r="BF34" s="119">
        <f>(VLOOKUP($A34,'RevPAR Raw Data'!$B$6:$BE$43,'RevPAR Raw Data'!U$1,FALSE))/100</f>
        <v>6.0469815547324501E-2</v>
      </c>
      <c r="BG34" s="119">
        <f>(VLOOKUP($A34,'RevPAR Raw Data'!$B$6:$BE$43,'RevPAR Raw Data'!V$1,FALSE))/100</f>
        <v>3.1507873971709996E-2</v>
      </c>
      <c r="BH34" s="119">
        <f>(VLOOKUP($A34,'RevPAR Raw Data'!$B$6:$BE$43,'RevPAR Raw Data'!W$1,FALSE))/100</f>
        <v>1.79428663926025E-3</v>
      </c>
      <c r="BI34" s="119">
        <f>(VLOOKUP($A34,'RevPAR Raw Data'!$B$6:$BE$43,'RevPAR Raw Data'!X$1,FALSE))/100</f>
        <v>-1.1273040934887998E-2</v>
      </c>
      <c r="BJ34" s="130">
        <f>(VLOOKUP($A34,'RevPAR Raw Data'!$B$6:$BE$43,'RevPAR Raw Data'!Y$1,FALSE))/100</f>
        <v>0.114981769002387</v>
      </c>
      <c r="BK34" s="119">
        <f>(VLOOKUP($A34,'RevPAR Raw Data'!$B$6:$BE$43,'RevPAR Raw Data'!AA$1,FALSE))/100</f>
        <v>-0.13327187076042699</v>
      </c>
      <c r="BL34" s="119">
        <f>(VLOOKUP($A34,'RevPAR Raw Data'!$B$6:$BE$43,'RevPAR Raw Data'!AB$1,FALSE))/100</f>
        <v>-0.38724802317943796</v>
      </c>
      <c r="BM34" s="130">
        <f>(VLOOKUP($A34,'RevPAR Raw Data'!$B$6:$BE$43,'RevPAR Raw Data'!AC$1,FALSE))/100</f>
        <v>-0.28280856397090498</v>
      </c>
      <c r="BN34" s="131">
        <f>(VLOOKUP($A34,'RevPAR Raw Data'!$B$6:$BE$43,'RevPAR Raw Data'!AE$1,FALSE))/100</f>
        <v>-4.6581549591722095E-2</v>
      </c>
    </row>
    <row r="35" spans="1:66" x14ac:dyDescent="0.45">
      <c r="A35" s="59" t="s">
        <v>47</v>
      </c>
      <c r="B35" s="118">
        <f>(VLOOKUP($A35,'Occupancy Raw Data'!$B$8:$BE$45,'Occupancy Raw Data'!G$3,FALSE))/100</f>
        <v>0.448445171849427</v>
      </c>
      <c r="C35" s="115">
        <f>(VLOOKUP($A35,'Occupancy Raw Data'!$B$8:$BE$45,'Occupancy Raw Data'!H$3,FALSE))/100</f>
        <v>0.51918530641934801</v>
      </c>
      <c r="D35" s="115">
        <f>(VLOOKUP($A35,'Occupancy Raw Data'!$B$8:$BE$45,'Occupancy Raw Data'!I$3,FALSE))/100</f>
        <v>0.57719585379159799</v>
      </c>
      <c r="E35" s="115">
        <f>(VLOOKUP($A35,'Occupancy Raw Data'!$B$8:$BE$45,'Occupancy Raw Data'!J$3,FALSE))/100</f>
        <v>0.59410801963993398</v>
      </c>
      <c r="F35" s="115">
        <f>(VLOOKUP($A35,'Occupancy Raw Data'!$B$8:$BE$45,'Occupancy Raw Data'!K$3,FALSE))/100</f>
        <v>0.50791052918712398</v>
      </c>
      <c r="G35" s="116">
        <f>(VLOOKUP($A35,'Occupancy Raw Data'!$B$8:$BE$45,'Occupancy Raw Data'!L$3,FALSE))/100</f>
        <v>0.52936897617748602</v>
      </c>
      <c r="H35" s="119">
        <f>(VLOOKUP($A35,'Occupancy Raw Data'!$B$8:$BE$45,'Occupancy Raw Data'!N$3,FALSE))/100</f>
        <v>0.48099654482633197</v>
      </c>
      <c r="I35" s="119">
        <f>(VLOOKUP($A35,'Occupancy Raw Data'!$B$8:$BE$45,'Occupancy Raw Data'!O$3,FALSE))/100</f>
        <v>0.45335515548281502</v>
      </c>
      <c r="J35" s="116">
        <f>(VLOOKUP($A35,'Occupancy Raw Data'!$B$8:$BE$45,'Occupancy Raw Data'!P$3,FALSE))/100</f>
        <v>0.46717585015457302</v>
      </c>
      <c r="K35" s="117">
        <f>(VLOOKUP($A35,'Occupancy Raw Data'!$B$8:$BE$45,'Occupancy Raw Data'!R$3,FALSE))/100</f>
        <v>0.511599511599511</v>
      </c>
      <c r="M35" s="129">
        <f>(VLOOKUP($A35,'Occupancy Raw Data'!$B$8:$BE$45,'Occupancy Raw Data'!T$3,FALSE))/100</f>
        <v>0.275524789587552</v>
      </c>
      <c r="N35" s="119">
        <f>(VLOOKUP($A35,'Occupancy Raw Data'!$B$8:$BE$45,'Occupancy Raw Data'!U$3,FALSE))/100</f>
        <v>4.0687542432239099E-2</v>
      </c>
      <c r="O35" s="119">
        <f>(VLOOKUP($A35,'Occupancy Raw Data'!$B$8:$BE$45,'Occupancy Raw Data'!V$3,FALSE))/100</f>
        <v>0.11030894073401701</v>
      </c>
      <c r="P35" s="119">
        <f>(VLOOKUP($A35,'Occupancy Raw Data'!$B$8:$BE$45,'Occupancy Raw Data'!W$3,FALSE))/100</f>
        <v>4.3415518364042699E-2</v>
      </c>
      <c r="Q35" s="119">
        <f>(VLOOKUP($A35,'Occupancy Raw Data'!$B$8:$BE$45,'Occupancy Raw Data'!X$3,FALSE))/100</f>
        <v>-3.4683444175386602E-2</v>
      </c>
      <c r="R35" s="130">
        <f>(VLOOKUP($A35,'Occupancy Raw Data'!$B$8:$BE$45,'Occupancy Raw Data'!Y$3,FALSE))/100</f>
        <v>7.3395072453785903E-2</v>
      </c>
      <c r="S35" s="119">
        <f>(VLOOKUP($A35,'Occupancy Raw Data'!$B$8:$BE$45,'Occupancy Raw Data'!AA$3,FALSE))/100</f>
        <v>-4.1917451362184097E-2</v>
      </c>
      <c r="T35" s="119">
        <f>(VLOOKUP($A35,'Occupancy Raw Data'!$B$8:$BE$45,'Occupancy Raw Data'!AB$3,FALSE))/100</f>
        <v>-0.200659375841552</v>
      </c>
      <c r="U35" s="130">
        <f>(VLOOKUP($A35,'Occupancy Raw Data'!$B$8:$BE$45,'Occupancy Raw Data'!AC$3,FALSE))/100</f>
        <v>-0.126122563826773</v>
      </c>
      <c r="V35" s="131">
        <f>(VLOOKUP($A35,'Occupancy Raw Data'!$B$8:$BE$45,'Occupancy Raw Data'!AE$3,FALSE))/100</f>
        <v>1.30497309042496E-2</v>
      </c>
      <c r="X35" s="49">
        <f>VLOOKUP($A35,'ADR Raw Data'!$B$6:$BE$43,'ADR Raw Data'!G$1,FALSE)</f>
        <v>87.740592051905907</v>
      </c>
      <c r="Y35" s="50">
        <f>VLOOKUP($A35,'ADR Raw Data'!$B$6:$BE$43,'ADR Raw Data'!H$1,FALSE)</f>
        <v>92.775089316987703</v>
      </c>
      <c r="Z35" s="50">
        <f>VLOOKUP($A35,'ADR Raw Data'!$B$6:$BE$43,'ADR Raw Data'!I$1,FALSE)</f>
        <v>98.000812854442302</v>
      </c>
      <c r="AA35" s="50">
        <f>VLOOKUP($A35,'ADR Raw Data'!$B$6:$BE$43,'ADR Raw Data'!J$1,FALSE)</f>
        <v>97.258120599938707</v>
      </c>
      <c r="AB35" s="50">
        <f>VLOOKUP($A35,'ADR Raw Data'!$B$6:$BE$43,'ADR Raw Data'!K$1,FALSE)</f>
        <v>92.781711421410606</v>
      </c>
      <c r="AC35" s="51">
        <f>VLOOKUP($A35,'ADR Raw Data'!$B$6:$BE$43,'ADR Raw Data'!L$1,FALSE)</f>
        <v>94.069210580556501</v>
      </c>
      <c r="AD35" s="50">
        <f>VLOOKUP($A35,'ADR Raw Data'!$B$6:$BE$43,'ADR Raw Data'!N$1,FALSE)</f>
        <v>95.872589792060396</v>
      </c>
      <c r="AE35" s="50">
        <f>VLOOKUP($A35,'ADR Raw Data'!$B$6:$BE$43,'ADR Raw Data'!O$1,FALSE)</f>
        <v>96.808728439630897</v>
      </c>
      <c r="AF35" s="51">
        <f>VLOOKUP($A35,'ADR Raw Data'!$B$6:$BE$43,'ADR Raw Data'!P$1,FALSE)</f>
        <v>96.326811989100804</v>
      </c>
      <c r="AG35" s="52">
        <f>VLOOKUP($A35,'ADR Raw Data'!$B$6:$BE$43,'ADR Raw Data'!R$1,FALSE)</f>
        <v>94.658229827857596</v>
      </c>
      <c r="AI35" s="129">
        <f>(VLOOKUP($A35,'ADR Raw Data'!$B$6:$BE$43,'ADR Raw Data'!T$1,FALSE))/100</f>
        <v>5.5210773408624701E-2</v>
      </c>
      <c r="AJ35" s="119">
        <f>(VLOOKUP($A35,'ADR Raw Data'!$B$6:$BE$43,'ADR Raw Data'!U$1,FALSE))/100</f>
        <v>-5.8885639412160195E-3</v>
      </c>
      <c r="AK35" s="119">
        <f>(VLOOKUP($A35,'ADR Raw Data'!$B$6:$BE$43,'ADR Raw Data'!V$1,FALSE))/100</f>
        <v>-1.02880673830549E-2</v>
      </c>
      <c r="AL35" s="119">
        <f>(VLOOKUP($A35,'ADR Raw Data'!$B$6:$BE$43,'ADR Raw Data'!W$1,FALSE))/100</f>
        <v>3.2304048396859797E-2</v>
      </c>
      <c r="AM35" s="119">
        <f>(VLOOKUP($A35,'ADR Raw Data'!$B$6:$BE$43,'ADR Raw Data'!X$1,FALSE))/100</f>
        <v>7.4792749195173704E-3</v>
      </c>
      <c r="AN35" s="130">
        <f>(VLOOKUP($A35,'ADR Raw Data'!$B$6:$BE$43,'ADR Raw Data'!Y$1,FALSE))/100</f>
        <v>1.1309723382914501E-2</v>
      </c>
      <c r="AO35" s="119">
        <f>(VLOOKUP($A35,'ADR Raw Data'!$B$6:$BE$43,'ADR Raw Data'!AA$1,FALSE))/100</f>
        <v>2.2889213170418601E-2</v>
      </c>
      <c r="AP35" s="119">
        <f>(VLOOKUP($A35,'ADR Raw Data'!$B$6:$BE$43,'ADR Raw Data'!AB$1,FALSE))/100</f>
        <v>-1.59698498910168E-2</v>
      </c>
      <c r="AQ35" s="130">
        <f>(VLOOKUP($A35,'ADR Raw Data'!$B$6:$BE$43,'ADR Raw Data'!AC$1,FALSE))/100</f>
        <v>1.3678829170968199E-3</v>
      </c>
      <c r="AR35" s="131">
        <f>(VLOOKUP($A35,'ADR Raw Data'!$B$6:$BE$43,'ADR Raw Data'!AE$1,FALSE))/100</f>
        <v>7.2336546214454497E-3</v>
      </c>
      <c r="AS35" s="40"/>
      <c r="AT35" s="49">
        <f>VLOOKUP($A35,'RevPAR Raw Data'!$B$6:$BE$43,'RevPAR Raw Data'!G$1,FALSE)</f>
        <v>39.346844880887403</v>
      </c>
      <c r="AU35" s="50">
        <f>VLOOKUP($A35,'RevPAR Raw Data'!$B$6:$BE$43,'RevPAR Raw Data'!H$1,FALSE)</f>
        <v>48.167463175122698</v>
      </c>
      <c r="AV35" s="50">
        <f>VLOOKUP($A35,'RevPAR Raw Data'!$B$6:$BE$43,'RevPAR Raw Data'!I$1,FALSE)</f>
        <v>56.565662847790499</v>
      </c>
      <c r="AW35" s="50">
        <f>VLOOKUP($A35,'RevPAR Raw Data'!$B$6:$BE$43,'RevPAR Raw Data'!J$1,FALSE)</f>
        <v>57.781829423531498</v>
      </c>
      <c r="AX35" s="50">
        <f>VLOOKUP($A35,'RevPAR Raw Data'!$B$6:$BE$43,'RevPAR Raw Data'!K$1,FALSE)</f>
        <v>47.124808146935798</v>
      </c>
      <c r="AY35" s="51">
        <f>VLOOKUP($A35,'RevPAR Raw Data'!$B$6:$BE$43,'RevPAR Raw Data'!L$1,FALSE)</f>
        <v>49.797321694853601</v>
      </c>
      <c r="AZ35" s="50">
        <f>VLOOKUP($A35,'RevPAR Raw Data'!$B$6:$BE$43,'RevPAR Raw Data'!N$1,FALSE)</f>
        <v>46.114384433533303</v>
      </c>
      <c r="BA35" s="50">
        <f>VLOOKUP($A35,'RevPAR Raw Data'!$B$6:$BE$43,'RevPAR Raw Data'!O$1,FALSE)</f>
        <v>43.888736133842499</v>
      </c>
      <c r="BB35" s="51">
        <f>VLOOKUP($A35,'RevPAR Raw Data'!$B$6:$BE$43,'RevPAR Raw Data'!P$1,FALSE)</f>
        <v>45.001560283687901</v>
      </c>
      <c r="BC35" s="52">
        <f>VLOOKUP($A35,'RevPAR Raw Data'!$B$6:$BE$43,'RevPAR Raw Data'!R$1,FALSE)</f>
        <v>48.427104148806201</v>
      </c>
      <c r="BE35" s="129">
        <f>(VLOOKUP($A35,'RevPAR Raw Data'!$B$6:$BE$43,'RevPAR Raw Data'!T$1,FALSE))/100</f>
        <v>0.34594749972255401</v>
      </c>
      <c r="BF35" s="119">
        <f>(VLOOKUP($A35,'RevPAR Raw Data'!$B$6:$BE$43,'RevPAR Raw Data'!U$1,FALSE))/100</f>
        <v>3.4559387295799902E-2</v>
      </c>
      <c r="BG35" s="119">
        <f>(VLOOKUP($A35,'RevPAR Raw Data'!$B$6:$BE$43,'RevPAR Raw Data'!V$1,FALSE))/100</f>
        <v>9.8886007535737105E-2</v>
      </c>
      <c r="BH35" s="119">
        <f>(VLOOKUP($A35,'RevPAR Raw Data'!$B$6:$BE$43,'RevPAR Raw Data'!W$1,FALSE))/100</f>
        <v>7.7122063767309304E-2</v>
      </c>
      <c r="BI35" s="119">
        <f>(VLOOKUP($A35,'RevPAR Raw Data'!$B$6:$BE$43,'RevPAR Raw Data'!X$1,FALSE))/100</f>
        <v>-2.7463576270012703E-2</v>
      </c>
      <c r="BJ35" s="130">
        <f>(VLOOKUP($A35,'RevPAR Raw Data'!$B$6:$BE$43,'RevPAR Raw Data'!Y$1,FALSE))/100</f>
        <v>8.5534873803821798E-2</v>
      </c>
      <c r="BK35" s="119">
        <f>(VLOOKUP($A35,'RevPAR Raw Data'!$B$6:$BE$43,'RevPAR Raw Data'!AA$1,FALSE))/100</f>
        <v>-1.9987695671555099E-2</v>
      </c>
      <c r="BL35" s="119">
        <f>(VLOOKUP($A35,'RevPAR Raw Data'!$B$6:$BE$43,'RevPAR Raw Data'!AB$1,FALSE))/100</f>
        <v>-0.213424725621154</v>
      </c>
      <c r="BM35" s="130">
        <f>(VLOOKUP($A35,'RevPAR Raw Data'!$B$6:$BE$43,'RevPAR Raw Data'!AC$1,FALSE))/100</f>
        <v>-0.124927201810196</v>
      </c>
      <c r="BN35" s="131">
        <f>(VLOOKUP($A35,'RevPAR Raw Data'!$B$6:$BE$43,'RevPAR Raw Data'!AE$1,FALSE))/100</f>
        <v>2.0377782771959198E-2</v>
      </c>
    </row>
    <row r="36" spans="1:66" x14ac:dyDescent="0.45">
      <c r="A36" s="59" t="s">
        <v>48</v>
      </c>
      <c r="B36" s="118">
        <f>(VLOOKUP($A36,'Occupancy Raw Data'!$B$8:$BE$45,'Occupancy Raw Data'!G$3,FALSE))/100</f>
        <v>0.54955998147290397</v>
      </c>
      <c r="C36" s="115">
        <f>(VLOOKUP($A36,'Occupancy Raw Data'!$B$8:$BE$45,'Occupancy Raw Data'!H$3,FALSE))/100</f>
        <v>0.574108383510884</v>
      </c>
      <c r="D36" s="115">
        <f>(VLOOKUP($A36,'Occupancy Raw Data'!$B$8:$BE$45,'Occupancy Raw Data'!I$3,FALSE))/100</f>
        <v>0.45599814729041199</v>
      </c>
      <c r="E36" s="115">
        <f>(VLOOKUP($A36,'Occupancy Raw Data'!$B$8:$BE$45,'Occupancy Raw Data'!J$3,FALSE))/100</f>
        <v>0.49282075034738299</v>
      </c>
      <c r="F36" s="115">
        <f>(VLOOKUP($A36,'Occupancy Raw Data'!$B$8:$BE$45,'Occupancy Raw Data'!K$3,FALSE))/100</f>
        <v>0.48332561371005001</v>
      </c>
      <c r="G36" s="116">
        <f>(VLOOKUP($A36,'Occupancy Raw Data'!$B$8:$BE$45,'Occupancy Raw Data'!L$3,FALSE))/100</f>
        <v>0.51116257526632702</v>
      </c>
      <c r="H36" s="119">
        <f>(VLOOKUP($A36,'Occupancy Raw Data'!$B$8:$BE$45,'Occupancy Raw Data'!N$3,FALSE))/100</f>
        <v>0.44465030106530795</v>
      </c>
      <c r="I36" s="119">
        <f>(VLOOKUP($A36,'Occupancy Raw Data'!$B$8:$BE$45,'Occupancy Raw Data'!O$3,FALSE))/100</f>
        <v>0.383974062065771</v>
      </c>
      <c r="J36" s="116">
        <f>(VLOOKUP($A36,'Occupancy Raw Data'!$B$8:$BE$45,'Occupancy Raw Data'!P$3,FALSE))/100</f>
        <v>0.41431218156553906</v>
      </c>
      <c r="K36" s="117">
        <f>(VLOOKUP($A36,'Occupancy Raw Data'!$B$8:$BE$45,'Occupancy Raw Data'!R$3,FALSE))/100</f>
        <v>0.483491034208959</v>
      </c>
      <c r="M36" s="129">
        <f>(VLOOKUP($A36,'Occupancy Raw Data'!$B$8:$BE$45,'Occupancy Raw Data'!T$3,FALSE))/100</f>
        <v>0.57862696791194101</v>
      </c>
      <c r="N36" s="119">
        <f>(VLOOKUP($A36,'Occupancy Raw Data'!$B$8:$BE$45,'Occupancy Raw Data'!U$3,FALSE))/100</f>
        <v>0.19945103029988398</v>
      </c>
      <c r="O36" s="119">
        <f>(VLOOKUP($A36,'Occupancy Raw Data'!$B$8:$BE$45,'Occupancy Raw Data'!V$3,FALSE))/100</f>
        <v>-0.15831090990722799</v>
      </c>
      <c r="P36" s="119">
        <f>(VLOOKUP($A36,'Occupancy Raw Data'!$B$8:$BE$45,'Occupancy Raw Data'!W$3,FALSE))/100</f>
        <v>-2.3167148652929299E-2</v>
      </c>
      <c r="Q36" s="119">
        <f>(VLOOKUP($A36,'Occupancy Raw Data'!$B$8:$BE$45,'Occupancy Raw Data'!X$3,FALSE))/100</f>
        <v>7.1401439334115996E-2</v>
      </c>
      <c r="R36" s="130">
        <f>(VLOOKUP($A36,'Occupancy Raw Data'!$B$8:$BE$45,'Occupancy Raw Data'!Y$3,FALSE))/100</f>
        <v>9.9672805887432006E-2</v>
      </c>
      <c r="S36" s="119">
        <f>(VLOOKUP($A36,'Occupancy Raw Data'!$B$8:$BE$45,'Occupancy Raw Data'!AA$3,FALSE))/100</f>
        <v>-5.4136108687931304E-2</v>
      </c>
      <c r="T36" s="119">
        <f>(VLOOKUP($A36,'Occupancy Raw Data'!$B$8:$BE$45,'Occupancy Raw Data'!AB$3,FALSE))/100</f>
        <v>-0.36421740764433702</v>
      </c>
      <c r="U36" s="130">
        <f>(VLOOKUP($A36,'Occupancy Raw Data'!$B$8:$BE$45,'Occupancy Raw Data'!AC$3,FALSE))/100</f>
        <v>-0.22849689212674101</v>
      </c>
      <c r="V36" s="131">
        <f>(VLOOKUP($A36,'Occupancy Raw Data'!$B$8:$BE$45,'Occupancy Raw Data'!AE$3,FALSE))/100</f>
        <v>-4.0489855379973599E-3</v>
      </c>
      <c r="X36" s="49">
        <f>VLOOKUP($A36,'ADR Raw Data'!$B$6:$BE$43,'ADR Raw Data'!G$1,FALSE)</f>
        <v>115.58461441213601</v>
      </c>
      <c r="Y36" s="50">
        <f>VLOOKUP($A36,'ADR Raw Data'!$B$6:$BE$43,'ADR Raw Data'!H$1,FALSE)</f>
        <v>115.614755949979</v>
      </c>
      <c r="Z36" s="50">
        <f>VLOOKUP($A36,'ADR Raw Data'!$B$6:$BE$43,'ADR Raw Data'!I$1,FALSE)</f>
        <v>120.20750126967999</v>
      </c>
      <c r="AA36" s="50">
        <f>VLOOKUP($A36,'ADR Raw Data'!$B$6:$BE$43,'ADR Raw Data'!J$1,FALSE)</f>
        <v>124.39714755639</v>
      </c>
      <c r="AB36" s="50">
        <f>VLOOKUP($A36,'ADR Raw Data'!$B$6:$BE$43,'ADR Raw Data'!K$1,FALSE)</f>
        <v>124.95490656444601</v>
      </c>
      <c r="AC36" s="51">
        <f>VLOOKUP($A36,'ADR Raw Data'!$B$6:$BE$43,'ADR Raw Data'!L$1,FALSE)</f>
        <v>119.8874465386</v>
      </c>
      <c r="AD36" s="50">
        <f>VLOOKUP($A36,'ADR Raw Data'!$B$6:$BE$43,'ADR Raw Data'!N$1,FALSE)</f>
        <v>130.47356770833301</v>
      </c>
      <c r="AE36" s="50">
        <f>VLOOKUP($A36,'ADR Raw Data'!$B$6:$BE$43,'ADR Raw Data'!O$1,FALSE)</f>
        <v>131.34788299155599</v>
      </c>
      <c r="AF36" s="51">
        <f>VLOOKUP($A36,'ADR Raw Data'!$B$6:$BE$43,'ADR Raw Data'!P$1,FALSE)</f>
        <v>130.87871436556699</v>
      </c>
      <c r="AG36" s="52">
        <f>VLOOKUP($A36,'ADR Raw Data'!$B$6:$BE$43,'ADR Raw Data'!R$1,FALSE)</f>
        <v>122.578479540166</v>
      </c>
      <c r="AI36" s="129">
        <f>(VLOOKUP($A36,'ADR Raw Data'!$B$6:$BE$43,'ADR Raw Data'!T$1,FALSE))/100</f>
        <v>-9.6376056582500397E-2</v>
      </c>
      <c r="AJ36" s="119">
        <f>(VLOOKUP($A36,'ADR Raw Data'!$B$6:$BE$43,'ADR Raw Data'!U$1,FALSE))/100</f>
        <v>-3.7491614496542397E-2</v>
      </c>
      <c r="AK36" s="119">
        <f>(VLOOKUP($A36,'ADR Raw Data'!$B$6:$BE$43,'ADR Raw Data'!V$1,FALSE))/100</f>
        <v>4.9647558473028403E-3</v>
      </c>
      <c r="AL36" s="119">
        <f>(VLOOKUP($A36,'ADR Raw Data'!$B$6:$BE$43,'ADR Raw Data'!W$1,FALSE))/100</f>
        <v>6.4445270497410695E-2</v>
      </c>
      <c r="AM36" s="119">
        <f>(VLOOKUP($A36,'ADR Raw Data'!$B$6:$BE$43,'ADR Raw Data'!X$1,FALSE))/100</f>
        <v>6.5686523003932101E-2</v>
      </c>
      <c r="AN36" s="130">
        <f>(VLOOKUP($A36,'ADR Raw Data'!$B$6:$BE$43,'ADR Raw Data'!Y$1,FALSE))/100</f>
        <v>-1.53614650099576E-4</v>
      </c>
      <c r="AO36" s="119">
        <f>(VLOOKUP($A36,'ADR Raw Data'!$B$6:$BE$43,'ADR Raw Data'!AA$1,FALSE))/100</f>
        <v>-8.4715677005927012E-2</v>
      </c>
      <c r="AP36" s="119">
        <f>(VLOOKUP($A36,'ADR Raw Data'!$B$6:$BE$43,'ADR Raw Data'!AB$1,FALSE))/100</f>
        <v>-0.127501218415743</v>
      </c>
      <c r="AQ36" s="130">
        <f>(VLOOKUP($A36,'ADR Raw Data'!$B$6:$BE$43,'ADR Raw Data'!AC$1,FALSE))/100</f>
        <v>-0.109934804431623</v>
      </c>
      <c r="AR36" s="131">
        <f>(VLOOKUP($A36,'ADR Raw Data'!$B$6:$BE$43,'ADR Raw Data'!AE$1,FALSE))/100</f>
        <v>-4.5956936084438703E-2</v>
      </c>
      <c r="AS36" s="40"/>
      <c r="AT36" s="49">
        <f>VLOOKUP($A36,'RevPAR Raw Data'!$B$6:$BE$43,'RevPAR Raw Data'!G$1,FALSE)</f>
        <v>63.520678554886501</v>
      </c>
      <c r="AU36" s="50">
        <f>VLOOKUP($A36,'RevPAR Raw Data'!$B$6:$BE$43,'RevPAR Raw Data'!H$1,FALSE)</f>
        <v>66.375400648448306</v>
      </c>
      <c r="AV36" s="50">
        <f>VLOOKUP($A36,'RevPAR Raw Data'!$B$6:$BE$43,'RevPAR Raw Data'!I$1,FALSE)</f>
        <v>54.814397869383903</v>
      </c>
      <c r="AW36" s="50">
        <f>VLOOKUP($A36,'RevPAR Raw Data'!$B$6:$BE$43,'RevPAR Raw Data'!J$1,FALSE)</f>
        <v>61.305495599814698</v>
      </c>
      <c r="AX36" s="50">
        <f>VLOOKUP($A36,'RevPAR Raw Data'!$B$6:$BE$43,'RevPAR Raw Data'!K$1,FALSE)</f>
        <v>60.3939069013432</v>
      </c>
      <c r="AY36" s="51">
        <f>VLOOKUP($A36,'RevPAR Raw Data'!$B$6:$BE$43,'RevPAR Raw Data'!L$1,FALSE)</f>
        <v>61.281975914775302</v>
      </c>
      <c r="AZ36" s="50">
        <f>VLOOKUP($A36,'RevPAR Raw Data'!$B$6:$BE$43,'RevPAR Raw Data'!N$1,FALSE)</f>
        <v>58.015111162575202</v>
      </c>
      <c r="BA36" s="50">
        <f>VLOOKUP($A36,'RevPAR Raw Data'!$B$6:$BE$43,'RevPAR Raw Data'!O$1,FALSE)</f>
        <v>50.434180176007402</v>
      </c>
      <c r="BB36" s="51">
        <f>VLOOKUP($A36,'RevPAR Raw Data'!$B$6:$BE$43,'RevPAR Raw Data'!P$1,FALSE)</f>
        <v>54.224645669291299</v>
      </c>
      <c r="BC36" s="52">
        <f>VLOOKUP($A36,'RevPAR Raw Data'!$B$6:$BE$43,'RevPAR Raw Data'!R$1,FALSE)</f>
        <v>59.265595844636998</v>
      </c>
      <c r="BE36" s="129">
        <f>(VLOOKUP($A36,'RevPAR Raw Data'!$B$6:$BE$43,'RevPAR Raw Data'!T$1,FALSE))/100</f>
        <v>0.42648512592979798</v>
      </c>
      <c r="BF36" s="119">
        <f>(VLOOKUP($A36,'RevPAR Raw Data'!$B$6:$BE$43,'RevPAR Raw Data'!U$1,FALSE))/100</f>
        <v>0.15448167466439999</v>
      </c>
      <c r="BG36" s="119">
        <f>(VLOOKUP($A36,'RevPAR Raw Data'!$B$6:$BE$43,'RevPAR Raw Data'!V$1,FALSE))/100</f>
        <v>-0.15413212907557899</v>
      </c>
      <c r="BH36" s="119">
        <f>(VLOOKUP($A36,'RevPAR Raw Data'!$B$6:$BE$43,'RevPAR Raw Data'!W$1,FALSE))/100</f>
        <v>3.9785108682889501E-2</v>
      </c>
      <c r="BI36" s="119">
        <f>(VLOOKUP($A36,'RevPAR Raw Data'!$B$6:$BE$43,'RevPAR Raw Data'!X$1,FALSE))/100</f>
        <v>0.141778074625382</v>
      </c>
      <c r="BJ36" s="130">
        <f>(VLOOKUP($A36,'RevPAR Raw Data'!$B$6:$BE$43,'RevPAR Raw Data'!Y$1,FALSE))/100</f>
        <v>9.9503880034131603E-2</v>
      </c>
      <c r="BK36" s="119">
        <f>(VLOOKUP($A36,'RevPAR Raw Data'!$B$6:$BE$43,'RevPAR Raw Data'!AA$1,FALSE))/100</f>
        <v>-0.13426560859589298</v>
      </c>
      <c r="BL36" s="119">
        <f>(VLOOKUP($A36,'RevPAR Raw Data'!$B$6:$BE$43,'RevPAR Raw Data'!AB$1,FALSE))/100</f>
        <v>-0.44528046281720401</v>
      </c>
      <c r="BM36" s="130">
        <f>(VLOOKUP($A36,'RevPAR Raw Data'!$B$6:$BE$43,'RevPAR Raw Data'!AC$1,FALSE))/100</f>
        <v>-0.31331193540917701</v>
      </c>
      <c r="BN36" s="131">
        <f>(VLOOKUP($A36,'RevPAR Raw Data'!$B$6:$BE$43,'RevPAR Raw Data'!AE$1,FALSE))/100</f>
        <v>-4.9819842652859506E-2</v>
      </c>
    </row>
    <row r="37" spans="1:66" x14ac:dyDescent="0.45">
      <c r="A37" s="59"/>
      <c r="B37" s="53"/>
      <c r="C37" s="120"/>
      <c r="D37" s="120"/>
      <c r="E37" s="120"/>
      <c r="F37" s="120"/>
      <c r="G37" s="121"/>
      <c r="H37" s="120"/>
      <c r="I37" s="120"/>
      <c r="J37" s="121"/>
      <c r="K37" s="54"/>
      <c r="M37" s="132"/>
      <c r="N37" s="136"/>
      <c r="O37" s="136"/>
      <c r="P37" s="136"/>
      <c r="Q37" s="136"/>
      <c r="R37" s="137"/>
      <c r="S37" s="136"/>
      <c r="T37" s="136"/>
      <c r="U37" s="137"/>
      <c r="V37" s="133"/>
      <c r="X37" s="55"/>
      <c r="Y37" s="56"/>
      <c r="Z37" s="56"/>
      <c r="AA37" s="56"/>
      <c r="AB37" s="56"/>
      <c r="AC37" s="57"/>
      <c r="AD37" s="56"/>
      <c r="AE37" s="56"/>
      <c r="AF37" s="57"/>
      <c r="AG37" s="58"/>
      <c r="AI37" s="134"/>
      <c r="AJ37" s="138"/>
      <c r="AK37" s="138"/>
      <c r="AL37" s="138"/>
      <c r="AM37" s="138"/>
      <c r="AN37" s="139"/>
      <c r="AO37" s="138"/>
      <c r="AP37" s="138"/>
      <c r="AQ37" s="139"/>
      <c r="AR37" s="135"/>
      <c r="AS37" s="40"/>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45">
      <c r="A38" s="46" t="s">
        <v>72</v>
      </c>
      <c r="B38" s="118">
        <f>(VLOOKUP($A38,'Occupancy Raw Data'!$B$8:$BE$45,'Occupancy Raw Data'!G$3,FALSE))/100</f>
        <v>0.39020919311228097</v>
      </c>
      <c r="C38" s="115">
        <f>(VLOOKUP($A38,'Occupancy Raw Data'!$B$8:$BE$45,'Occupancy Raw Data'!H$3,FALSE))/100</f>
        <v>0.459370997580759</v>
      </c>
      <c r="D38" s="115">
        <f>(VLOOKUP($A38,'Occupancy Raw Data'!$B$8:$BE$45,'Occupancy Raw Data'!I$3,FALSE))/100</f>
        <v>0.52981357620606195</v>
      </c>
      <c r="E38" s="115">
        <f>(VLOOKUP($A38,'Occupancy Raw Data'!$B$8:$BE$45,'Occupancy Raw Data'!J$3,FALSE))/100</f>
        <v>0.54461363312935807</v>
      </c>
      <c r="F38" s="115">
        <f>(VLOOKUP($A38,'Occupancy Raw Data'!$B$8:$BE$45,'Occupancy Raw Data'!K$3,FALSE))/100</f>
        <v>0.46406716948911303</v>
      </c>
      <c r="G38" s="116">
        <f>(VLOOKUP($A38,'Occupancy Raw Data'!$B$8:$BE$45,'Occupancy Raw Data'!L$3,FALSE))/100</f>
        <v>0.47761491390351501</v>
      </c>
      <c r="H38" s="119">
        <f>(VLOOKUP($A38,'Occupancy Raw Data'!$B$8:$BE$45,'Occupancy Raw Data'!N$3,FALSE))/100</f>
        <v>0.44812864664863999</v>
      </c>
      <c r="I38" s="119">
        <f>(VLOOKUP($A38,'Occupancy Raw Data'!$B$8:$BE$45,'Occupancy Raw Data'!O$3,FALSE))/100</f>
        <v>0.44257862530240499</v>
      </c>
      <c r="J38" s="116">
        <f>(VLOOKUP($A38,'Occupancy Raw Data'!$B$8:$BE$45,'Occupancy Raw Data'!P$3,FALSE))/100</f>
        <v>0.44535363597552197</v>
      </c>
      <c r="K38" s="117">
        <f>(VLOOKUP($A38,'Occupancy Raw Data'!$B$8:$BE$45,'Occupancy Raw Data'!R$3,FALSE))/100</f>
        <v>0.46839740592408802</v>
      </c>
      <c r="M38" s="129">
        <f>(VLOOKUP($A38,'Occupancy Raw Data'!$B$8:$BE$45,'Occupancy Raw Data'!T$3,FALSE))/100</f>
        <v>0.32146145418446204</v>
      </c>
      <c r="N38" s="119">
        <f>(VLOOKUP($A38,'Occupancy Raw Data'!$B$8:$BE$45,'Occupancy Raw Data'!U$3,FALSE))/100</f>
        <v>5.1906568119418302E-2</v>
      </c>
      <c r="O38" s="119">
        <f>(VLOOKUP($A38,'Occupancy Raw Data'!$B$8:$BE$45,'Occupancy Raw Data'!V$3,FALSE))/100</f>
        <v>9.7029584127101401E-2</v>
      </c>
      <c r="P38" s="119">
        <f>(VLOOKUP($A38,'Occupancy Raw Data'!$B$8:$BE$45,'Occupancy Raw Data'!W$3,FALSE))/100</f>
        <v>9.2141370122071992E-2</v>
      </c>
      <c r="Q38" s="119">
        <f>(VLOOKUP($A38,'Occupancy Raw Data'!$B$8:$BE$45,'Occupancy Raw Data'!X$3,FALSE))/100</f>
        <v>0.12288275659022901</v>
      </c>
      <c r="R38" s="130">
        <f>(VLOOKUP($A38,'Occupancy Raw Data'!$B$8:$BE$45,'Occupancy Raw Data'!Y$3,FALSE))/100</f>
        <v>0.122801160159294</v>
      </c>
      <c r="S38" s="119">
        <f>(VLOOKUP($A38,'Occupancy Raw Data'!$B$8:$BE$45,'Occupancy Raw Data'!AA$3,FALSE))/100</f>
        <v>-1.5605389029068001E-2</v>
      </c>
      <c r="T38" s="119">
        <f>(VLOOKUP($A38,'Occupancy Raw Data'!$B$8:$BE$45,'Occupancy Raw Data'!AB$3,FALSE))/100</f>
        <v>3.95666456441588E-2</v>
      </c>
      <c r="U38" s="130">
        <f>(VLOOKUP($A38,'Occupancy Raw Data'!$B$8:$BE$45,'Occupancy Raw Data'!AC$3,FALSE))/100</f>
        <v>1.10569168066222E-2</v>
      </c>
      <c r="V38" s="131">
        <f>(VLOOKUP($A38,'Occupancy Raw Data'!$B$8:$BE$45,'Occupancy Raw Data'!AE$3,FALSE))/100</f>
        <v>9.0072559388266513E-2</v>
      </c>
      <c r="X38" s="49">
        <f>VLOOKUP($A38,'ADR Raw Data'!$B$6:$BE$43,'ADR Raw Data'!G$1,FALSE)</f>
        <v>94.091586433260304</v>
      </c>
      <c r="Y38" s="50">
        <f>VLOOKUP($A38,'ADR Raw Data'!$B$6:$BE$43,'ADR Raw Data'!H$1,FALSE)</f>
        <v>99.596211276331999</v>
      </c>
      <c r="Z38" s="50">
        <f>VLOOKUP($A38,'ADR Raw Data'!$B$6:$BE$43,'ADR Raw Data'!I$1,FALSE)</f>
        <v>100.251689497716</v>
      </c>
      <c r="AA38" s="50">
        <f>VLOOKUP($A38,'ADR Raw Data'!$B$6:$BE$43,'ADR Raw Data'!J$1,FALSE)</f>
        <v>102.446446302586</v>
      </c>
      <c r="AB38" s="50">
        <f>VLOOKUP($A38,'ADR Raw Data'!$B$6:$BE$43,'ADR Raw Data'!K$1,FALSE)</f>
        <v>98.035274455688395</v>
      </c>
      <c r="AC38" s="51">
        <f>VLOOKUP($A38,'ADR Raw Data'!$B$6:$BE$43,'ADR Raw Data'!L$1,FALSE)</f>
        <v>99.188863595733196</v>
      </c>
      <c r="AD38" s="50">
        <f>VLOOKUP($A38,'ADR Raw Data'!$B$6:$BE$43,'ADR Raw Data'!N$1,FALSE)</f>
        <v>108.035071451254</v>
      </c>
      <c r="AE38" s="50">
        <f>VLOOKUP($A38,'ADR Raw Data'!$B$6:$BE$43,'ADR Raw Data'!O$1,FALSE)</f>
        <v>107.48847266881</v>
      </c>
      <c r="AF38" s="51">
        <f>VLOOKUP($A38,'ADR Raw Data'!$B$6:$BE$43,'ADR Raw Data'!P$1,FALSE)</f>
        <v>107.763474996005</v>
      </c>
      <c r="AG38" s="52">
        <f>VLOOKUP($A38,'ADR Raw Data'!$B$6:$BE$43,'ADR Raw Data'!R$1,FALSE)</f>
        <v>101.518225260416</v>
      </c>
      <c r="AH38" s="61"/>
      <c r="AI38" s="129">
        <f>(VLOOKUP($A38,'ADR Raw Data'!$B$6:$BE$43,'ADR Raw Data'!T$1,FALSE))/100</f>
        <v>7.5508706017129099E-2</v>
      </c>
      <c r="AJ38" s="119">
        <f>(VLOOKUP($A38,'ADR Raw Data'!$B$6:$BE$43,'ADR Raw Data'!U$1,FALSE))/100</f>
        <v>1.7994223799817698E-2</v>
      </c>
      <c r="AK38" s="119">
        <f>(VLOOKUP($A38,'ADR Raw Data'!$B$6:$BE$43,'ADR Raw Data'!V$1,FALSE))/100</f>
        <v>-9.3093304528375793E-3</v>
      </c>
      <c r="AL38" s="119">
        <f>(VLOOKUP($A38,'ADR Raw Data'!$B$6:$BE$43,'ADR Raw Data'!W$1,FALSE))/100</f>
        <v>2.1838847499704103E-2</v>
      </c>
      <c r="AM38" s="119">
        <f>(VLOOKUP($A38,'ADR Raw Data'!$B$6:$BE$43,'ADR Raw Data'!X$1,FALSE))/100</f>
        <v>3.8780930356399498E-2</v>
      </c>
      <c r="AN38" s="130">
        <f>(VLOOKUP($A38,'ADR Raw Data'!$B$6:$BE$43,'ADR Raw Data'!Y$1,FALSE))/100</f>
        <v>2.19697617456724E-2</v>
      </c>
      <c r="AO38" s="119">
        <f>(VLOOKUP($A38,'ADR Raw Data'!$B$6:$BE$43,'ADR Raw Data'!AA$1,FALSE))/100</f>
        <v>0.11571559270830199</v>
      </c>
      <c r="AP38" s="119">
        <f>(VLOOKUP($A38,'ADR Raw Data'!$B$6:$BE$43,'ADR Raw Data'!AB$1,FALSE))/100</f>
        <v>0.103159527366636</v>
      </c>
      <c r="AQ38" s="130">
        <f>(VLOOKUP($A38,'ADR Raw Data'!$B$6:$BE$43,'ADR Raw Data'!AC$1,FALSE))/100</f>
        <v>0.109551503992911</v>
      </c>
      <c r="AR38" s="131">
        <f>(VLOOKUP($A38,'ADR Raw Data'!$B$6:$BE$43,'ADR Raw Data'!AE$1,FALSE))/100</f>
        <v>4.5758683142254897E-2</v>
      </c>
      <c r="AS38" s="40"/>
      <c r="AT38" s="49">
        <f>VLOOKUP($A38,'RevPAR Raw Data'!$B$6:$BE$43,'RevPAR Raw Data'!G$1,FALSE)</f>
        <v>36.715402020776999</v>
      </c>
      <c r="AU38" s="50">
        <f>VLOOKUP($A38,'RevPAR Raw Data'!$B$6:$BE$43,'RevPAR Raw Data'!H$1,FALSE)</f>
        <v>45.7516109292728</v>
      </c>
      <c r="AV38" s="50">
        <f>VLOOKUP($A38,'RevPAR Raw Data'!$B$6:$BE$43,'RevPAR Raw Data'!I$1,FALSE)</f>
        <v>53.1147061334851</v>
      </c>
      <c r="AW38" s="50">
        <f>VLOOKUP($A38,'RevPAR Raw Data'!$B$6:$BE$43,'RevPAR Raw Data'!J$1,FALSE)</f>
        <v>55.793731322043499</v>
      </c>
      <c r="AX38" s="50">
        <f>VLOOKUP($A38,'RevPAR Raw Data'!$B$6:$BE$43,'RevPAR Raw Data'!K$1,FALSE)</f>
        <v>45.4949523267397</v>
      </c>
      <c r="AY38" s="51">
        <f>VLOOKUP($A38,'RevPAR Raw Data'!$B$6:$BE$43,'RevPAR Raw Data'!L$1,FALSE)</f>
        <v>47.374080546463603</v>
      </c>
      <c r="AZ38" s="50">
        <f>VLOOKUP($A38,'RevPAR Raw Data'!$B$6:$BE$43,'RevPAR Raw Data'!N$1,FALSE)</f>
        <v>48.413610360039797</v>
      </c>
      <c r="BA38" s="50">
        <f>VLOOKUP($A38,'RevPAR Raw Data'!$B$6:$BE$43,'RevPAR Raw Data'!O$1,FALSE)</f>
        <v>47.572100469617098</v>
      </c>
      <c r="BB38" s="51">
        <f>VLOOKUP($A38,'RevPAR Raw Data'!$B$6:$BE$43,'RevPAR Raw Data'!P$1,FALSE)</f>
        <v>47.992855414828497</v>
      </c>
      <c r="BC38" s="52">
        <f>VLOOKUP($A38,'RevPAR Raw Data'!$B$6:$BE$43,'RevPAR Raw Data'!R$1,FALSE)</f>
        <v>47.550873365996402</v>
      </c>
      <c r="BE38" s="129">
        <f>(VLOOKUP($A38,'RevPAR Raw Data'!$B$6:$BE$43,'RevPAR Raw Data'!T$1,FALSE))/100</f>
        <v>0.421243298641444</v>
      </c>
      <c r="BF38" s="119">
        <f>(VLOOKUP($A38,'RevPAR Raw Data'!$B$6:$BE$43,'RevPAR Raw Data'!U$1,FALSE))/100</f>
        <v>7.0834810322657399E-2</v>
      </c>
      <c r="BG38" s="119">
        <f>(VLOOKUP($A38,'RevPAR Raw Data'!$B$6:$BE$43,'RevPAR Raw Data'!V$1,FALSE))/100</f>
        <v>8.6816973211923207E-2</v>
      </c>
      <c r="BH38" s="119">
        <f>(VLOOKUP($A38,'RevPAR Raw Data'!$B$6:$BE$43,'RevPAR Raw Data'!W$1,FALSE))/100</f>
        <v>0.115992478952285</v>
      </c>
      <c r="BI38" s="119">
        <f>(VLOOKUP($A38,'RevPAR Raw Data'!$B$6:$BE$43,'RevPAR Raw Data'!X$1,FALSE))/100</f>
        <v>0.16642919457195599</v>
      </c>
      <c r="BJ38" s="130">
        <f>(VLOOKUP($A38,'RevPAR Raw Data'!$B$6:$BE$43,'RevPAR Raw Data'!Y$1,FALSE))/100</f>
        <v>0.14746883413575898</v>
      </c>
      <c r="BK38" s="119">
        <f>(VLOOKUP($A38,'RevPAR Raw Data'!$B$6:$BE$43,'RevPAR Raw Data'!AA$1,FALSE))/100</f>
        <v>9.8304416838291803E-2</v>
      </c>
      <c r="BL38" s="119">
        <f>(VLOOKUP($A38,'RevPAR Raw Data'!$B$6:$BE$43,'RevPAR Raw Data'!AB$1,FALSE))/100</f>
        <v>0.14680784947493</v>
      </c>
      <c r="BM38" s="130">
        <f>(VLOOKUP($A38,'RevPAR Raw Data'!$B$6:$BE$43,'RevPAR Raw Data'!AC$1,FALSE))/100</f>
        <v>0.12181972266522299</v>
      </c>
      <c r="BN38" s="131">
        <f>(VLOOKUP($A38,'RevPAR Raw Data'!$B$6:$BE$43,'RevPAR Raw Data'!AE$1,FALSE))/100</f>
        <v>0.13995284423538101</v>
      </c>
    </row>
    <row r="39" spans="1:66" x14ac:dyDescent="0.45">
      <c r="A39" s="46"/>
      <c r="B39" s="53"/>
      <c r="C39" s="120"/>
      <c r="D39" s="120"/>
      <c r="E39" s="120"/>
      <c r="F39" s="120"/>
      <c r="G39" s="121"/>
      <c r="H39" s="120"/>
      <c r="I39" s="120"/>
      <c r="J39" s="121"/>
      <c r="K39" s="54"/>
      <c r="M39" s="132"/>
      <c r="N39" s="136"/>
      <c r="O39" s="136"/>
      <c r="P39" s="136"/>
      <c r="Q39" s="136"/>
      <c r="R39" s="137"/>
      <c r="S39" s="136"/>
      <c r="T39" s="136"/>
      <c r="U39" s="137"/>
      <c r="V39" s="133"/>
      <c r="X39" s="55"/>
      <c r="Y39" s="56"/>
      <c r="Z39" s="56"/>
      <c r="AA39" s="56"/>
      <c r="AB39" s="56"/>
      <c r="AC39" s="57"/>
      <c r="AD39" s="56"/>
      <c r="AE39" s="56"/>
      <c r="AF39" s="57"/>
      <c r="AG39" s="58"/>
      <c r="AI39" s="134"/>
      <c r="AJ39" s="138"/>
      <c r="AK39" s="138"/>
      <c r="AL39" s="138"/>
      <c r="AM39" s="138"/>
      <c r="AN39" s="139"/>
      <c r="AO39" s="138"/>
      <c r="AP39" s="138"/>
      <c r="AQ39" s="139"/>
      <c r="AR39" s="135"/>
      <c r="AS39" s="40"/>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45">
      <c r="A40" s="46" t="s">
        <v>71</v>
      </c>
      <c r="B40" s="118">
        <f>(VLOOKUP($A40,'Occupancy Raw Data'!$B$8:$BE$45,'Occupancy Raw Data'!G$3,FALSE))/100</f>
        <v>0.41277460646946801</v>
      </c>
      <c r="C40" s="115">
        <f>(VLOOKUP($A40,'Occupancy Raw Data'!$B$8:$BE$45,'Occupancy Raw Data'!H$3,FALSE))/100</f>
        <v>0.49169693824597799</v>
      </c>
      <c r="D40" s="115">
        <f>(VLOOKUP($A40,'Occupancy Raw Data'!$B$8:$BE$45,'Occupancy Raw Data'!I$3,FALSE))/100</f>
        <v>0.53079052067116406</v>
      </c>
      <c r="E40" s="115">
        <f>(VLOOKUP($A40,'Occupancy Raw Data'!$B$8:$BE$45,'Occupancy Raw Data'!J$3,FALSE))/100</f>
        <v>0.53969901401141596</v>
      </c>
      <c r="F40" s="115">
        <f>(VLOOKUP($A40,'Occupancy Raw Data'!$B$8:$BE$45,'Occupancy Raw Data'!K$3,FALSE))/100</f>
        <v>0.48274519979242297</v>
      </c>
      <c r="G40" s="116">
        <f>(VLOOKUP($A40,'Occupancy Raw Data'!$B$8:$BE$45,'Occupancy Raw Data'!L$3,FALSE))/100</f>
        <v>0.49154125583809</v>
      </c>
      <c r="H40" s="119">
        <f>(VLOOKUP($A40,'Occupancy Raw Data'!$B$8:$BE$45,'Occupancy Raw Data'!N$3,FALSE))/100</f>
        <v>0.47751254108285701</v>
      </c>
      <c r="I40" s="119">
        <f>(VLOOKUP($A40,'Occupancy Raw Data'!$B$8:$BE$45,'Occupancy Raw Data'!O$3,FALSE))/100</f>
        <v>0.42293720809548502</v>
      </c>
      <c r="J40" s="116">
        <f>(VLOOKUP($A40,'Occupancy Raw Data'!$B$8:$BE$45,'Occupancy Raw Data'!P$3,FALSE))/100</f>
        <v>0.45022487458917099</v>
      </c>
      <c r="K40" s="117">
        <f>(VLOOKUP($A40,'Occupancy Raw Data'!$B$8:$BE$45,'Occupancy Raw Data'!R$3,FALSE))/100</f>
        <v>0.47973657548125603</v>
      </c>
      <c r="M40" s="129">
        <f>(VLOOKUP($A40,'Occupancy Raw Data'!$B$8:$BE$45,'Occupancy Raw Data'!T$3,FALSE))/100</f>
        <v>1.5638042401644899E-2</v>
      </c>
      <c r="N40" s="119">
        <f>(VLOOKUP($A40,'Occupancy Raw Data'!$B$8:$BE$45,'Occupancy Raw Data'!U$3,FALSE))/100</f>
        <v>-0.114505865164236</v>
      </c>
      <c r="O40" s="119">
        <f>(VLOOKUP($A40,'Occupancy Raw Data'!$B$8:$BE$45,'Occupancy Raw Data'!V$3,FALSE))/100</f>
        <v>-0.15583949765227501</v>
      </c>
      <c r="P40" s="119">
        <f>(VLOOKUP($A40,'Occupancy Raw Data'!$B$8:$BE$45,'Occupancy Raw Data'!W$3,FALSE))/100</f>
        <v>-0.14976392498990498</v>
      </c>
      <c r="Q40" s="119">
        <f>(VLOOKUP($A40,'Occupancy Raw Data'!$B$8:$BE$45,'Occupancy Raw Data'!X$3,FALSE))/100</f>
        <v>-0.11745147767910699</v>
      </c>
      <c r="R40" s="130">
        <f>(VLOOKUP($A40,'Occupancy Raw Data'!$B$8:$BE$45,'Occupancy Raw Data'!Y$3,FALSE))/100</f>
        <v>-0.113455637617081</v>
      </c>
      <c r="S40" s="119">
        <f>(VLOOKUP($A40,'Occupancy Raw Data'!$B$8:$BE$45,'Occupancy Raw Data'!AA$3,FALSE))/100</f>
        <v>-0.149152614395963</v>
      </c>
      <c r="T40" s="119">
        <f>(VLOOKUP($A40,'Occupancy Raw Data'!$B$8:$BE$45,'Occupancy Raw Data'!AB$3,FALSE))/100</f>
        <v>-0.37216257303119499</v>
      </c>
      <c r="U40" s="130">
        <f>(VLOOKUP($A40,'Occupancy Raw Data'!$B$8:$BE$45,'Occupancy Raw Data'!AC$3,FALSE))/100</f>
        <v>-0.270808966040886</v>
      </c>
      <c r="V40" s="131">
        <f>(VLOOKUP($A40,'Occupancy Raw Data'!$B$8:$BE$45,'Occupancy Raw Data'!AE$3,FALSE))/100</f>
        <v>-0.16194703416294198</v>
      </c>
      <c r="X40" s="49">
        <f>VLOOKUP($A40,'ADR Raw Data'!$B$6:$BE$43,'ADR Raw Data'!G$1,FALSE)</f>
        <v>91.5407281403876</v>
      </c>
      <c r="Y40" s="50">
        <f>VLOOKUP($A40,'ADR Raw Data'!$B$6:$BE$43,'ADR Raw Data'!H$1,FALSE)</f>
        <v>100.22095478452</v>
      </c>
      <c r="Z40" s="50">
        <f>VLOOKUP($A40,'ADR Raw Data'!$B$6:$BE$43,'ADR Raw Data'!I$1,FALSE)</f>
        <v>102.303789180381</v>
      </c>
      <c r="AA40" s="50">
        <f>VLOOKUP($A40,'ADR Raw Data'!$B$6:$BE$43,'ADR Raw Data'!J$1,FALSE)</f>
        <v>99.415405320512804</v>
      </c>
      <c r="AB40" s="50">
        <f>VLOOKUP($A40,'ADR Raw Data'!$B$6:$BE$43,'ADR Raw Data'!K$1,FALSE)</f>
        <v>95.071882603242798</v>
      </c>
      <c r="AC40" s="51">
        <f>VLOOKUP($A40,'ADR Raw Data'!$B$6:$BE$43,'ADR Raw Data'!L$1,FALSE)</f>
        <v>98.024649815244899</v>
      </c>
      <c r="AD40" s="50">
        <f>VLOOKUP($A40,'ADR Raw Data'!$B$6:$BE$43,'ADR Raw Data'!N$1,FALSE)</f>
        <v>98.573962896214397</v>
      </c>
      <c r="AE40" s="50">
        <f>VLOOKUP($A40,'ADR Raw Data'!$B$6:$BE$43,'ADR Raw Data'!O$1,FALSE)</f>
        <v>94.407739427402802</v>
      </c>
      <c r="AF40" s="51">
        <f>VLOOKUP($A40,'ADR Raw Data'!$B$6:$BE$43,'ADR Raw Data'!P$1,FALSE)</f>
        <v>96.617106421092998</v>
      </c>
      <c r="AG40" s="52">
        <f>VLOOKUP($A40,'ADR Raw Data'!$B$6:$BE$43,'ADR Raw Data'!R$1,FALSE)</f>
        <v>97.647233731681496</v>
      </c>
      <c r="AI40" s="129">
        <f>(VLOOKUP($A40,'ADR Raw Data'!$B$6:$BE$43,'ADR Raw Data'!T$1,FALSE))/100</f>
        <v>-2.3477990031774702E-2</v>
      </c>
      <c r="AJ40" s="119">
        <f>(VLOOKUP($A40,'ADR Raw Data'!$B$6:$BE$43,'ADR Raw Data'!U$1,FALSE))/100</f>
        <v>-4.7333664525902999E-2</v>
      </c>
      <c r="AK40" s="119">
        <f>(VLOOKUP($A40,'ADR Raw Data'!$B$6:$BE$43,'ADR Raw Data'!V$1,FALSE))/100</f>
        <v>-6.6705971649980406E-2</v>
      </c>
      <c r="AL40" s="119">
        <f>(VLOOKUP($A40,'ADR Raw Data'!$B$6:$BE$43,'ADR Raw Data'!W$1,FALSE))/100</f>
        <v>-9.9137709553759501E-2</v>
      </c>
      <c r="AM40" s="119">
        <f>(VLOOKUP($A40,'ADR Raw Data'!$B$6:$BE$43,'ADR Raw Data'!X$1,FALSE))/100</f>
        <v>-8.7630679238973205E-2</v>
      </c>
      <c r="AN40" s="130">
        <f>(VLOOKUP($A40,'ADR Raw Data'!$B$6:$BE$43,'ADR Raw Data'!Y$1,FALSE))/100</f>
        <v>-7.0906586645074501E-2</v>
      </c>
      <c r="AO40" s="119">
        <f>(VLOOKUP($A40,'ADR Raw Data'!$B$6:$BE$43,'ADR Raw Data'!AA$1,FALSE))/100</f>
        <v>-0.118949240880797</v>
      </c>
      <c r="AP40" s="119">
        <f>(VLOOKUP($A40,'ADR Raw Data'!$B$6:$BE$43,'ADR Raw Data'!AB$1,FALSE))/100</f>
        <v>-0.21441831335001399</v>
      </c>
      <c r="AQ40" s="130">
        <f>(VLOOKUP($A40,'ADR Raw Data'!$B$6:$BE$43,'ADR Raw Data'!AC$1,FALSE))/100</f>
        <v>-0.170002052623665</v>
      </c>
      <c r="AR40" s="131">
        <f>(VLOOKUP($A40,'ADR Raw Data'!$B$6:$BE$43,'ADR Raw Data'!AE$1,FALSE))/100</f>
        <v>-0.103042644246522</v>
      </c>
      <c r="AS40" s="40"/>
      <c r="AT40" s="49">
        <f>VLOOKUP($A40,'RevPAR Raw Data'!$B$6:$BE$43,'RevPAR Raw Data'!G$1,FALSE)</f>
        <v>37.785688034077097</v>
      </c>
      <c r="AU40" s="50">
        <f>VLOOKUP($A40,'RevPAR Raw Data'!$B$6:$BE$43,'RevPAR Raw Data'!H$1,FALSE)</f>
        <v>49.2783366156374</v>
      </c>
      <c r="AV40" s="50">
        <f>VLOOKUP($A40,'RevPAR Raw Data'!$B$6:$BE$43,'RevPAR Raw Data'!I$1,FALSE)</f>
        <v>54.301881525687499</v>
      </c>
      <c r="AW40" s="50">
        <f>VLOOKUP($A40,'RevPAR Raw Data'!$B$6:$BE$43,'RevPAR Raw Data'!J$1,FALSE)</f>
        <v>53.654396229026098</v>
      </c>
      <c r="AX40" s="50">
        <f>VLOOKUP($A40,'RevPAR Raw Data'!$B$6:$BE$43,'RevPAR Raw Data'!K$1,FALSE)</f>
        <v>45.895494961944301</v>
      </c>
      <c r="AY40" s="51">
        <f>VLOOKUP($A40,'RevPAR Raw Data'!$B$6:$BE$43,'RevPAR Raw Data'!L$1,FALSE)</f>
        <v>48.1831594732745</v>
      </c>
      <c r="AZ40" s="50">
        <f>VLOOKUP($A40,'RevPAR Raw Data'!$B$6:$BE$43,'RevPAR Raw Data'!N$1,FALSE)</f>
        <v>47.0703035071786</v>
      </c>
      <c r="BA40" s="50">
        <f>VLOOKUP($A40,'RevPAR Raw Data'!$B$6:$BE$43,'RevPAR Raw Data'!O$1,FALSE)</f>
        <v>39.928545736031801</v>
      </c>
      <c r="BB40" s="51">
        <f>VLOOKUP($A40,'RevPAR Raw Data'!$B$6:$BE$43,'RevPAR Raw Data'!P$1,FALSE)</f>
        <v>43.499424621605201</v>
      </c>
      <c r="BC40" s="52">
        <f>VLOOKUP($A40,'RevPAR Raw Data'!$B$6:$BE$43,'RevPAR Raw Data'!R$1,FALSE)</f>
        <v>46.844949515654697</v>
      </c>
      <c r="BD40" s="61"/>
      <c r="BE40" s="129">
        <f>(VLOOKUP($A40,'RevPAR Raw Data'!$B$6:$BE$43,'RevPAR Raw Data'!T$1,FALSE))/100</f>
        <v>-8.2070974337520898E-3</v>
      </c>
      <c r="BF40" s="119">
        <f>(VLOOKUP($A40,'RevPAR Raw Data'!$B$6:$BE$43,'RevPAR Raw Data'!U$1,FALSE))/100</f>
        <v>-0.15641954748220699</v>
      </c>
      <c r="BG40" s="119">
        <f>(VLOOKUP($A40,'RevPAR Raw Data'!$B$6:$BE$43,'RevPAR Raw Data'!V$1,FALSE))/100</f>
        <v>-0.21215004418991601</v>
      </c>
      <c r="BH40" s="119">
        <f>(VLOOKUP($A40,'RevPAR Raw Data'!$B$6:$BE$43,'RevPAR Raw Data'!W$1,FALSE))/100</f>
        <v>-0.23405438204638501</v>
      </c>
      <c r="BI40" s="119">
        <f>(VLOOKUP($A40,'RevPAR Raw Data'!$B$6:$BE$43,'RevPAR Raw Data'!X$1,FALSE))/100</f>
        <v>-0.19478980415143901</v>
      </c>
      <c r="BJ40" s="130">
        <f>(VLOOKUP($A40,'RevPAR Raw Data'!$B$6:$BE$43,'RevPAR Raw Data'!Y$1,FALSE))/100</f>
        <v>-0.176317472263088</v>
      </c>
      <c r="BK40" s="119">
        <f>(VLOOKUP($A40,'RevPAR Raw Data'!$B$6:$BE$43,'RevPAR Raw Data'!AA$1,FALSE))/100</f>
        <v>-0.25036026501897402</v>
      </c>
      <c r="BL40" s="119">
        <f>(VLOOKUP($A40,'RevPAR Raw Data'!$B$6:$BE$43,'RevPAR Raw Data'!AB$1,FALSE))/100</f>
        <v>-0.506782415179859</v>
      </c>
      <c r="BM40" s="130">
        <f>(VLOOKUP($A40,'RevPAR Raw Data'!$B$6:$BE$43,'RevPAR Raw Data'!AC$1,FALSE))/100</f>
        <v>-0.39477293856870899</v>
      </c>
      <c r="BN40" s="131">
        <f>(VLOOKUP($A40,'RevPAR Raw Data'!$B$6:$BE$43,'RevPAR Raw Data'!AE$1,FALSE))/100</f>
        <v>-0.24830222778143299</v>
      </c>
    </row>
    <row r="41" spans="1:66" x14ac:dyDescent="0.45">
      <c r="A41" s="59" t="s">
        <v>45</v>
      </c>
      <c r="B41" s="118">
        <f>(VLOOKUP($A41,'Occupancy Raw Data'!$B$8:$BE$45,'Occupancy Raw Data'!G$3,FALSE))/100</f>
        <v>0.46055080014886401</v>
      </c>
      <c r="C41" s="115">
        <f>(VLOOKUP($A41,'Occupancy Raw Data'!$B$8:$BE$45,'Occupancy Raw Data'!H$3,FALSE))/100</f>
        <v>0.48474134722739104</v>
      </c>
      <c r="D41" s="115">
        <f>(VLOOKUP($A41,'Occupancy Raw Data'!$B$8:$BE$45,'Occupancy Raw Data'!I$3,FALSE))/100</f>
        <v>0.53349460364719004</v>
      </c>
      <c r="E41" s="115">
        <f>(VLOOKUP($A41,'Occupancy Raw Data'!$B$8:$BE$45,'Occupancy Raw Data'!J$3,FALSE))/100</f>
        <v>0.57033866765909902</v>
      </c>
      <c r="F41" s="115">
        <f>(VLOOKUP($A41,'Occupancy Raw Data'!$B$8:$BE$45,'Occupancy Raw Data'!K$3,FALSE))/100</f>
        <v>0.528470413100111</v>
      </c>
      <c r="G41" s="116">
        <f>(VLOOKUP($A41,'Occupancy Raw Data'!$B$8:$BE$45,'Occupancy Raw Data'!L$3,FALSE))/100</f>
        <v>0.51551916635653106</v>
      </c>
      <c r="H41" s="119">
        <f>(VLOOKUP($A41,'Occupancy Raw Data'!$B$8:$BE$45,'Occupancy Raw Data'!N$3,FALSE))/100</f>
        <v>0.48139188686267198</v>
      </c>
      <c r="I41" s="119">
        <f>(VLOOKUP($A41,'Occupancy Raw Data'!$B$8:$BE$45,'Occupancy Raw Data'!O$3,FALSE))/100</f>
        <v>0.45627093412727904</v>
      </c>
      <c r="J41" s="116">
        <f>(VLOOKUP($A41,'Occupancy Raw Data'!$B$8:$BE$45,'Occupancy Raw Data'!P$3,FALSE))/100</f>
        <v>0.46883141049497501</v>
      </c>
      <c r="K41" s="117">
        <f>(VLOOKUP($A41,'Occupancy Raw Data'!$B$8:$BE$45,'Occupancy Raw Data'!R$3,FALSE))/100</f>
        <v>0.50217980753894398</v>
      </c>
      <c r="M41" s="129">
        <f>(VLOOKUP($A41,'Occupancy Raw Data'!$B$8:$BE$45,'Occupancy Raw Data'!T$3,FALSE))/100</f>
        <v>-7.9766053809558896E-2</v>
      </c>
      <c r="N41" s="119">
        <f>(VLOOKUP($A41,'Occupancy Raw Data'!$B$8:$BE$45,'Occupancy Raw Data'!U$3,FALSE))/100</f>
        <v>-0.20832049142382</v>
      </c>
      <c r="O41" s="119">
        <f>(VLOOKUP($A41,'Occupancy Raw Data'!$B$8:$BE$45,'Occupancy Raw Data'!V$3,FALSE))/100</f>
        <v>-0.17373776777422598</v>
      </c>
      <c r="P41" s="119">
        <f>(VLOOKUP($A41,'Occupancy Raw Data'!$B$8:$BE$45,'Occupancy Raw Data'!W$3,FALSE))/100</f>
        <v>-0.13288246714558299</v>
      </c>
      <c r="Q41" s="119">
        <f>(VLOOKUP($A41,'Occupancy Raw Data'!$B$8:$BE$45,'Occupancy Raw Data'!X$3,FALSE))/100</f>
        <v>-0.12367773587558001</v>
      </c>
      <c r="R41" s="130">
        <f>(VLOOKUP($A41,'Occupancy Raw Data'!$B$8:$BE$45,'Occupancy Raw Data'!Y$3,FALSE))/100</f>
        <v>-0.14627501742905299</v>
      </c>
      <c r="S41" s="119">
        <f>(VLOOKUP($A41,'Occupancy Raw Data'!$B$8:$BE$45,'Occupancy Raw Data'!AA$3,FALSE))/100</f>
        <v>-0.15104051345768099</v>
      </c>
      <c r="T41" s="119">
        <f>(VLOOKUP($A41,'Occupancy Raw Data'!$B$8:$BE$45,'Occupancy Raw Data'!AB$3,FALSE))/100</f>
        <v>-0.26988389750242503</v>
      </c>
      <c r="U41" s="130">
        <f>(VLOOKUP($A41,'Occupancy Raw Data'!$B$8:$BE$45,'Occupancy Raw Data'!AC$3,FALSE))/100</f>
        <v>-0.21334821393613101</v>
      </c>
      <c r="V41" s="131">
        <f>(VLOOKUP($A41,'Occupancy Raw Data'!$B$8:$BE$45,'Occupancy Raw Data'!AE$3,FALSE))/100</f>
        <v>-0.16525986764942002</v>
      </c>
      <c r="X41" s="49">
        <f>VLOOKUP($A41,'ADR Raw Data'!$B$6:$BE$43,'ADR Raw Data'!G$1,FALSE)</f>
        <v>85.228341212121194</v>
      </c>
      <c r="Y41" s="50">
        <f>VLOOKUP($A41,'ADR Raw Data'!$B$6:$BE$43,'ADR Raw Data'!H$1,FALSE)</f>
        <v>89.732886295585402</v>
      </c>
      <c r="Z41" s="50">
        <f>VLOOKUP($A41,'ADR Raw Data'!$B$6:$BE$43,'ADR Raw Data'!I$1,FALSE)</f>
        <v>91.048893407743194</v>
      </c>
      <c r="AA41" s="50">
        <f>VLOOKUP($A41,'ADR Raw Data'!$B$6:$BE$43,'ADR Raw Data'!J$1,FALSE)</f>
        <v>92.593938564437096</v>
      </c>
      <c r="AB41" s="50">
        <f>VLOOKUP($A41,'ADR Raw Data'!$B$6:$BE$43,'ADR Raw Data'!K$1,FALSE)</f>
        <v>88.874899999999997</v>
      </c>
      <c r="AC41" s="51">
        <f>VLOOKUP($A41,'ADR Raw Data'!$B$6:$BE$43,'ADR Raw Data'!L$1,FALSE)</f>
        <v>89.657567744730002</v>
      </c>
      <c r="AD41" s="50">
        <f>VLOOKUP($A41,'ADR Raw Data'!$B$6:$BE$43,'ADR Raw Data'!N$1,FALSE)</f>
        <v>87.477018708929194</v>
      </c>
      <c r="AE41" s="50">
        <f>VLOOKUP($A41,'ADR Raw Data'!$B$6:$BE$43,'ADR Raw Data'!O$1,FALSE)</f>
        <v>85.801207871125598</v>
      </c>
      <c r="AF41" s="51">
        <f>VLOOKUP($A41,'ADR Raw Data'!$B$6:$BE$43,'ADR Raw Data'!P$1,FALSE)</f>
        <v>86.661561639214099</v>
      </c>
      <c r="AG41" s="52">
        <f>VLOOKUP($A41,'ADR Raw Data'!$B$6:$BE$43,'ADR Raw Data'!R$1,FALSE)</f>
        <v>88.858410751151297</v>
      </c>
      <c r="AI41" s="129">
        <f>(VLOOKUP($A41,'ADR Raw Data'!$B$6:$BE$43,'ADR Raw Data'!T$1,FALSE))/100</f>
        <v>4.54952681729782E-2</v>
      </c>
      <c r="AJ41" s="119">
        <f>(VLOOKUP($A41,'ADR Raw Data'!$B$6:$BE$43,'ADR Raw Data'!U$1,FALSE))/100</f>
        <v>2.68344310174921E-2</v>
      </c>
      <c r="AK41" s="119">
        <f>(VLOOKUP($A41,'ADR Raw Data'!$B$6:$BE$43,'ADR Raw Data'!V$1,FALSE))/100</f>
        <v>2.5669267374065302E-2</v>
      </c>
      <c r="AL41" s="119">
        <f>(VLOOKUP($A41,'ADR Raw Data'!$B$6:$BE$43,'ADR Raw Data'!W$1,FALSE))/100</f>
        <v>3.1853352675224801E-2</v>
      </c>
      <c r="AM41" s="119">
        <f>(VLOOKUP($A41,'ADR Raw Data'!$B$6:$BE$43,'ADR Raw Data'!X$1,FALSE))/100</f>
        <v>1.0193743519106999E-2</v>
      </c>
      <c r="AN41" s="130">
        <f>(VLOOKUP($A41,'ADR Raw Data'!$B$6:$BE$43,'ADR Raw Data'!Y$1,FALSE))/100</f>
        <v>2.6533934175410299E-2</v>
      </c>
      <c r="AO41" s="119">
        <f>(VLOOKUP($A41,'ADR Raw Data'!$B$6:$BE$43,'ADR Raw Data'!AA$1,FALSE))/100</f>
        <v>7.7311703703615599E-3</v>
      </c>
      <c r="AP41" s="119">
        <f>(VLOOKUP($A41,'ADR Raw Data'!$B$6:$BE$43,'ADR Raw Data'!AB$1,FALSE))/100</f>
        <v>-2.0712582464480999E-2</v>
      </c>
      <c r="AQ41" s="130">
        <f>(VLOOKUP($A41,'ADR Raw Data'!$B$6:$BE$43,'ADR Raw Data'!AC$1,FALSE))/100</f>
        <v>-6.5234428093963208E-3</v>
      </c>
      <c r="AR41" s="131">
        <f>(VLOOKUP($A41,'ADR Raw Data'!$B$6:$BE$43,'ADR Raw Data'!AE$1,FALSE))/100</f>
        <v>1.77451018160769E-2</v>
      </c>
      <c r="AS41" s="40"/>
      <c r="AT41" s="49">
        <f>VLOOKUP($A41,'RevPAR Raw Data'!$B$6:$BE$43,'RevPAR Raw Data'!G$1,FALSE)</f>
        <v>39.251980740602903</v>
      </c>
      <c r="AU41" s="50">
        <f>VLOOKUP($A41,'RevPAR Raw Data'!$B$6:$BE$43,'RevPAR Raw Data'!H$1,FALSE)</f>
        <v>43.497240193524298</v>
      </c>
      <c r="AV41" s="50">
        <f>VLOOKUP($A41,'RevPAR Raw Data'!$B$6:$BE$43,'RevPAR Raw Data'!I$1,FALSE)</f>
        <v>48.574093301079202</v>
      </c>
      <c r="AW41" s="50">
        <f>VLOOKUP($A41,'RevPAR Raw Data'!$B$6:$BE$43,'RevPAR Raw Data'!J$1,FALSE)</f>
        <v>52.809903554149599</v>
      </c>
      <c r="AX41" s="50">
        <f>VLOOKUP($A41,'RevPAR Raw Data'!$B$6:$BE$43,'RevPAR Raw Data'!K$1,FALSE)</f>
        <v>46.9677551172311</v>
      </c>
      <c r="AY41" s="51">
        <f>VLOOKUP($A41,'RevPAR Raw Data'!$B$6:$BE$43,'RevPAR Raw Data'!L$1,FALSE)</f>
        <v>46.220194581317401</v>
      </c>
      <c r="AZ41" s="50">
        <f>VLOOKUP($A41,'RevPAR Raw Data'!$B$6:$BE$43,'RevPAR Raw Data'!N$1,FALSE)</f>
        <v>42.110727093412699</v>
      </c>
      <c r="BA41" s="50">
        <f>VLOOKUP($A41,'RevPAR Raw Data'!$B$6:$BE$43,'RevPAR Raw Data'!O$1,FALSE)</f>
        <v>39.148597264607297</v>
      </c>
      <c r="BB41" s="51">
        <f>VLOOKUP($A41,'RevPAR Raw Data'!$B$6:$BE$43,'RevPAR Raw Data'!P$1,FALSE)</f>
        <v>40.629662179009998</v>
      </c>
      <c r="BC41" s="52">
        <f>VLOOKUP($A41,'RevPAR Raw Data'!$B$6:$BE$43,'RevPAR Raw Data'!R$1,FALSE)</f>
        <v>44.622899609229599</v>
      </c>
      <c r="BE41" s="129">
        <f>(VLOOKUP($A41,'RevPAR Raw Data'!$B$6:$BE$43,'RevPAR Raw Data'!T$1,FALSE))/100</f>
        <v>-3.7899763645746695E-2</v>
      </c>
      <c r="BF41" s="119">
        <f>(VLOOKUP($A41,'RevPAR Raw Data'!$B$6:$BE$43,'RevPAR Raw Data'!U$1,FALSE))/100</f>
        <v>-0.18707622226297002</v>
      </c>
      <c r="BG41" s="119">
        <f>(VLOOKUP($A41,'RevPAR Raw Data'!$B$6:$BE$43,'RevPAR Raw Data'!V$1,FALSE))/100</f>
        <v>-0.15252822161413002</v>
      </c>
      <c r="BH41" s="119">
        <f>(VLOOKUP($A41,'RevPAR Raw Data'!$B$6:$BE$43,'RevPAR Raw Data'!W$1,FALSE))/100</f>
        <v>-0.10526186656070101</v>
      </c>
      <c r="BI41" s="119">
        <f>(VLOOKUP($A41,'RevPAR Raw Data'!$B$6:$BE$43,'RevPAR Raw Data'!X$1,FALSE))/100</f>
        <v>-0.114744731475013</v>
      </c>
      <c r="BJ41" s="130">
        <f>(VLOOKUP($A41,'RevPAR Raw Data'!$B$6:$BE$43,'RevPAR Raw Data'!Y$1,FALSE))/100</f>
        <v>-0.123622334937612</v>
      </c>
      <c r="BK41" s="119">
        <f>(VLOOKUP($A41,'RevPAR Raw Data'!$B$6:$BE$43,'RevPAR Raw Data'!AA$1,FALSE))/100</f>
        <v>-0.14447706302968799</v>
      </c>
      <c r="BL41" s="119">
        <f>(VLOOKUP($A41,'RevPAR Raw Data'!$B$6:$BE$43,'RevPAR Raw Data'!AB$1,FALSE))/100</f>
        <v>-0.285006487484051</v>
      </c>
      <c r="BM41" s="130">
        <f>(VLOOKUP($A41,'RevPAR Raw Data'!$B$6:$BE$43,'RevPAR Raw Data'!AC$1,FALSE))/100</f>
        <v>-0.21847989187342801</v>
      </c>
      <c r="BN41" s="131">
        <f>(VLOOKUP($A41,'RevPAR Raw Data'!$B$6:$BE$43,'RevPAR Raw Data'!AE$1,FALSE))/100</f>
        <v>-0.150447319010893</v>
      </c>
    </row>
    <row r="42" spans="1:66" x14ac:dyDescent="0.45">
      <c r="A42" s="59" t="s">
        <v>109</v>
      </c>
      <c r="B42" s="118">
        <f>(VLOOKUP($A42,'Occupancy Raw Data'!$B$8:$BE$45,'Occupancy Raw Data'!G$3,FALSE))/100</f>
        <v>0.34145527369826395</v>
      </c>
      <c r="C42" s="115">
        <f>(VLOOKUP($A42,'Occupancy Raw Data'!$B$8:$BE$45,'Occupancy Raw Data'!H$3,FALSE))/100</f>
        <v>0.40020026702269595</v>
      </c>
      <c r="D42" s="115">
        <f>(VLOOKUP($A42,'Occupancy Raw Data'!$B$8:$BE$45,'Occupancy Raw Data'!I$3,FALSE))/100</f>
        <v>0.33411214953271001</v>
      </c>
      <c r="E42" s="115">
        <f>(VLOOKUP($A42,'Occupancy Raw Data'!$B$8:$BE$45,'Occupancy Raw Data'!J$3,FALSE))/100</f>
        <v>0.26668891855807703</v>
      </c>
      <c r="F42" s="115">
        <f>(VLOOKUP($A42,'Occupancy Raw Data'!$B$8:$BE$45,'Occupancy Raw Data'!K$3,FALSE))/100</f>
        <v>0.28104138851802402</v>
      </c>
      <c r="G42" s="116">
        <f>(VLOOKUP($A42,'Occupancy Raw Data'!$B$8:$BE$45,'Occupancy Raw Data'!L$3,FALSE))/100</f>
        <v>0.324699599465954</v>
      </c>
      <c r="H42" s="119">
        <f>(VLOOKUP($A42,'Occupancy Raw Data'!$B$8:$BE$45,'Occupancy Raw Data'!N$3,FALSE))/100</f>
        <v>0.38618157543391102</v>
      </c>
      <c r="I42" s="119">
        <f>(VLOOKUP($A42,'Occupancy Raw Data'!$B$8:$BE$45,'Occupancy Raw Data'!O$3,FALSE))/100</f>
        <v>0.30440587449933199</v>
      </c>
      <c r="J42" s="116">
        <f>(VLOOKUP($A42,'Occupancy Raw Data'!$B$8:$BE$45,'Occupancy Raw Data'!P$3,FALSE))/100</f>
        <v>0.34529372496662197</v>
      </c>
      <c r="K42" s="117">
        <f>(VLOOKUP($A42,'Occupancy Raw Data'!$B$8:$BE$45,'Occupancy Raw Data'!R$3,FALSE))/100</f>
        <v>0.33058363532328799</v>
      </c>
      <c r="M42" s="129">
        <f>(VLOOKUP($A42,'Occupancy Raw Data'!$B$8:$BE$45,'Occupancy Raw Data'!T$3,FALSE))/100</f>
        <v>-8.4973166368515207E-2</v>
      </c>
      <c r="N42" s="119">
        <f>(VLOOKUP($A42,'Occupancy Raw Data'!$B$8:$BE$45,'Occupancy Raw Data'!U$3,FALSE))/100</f>
        <v>-0.37649505980239195</v>
      </c>
      <c r="O42" s="119">
        <f>(VLOOKUP($A42,'Occupancy Raw Data'!$B$8:$BE$45,'Occupancy Raw Data'!V$3,FALSE))/100</f>
        <v>-0.524013314312886</v>
      </c>
      <c r="P42" s="119">
        <f>(VLOOKUP($A42,'Occupancy Raw Data'!$B$8:$BE$45,'Occupancy Raw Data'!W$3,FALSE))/100</f>
        <v>-0.63632225762403205</v>
      </c>
      <c r="Q42" s="119">
        <f>(VLOOKUP($A42,'Occupancy Raw Data'!$B$8:$BE$45,'Occupancy Raw Data'!X$3,FALSE))/100</f>
        <v>-0.55117270788912498</v>
      </c>
      <c r="R42" s="130">
        <f>(VLOOKUP($A42,'Occupancy Raw Data'!$B$8:$BE$45,'Occupancy Raw Data'!Y$3,FALSE))/100</f>
        <v>-0.472279483562981</v>
      </c>
      <c r="S42" s="119">
        <f>(VLOOKUP($A42,'Occupancy Raw Data'!$B$8:$BE$45,'Occupancy Raw Data'!AA$3,FALSE))/100</f>
        <v>-0.38750661725780799</v>
      </c>
      <c r="T42" s="119">
        <f>(VLOOKUP($A42,'Occupancy Raw Data'!$B$8:$BE$45,'Occupancy Raw Data'!AB$3,FALSE))/100</f>
        <v>-0.62236024844720395</v>
      </c>
      <c r="U42" s="130">
        <f>(VLOOKUP($A42,'Occupancy Raw Data'!$B$8:$BE$45,'Occupancy Raw Data'!AC$3,FALSE))/100</f>
        <v>-0.51928438661709997</v>
      </c>
      <c r="V42" s="131">
        <f>(VLOOKUP($A42,'Occupancy Raw Data'!$B$8:$BE$45,'Occupancy Raw Data'!AE$3,FALSE))/100</f>
        <v>-0.48724206789438596</v>
      </c>
      <c r="X42" s="49">
        <f>VLOOKUP($A42,'ADR Raw Data'!$B$6:$BE$43,'ADR Raw Data'!G$1,FALSE)</f>
        <v>143.71950146627501</v>
      </c>
      <c r="Y42" s="50">
        <f>VLOOKUP($A42,'ADR Raw Data'!$B$6:$BE$43,'ADR Raw Data'!H$1,FALSE)</f>
        <v>154.622952460383</v>
      </c>
      <c r="Z42" s="50">
        <f>VLOOKUP($A42,'ADR Raw Data'!$B$6:$BE$43,'ADR Raw Data'!I$1,FALSE)</f>
        <v>157.85123876123799</v>
      </c>
      <c r="AA42" s="50">
        <f>VLOOKUP($A42,'ADR Raw Data'!$B$6:$BE$43,'ADR Raw Data'!J$1,FALSE)</f>
        <v>154.02942428035001</v>
      </c>
      <c r="AB42" s="50">
        <f>VLOOKUP($A42,'ADR Raw Data'!$B$6:$BE$43,'ADR Raw Data'!K$1,FALSE)</f>
        <v>145.791235154394</v>
      </c>
      <c r="AC42" s="51">
        <f>VLOOKUP($A42,'ADR Raw Data'!$B$6:$BE$43,'ADR Raw Data'!L$1,FALSE)</f>
        <v>151.367761101973</v>
      </c>
      <c r="AD42" s="50">
        <f>VLOOKUP($A42,'ADR Raw Data'!$B$6:$BE$43,'ADR Raw Data'!N$1,FALSE)</f>
        <v>155.313249783923</v>
      </c>
      <c r="AE42" s="50">
        <f>VLOOKUP($A42,'ADR Raw Data'!$B$6:$BE$43,'ADR Raw Data'!O$1,FALSE)</f>
        <v>148.721951754385</v>
      </c>
      <c r="AF42" s="51">
        <f>VLOOKUP($A42,'ADR Raw Data'!$B$6:$BE$43,'ADR Raw Data'!P$1,FALSE)</f>
        <v>152.40785403576601</v>
      </c>
      <c r="AG42" s="52">
        <f>VLOOKUP($A42,'ADR Raw Data'!$B$6:$BE$43,'ADR Raw Data'!R$1,FALSE)</f>
        <v>151.67815375739201</v>
      </c>
      <c r="AI42" s="129">
        <f>(VLOOKUP($A42,'ADR Raw Data'!$B$6:$BE$43,'ADR Raw Data'!T$1,FALSE))/100</f>
        <v>-8.51749287880844E-2</v>
      </c>
      <c r="AJ42" s="119">
        <f>(VLOOKUP($A42,'ADR Raw Data'!$B$6:$BE$43,'ADR Raw Data'!U$1,FALSE))/100</f>
        <v>-9.7626142064102805E-2</v>
      </c>
      <c r="AK42" s="119">
        <f>(VLOOKUP($A42,'ADR Raw Data'!$B$6:$BE$43,'ADR Raw Data'!V$1,FALSE))/100</f>
        <v>-7.7564236996239003E-2</v>
      </c>
      <c r="AL42" s="119">
        <f>(VLOOKUP($A42,'ADR Raw Data'!$B$6:$BE$43,'ADR Raw Data'!W$1,FALSE))/100</f>
        <v>-0.12952767433700901</v>
      </c>
      <c r="AM42" s="119">
        <f>(VLOOKUP($A42,'ADR Raw Data'!$B$6:$BE$43,'ADR Raw Data'!X$1,FALSE))/100</f>
        <v>-0.13414411667852499</v>
      </c>
      <c r="AN42" s="130">
        <f>(VLOOKUP($A42,'ADR Raw Data'!$B$6:$BE$43,'ADR Raw Data'!Y$1,FALSE))/100</f>
        <v>-0.111170716035524</v>
      </c>
      <c r="AO42" s="119">
        <f>(VLOOKUP($A42,'ADR Raw Data'!$B$6:$BE$43,'ADR Raw Data'!AA$1,FALSE))/100</f>
        <v>-0.16250011463524899</v>
      </c>
      <c r="AP42" s="119">
        <f>(VLOOKUP($A42,'ADR Raw Data'!$B$6:$BE$43,'ADR Raw Data'!AB$1,FALSE))/100</f>
        <v>-0.25113169730928697</v>
      </c>
      <c r="AQ42" s="130">
        <f>(VLOOKUP($A42,'ADR Raw Data'!$B$6:$BE$43,'ADR Raw Data'!AC$1,FALSE))/100</f>
        <v>-0.20960735878053899</v>
      </c>
      <c r="AR42" s="131">
        <f>(VLOOKUP($A42,'ADR Raw Data'!$B$6:$BE$43,'ADR Raw Data'!AE$1,FALSE))/100</f>
        <v>-0.145332719288954</v>
      </c>
      <c r="AS42" s="40"/>
      <c r="AT42" s="49">
        <f>VLOOKUP($A42,'RevPAR Raw Data'!$B$6:$BE$43,'RevPAR Raw Data'!G$1,FALSE)</f>
        <v>49.073781708945198</v>
      </c>
      <c r="AU42" s="50">
        <f>VLOOKUP($A42,'RevPAR Raw Data'!$B$6:$BE$43,'RevPAR Raw Data'!H$1,FALSE)</f>
        <v>61.880146862483301</v>
      </c>
      <c r="AV42" s="50">
        <f>VLOOKUP($A42,'RevPAR Raw Data'!$B$6:$BE$43,'RevPAR Raw Data'!I$1,FALSE)</f>
        <v>52.740016688918502</v>
      </c>
      <c r="AW42" s="50">
        <f>VLOOKUP($A42,'RevPAR Raw Data'!$B$6:$BE$43,'RevPAR Raw Data'!J$1,FALSE)</f>
        <v>41.077940587449902</v>
      </c>
      <c r="AX42" s="50">
        <f>VLOOKUP($A42,'RevPAR Raw Data'!$B$6:$BE$43,'RevPAR Raw Data'!K$1,FALSE)</f>
        <v>40.973371161548698</v>
      </c>
      <c r="AY42" s="51">
        <f>VLOOKUP($A42,'RevPAR Raw Data'!$B$6:$BE$43,'RevPAR Raw Data'!L$1,FALSE)</f>
        <v>49.149051401869102</v>
      </c>
      <c r="AZ42" s="50">
        <f>VLOOKUP($A42,'RevPAR Raw Data'!$B$6:$BE$43,'RevPAR Raw Data'!N$1,FALSE)</f>
        <v>59.979115487316399</v>
      </c>
      <c r="BA42" s="50">
        <f>VLOOKUP($A42,'RevPAR Raw Data'!$B$6:$BE$43,'RevPAR Raw Data'!O$1,FALSE)</f>
        <v>45.271835781041297</v>
      </c>
      <c r="BB42" s="51">
        <f>VLOOKUP($A42,'RevPAR Raw Data'!$B$6:$BE$43,'RevPAR Raw Data'!P$1,FALSE)</f>
        <v>52.625475634178898</v>
      </c>
      <c r="BC42" s="52">
        <f>VLOOKUP($A42,'RevPAR Raw Data'!$B$6:$BE$43,'RevPAR Raw Data'!R$1,FALSE)</f>
        <v>50.142315468243297</v>
      </c>
      <c r="BE42" s="129">
        <f>(VLOOKUP($A42,'RevPAR Raw Data'!$B$6:$BE$43,'RevPAR Raw Data'!T$1,FALSE))/100</f>
        <v>-0.16291051176226301</v>
      </c>
      <c r="BF42" s="119">
        <f>(VLOOKUP($A42,'RevPAR Raw Data'!$B$6:$BE$43,'RevPAR Raw Data'!U$1,FALSE))/100</f>
        <v>-0.43736544167179298</v>
      </c>
      <c r="BG42" s="119">
        <f>(VLOOKUP($A42,'RevPAR Raw Data'!$B$6:$BE$43,'RevPAR Raw Data'!V$1,FALSE))/100</f>
        <v>-0.56093285840857499</v>
      </c>
      <c r="BH42" s="119">
        <f>(VLOOKUP($A42,'RevPAR Raw Data'!$B$6:$BE$43,'RevPAR Raw Data'!W$1,FALSE))/100</f>
        <v>-0.68342858980212595</v>
      </c>
      <c r="BI42" s="119">
        <f>(VLOOKUP($A42,'RevPAR Raw Data'!$B$6:$BE$43,'RevPAR Raw Data'!X$1,FALSE))/100</f>
        <v>-0.61138024853055295</v>
      </c>
      <c r="BJ42" s="130">
        <f>(VLOOKUP($A42,'RevPAR Raw Data'!$B$6:$BE$43,'RevPAR Raw Data'!Y$1,FALSE))/100</f>
        <v>-0.53094655124192103</v>
      </c>
      <c r="BK42" s="119">
        <f>(VLOOKUP($A42,'RevPAR Raw Data'!$B$6:$BE$43,'RevPAR Raw Data'!AA$1,FALSE))/100</f>
        <v>-0.48703686216674597</v>
      </c>
      <c r="BL42" s="119">
        <f>(VLOOKUP($A42,'RevPAR Raw Data'!$B$6:$BE$43,'RevPAR Raw Data'!AB$1,FALSE))/100</f>
        <v>-0.71719756022611603</v>
      </c>
      <c r="BM42" s="130">
        <f>(VLOOKUP($A42,'RevPAR Raw Data'!$B$6:$BE$43,'RevPAR Raw Data'!AC$1,FALSE))/100</f>
        <v>-0.62004591666285702</v>
      </c>
      <c r="BN42" s="131">
        <f>(VLOOKUP($A42,'RevPAR Raw Data'!$B$6:$BE$43,'RevPAR Raw Data'!AE$1,FALSE))/100</f>
        <v>-0.56176257250427597</v>
      </c>
    </row>
    <row r="43" spans="1:66" x14ac:dyDescent="0.45">
      <c r="A43" s="59" t="s">
        <v>94</v>
      </c>
      <c r="B43" s="118">
        <f>(VLOOKUP($A43,'Occupancy Raw Data'!$B$8:$BE$45,'Occupancy Raw Data'!G$3,FALSE))/100</f>
        <v>0.34972677595628399</v>
      </c>
      <c r="C43" s="115">
        <f>(VLOOKUP($A43,'Occupancy Raw Data'!$B$8:$BE$45,'Occupancy Raw Data'!H$3,FALSE))/100</f>
        <v>0.45820253458900095</v>
      </c>
      <c r="D43" s="115">
        <f>(VLOOKUP($A43,'Occupancy Raw Data'!$B$8:$BE$45,'Occupancy Raw Data'!I$3,FALSE))/100</f>
        <v>0.60213928612951895</v>
      </c>
      <c r="E43" s="115">
        <f>(VLOOKUP($A43,'Occupancy Raw Data'!$B$8:$BE$45,'Occupancy Raw Data'!J$3,FALSE))/100</f>
        <v>0.64876177188698902</v>
      </c>
      <c r="F43" s="115">
        <f>(VLOOKUP($A43,'Occupancy Raw Data'!$B$8:$BE$45,'Occupancy Raw Data'!K$3,FALSE))/100</f>
        <v>0.53261248692012497</v>
      </c>
      <c r="G43" s="116">
        <f>(VLOOKUP($A43,'Occupancy Raw Data'!$B$8:$BE$45,'Occupancy Raw Data'!L$3,FALSE))/100</f>
        <v>0.51828857109638404</v>
      </c>
      <c r="H43" s="119">
        <f>(VLOOKUP($A43,'Occupancy Raw Data'!$B$8:$BE$45,'Occupancy Raw Data'!N$3,FALSE))/100</f>
        <v>0.475293570515056</v>
      </c>
      <c r="I43" s="119">
        <f>(VLOOKUP($A43,'Occupancy Raw Data'!$B$8:$BE$45,'Occupancy Raw Data'!O$3,FALSE))/100</f>
        <v>0.42541564934309906</v>
      </c>
      <c r="J43" s="116">
        <f>(VLOOKUP($A43,'Occupancy Raw Data'!$B$8:$BE$45,'Occupancy Raw Data'!P$3,FALSE))/100</f>
        <v>0.450354609929078</v>
      </c>
      <c r="K43" s="117">
        <f>(VLOOKUP($A43,'Occupancy Raw Data'!$B$8:$BE$45,'Occupancy Raw Data'!R$3,FALSE))/100</f>
        <v>0.498878867905725</v>
      </c>
      <c r="M43" s="129">
        <f>(VLOOKUP($A43,'Occupancy Raw Data'!$B$8:$BE$45,'Occupancy Raw Data'!T$3,FALSE))/100</f>
        <v>-2.11458118351842E-2</v>
      </c>
      <c r="N43" s="119">
        <f>(VLOOKUP($A43,'Occupancy Raw Data'!$B$8:$BE$45,'Occupancy Raw Data'!U$3,FALSE))/100</f>
        <v>-0.10683079395044399</v>
      </c>
      <c r="O43" s="119">
        <f>(VLOOKUP($A43,'Occupancy Raw Data'!$B$8:$BE$45,'Occupancy Raw Data'!V$3,FALSE))/100</f>
        <v>2.4187554552303401E-4</v>
      </c>
      <c r="P43" s="119">
        <f>(VLOOKUP($A43,'Occupancy Raw Data'!$B$8:$BE$45,'Occupancy Raw Data'!W$3,FALSE))/100</f>
        <v>8.9792594556336203E-2</v>
      </c>
      <c r="Q43" s="119">
        <f>(VLOOKUP($A43,'Occupancy Raw Data'!$B$8:$BE$45,'Occupancy Raw Data'!X$3,FALSE))/100</f>
        <v>6.3931597232868606E-2</v>
      </c>
      <c r="R43" s="130">
        <f>(VLOOKUP($A43,'Occupancy Raw Data'!$B$8:$BE$45,'Occupancy Raw Data'!Y$3,FALSE))/100</f>
        <v>9.0508818136078601E-3</v>
      </c>
      <c r="S43" s="119">
        <f>(VLOOKUP($A43,'Occupancy Raw Data'!$B$8:$BE$45,'Occupancy Raw Data'!AA$3,FALSE))/100</f>
        <v>-0.142783400338335</v>
      </c>
      <c r="T43" s="119">
        <f>(VLOOKUP($A43,'Occupancy Raw Data'!$B$8:$BE$45,'Occupancy Raw Data'!AB$3,FALSE))/100</f>
        <v>-0.39298020268927303</v>
      </c>
      <c r="U43" s="130">
        <f>(VLOOKUP($A43,'Occupancy Raw Data'!$B$8:$BE$45,'Occupancy Raw Data'!AC$3,FALSE))/100</f>
        <v>-0.282468134558087</v>
      </c>
      <c r="V43" s="131">
        <f>(VLOOKUP($A43,'Occupancy Raw Data'!$B$8:$BE$45,'Occupancy Raw Data'!AE$3,FALSE))/100</f>
        <v>-8.6657669726965814E-2</v>
      </c>
      <c r="X43" s="49">
        <f>VLOOKUP($A43,'ADR Raw Data'!$B$6:$BE$43,'ADR Raw Data'!G$1,FALSE)</f>
        <v>83.152420212765904</v>
      </c>
      <c r="Y43" s="50">
        <f>VLOOKUP($A43,'ADR Raw Data'!$B$6:$BE$43,'ADR Raw Data'!H$1,FALSE)</f>
        <v>95.592585638162902</v>
      </c>
      <c r="Z43" s="50">
        <f>VLOOKUP($A43,'ADR Raw Data'!$B$6:$BE$43,'ADR Raw Data'!I$1,FALSE)</f>
        <v>104.389063525777</v>
      </c>
      <c r="AA43" s="50">
        <f>VLOOKUP($A43,'ADR Raw Data'!$B$6:$BE$43,'ADR Raw Data'!J$1,FALSE)</f>
        <v>102.758139784946</v>
      </c>
      <c r="AB43" s="50">
        <f>VLOOKUP($A43,'ADR Raw Data'!$B$6:$BE$43,'ADR Raw Data'!K$1,FALSE)</f>
        <v>96.405468238375903</v>
      </c>
      <c r="AC43" s="51">
        <f>VLOOKUP($A43,'ADR Raw Data'!$B$6:$BE$43,'ADR Raw Data'!L$1,FALSE)</f>
        <v>97.918600655031597</v>
      </c>
      <c r="AD43" s="50">
        <f>VLOOKUP($A43,'ADR Raw Data'!$B$6:$BE$43,'ADR Raw Data'!N$1,FALSE)</f>
        <v>95.774867906066504</v>
      </c>
      <c r="AE43" s="50">
        <f>VLOOKUP($A43,'ADR Raw Data'!$B$6:$BE$43,'ADR Raw Data'!O$1,FALSE)</f>
        <v>92.694643345176203</v>
      </c>
      <c r="AF43" s="51">
        <f>VLOOKUP($A43,'ADR Raw Data'!$B$6:$BE$43,'ADR Raw Data'!P$1,FALSE)</f>
        <v>94.320041306312106</v>
      </c>
      <c r="AG43" s="52">
        <f>VLOOKUP($A43,'ADR Raw Data'!$B$6:$BE$43,'ADR Raw Data'!R$1,FALSE)</f>
        <v>96.990446464242893</v>
      </c>
      <c r="AI43" s="129">
        <f>(VLOOKUP($A43,'ADR Raw Data'!$B$6:$BE$43,'ADR Raw Data'!T$1,FALSE))/100</f>
        <v>-6.2734951961370203E-2</v>
      </c>
      <c r="AJ43" s="119">
        <f>(VLOOKUP($A43,'ADR Raw Data'!$B$6:$BE$43,'ADR Raw Data'!U$1,FALSE))/100</f>
        <v>-4.62751687679843E-2</v>
      </c>
      <c r="AK43" s="119">
        <f>(VLOOKUP($A43,'ADR Raw Data'!$B$6:$BE$43,'ADR Raw Data'!V$1,FALSE))/100</f>
        <v>-2.2270736330881901E-2</v>
      </c>
      <c r="AL43" s="119">
        <f>(VLOOKUP($A43,'ADR Raw Data'!$B$6:$BE$43,'ADR Raw Data'!W$1,FALSE))/100</f>
        <v>-3.3449060165676898E-2</v>
      </c>
      <c r="AM43" s="119">
        <f>(VLOOKUP($A43,'ADR Raw Data'!$B$6:$BE$43,'ADR Raw Data'!X$1,FALSE))/100</f>
        <v>-3.3548974370150898E-2</v>
      </c>
      <c r="AN43" s="130">
        <f>(VLOOKUP($A43,'ADR Raw Data'!$B$6:$BE$43,'ADR Raw Data'!Y$1,FALSE))/100</f>
        <v>-3.5076261474050199E-2</v>
      </c>
      <c r="AO43" s="119">
        <f>(VLOOKUP($A43,'ADR Raw Data'!$B$6:$BE$43,'ADR Raw Data'!AA$1,FALSE))/100</f>
        <v>-0.12372448287385999</v>
      </c>
      <c r="AP43" s="119">
        <f>(VLOOKUP($A43,'ADR Raw Data'!$B$6:$BE$43,'ADR Raw Data'!AB$1,FALSE))/100</f>
        <v>-0.217812498631511</v>
      </c>
      <c r="AQ43" s="130">
        <f>(VLOOKUP($A43,'ADR Raw Data'!$B$6:$BE$43,'ADR Raw Data'!AC$1,FALSE))/100</f>
        <v>-0.17580649608417701</v>
      </c>
      <c r="AR43" s="131">
        <f>(VLOOKUP($A43,'ADR Raw Data'!$B$6:$BE$43,'ADR Raw Data'!AE$1,FALSE))/100</f>
        <v>-8.2688107209900608E-2</v>
      </c>
      <c r="AS43" s="40"/>
      <c r="AT43" s="49">
        <f>VLOOKUP($A43,'RevPAR Raw Data'!$B$6:$BE$43,'RevPAR Raw Data'!G$1,FALSE)</f>
        <v>29.080627833972699</v>
      </c>
      <c r="AU43" s="50">
        <f>VLOOKUP($A43,'RevPAR Raw Data'!$B$6:$BE$43,'RevPAR Raw Data'!H$1,FALSE)</f>
        <v>43.800765027322399</v>
      </c>
      <c r="AV43" s="50">
        <f>VLOOKUP($A43,'RevPAR Raw Data'!$B$6:$BE$43,'RevPAR Raw Data'!I$1,FALSE)</f>
        <v>62.856756191140498</v>
      </c>
      <c r="AW43" s="50">
        <f>VLOOKUP($A43,'RevPAR Raw Data'!$B$6:$BE$43,'RevPAR Raw Data'!J$1,FALSE)</f>
        <v>66.665552842692705</v>
      </c>
      <c r="AX43" s="50">
        <f>VLOOKUP($A43,'RevPAR Raw Data'!$B$6:$BE$43,'RevPAR Raw Data'!K$1,FALSE)</f>
        <v>51.3467561911405</v>
      </c>
      <c r="AY43" s="51">
        <f>VLOOKUP($A43,'RevPAR Raw Data'!$B$6:$BE$43,'RevPAR Raw Data'!L$1,FALSE)</f>
        <v>50.750091617253801</v>
      </c>
      <c r="AZ43" s="50">
        <f>VLOOKUP($A43,'RevPAR Raw Data'!$B$6:$BE$43,'RevPAR Raw Data'!N$1,FALSE)</f>
        <v>45.521178932682197</v>
      </c>
      <c r="BA43" s="50">
        <f>VLOOKUP($A43,'RevPAR Raw Data'!$B$6:$BE$43,'RevPAR Raw Data'!O$1,FALSE)</f>
        <v>39.433751889315097</v>
      </c>
      <c r="BB43" s="51">
        <f>VLOOKUP($A43,'RevPAR Raw Data'!$B$6:$BE$43,'RevPAR Raw Data'!P$1,FALSE)</f>
        <v>42.477465410998697</v>
      </c>
      <c r="BC43" s="52">
        <f>VLOOKUP($A43,'RevPAR Raw Data'!$B$6:$BE$43,'RevPAR Raw Data'!R$1,FALSE)</f>
        <v>48.386484129752297</v>
      </c>
      <c r="BE43" s="129">
        <f>(VLOOKUP($A43,'RevPAR Raw Data'!$B$6:$BE$43,'RevPAR Raw Data'!T$1,FALSE))/100</f>
        <v>-8.2554182306889989E-2</v>
      </c>
      <c r="BF43" s="119">
        <f>(VLOOKUP($A43,'RevPAR Raw Data'!$B$6:$BE$43,'RevPAR Raw Data'!U$1,FALSE))/100</f>
        <v>-0.148162349698754</v>
      </c>
      <c r="BG43" s="119">
        <f>(VLOOKUP($A43,'RevPAR Raw Data'!$B$6:$BE$43,'RevPAR Raw Data'!V$1,FALSE))/100</f>
        <v>-2.2034247531858103E-2</v>
      </c>
      <c r="BH43" s="119">
        <f>(VLOOKUP($A43,'RevPAR Raw Data'!$B$6:$BE$43,'RevPAR Raw Data'!W$1,FALSE))/100</f>
        <v>5.3340056492912201E-2</v>
      </c>
      <c r="BI43" s="119">
        <f>(VLOOKUP($A43,'RevPAR Raw Data'!$B$6:$BE$43,'RevPAR Raw Data'!X$1,FALSE))/100</f>
        <v>2.82377833457093E-2</v>
      </c>
      <c r="BJ43" s="130">
        <f>(VLOOKUP($A43,'RevPAR Raw Data'!$B$6:$BE$43,'RevPAR Raw Data'!Y$1,FALSE))/100</f>
        <v>-2.63428507575071E-2</v>
      </c>
      <c r="BK43" s="119">
        <f>(VLOOKUP($A43,'RevPAR Raw Data'!$B$6:$BE$43,'RevPAR Raw Data'!AA$1,FALSE))/100</f>
        <v>-0.24884208084236298</v>
      </c>
      <c r="BL43" s="119">
        <f>(VLOOKUP($A43,'RevPAR Raw Data'!$B$6:$BE$43,'RevPAR Raw Data'!AB$1,FALSE))/100</f>
        <v>-0.52519670146031605</v>
      </c>
      <c r="BM43" s="130">
        <f>(VLOOKUP($A43,'RevPAR Raw Data'!$B$6:$BE$43,'RevPAR Raw Data'!AC$1,FALSE))/100</f>
        <v>-0.40861489765017306</v>
      </c>
      <c r="BN43" s="131">
        <f>(VLOOKUP($A43,'RevPAR Raw Data'!$B$6:$BE$43,'RevPAR Raw Data'!AE$1,FALSE))/100</f>
        <v>-0.162180218251922</v>
      </c>
    </row>
    <row r="44" spans="1:66" x14ac:dyDescent="0.45">
      <c r="A44" s="59" t="s">
        <v>44</v>
      </c>
      <c r="B44" s="118">
        <f>(VLOOKUP($A44,'Occupancy Raw Data'!$B$8:$BE$45,'Occupancy Raw Data'!G$3,FALSE))/100</f>
        <v>0.450455580865603</v>
      </c>
      <c r="C44" s="115">
        <f>(VLOOKUP($A44,'Occupancy Raw Data'!$B$8:$BE$45,'Occupancy Raw Data'!H$3,FALSE))/100</f>
        <v>0.55324601366742499</v>
      </c>
      <c r="D44" s="115">
        <f>(VLOOKUP($A44,'Occupancy Raw Data'!$B$8:$BE$45,'Occupancy Raw Data'!I$3,FALSE))/100</f>
        <v>0.57659453302961194</v>
      </c>
      <c r="E44" s="115">
        <f>(VLOOKUP($A44,'Occupancy Raw Data'!$B$8:$BE$45,'Occupancy Raw Data'!J$3,FALSE))/100</f>
        <v>0.59026195899772194</v>
      </c>
      <c r="F44" s="115">
        <f>(VLOOKUP($A44,'Occupancy Raw Data'!$B$8:$BE$45,'Occupancy Raw Data'!K$3,FALSE))/100</f>
        <v>0.54698177676537496</v>
      </c>
      <c r="G44" s="116">
        <f>(VLOOKUP($A44,'Occupancy Raw Data'!$B$8:$BE$45,'Occupancy Raw Data'!L$3,FALSE))/100</f>
        <v>0.54350797266514805</v>
      </c>
      <c r="H44" s="119">
        <f>(VLOOKUP($A44,'Occupancy Raw Data'!$B$8:$BE$45,'Occupancy Raw Data'!N$3,FALSE))/100</f>
        <v>0.51736902050113798</v>
      </c>
      <c r="I44" s="119">
        <f>(VLOOKUP($A44,'Occupancy Raw Data'!$B$8:$BE$45,'Occupancy Raw Data'!O$3,FALSE))/100</f>
        <v>0.49088838268792701</v>
      </c>
      <c r="J44" s="116">
        <f>(VLOOKUP($A44,'Occupancy Raw Data'!$B$8:$BE$45,'Occupancy Raw Data'!P$3,FALSE))/100</f>
        <v>0.50412870159453294</v>
      </c>
      <c r="K44" s="117">
        <f>(VLOOKUP($A44,'Occupancy Raw Data'!$B$8:$BE$45,'Occupancy Raw Data'!R$3,FALSE))/100</f>
        <v>0.53225675235925796</v>
      </c>
      <c r="M44" s="129">
        <f>(VLOOKUP($A44,'Occupancy Raw Data'!$B$8:$BE$45,'Occupancy Raw Data'!T$3,FALSE))/100</f>
        <v>0.16580692704495198</v>
      </c>
      <c r="N44" s="119">
        <f>(VLOOKUP($A44,'Occupancy Raw Data'!$B$8:$BE$45,'Occupancy Raw Data'!U$3,FALSE))/100</f>
        <v>0.10272417707150901</v>
      </c>
      <c r="O44" s="119">
        <f>(VLOOKUP($A44,'Occupancy Raw Data'!$B$8:$BE$45,'Occupancy Raw Data'!V$3,FALSE))/100</f>
        <v>8.2887700534759301E-2</v>
      </c>
      <c r="P44" s="119">
        <f>(VLOOKUP($A44,'Occupancy Raw Data'!$B$8:$BE$45,'Occupancy Raw Data'!W$3,FALSE))/100</f>
        <v>6.5262076053442891E-2</v>
      </c>
      <c r="Q44" s="119">
        <f>(VLOOKUP($A44,'Occupancy Raw Data'!$B$8:$BE$45,'Occupancy Raw Data'!X$3,FALSE))/100</f>
        <v>9.0238365493756995E-2</v>
      </c>
      <c r="R44" s="130">
        <f>(VLOOKUP($A44,'Occupancy Raw Data'!$B$8:$BE$45,'Occupancy Raw Data'!Y$3,FALSE))/100</f>
        <v>9.7389904564792393E-2</v>
      </c>
      <c r="S44" s="119">
        <f>(VLOOKUP($A44,'Occupancy Raw Data'!$B$8:$BE$45,'Occupancy Raw Data'!AA$3,FALSE))/100</f>
        <v>-1.7306652244456398E-2</v>
      </c>
      <c r="T44" s="119">
        <f>(VLOOKUP($A44,'Occupancy Raw Data'!$B$8:$BE$45,'Occupancy Raw Data'!AB$3,FALSE))/100</f>
        <v>-0.20772058823529399</v>
      </c>
      <c r="U44" s="130">
        <f>(VLOOKUP($A44,'Occupancy Raw Data'!$B$8:$BE$45,'Occupancy Raw Data'!AC$3,FALSE))/100</f>
        <v>-0.120248447204968</v>
      </c>
      <c r="V44" s="131">
        <f>(VLOOKUP($A44,'Occupancy Raw Data'!$B$8:$BE$45,'Occupancy Raw Data'!AE$3,FALSE))/100</f>
        <v>2.8533249489074E-2</v>
      </c>
      <c r="X44" s="49">
        <f>VLOOKUP($A44,'ADR Raw Data'!$B$6:$BE$43,'ADR Raw Data'!G$1,FALSE)</f>
        <v>79.272007332490503</v>
      </c>
      <c r="Y44" s="50">
        <f>VLOOKUP($A44,'ADR Raw Data'!$B$6:$BE$43,'ADR Raw Data'!H$1,FALSE)</f>
        <v>89.604028358208893</v>
      </c>
      <c r="Z44" s="50">
        <f>VLOOKUP($A44,'ADR Raw Data'!$B$6:$BE$43,'ADR Raw Data'!I$1,FALSE)</f>
        <v>90.522410370370295</v>
      </c>
      <c r="AA44" s="50">
        <f>VLOOKUP($A44,'ADR Raw Data'!$B$6:$BE$43,'ADR Raw Data'!J$1,FALSE)</f>
        <v>85.491710902074203</v>
      </c>
      <c r="AB44" s="50">
        <f>VLOOKUP($A44,'ADR Raw Data'!$B$6:$BE$43,'ADR Raw Data'!K$1,FALSE)</f>
        <v>82.460593180635001</v>
      </c>
      <c r="AC44" s="51">
        <f>VLOOKUP($A44,'ADR Raw Data'!$B$6:$BE$43,'ADR Raw Data'!L$1,FALSE)</f>
        <v>85.755232596395601</v>
      </c>
      <c r="AD44" s="50">
        <f>VLOOKUP($A44,'ADR Raw Data'!$B$6:$BE$43,'ADR Raw Data'!N$1,FALSE)</f>
        <v>87.334816125481495</v>
      </c>
      <c r="AE44" s="50">
        <f>VLOOKUP($A44,'ADR Raw Data'!$B$6:$BE$43,'ADR Raw Data'!O$1,FALSE)</f>
        <v>86.510179756380495</v>
      </c>
      <c r="AF44" s="51">
        <f>VLOOKUP($A44,'ADR Raw Data'!$B$6:$BE$43,'ADR Raw Data'!P$1,FALSE)</f>
        <v>86.933326969782499</v>
      </c>
      <c r="AG44" s="52">
        <f>VLOOKUP($A44,'ADR Raw Data'!$B$6:$BE$43,'ADR Raw Data'!R$1,FALSE)</f>
        <v>86.074042850592207</v>
      </c>
      <c r="AI44" s="129">
        <f>(VLOOKUP($A44,'ADR Raw Data'!$B$6:$BE$43,'ADR Raw Data'!T$1,FALSE))/100</f>
        <v>1.1539108498515001E-2</v>
      </c>
      <c r="AJ44" s="119">
        <f>(VLOOKUP($A44,'ADR Raw Data'!$B$6:$BE$43,'ADR Raw Data'!U$1,FALSE))/100</f>
        <v>6.6652169879060599E-2</v>
      </c>
      <c r="AK44" s="119">
        <f>(VLOOKUP($A44,'ADR Raw Data'!$B$6:$BE$43,'ADR Raw Data'!V$1,FALSE))/100</f>
        <v>4.5253476725468506E-2</v>
      </c>
      <c r="AL44" s="119">
        <f>(VLOOKUP($A44,'ADR Raw Data'!$B$6:$BE$43,'ADR Raw Data'!W$1,FALSE))/100</f>
        <v>-8.43445200316921E-3</v>
      </c>
      <c r="AM44" s="119">
        <f>(VLOOKUP($A44,'ADR Raw Data'!$B$6:$BE$43,'ADR Raw Data'!X$1,FALSE))/100</f>
        <v>1.4067132546478601E-3</v>
      </c>
      <c r="AN44" s="130">
        <f>(VLOOKUP($A44,'ADR Raw Data'!$B$6:$BE$43,'ADR Raw Data'!Y$1,FALSE))/100</f>
        <v>2.2806245064390704E-2</v>
      </c>
      <c r="AO44" s="119">
        <f>(VLOOKUP($A44,'ADR Raw Data'!$B$6:$BE$43,'ADR Raw Data'!AA$1,FALSE))/100</f>
        <v>-7.055557859526479E-2</v>
      </c>
      <c r="AP44" s="119">
        <f>(VLOOKUP($A44,'ADR Raw Data'!$B$6:$BE$43,'ADR Raw Data'!AB$1,FALSE))/100</f>
        <v>-0.12832688031039999</v>
      </c>
      <c r="AQ44" s="130">
        <f>(VLOOKUP($A44,'ADR Raw Data'!$B$6:$BE$43,'ADR Raw Data'!AC$1,FALSE))/100</f>
        <v>-0.10211280340096801</v>
      </c>
      <c r="AR44" s="131">
        <f>(VLOOKUP($A44,'ADR Raw Data'!$B$6:$BE$43,'ADR Raw Data'!AE$1,FALSE))/100</f>
        <v>-2.1315316104917801E-2</v>
      </c>
      <c r="AS44" s="40"/>
      <c r="AT44" s="49">
        <f>VLOOKUP($A44,'RevPAR Raw Data'!$B$6:$BE$43,'RevPAR Raw Data'!G$1,FALSE)</f>
        <v>35.708518109339401</v>
      </c>
      <c r="AU44" s="50">
        <f>VLOOKUP($A44,'RevPAR Raw Data'!$B$6:$BE$43,'RevPAR Raw Data'!H$1,FALSE)</f>
        <v>49.573071497721998</v>
      </c>
      <c r="AV44" s="50">
        <f>VLOOKUP($A44,'RevPAR Raw Data'!$B$6:$BE$43,'RevPAR Raw Data'!I$1,FALSE)</f>
        <v>52.194726936218601</v>
      </c>
      <c r="AW44" s="50">
        <f>VLOOKUP($A44,'RevPAR Raw Data'!$B$6:$BE$43,'RevPAR Raw Data'!J$1,FALSE)</f>
        <v>50.462504755125202</v>
      </c>
      <c r="AX44" s="50">
        <f>VLOOKUP($A44,'RevPAR Raw Data'!$B$6:$BE$43,'RevPAR Raw Data'!K$1,FALSE)</f>
        <v>45.104441771070597</v>
      </c>
      <c r="AY44" s="51">
        <f>VLOOKUP($A44,'RevPAR Raw Data'!$B$6:$BE$43,'RevPAR Raw Data'!L$1,FALSE)</f>
        <v>46.608652613895202</v>
      </c>
      <c r="AZ44" s="50">
        <f>VLOOKUP($A44,'RevPAR Raw Data'!$B$6:$BE$43,'RevPAR Raw Data'!N$1,FALSE)</f>
        <v>45.184328274487399</v>
      </c>
      <c r="BA44" s="50">
        <f>VLOOKUP($A44,'RevPAR Raw Data'!$B$6:$BE$43,'RevPAR Raw Data'!O$1,FALSE)</f>
        <v>42.466842226651401</v>
      </c>
      <c r="BB44" s="51">
        <f>VLOOKUP($A44,'RevPAR Raw Data'!$B$6:$BE$43,'RevPAR Raw Data'!P$1,FALSE)</f>
        <v>43.825585250569397</v>
      </c>
      <c r="BC44" s="52">
        <f>VLOOKUP($A44,'RevPAR Raw Data'!$B$6:$BE$43,'RevPAR Raw Data'!R$1,FALSE)</f>
        <v>45.813490510087803</v>
      </c>
      <c r="BE44" s="129">
        <f>(VLOOKUP($A44,'RevPAR Raw Data'!$B$6:$BE$43,'RevPAR Raw Data'!T$1,FALSE))/100</f>
        <v>0.17925929966444401</v>
      </c>
      <c r="BF44" s="119">
        <f>(VLOOKUP($A44,'RevPAR Raw Data'!$B$6:$BE$43,'RevPAR Raw Data'!U$1,FALSE))/100</f>
        <v>0.17622313625142699</v>
      </c>
      <c r="BG44" s="119">
        <f>(VLOOKUP($A44,'RevPAR Raw Data'!$B$6:$BE$43,'RevPAR Raw Data'!V$1,FALSE))/100</f>
        <v>0.131892133887205</v>
      </c>
      <c r="BH44" s="119">
        <f>(VLOOKUP($A44,'RevPAR Raw Data'!$B$6:$BE$43,'RevPAR Raw Data'!W$1,FALSE))/100</f>
        <v>5.6277174202173798E-2</v>
      </c>
      <c r="BI44" s="119">
        <f>(VLOOKUP($A44,'RevPAR Raw Data'!$B$6:$BE$43,'RevPAR Raw Data'!X$1,FALSE))/100</f>
        <v>9.177201825322269E-2</v>
      </c>
      <c r="BJ44" s="130">
        <f>(VLOOKUP($A44,'RevPAR Raw Data'!$B$6:$BE$43,'RevPAR Raw Data'!Y$1,FALSE))/100</f>
        <v>0.122417247659485</v>
      </c>
      <c r="BK44" s="119">
        <f>(VLOOKUP($A44,'RevPAR Raw Data'!$B$6:$BE$43,'RevPAR Raw Data'!AA$1,FALSE))/100</f>
        <v>-8.6641149977066595E-2</v>
      </c>
      <c r="BL44" s="119">
        <f>(VLOOKUP($A44,'RevPAR Raw Data'!$B$6:$BE$43,'RevPAR Raw Data'!AB$1,FALSE))/100</f>
        <v>-0.309391333481218</v>
      </c>
      <c r="BM44" s="130">
        <f>(VLOOKUP($A44,'RevPAR Raw Data'!$B$6:$BE$43,'RevPAR Raw Data'!AC$1,FALSE))/100</f>
        <v>-0.21008234455722502</v>
      </c>
      <c r="BN44" s="131">
        <f>(VLOOKUP($A44,'RevPAR Raw Data'!$B$6:$BE$43,'RevPAR Raw Data'!AE$1,FALSE))/100</f>
        <v>6.60973815179609E-3</v>
      </c>
    </row>
    <row r="45" spans="1:66" x14ac:dyDescent="0.45">
      <c r="A45" s="59"/>
      <c r="B45" s="53"/>
      <c r="C45" s="120"/>
      <c r="D45" s="120"/>
      <c r="E45" s="120"/>
      <c r="F45" s="120"/>
      <c r="G45" s="121"/>
      <c r="H45" s="120"/>
      <c r="I45" s="120"/>
      <c r="J45" s="121"/>
      <c r="K45" s="54"/>
      <c r="M45" s="132"/>
      <c r="N45" s="136"/>
      <c r="O45" s="136"/>
      <c r="P45" s="136"/>
      <c r="Q45" s="136"/>
      <c r="R45" s="137"/>
      <c r="S45" s="136"/>
      <c r="T45" s="136"/>
      <c r="U45" s="137"/>
      <c r="V45" s="133"/>
      <c r="X45" s="55"/>
      <c r="Y45" s="56"/>
      <c r="Z45" s="56"/>
      <c r="AA45" s="56"/>
      <c r="AB45" s="56"/>
      <c r="AC45" s="57"/>
      <c r="AD45" s="56"/>
      <c r="AE45" s="56"/>
      <c r="AF45" s="57"/>
      <c r="AG45" s="58"/>
      <c r="AI45" s="134"/>
      <c r="AJ45" s="138"/>
      <c r="AK45" s="138"/>
      <c r="AL45" s="138"/>
      <c r="AM45" s="138"/>
      <c r="AN45" s="139"/>
      <c r="AO45" s="138"/>
      <c r="AP45" s="138"/>
      <c r="AQ45" s="139"/>
      <c r="AR45" s="135"/>
      <c r="AS45" s="40"/>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45">
      <c r="A46" s="46" t="s">
        <v>76</v>
      </c>
      <c r="B46" s="53"/>
      <c r="C46" s="120"/>
      <c r="D46" s="120"/>
      <c r="E46" s="120"/>
      <c r="F46" s="120"/>
      <c r="G46" s="121"/>
      <c r="H46" s="120"/>
      <c r="I46" s="120"/>
      <c r="J46" s="121"/>
      <c r="K46" s="54"/>
      <c r="M46" s="132"/>
      <c r="N46" s="136"/>
      <c r="O46" s="136"/>
      <c r="P46" s="136"/>
      <c r="Q46" s="136"/>
      <c r="R46" s="137"/>
      <c r="S46" s="136"/>
      <c r="T46" s="136"/>
      <c r="U46" s="137"/>
      <c r="V46" s="133"/>
      <c r="X46" s="55"/>
      <c r="Y46" s="56"/>
      <c r="Z46" s="56"/>
      <c r="AA46" s="56"/>
      <c r="AB46" s="56"/>
      <c r="AC46" s="57"/>
      <c r="AD46" s="56"/>
      <c r="AE46" s="56"/>
      <c r="AF46" s="57"/>
      <c r="AG46" s="58"/>
      <c r="AI46" s="134"/>
      <c r="AJ46" s="138"/>
      <c r="AK46" s="138"/>
      <c r="AL46" s="138"/>
      <c r="AM46" s="138"/>
      <c r="AN46" s="139"/>
      <c r="AO46" s="138"/>
      <c r="AP46" s="138"/>
      <c r="AQ46" s="139"/>
      <c r="AR46" s="135"/>
      <c r="AS46" s="40"/>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45">
      <c r="A47" s="59" t="s">
        <v>77</v>
      </c>
      <c r="B47" s="118">
        <f>(VLOOKUP($A47,'Occupancy Raw Data'!$B$8:$BE$45,'Occupancy Raw Data'!G$3,FALSE))/100</f>
        <v>0.43193390042379298</v>
      </c>
      <c r="C47" s="115">
        <f>(VLOOKUP($A47,'Occupancy Raw Data'!$B$8:$BE$45,'Occupancy Raw Data'!H$3,FALSE))/100</f>
        <v>0.516357206012378</v>
      </c>
      <c r="D47" s="115">
        <f>(VLOOKUP($A47,'Occupancy Raw Data'!$B$8:$BE$45,'Occupancy Raw Data'!I$3,FALSE))/100</f>
        <v>0.53410164944053096</v>
      </c>
      <c r="E47" s="115">
        <f>(VLOOKUP($A47,'Occupancy Raw Data'!$B$8:$BE$45,'Occupancy Raw Data'!J$3,FALSE))/100</f>
        <v>0.54062623860483494</v>
      </c>
      <c r="F47" s="115">
        <f>(VLOOKUP($A47,'Occupancy Raw Data'!$B$8:$BE$45,'Occupancy Raw Data'!K$3,FALSE))/100</f>
        <v>0.48288057562730502</v>
      </c>
      <c r="G47" s="116">
        <f>(VLOOKUP($A47,'Occupancy Raw Data'!$B$8:$BE$45,'Occupancy Raw Data'!L$3,FALSE))/100</f>
        <v>0.50117991402176798</v>
      </c>
      <c r="H47" s="119">
        <f>(VLOOKUP($A47,'Occupancy Raw Data'!$B$8:$BE$45,'Occupancy Raw Data'!N$3,FALSE))/100</f>
        <v>0.47772797951157003</v>
      </c>
      <c r="I47" s="119">
        <f>(VLOOKUP($A47,'Occupancy Raw Data'!$B$8:$BE$45,'Occupancy Raw Data'!O$3,FALSE))/100</f>
        <v>0.42547028872831399</v>
      </c>
      <c r="J47" s="116">
        <f>(VLOOKUP($A47,'Occupancy Raw Data'!$B$8:$BE$45,'Occupancy Raw Data'!P$3,FALSE))/100</f>
        <v>0.45159913411994196</v>
      </c>
      <c r="K47" s="117">
        <f>(VLOOKUP($A47,'Occupancy Raw Data'!$B$8:$BE$45,'Occupancy Raw Data'!R$3,FALSE))/100</f>
        <v>0.48701397690696097</v>
      </c>
      <c r="M47" s="129">
        <f>(VLOOKUP($A47,'Occupancy Raw Data'!$B$8:$BE$45,'Occupancy Raw Data'!T$3,FALSE))/100</f>
        <v>0.12017713860516199</v>
      </c>
      <c r="N47" s="119">
        <f>(VLOOKUP($A47,'Occupancy Raw Data'!$B$8:$BE$45,'Occupancy Raw Data'!U$3,FALSE))/100</f>
        <v>-2.6942687500359001E-2</v>
      </c>
      <c r="O47" s="119">
        <f>(VLOOKUP($A47,'Occupancy Raw Data'!$B$8:$BE$45,'Occupancy Raw Data'!V$3,FALSE))/100</f>
        <v>-0.10504311850048699</v>
      </c>
      <c r="P47" s="119">
        <f>(VLOOKUP($A47,'Occupancy Raw Data'!$B$8:$BE$45,'Occupancy Raw Data'!W$3,FALSE))/100</f>
        <v>-0.105340551042654</v>
      </c>
      <c r="Q47" s="119">
        <f>(VLOOKUP($A47,'Occupancy Raw Data'!$B$8:$BE$45,'Occupancy Raw Data'!X$3,FALSE))/100</f>
        <v>-7.49476471229997E-2</v>
      </c>
      <c r="R47" s="130">
        <f>(VLOOKUP($A47,'Occupancy Raw Data'!$B$8:$BE$45,'Occupancy Raw Data'!Y$3,FALSE))/100</f>
        <v>-5.05525813817162E-2</v>
      </c>
      <c r="S47" s="119">
        <f>(VLOOKUP($A47,'Occupancy Raw Data'!$B$8:$BE$45,'Occupancy Raw Data'!AA$3,FALSE))/100</f>
        <v>-0.11149391055513901</v>
      </c>
      <c r="T47" s="119">
        <f>(VLOOKUP($A47,'Occupancy Raw Data'!$B$8:$BE$45,'Occupancy Raw Data'!AB$3,FALSE))/100</f>
        <v>-0.33790829716182996</v>
      </c>
      <c r="U47" s="130">
        <f>(VLOOKUP($A47,'Occupancy Raw Data'!$B$8:$BE$45,'Occupancy Raw Data'!AC$3,FALSE))/100</f>
        <v>-0.23476637056709901</v>
      </c>
      <c r="V47" s="131">
        <f>(VLOOKUP($A47,'Occupancy Raw Data'!$B$8:$BE$45,'Occupancy Raw Data'!AE$3,FALSE))/100</f>
        <v>-0.10747607983950599</v>
      </c>
      <c r="X47" s="49">
        <f>VLOOKUP($A47,'ADR Raw Data'!$B$6:$BE$43,'ADR Raw Data'!G$1,FALSE)</f>
        <v>96.564660125644096</v>
      </c>
      <c r="Y47" s="50">
        <f>VLOOKUP($A47,'ADR Raw Data'!$B$6:$BE$43,'ADR Raw Data'!H$1,FALSE)</f>
        <v>102.89847838922999</v>
      </c>
      <c r="Z47" s="50">
        <f>VLOOKUP($A47,'ADR Raw Data'!$B$6:$BE$43,'ADR Raw Data'!I$1,FALSE)</f>
        <v>104.77849297864999</v>
      </c>
      <c r="AA47" s="50">
        <f>VLOOKUP($A47,'ADR Raw Data'!$B$6:$BE$43,'ADR Raw Data'!J$1,FALSE)</f>
        <v>103.24373054364899</v>
      </c>
      <c r="AB47" s="50">
        <f>VLOOKUP($A47,'ADR Raw Data'!$B$6:$BE$43,'ADR Raw Data'!K$1,FALSE)</f>
        <v>100.004516984467</v>
      </c>
      <c r="AC47" s="51">
        <f>VLOOKUP($A47,'ADR Raw Data'!$B$6:$BE$43,'ADR Raw Data'!L$1,FALSE)</f>
        <v>101.72426640386399</v>
      </c>
      <c r="AD47" s="50">
        <f>VLOOKUP($A47,'ADR Raw Data'!$B$6:$BE$43,'ADR Raw Data'!N$1,FALSE)</f>
        <v>105.044836300976</v>
      </c>
      <c r="AE47" s="50">
        <f>VLOOKUP($A47,'ADR Raw Data'!$B$6:$BE$43,'ADR Raw Data'!O$1,FALSE)</f>
        <v>102.259540666427</v>
      </c>
      <c r="AF47" s="51">
        <f>VLOOKUP($A47,'ADR Raw Data'!$B$6:$BE$43,'ADR Raw Data'!P$1,FALSE)</f>
        <v>103.73276498784701</v>
      </c>
      <c r="AG47" s="52">
        <f>VLOOKUP($A47,'ADR Raw Data'!$B$6:$BE$43,'ADR Raw Data'!R$1,FALSE)</f>
        <v>102.256393238831</v>
      </c>
      <c r="AI47" s="129">
        <f>(VLOOKUP($A47,'ADR Raw Data'!$B$6:$BE$43,'ADR Raw Data'!T$1,FALSE))/100</f>
        <v>-1.21592213534729E-2</v>
      </c>
      <c r="AJ47" s="119">
        <f>(VLOOKUP($A47,'ADR Raw Data'!$B$6:$BE$43,'ADR Raw Data'!U$1,FALSE))/100</f>
        <v>-2.9274859340789199E-2</v>
      </c>
      <c r="AK47" s="119">
        <f>(VLOOKUP($A47,'ADR Raw Data'!$B$6:$BE$43,'ADR Raw Data'!V$1,FALSE))/100</f>
        <v>-4.8298576059234495E-2</v>
      </c>
      <c r="AL47" s="119">
        <f>(VLOOKUP($A47,'ADR Raw Data'!$B$6:$BE$43,'ADR Raw Data'!W$1,FALSE))/100</f>
        <v>-6.4014898470359002E-2</v>
      </c>
      <c r="AM47" s="119">
        <f>(VLOOKUP($A47,'ADR Raw Data'!$B$6:$BE$43,'ADR Raw Data'!X$1,FALSE))/100</f>
        <v>-4.8519755303562499E-2</v>
      </c>
      <c r="AN47" s="130">
        <f>(VLOOKUP($A47,'ADR Raw Data'!$B$6:$BE$43,'ADR Raw Data'!Y$1,FALSE))/100</f>
        <v>-4.5112591647893198E-2</v>
      </c>
      <c r="AO47" s="119">
        <f>(VLOOKUP($A47,'ADR Raw Data'!$B$6:$BE$43,'ADR Raw Data'!AA$1,FALSE))/100</f>
        <v>-9.5375230294548488E-2</v>
      </c>
      <c r="AP47" s="119">
        <f>(VLOOKUP($A47,'ADR Raw Data'!$B$6:$BE$43,'ADR Raw Data'!AB$1,FALSE))/100</f>
        <v>-0.17947270657418499</v>
      </c>
      <c r="AQ47" s="130">
        <f>(VLOOKUP($A47,'ADR Raw Data'!$B$6:$BE$43,'ADR Raw Data'!AC$1,FALSE))/100</f>
        <v>-0.140939257777041</v>
      </c>
      <c r="AR47" s="131">
        <f>(VLOOKUP($A47,'ADR Raw Data'!$B$6:$BE$43,'ADR Raw Data'!AE$1,FALSE))/100</f>
        <v>-7.8144999602696205E-2</v>
      </c>
      <c r="AS47" s="40"/>
      <c r="AT47" s="49">
        <f>VLOOKUP($A47,'RevPAR Raw Data'!$B$6:$BE$43,'RevPAR Raw Data'!G$1,FALSE)</f>
        <v>41.709550291167403</v>
      </c>
      <c r="AU47" s="50">
        <f>VLOOKUP($A47,'RevPAR Raw Data'!$B$6:$BE$43,'RevPAR Raw Data'!H$1,FALSE)</f>
        <v>53.132370803987897</v>
      </c>
      <c r="AV47" s="50">
        <f>VLOOKUP($A47,'RevPAR Raw Data'!$B$6:$BE$43,'RevPAR Raw Data'!I$1,FALSE)</f>
        <v>55.962365925790401</v>
      </c>
      <c r="AW47" s="50">
        <f>VLOOKUP($A47,'RevPAR Raw Data'!$B$6:$BE$43,'RevPAR Raw Data'!J$1,FALSE)</f>
        <v>55.816269703344602</v>
      </c>
      <c r="AX47" s="50">
        <f>VLOOKUP($A47,'RevPAR Raw Data'!$B$6:$BE$43,'RevPAR Raw Data'!K$1,FALSE)</f>
        <v>48.290238726790399</v>
      </c>
      <c r="AY47" s="51">
        <f>VLOOKUP($A47,'RevPAR Raw Data'!$B$6:$BE$43,'RevPAR Raw Data'!L$1,FALSE)</f>
        <v>50.982159090216101</v>
      </c>
      <c r="AZ47" s="50">
        <f>VLOOKUP($A47,'RevPAR Raw Data'!$B$6:$BE$43,'RevPAR Raw Data'!N$1,FALSE)</f>
        <v>50.1828574041891</v>
      </c>
      <c r="BA47" s="50">
        <f>VLOOKUP($A47,'RevPAR Raw Data'!$B$6:$BE$43,'RevPAR Raw Data'!O$1,FALSE)</f>
        <v>43.508396292569799</v>
      </c>
      <c r="BB47" s="51">
        <f>VLOOKUP($A47,'RevPAR Raw Data'!$B$6:$BE$43,'RevPAR Raw Data'!P$1,FALSE)</f>
        <v>46.845626848379503</v>
      </c>
      <c r="BC47" s="52">
        <f>VLOOKUP($A47,'RevPAR Raw Data'!$B$6:$BE$43,'RevPAR Raw Data'!R$1,FALSE)</f>
        <v>49.800292735405598</v>
      </c>
      <c r="BE47" s="129">
        <f>(VLOOKUP($A47,'RevPAR Raw Data'!$B$6:$BE$43,'RevPAR Raw Data'!T$1,FALSE))/100</f>
        <v>0.10655665682176201</v>
      </c>
      <c r="BF47" s="119">
        <f>(VLOOKUP($A47,'RevPAR Raw Data'!$B$6:$BE$43,'RevPAR Raw Data'!U$1,FALSE))/100</f>
        <v>-5.5428803454312406E-2</v>
      </c>
      <c r="BG47" s="119">
        <f>(VLOOKUP($A47,'RevPAR Raw Data'!$B$6:$BE$43,'RevPAR Raw Data'!V$1,FALSE))/100</f>
        <v>-0.14826826151132599</v>
      </c>
      <c r="BH47" s="119">
        <f>(VLOOKUP($A47,'RevPAR Raw Data'!$B$6:$BE$43,'RevPAR Raw Data'!W$1,FALSE))/100</f>
        <v>-0.16261208483320502</v>
      </c>
      <c r="BI47" s="119">
        <f>(VLOOKUP($A47,'RevPAR Raw Data'!$B$6:$BE$43,'RevPAR Raw Data'!X$1,FALSE))/100</f>
        <v>-0.119830960927576</v>
      </c>
      <c r="BJ47" s="130">
        <f>(VLOOKUP($A47,'RevPAR Raw Data'!$B$6:$BE$43,'RevPAR Raw Data'!Y$1,FALSE))/100</f>
        <v>-9.3384615068989194E-2</v>
      </c>
      <c r="BK47" s="119">
        <f>(VLOOKUP($A47,'RevPAR Raw Data'!$B$6:$BE$43,'RevPAR Raw Data'!AA$1,FALSE))/100</f>
        <v>-0.196235383454051</v>
      </c>
      <c r="BL47" s="119">
        <f>(VLOOKUP($A47,'RevPAR Raw Data'!$B$6:$BE$43,'RevPAR Raw Data'!AB$1,FALSE))/100</f>
        <v>-0.45673568707050699</v>
      </c>
      <c r="BM47" s="130">
        <f>(VLOOKUP($A47,'RevPAR Raw Data'!$B$6:$BE$43,'RevPAR Raw Data'!AC$1,FALSE))/100</f>
        <v>-0.34261783032540299</v>
      </c>
      <c r="BN47" s="131">
        <f>(VLOOKUP($A47,'RevPAR Raw Data'!$B$6:$BE$43,'RevPAR Raw Data'!AE$1,FALSE))/100</f>
        <v>-0.177222361225845</v>
      </c>
    </row>
    <row r="48" spans="1:66" x14ac:dyDescent="0.45">
      <c r="A48" s="59" t="s">
        <v>78</v>
      </c>
      <c r="B48" s="118">
        <f>(VLOOKUP($A48,'Occupancy Raw Data'!$B$8:$BE$45,'Occupancy Raw Data'!G$3,FALSE))/100</f>
        <v>0.44644253322908495</v>
      </c>
      <c r="C48" s="115">
        <f>(VLOOKUP($A48,'Occupancy Raw Data'!$B$8:$BE$45,'Occupancy Raw Data'!H$3,FALSE))/100</f>
        <v>0.46207974980453398</v>
      </c>
      <c r="D48" s="115">
        <f>(VLOOKUP($A48,'Occupancy Raw Data'!$B$8:$BE$45,'Occupancy Raw Data'!I$3,FALSE))/100</f>
        <v>0.46364347146207896</v>
      </c>
      <c r="E48" s="115">
        <f>(VLOOKUP($A48,'Occupancy Raw Data'!$B$8:$BE$45,'Occupancy Raw Data'!J$3,FALSE))/100</f>
        <v>0.45191555903049196</v>
      </c>
      <c r="F48" s="115">
        <f>(VLOOKUP($A48,'Occupancy Raw Data'!$B$8:$BE$45,'Occupancy Raw Data'!K$3,FALSE))/100</f>
        <v>0.43002345582486301</v>
      </c>
      <c r="G48" s="116">
        <f>(VLOOKUP($A48,'Occupancy Raw Data'!$B$8:$BE$45,'Occupancy Raw Data'!L$3,FALSE))/100</f>
        <v>0.45082095387021098</v>
      </c>
      <c r="H48" s="119">
        <f>(VLOOKUP($A48,'Occupancy Raw Data'!$B$8:$BE$45,'Occupancy Raw Data'!N$3,FALSE))/100</f>
        <v>0.38154808444096899</v>
      </c>
      <c r="I48" s="119">
        <f>(VLOOKUP($A48,'Occupancy Raw Data'!$B$8:$BE$45,'Occupancy Raw Data'!O$3,FALSE))/100</f>
        <v>0.36825645035183696</v>
      </c>
      <c r="J48" s="116">
        <f>(VLOOKUP($A48,'Occupancy Raw Data'!$B$8:$BE$45,'Occupancy Raw Data'!P$3,FALSE))/100</f>
        <v>0.37490226739640298</v>
      </c>
      <c r="K48" s="117">
        <f>(VLOOKUP($A48,'Occupancy Raw Data'!$B$8:$BE$45,'Occupancy Raw Data'!R$3,FALSE))/100</f>
        <v>0.42912990059198003</v>
      </c>
      <c r="M48" s="129">
        <f>(VLOOKUP($A48,'Occupancy Raw Data'!$B$8:$BE$45,'Occupancy Raw Data'!T$3,FALSE))/100</f>
        <v>0.29185520361990902</v>
      </c>
      <c r="N48" s="119">
        <f>(VLOOKUP($A48,'Occupancy Raw Data'!$B$8:$BE$45,'Occupancy Raw Data'!U$3,FALSE))/100</f>
        <v>-3.4313725490195998E-2</v>
      </c>
      <c r="O48" s="119">
        <f>(VLOOKUP($A48,'Occupancy Raw Data'!$B$8:$BE$45,'Occupancy Raw Data'!V$3,FALSE))/100</f>
        <v>-0.20295698924731098</v>
      </c>
      <c r="P48" s="119">
        <f>(VLOOKUP($A48,'Occupancy Raw Data'!$B$8:$BE$45,'Occupancy Raw Data'!W$3,FALSE))/100</f>
        <v>-0.21786197564276003</v>
      </c>
      <c r="Q48" s="119">
        <f>(VLOOKUP($A48,'Occupancy Raw Data'!$B$8:$BE$45,'Occupancy Raw Data'!X$3,FALSE))/100</f>
        <v>-0.191176470588235</v>
      </c>
      <c r="R48" s="130">
        <f>(VLOOKUP($A48,'Occupancy Raw Data'!$B$8:$BE$45,'Occupancy Raw Data'!Y$3,FALSE))/100</f>
        <v>-0.1038234379857</v>
      </c>
      <c r="S48" s="119">
        <f>(VLOOKUP($A48,'Occupancy Raw Data'!$B$8:$BE$45,'Occupancy Raw Data'!AA$3,FALSE))/100</f>
        <v>-0.11913357400721999</v>
      </c>
      <c r="T48" s="119">
        <f>(VLOOKUP($A48,'Occupancy Raw Data'!$B$8:$BE$45,'Occupancy Raw Data'!AB$3,FALSE))/100</f>
        <v>-0.14207650273224001</v>
      </c>
      <c r="U48" s="130">
        <f>(VLOOKUP($A48,'Occupancy Raw Data'!$B$8:$BE$45,'Occupancy Raw Data'!AC$3,FALSE))/100</f>
        <v>-0.13055303717135</v>
      </c>
      <c r="V48" s="131">
        <f>(VLOOKUP($A48,'Occupancy Raw Data'!$B$8:$BE$45,'Occupancy Raw Data'!AE$3,FALSE))/100</f>
        <v>-0.11064814814814801</v>
      </c>
      <c r="X48" s="49">
        <f>VLOOKUP($A48,'ADR Raw Data'!$B$6:$BE$43,'ADR Raw Data'!G$1,FALSE)</f>
        <v>93.485691768826598</v>
      </c>
      <c r="Y48" s="50">
        <f>VLOOKUP($A48,'ADR Raw Data'!$B$6:$BE$43,'ADR Raw Data'!H$1,FALSE)</f>
        <v>95.745854483925498</v>
      </c>
      <c r="Z48" s="50">
        <f>VLOOKUP($A48,'ADR Raw Data'!$B$6:$BE$43,'ADR Raw Data'!I$1,FALSE)</f>
        <v>99.132967959527804</v>
      </c>
      <c r="AA48" s="50">
        <f>VLOOKUP($A48,'ADR Raw Data'!$B$6:$BE$43,'ADR Raw Data'!J$1,FALSE)</f>
        <v>96.485397923875396</v>
      </c>
      <c r="AB48" s="50">
        <f>VLOOKUP($A48,'ADR Raw Data'!$B$6:$BE$43,'ADR Raw Data'!K$1,FALSE)</f>
        <v>99.965636363636307</v>
      </c>
      <c r="AC48" s="51">
        <f>VLOOKUP($A48,'ADR Raw Data'!$B$6:$BE$43,'ADR Raw Data'!L$1,FALSE)</f>
        <v>96.948192854665194</v>
      </c>
      <c r="AD48" s="50">
        <f>VLOOKUP($A48,'ADR Raw Data'!$B$6:$BE$43,'ADR Raw Data'!N$1,FALSE)</f>
        <v>101.99581967213101</v>
      </c>
      <c r="AE48" s="50">
        <f>VLOOKUP($A48,'ADR Raw Data'!$B$6:$BE$43,'ADR Raw Data'!O$1,FALSE)</f>
        <v>101.007685774946</v>
      </c>
      <c r="AF48" s="51">
        <f>VLOOKUP($A48,'ADR Raw Data'!$B$6:$BE$43,'ADR Raw Data'!P$1,FALSE)</f>
        <v>101.51051094890499</v>
      </c>
      <c r="AG48" s="52">
        <f>VLOOKUP($A48,'ADR Raw Data'!$B$6:$BE$43,'ADR Raw Data'!R$1,FALSE)</f>
        <v>98.086991150442401</v>
      </c>
      <c r="AI48" s="129">
        <f>(VLOOKUP($A48,'ADR Raw Data'!$B$6:$BE$43,'ADR Raw Data'!T$1,FALSE))/100</f>
        <v>9.6250834692252596E-2</v>
      </c>
      <c r="AJ48" s="119">
        <f>(VLOOKUP($A48,'ADR Raw Data'!$B$6:$BE$43,'ADR Raw Data'!U$1,FALSE))/100</f>
        <v>4.5185097118226401E-2</v>
      </c>
      <c r="AK48" s="119">
        <f>(VLOOKUP($A48,'ADR Raw Data'!$B$6:$BE$43,'ADR Raw Data'!V$1,FALSE))/100</f>
        <v>7.5697000149183E-2</v>
      </c>
      <c r="AL48" s="119">
        <f>(VLOOKUP($A48,'ADR Raw Data'!$B$6:$BE$43,'ADR Raw Data'!W$1,FALSE))/100</f>
        <v>-3.1985236424971503E-2</v>
      </c>
      <c r="AM48" s="119">
        <f>(VLOOKUP($A48,'ADR Raw Data'!$B$6:$BE$43,'ADR Raw Data'!X$1,FALSE))/100</f>
        <v>7.1259337773118908E-2</v>
      </c>
      <c r="AN48" s="130">
        <f>(VLOOKUP($A48,'ADR Raw Data'!$B$6:$BE$43,'ADR Raw Data'!Y$1,FALSE))/100</f>
        <v>4.1571775785281401E-2</v>
      </c>
      <c r="AO48" s="119">
        <f>(VLOOKUP($A48,'ADR Raw Data'!$B$6:$BE$43,'ADR Raw Data'!AA$1,FALSE))/100</f>
        <v>1.48019404358729E-2</v>
      </c>
      <c r="AP48" s="119">
        <f>(VLOOKUP($A48,'ADR Raw Data'!$B$6:$BE$43,'ADR Raw Data'!AB$1,FALSE))/100</f>
        <v>2.4640564956146398E-2</v>
      </c>
      <c r="AQ48" s="130">
        <f>(VLOOKUP($A48,'ADR Raw Data'!$B$6:$BE$43,'ADR Raw Data'!AC$1,FALSE))/100</f>
        <v>1.9716762368218198E-2</v>
      </c>
      <c r="AR48" s="131">
        <f>(VLOOKUP($A48,'ADR Raw Data'!$B$6:$BE$43,'ADR Raw Data'!AE$1,FALSE))/100</f>
        <v>3.5432683929518101E-2</v>
      </c>
      <c r="AS48" s="40"/>
      <c r="AT48" s="49">
        <f>VLOOKUP($A48,'RevPAR Raw Data'!$B$6:$BE$43,'RevPAR Raw Data'!G$1,FALSE)</f>
        <v>41.735989053948302</v>
      </c>
      <c r="AU48" s="50">
        <f>VLOOKUP($A48,'RevPAR Raw Data'!$B$6:$BE$43,'RevPAR Raw Data'!H$1,FALSE)</f>
        <v>44.242220484753702</v>
      </c>
      <c r="AV48" s="50">
        <f>VLOOKUP($A48,'RevPAR Raw Data'!$B$6:$BE$43,'RevPAR Raw Data'!I$1,FALSE)</f>
        <v>45.962353401094603</v>
      </c>
      <c r="AW48" s="50">
        <f>VLOOKUP($A48,'RevPAR Raw Data'!$B$6:$BE$43,'RevPAR Raw Data'!J$1,FALSE)</f>
        <v>43.603252541047603</v>
      </c>
      <c r="AX48" s="50">
        <f>VLOOKUP($A48,'RevPAR Raw Data'!$B$6:$BE$43,'RevPAR Raw Data'!K$1,FALSE)</f>
        <v>42.987568412822498</v>
      </c>
      <c r="AY48" s="51">
        <f>VLOOKUP($A48,'RevPAR Raw Data'!$B$6:$BE$43,'RevPAR Raw Data'!L$1,FALSE)</f>
        <v>43.706276778733297</v>
      </c>
      <c r="AZ48" s="50">
        <f>VLOOKUP($A48,'RevPAR Raw Data'!$B$6:$BE$43,'RevPAR Raw Data'!N$1,FALSE)</f>
        <v>38.9163096168881</v>
      </c>
      <c r="BA48" s="50">
        <f>VLOOKUP($A48,'RevPAR Raw Data'!$B$6:$BE$43,'RevPAR Raw Data'!O$1,FALSE)</f>
        <v>37.196731821735703</v>
      </c>
      <c r="BB48" s="51">
        <f>VLOOKUP($A48,'RevPAR Raw Data'!$B$6:$BE$43,'RevPAR Raw Data'!P$1,FALSE)</f>
        <v>38.056520719311898</v>
      </c>
      <c r="BC48" s="52">
        <f>VLOOKUP($A48,'RevPAR Raw Data'!$B$6:$BE$43,'RevPAR Raw Data'!R$1,FALSE)</f>
        <v>42.092060761755803</v>
      </c>
      <c r="BE48" s="129">
        <f>(VLOOKUP($A48,'RevPAR Raw Data'!$B$6:$BE$43,'RevPAR Raw Data'!T$1,FALSE))/100</f>
        <v>0.41619734526985502</v>
      </c>
      <c r="BF48" s="119">
        <f>(VLOOKUP($A48,'RevPAR Raw Data'!$B$6:$BE$43,'RevPAR Raw Data'!U$1,FALSE))/100</f>
        <v>9.32090260926767E-3</v>
      </c>
      <c r="BG48" s="119">
        <f>(VLOOKUP($A48,'RevPAR Raw Data'!$B$6:$BE$43,'RevPAR Raw Data'!V$1,FALSE))/100</f>
        <v>-0.14262322434346</v>
      </c>
      <c r="BH48" s="119">
        <f>(VLOOKUP($A48,'RevPAR Raw Data'!$B$6:$BE$43,'RevPAR Raw Data'!W$1,FALSE))/100</f>
        <v>-0.242878845268786</v>
      </c>
      <c r="BI48" s="119">
        <f>(VLOOKUP($A48,'RevPAR Raw Data'!$B$6:$BE$43,'RevPAR Raw Data'!X$1,FALSE))/100</f>
        <v>-0.133540241507036</v>
      </c>
      <c r="BJ48" s="130">
        <f>(VLOOKUP($A48,'RevPAR Raw Data'!$B$6:$BE$43,'RevPAR Raw Data'!Y$1,FALSE))/100</f>
        <v>-6.6567786885618097E-2</v>
      </c>
      <c r="BK48" s="119">
        <f>(VLOOKUP($A48,'RevPAR Raw Data'!$B$6:$BE$43,'RevPAR Raw Data'!AA$1,FALSE))/100</f>
        <v>-0.10609504163771399</v>
      </c>
      <c r="BL48" s="119">
        <f>(VLOOKUP($A48,'RevPAR Raw Data'!$B$6:$BE$43,'RevPAR Raw Data'!AB$1,FALSE))/100</f>
        <v>-0.120936783070409</v>
      </c>
      <c r="BM48" s="130">
        <f>(VLOOKUP($A48,'RevPAR Raw Data'!$B$6:$BE$43,'RevPAR Raw Data'!AC$1,FALSE))/100</f>
        <v>-0.113410358013489</v>
      </c>
      <c r="BN48" s="131">
        <f>(VLOOKUP($A48,'RevPAR Raw Data'!$B$6:$BE$43,'RevPAR Raw Data'!AE$1,FALSE))/100</f>
        <v>-7.9136025079349692E-2</v>
      </c>
    </row>
    <row r="49" spans="1:66" x14ac:dyDescent="0.45">
      <c r="A49" s="59" t="s">
        <v>79</v>
      </c>
      <c r="B49" s="118">
        <f>(VLOOKUP($A49,'Occupancy Raw Data'!$B$8:$BE$45,'Occupancy Raw Data'!G$3,FALSE))/100</f>
        <v>0.28709917971662902</v>
      </c>
      <c r="C49" s="115">
        <f>(VLOOKUP($A49,'Occupancy Raw Data'!$B$8:$BE$45,'Occupancy Raw Data'!H$3,FALSE))/100</f>
        <v>0.346010439970171</v>
      </c>
      <c r="D49" s="115">
        <f>(VLOOKUP($A49,'Occupancy Raw Data'!$B$8:$BE$45,'Occupancy Raw Data'!I$3,FALSE))/100</f>
        <v>0.37583892617449599</v>
      </c>
      <c r="E49" s="115">
        <f>(VLOOKUP($A49,'Occupancy Raw Data'!$B$8:$BE$45,'Occupancy Raw Data'!J$3,FALSE))/100</f>
        <v>0.39000745712155099</v>
      </c>
      <c r="F49" s="115">
        <f>(VLOOKUP($A49,'Occupancy Raw Data'!$B$8:$BE$45,'Occupancy Raw Data'!K$3,FALSE))/100</f>
        <v>0.36316181953765797</v>
      </c>
      <c r="G49" s="116">
        <f>(VLOOKUP($A49,'Occupancy Raw Data'!$B$8:$BE$45,'Occupancy Raw Data'!L$3,FALSE))/100</f>
        <v>0.35242356450410101</v>
      </c>
      <c r="H49" s="119">
        <f>(VLOOKUP($A49,'Occupancy Raw Data'!$B$8:$BE$45,'Occupancy Raw Data'!N$3,FALSE))/100</f>
        <v>0.34824757643549503</v>
      </c>
      <c r="I49" s="119">
        <f>(VLOOKUP($A49,'Occupancy Raw Data'!$B$8:$BE$45,'Occupancy Raw Data'!O$3,FALSE))/100</f>
        <v>0.33109619686800795</v>
      </c>
      <c r="J49" s="116">
        <f>(VLOOKUP($A49,'Occupancy Raw Data'!$B$8:$BE$45,'Occupancy Raw Data'!P$3,FALSE))/100</f>
        <v>0.33967188665175202</v>
      </c>
      <c r="K49" s="117">
        <f>(VLOOKUP($A49,'Occupancy Raw Data'!$B$8:$BE$45,'Occupancy Raw Data'!R$3,FALSE))/100</f>
        <v>0.34878022797485797</v>
      </c>
      <c r="M49" s="129">
        <f>(VLOOKUP($A49,'Occupancy Raw Data'!$B$8:$BE$45,'Occupancy Raw Data'!T$3,FALSE))/100</f>
        <v>1.7439198294019898E-2</v>
      </c>
      <c r="N49" s="119">
        <f>(VLOOKUP($A49,'Occupancy Raw Data'!$B$8:$BE$45,'Occupancy Raw Data'!U$3,FALSE))/100</f>
        <v>-0.146145266810082</v>
      </c>
      <c r="O49" s="119">
        <f>(VLOOKUP($A49,'Occupancy Raw Data'!$B$8:$BE$45,'Occupancy Raw Data'!V$3,FALSE))/100</f>
        <v>-0.10381746777278501</v>
      </c>
      <c r="P49" s="119">
        <f>(VLOOKUP($A49,'Occupancy Raw Data'!$B$8:$BE$45,'Occupancy Raw Data'!W$3,FALSE))/100</f>
        <v>-0.11196369666686999</v>
      </c>
      <c r="Q49" s="119">
        <f>(VLOOKUP($A49,'Occupancy Raw Data'!$B$8:$BE$45,'Occupancy Raw Data'!X$3,FALSE))/100</f>
        <v>-7.9729726117833202E-2</v>
      </c>
      <c r="R49" s="130">
        <f>(VLOOKUP($A49,'Occupancy Raw Data'!$B$8:$BE$45,'Occupancy Raw Data'!Y$3,FALSE))/100</f>
        <v>-9.1969897578718207E-2</v>
      </c>
      <c r="S49" s="119">
        <f>(VLOOKUP($A49,'Occupancy Raw Data'!$B$8:$BE$45,'Occupancy Raw Data'!AA$3,FALSE))/100</f>
        <v>-9.647326040405281E-2</v>
      </c>
      <c r="T49" s="119">
        <f>(VLOOKUP($A49,'Occupancy Raw Data'!$B$8:$BE$45,'Occupancy Raw Data'!AB$3,FALSE))/100</f>
        <v>-0.16843690520183799</v>
      </c>
      <c r="U49" s="130">
        <f>(VLOOKUP($A49,'Occupancy Raw Data'!$B$8:$BE$45,'Occupancy Raw Data'!AC$3,FALSE))/100</f>
        <v>-0.13303962504408301</v>
      </c>
      <c r="V49" s="131">
        <f>(VLOOKUP($A49,'Occupancy Raw Data'!$B$8:$BE$45,'Occupancy Raw Data'!AE$3,FALSE))/100</f>
        <v>-0.10378330828267</v>
      </c>
      <c r="X49" s="49">
        <f>VLOOKUP($A49,'ADR Raw Data'!$B$6:$BE$43,'ADR Raw Data'!G$1,FALSE)</f>
        <v>89.111298701298693</v>
      </c>
      <c r="Y49" s="50">
        <f>VLOOKUP($A49,'ADR Raw Data'!$B$6:$BE$43,'ADR Raw Data'!H$1,FALSE)</f>
        <v>92.474504310344798</v>
      </c>
      <c r="Z49" s="50">
        <f>VLOOKUP($A49,'ADR Raw Data'!$B$6:$BE$43,'ADR Raw Data'!I$1,FALSE)</f>
        <v>94.455178571428505</v>
      </c>
      <c r="AA49" s="50">
        <f>VLOOKUP($A49,'ADR Raw Data'!$B$6:$BE$43,'ADR Raw Data'!J$1,FALSE)</f>
        <v>95.1752007648183</v>
      </c>
      <c r="AB49" s="50">
        <f>VLOOKUP($A49,'ADR Raw Data'!$B$6:$BE$43,'ADR Raw Data'!K$1,FALSE)</f>
        <v>94.319096509240197</v>
      </c>
      <c r="AC49" s="51">
        <f>VLOOKUP($A49,'ADR Raw Data'!$B$6:$BE$43,'ADR Raw Data'!L$1,FALSE)</f>
        <v>93.326898011002896</v>
      </c>
      <c r="AD49" s="50">
        <f>VLOOKUP($A49,'ADR Raw Data'!$B$6:$BE$43,'ADR Raw Data'!N$1,FALSE)</f>
        <v>95.065738758029894</v>
      </c>
      <c r="AE49" s="50">
        <f>VLOOKUP($A49,'ADR Raw Data'!$B$6:$BE$43,'ADR Raw Data'!O$1,FALSE)</f>
        <v>94.741824324324298</v>
      </c>
      <c r="AF49" s="51">
        <f>VLOOKUP($A49,'ADR Raw Data'!$B$6:$BE$43,'ADR Raw Data'!P$1,FALSE)</f>
        <v>94.907870472008696</v>
      </c>
      <c r="AG49" s="52">
        <f>VLOOKUP($A49,'ADR Raw Data'!$B$6:$BE$43,'ADR Raw Data'!R$1,FALSE)</f>
        <v>93.7668081857055</v>
      </c>
      <c r="AI49" s="129">
        <f>(VLOOKUP($A49,'ADR Raw Data'!$B$6:$BE$43,'ADR Raw Data'!T$1,FALSE))/100</f>
        <v>4.6804880278109799E-2</v>
      </c>
      <c r="AJ49" s="119">
        <f>(VLOOKUP($A49,'ADR Raw Data'!$B$6:$BE$43,'ADR Raw Data'!U$1,FALSE))/100</f>
        <v>5.3617337553291095E-2</v>
      </c>
      <c r="AK49" s="119">
        <f>(VLOOKUP($A49,'ADR Raw Data'!$B$6:$BE$43,'ADR Raw Data'!V$1,FALSE))/100</f>
        <v>6.14037467699384E-2</v>
      </c>
      <c r="AL49" s="119">
        <f>(VLOOKUP($A49,'ADR Raw Data'!$B$6:$BE$43,'ADR Raw Data'!W$1,FALSE))/100</f>
        <v>6.9088904944429902E-2</v>
      </c>
      <c r="AM49" s="119">
        <f>(VLOOKUP($A49,'ADR Raw Data'!$B$6:$BE$43,'ADR Raw Data'!X$1,FALSE))/100</f>
        <v>7.7277449762879605E-2</v>
      </c>
      <c r="AN49" s="130">
        <f>(VLOOKUP($A49,'ADR Raw Data'!$B$6:$BE$43,'ADR Raw Data'!Y$1,FALSE))/100</f>
        <v>6.1871705059304498E-2</v>
      </c>
      <c r="AO49" s="119">
        <f>(VLOOKUP($A49,'ADR Raw Data'!$B$6:$BE$43,'ADR Raw Data'!AA$1,FALSE))/100</f>
        <v>4.84360749156688E-2</v>
      </c>
      <c r="AP49" s="119">
        <f>(VLOOKUP($A49,'ADR Raw Data'!$B$6:$BE$43,'ADR Raw Data'!AB$1,FALSE))/100</f>
        <v>3.4275325653350501E-2</v>
      </c>
      <c r="AQ49" s="130">
        <f>(VLOOKUP($A49,'ADR Raw Data'!$B$6:$BE$43,'ADR Raw Data'!AC$1,FALSE))/100</f>
        <v>4.1278358666746506E-2</v>
      </c>
      <c r="AR49" s="131">
        <f>(VLOOKUP($A49,'ADR Raw Data'!$B$6:$BE$43,'ADR Raw Data'!AE$1,FALSE))/100</f>
        <v>5.5626351938860397E-2</v>
      </c>
      <c r="AS49" s="40"/>
      <c r="AT49" s="49">
        <f>VLOOKUP($A49,'RevPAR Raw Data'!$B$6:$BE$43,'RevPAR Raw Data'!G$1,FALSE)</f>
        <v>25.583780760626301</v>
      </c>
      <c r="AU49" s="50">
        <f>VLOOKUP($A49,'RevPAR Raw Data'!$B$6:$BE$43,'RevPAR Raw Data'!H$1,FALSE)</f>
        <v>31.9971439224459</v>
      </c>
      <c r="AV49" s="50">
        <f>VLOOKUP($A49,'RevPAR Raw Data'!$B$6:$BE$43,'RevPAR Raw Data'!I$1,FALSE)</f>
        <v>35.499932885905999</v>
      </c>
      <c r="AW49" s="50">
        <f>VLOOKUP($A49,'RevPAR Raw Data'!$B$6:$BE$43,'RevPAR Raw Data'!J$1,FALSE)</f>
        <v>37.119038031319903</v>
      </c>
      <c r="AX49" s="50">
        <f>VLOOKUP($A49,'RevPAR Raw Data'!$B$6:$BE$43,'RevPAR Raw Data'!K$1,FALSE)</f>
        <v>34.253094705443601</v>
      </c>
      <c r="AY49" s="51">
        <f>VLOOKUP($A49,'RevPAR Raw Data'!$B$6:$BE$43,'RevPAR Raw Data'!L$1,FALSE)</f>
        <v>32.890598061148303</v>
      </c>
      <c r="AZ49" s="50">
        <f>VLOOKUP($A49,'RevPAR Raw Data'!$B$6:$BE$43,'RevPAR Raw Data'!N$1,FALSE)</f>
        <v>33.106413124533901</v>
      </c>
      <c r="BA49" s="50">
        <f>VLOOKUP($A49,'RevPAR Raw Data'!$B$6:$BE$43,'RevPAR Raw Data'!O$1,FALSE)</f>
        <v>31.368657718120801</v>
      </c>
      <c r="BB49" s="51">
        <f>VLOOKUP($A49,'RevPAR Raw Data'!$B$6:$BE$43,'RevPAR Raw Data'!P$1,FALSE)</f>
        <v>32.237535421327301</v>
      </c>
      <c r="BC49" s="52">
        <f>VLOOKUP($A49,'RevPAR Raw Data'!$B$6:$BE$43,'RevPAR Raw Data'!R$1,FALSE)</f>
        <v>32.704008735485203</v>
      </c>
      <c r="BE49" s="129">
        <f>(VLOOKUP($A49,'RevPAR Raw Data'!$B$6:$BE$43,'RevPAR Raw Data'!T$1,FALSE))/100</f>
        <v>6.5060318160427497E-2</v>
      </c>
      <c r="BF49" s="119">
        <f>(VLOOKUP($A49,'RevPAR Raw Data'!$B$6:$BE$43,'RevPAR Raw Data'!U$1,FALSE))/100</f>
        <v>-0.10036384935916301</v>
      </c>
      <c r="BG49" s="119">
        <f>(VLOOKUP($A49,'RevPAR Raw Data'!$B$6:$BE$43,'RevPAR Raw Data'!V$1,FALSE))/100</f>
        <v>-4.8788502504263302E-2</v>
      </c>
      <c r="BH49" s="119">
        <f>(VLOOKUP($A49,'RevPAR Raw Data'!$B$6:$BE$43,'RevPAR Raw Data'!W$1,FALSE))/100</f>
        <v>-5.0610240918685302E-2</v>
      </c>
      <c r="BI49" s="119">
        <f>(VLOOKUP($A49,'RevPAR Raw Data'!$B$6:$BE$43,'RevPAR Raw Data'!X$1,FALSE))/100</f>
        <v>-8.6135862596325892E-3</v>
      </c>
      <c r="BJ49" s="130">
        <f>(VLOOKUP($A49,'RevPAR Raw Data'!$B$6:$BE$43,'RevPAR Raw Data'!Y$1,FALSE))/100</f>
        <v>-3.5788526896738601E-2</v>
      </c>
      <c r="BK49" s="119">
        <f>(VLOOKUP($A49,'RevPAR Raw Data'!$B$6:$BE$43,'RevPAR Raw Data'!AA$1,FALSE))/100</f>
        <v>-5.2709971556673396E-2</v>
      </c>
      <c r="BL49" s="119">
        <f>(VLOOKUP($A49,'RevPAR Raw Data'!$B$6:$BE$43,'RevPAR Raw Data'!AB$1,FALSE))/100</f>
        <v>-0.13993480932632299</v>
      </c>
      <c r="BM49" s="130">
        <f>(VLOOKUP($A49,'RevPAR Raw Data'!$B$6:$BE$43,'RevPAR Raw Data'!AC$1,FALSE))/100</f>
        <v>-9.7252923736795699E-2</v>
      </c>
      <c r="BN49" s="131">
        <f>(VLOOKUP($A49,'RevPAR Raw Data'!$B$6:$BE$43,'RevPAR Raw Data'!AE$1,FALSE))/100</f>
        <v>-5.3930043175721198E-2</v>
      </c>
    </row>
    <row r="50" spans="1:66" x14ac:dyDescent="0.45">
      <c r="A50" s="59" t="s">
        <v>80</v>
      </c>
      <c r="B50" s="118">
        <f>(VLOOKUP($A50,'Occupancy Raw Data'!$B$8:$BE$45,'Occupancy Raw Data'!G$3,FALSE))/100</f>
        <v>0.32865757064745205</v>
      </c>
      <c r="C50" s="115">
        <f>(VLOOKUP($A50,'Occupancy Raw Data'!$B$8:$BE$45,'Occupancy Raw Data'!H$3,FALSE))/100</f>
        <v>0.35346721855996699</v>
      </c>
      <c r="D50" s="115">
        <f>(VLOOKUP($A50,'Occupancy Raw Data'!$B$8:$BE$45,'Occupancy Raw Data'!I$3,FALSE))/100</f>
        <v>0.39416934948132204</v>
      </c>
      <c r="E50" s="115">
        <f>(VLOOKUP($A50,'Occupancy Raw Data'!$B$8:$BE$45,'Occupancy Raw Data'!J$3,FALSE))/100</f>
        <v>0.40313761561653599</v>
      </c>
      <c r="F50" s="115">
        <f>(VLOOKUP($A50,'Occupancy Raw Data'!$B$8:$BE$45,'Occupancy Raw Data'!K$3,FALSE))/100</f>
        <v>0.41560631611221799</v>
      </c>
      <c r="G50" s="116">
        <f>(VLOOKUP($A50,'Occupancy Raw Data'!$B$8:$BE$45,'Occupancy Raw Data'!L$3,FALSE))/100</f>
        <v>0.37900761408349903</v>
      </c>
      <c r="H50" s="119">
        <f>(VLOOKUP($A50,'Occupancy Raw Data'!$B$8:$BE$45,'Occupancy Raw Data'!N$3,FALSE))/100</f>
        <v>0.44358424038019301</v>
      </c>
      <c r="I50" s="119">
        <f>(VLOOKUP($A50,'Occupancy Raw Data'!$B$8:$BE$45,'Occupancy Raw Data'!O$3,FALSE))/100</f>
        <v>0.42636312535131998</v>
      </c>
      <c r="J50" s="116">
        <f>(VLOOKUP($A50,'Occupancy Raw Data'!$B$8:$BE$45,'Occupancy Raw Data'!P$3,FALSE))/100</f>
        <v>0.43497368286575699</v>
      </c>
      <c r="K50" s="117">
        <f>(VLOOKUP($A50,'Occupancy Raw Data'!$B$8:$BE$45,'Occupancy Raw Data'!R$3,FALSE))/100</f>
        <v>0.39499791944985801</v>
      </c>
      <c r="M50" s="129">
        <f>(VLOOKUP($A50,'Occupancy Raw Data'!$B$8:$BE$45,'Occupancy Raw Data'!T$3,FALSE))/100</f>
        <v>1.6936624624111999E-2</v>
      </c>
      <c r="N50" s="119">
        <f>(VLOOKUP($A50,'Occupancy Raw Data'!$B$8:$BE$45,'Occupancy Raw Data'!U$3,FALSE))/100</f>
        <v>-0.131983968591983</v>
      </c>
      <c r="O50" s="119">
        <f>(VLOOKUP($A50,'Occupancy Raw Data'!$B$8:$BE$45,'Occupancy Raw Data'!V$3,FALSE))/100</f>
        <v>-0.11983582704256801</v>
      </c>
      <c r="P50" s="119">
        <f>(VLOOKUP($A50,'Occupancy Raw Data'!$B$8:$BE$45,'Occupancy Raw Data'!W$3,FALSE))/100</f>
        <v>-0.114730046485239</v>
      </c>
      <c r="Q50" s="119">
        <f>(VLOOKUP($A50,'Occupancy Raw Data'!$B$8:$BE$45,'Occupancy Raw Data'!X$3,FALSE))/100</f>
        <v>-0.116728501506826</v>
      </c>
      <c r="R50" s="130">
        <f>(VLOOKUP($A50,'Occupancy Raw Data'!$B$8:$BE$45,'Occupancy Raw Data'!Y$3,FALSE))/100</f>
        <v>-9.9379578448303293E-2</v>
      </c>
      <c r="S50" s="119">
        <f>(VLOOKUP($A50,'Occupancy Raw Data'!$B$8:$BE$45,'Occupancy Raw Data'!AA$3,FALSE))/100</f>
        <v>-0.19344542334617798</v>
      </c>
      <c r="T50" s="119">
        <f>(VLOOKUP($A50,'Occupancy Raw Data'!$B$8:$BE$45,'Occupancy Raw Data'!AB$3,FALSE))/100</f>
        <v>-0.26808983257547103</v>
      </c>
      <c r="U50" s="130">
        <f>(VLOOKUP($A50,'Occupancy Raw Data'!$B$8:$BE$45,'Occupancy Raw Data'!AC$3,FALSE))/100</f>
        <v>-0.23184067105592301</v>
      </c>
      <c r="V50" s="131">
        <f>(VLOOKUP($A50,'Occupancy Raw Data'!$B$8:$BE$45,'Occupancy Raw Data'!AE$3,FALSE))/100</f>
        <v>-0.145727835672124</v>
      </c>
      <c r="X50" s="49">
        <f>VLOOKUP($A50,'ADR Raw Data'!$B$6:$BE$43,'ADR Raw Data'!G$1,FALSE)</f>
        <v>84.6356114436756</v>
      </c>
      <c r="Y50" s="50">
        <f>VLOOKUP($A50,'ADR Raw Data'!$B$6:$BE$43,'ADR Raw Data'!H$1,FALSE)</f>
        <v>86.908012866849703</v>
      </c>
      <c r="Z50" s="50">
        <f>VLOOKUP($A50,'ADR Raw Data'!$B$6:$BE$43,'ADR Raw Data'!I$1,FALSE)</f>
        <v>89.927976275361303</v>
      </c>
      <c r="AA50" s="50">
        <f>VLOOKUP($A50,'ADR Raw Data'!$B$6:$BE$43,'ADR Raw Data'!J$1,FALSE)</f>
        <v>89.421588287488902</v>
      </c>
      <c r="AB50" s="50">
        <f>VLOOKUP($A50,'ADR Raw Data'!$B$6:$BE$43,'ADR Raw Data'!K$1,FALSE)</f>
        <v>90.350644288700295</v>
      </c>
      <c r="AC50" s="51">
        <f>VLOOKUP($A50,'ADR Raw Data'!$B$6:$BE$43,'ADR Raw Data'!L$1,FALSE)</f>
        <v>88.431798214863505</v>
      </c>
      <c r="AD50" s="50">
        <f>VLOOKUP($A50,'ADR Raw Data'!$B$6:$BE$43,'ADR Raw Data'!N$1,FALSE)</f>
        <v>97.293544726686207</v>
      </c>
      <c r="AE50" s="50">
        <f>VLOOKUP($A50,'ADR Raw Data'!$B$6:$BE$43,'ADR Raw Data'!O$1,FALSE)</f>
        <v>100.68391562294001</v>
      </c>
      <c r="AF50" s="51">
        <f>VLOOKUP($A50,'ADR Raw Data'!$B$6:$BE$43,'ADR Raw Data'!P$1,FALSE)</f>
        <v>98.955172991071393</v>
      </c>
      <c r="AG50" s="52">
        <f>VLOOKUP($A50,'ADR Raw Data'!$B$6:$BE$43,'ADR Raw Data'!R$1,FALSE)</f>
        <v>91.742767612922293</v>
      </c>
      <c r="AI50" s="129">
        <f>(VLOOKUP($A50,'ADR Raw Data'!$B$6:$BE$43,'ADR Raw Data'!T$1,FALSE))/100</f>
        <v>-9.1651882311827408E-3</v>
      </c>
      <c r="AJ50" s="119">
        <f>(VLOOKUP($A50,'ADR Raw Data'!$B$6:$BE$43,'ADR Raw Data'!U$1,FALSE))/100</f>
        <v>-6.0372870956425399E-2</v>
      </c>
      <c r="AK50" s="119">
        <f>(VLOOKUP($A50,'ADR Raw Data'!$B$6:$BE$43,'ADR Raw Data'!V$1,FALSE))/100</f>
        <v>-5.40572085324727E-2</v>
      </c>
      <c r="AL50" s="119">
        <f>(VLOOKUP($A50,'ADR Raw Data'!$B$6:$BE$43,'ADR Raw Data'!W$1,FALSE))/100</f>
        <v>-6.0860754141478297E-2</v>
      </c>
      <c r="AM50" s="119">
        <f>(VLOOKUP($A50,'ADR Raw Data'!$B$6:$BE$43,'ADR Raw Data'!X$1,FALSE))/100</f>
        <v>-3.9023707835210301E-2</v>
      </c>
      <c r="AN50" s="130">
        <f>(VLOOKUP($A50,'ADR Raw Data'!$B$6:$BE$43,'ADR Raw Data'!Y$1,FALSE))/100</f>
        <v>-4.7941904214509903E-2</v>
      </c>
      <c r="AO50" s="119">
        <f>(VLOOKUP($A50,'ADR Raw Data'!$B$6:$BE$43,'ADR Raw Data'!AA$1,FALSE))/100</f>
        <v>-7.9000675263231498E-2</v>
      </c>
      <c r="AP50" s="119">
        <f>(VLOOKUP($A50,'ADR Raw Data'!$B$6:$BE$43,'ADR Raw Data'!AB$1,FALSE))/100</f>
        <v>-0.112310124307064</v>
      </c>
      <c r="AQ50" s="130">
        <f>(VLOOKUP($A50,'ADR Raw Data'!$B$6:$BE$43,'ADR Raw Data'!AC$1,FALSE))/100</f>
        <v>-9.7475464998658196E-2</v>
      </c>
      <c r="AR50" s="131">
        <f>(VLOOKUP($A50,'ADR Raw Data'!$B$6:$BE$43,'ADR Raw Data'!AE$1,FALSE))/100</f>
        <v>-7.0944573393976904E-2</v>
      </c>
      <c r="AS50" s="40"/>
      <c r="AT50" s="49">
        <f>VLOOKUP($A50,'RevPAR Raw Data'!$B$6:$BE$43,'RevPAR Raw Data'!G$1,FALSE)</f>
        <v>27.816134447340101</v>
      </c>
      <c r="AU50" s="50">
        <f>VLOOKUP($A50,'RevPAR Raw Data'!$B$6:$BE$43,'RevPAR Raw Data'!H$1,FALSE)</f>
        <v>30.7191335786192</v>
      </c>
      <c r="AV50" s="50">
        <f>VLOOKUP($A50,'RevPAR Raw Data'!$B$6:$BE$43,'RevPAR Raw Data'!I$1,FALSE)</f>
        <v>35.446851908630897</v>
      </c>
      <c r="AW50" s="50">
        <f>VLOOKUP($A50,'RevPAR Raw Data'!$B$6:$BE$43,'RevPAR Raw Data'!J$1,FALSE)</f>
        <v>36.049205886861799</v>
      </c>
      <c r="AX50" s="50">
        <f>VLOOKUP($A50,'RevPAR Raw Data'!$B$6:$BE$43,'RevPAR Raw Data'!K$1,FALSE)</f>
        <v>37.550298431192097</v>
      </c>
      <c r="AY50" s="51">
        <f>VLOOKUP($A50,'RevPAR Raw Data'!$B$6:$BE$43,'RevPAR Raw Data'!L$1,FALSE)</f>
        <v>33.516324850528797</v>
      </c>
      <c r="AZ50" s="50">
        <f>VLOOKUP($A50,'RevPAR Raw Data'!$B$6:$BE$43,'RevPAR Raw Data'!N$1,FALSE)</f>
        <v>43.157883131483402</v>
      </c>
      <c r="BA50" s="50">
        <f>VLOOKUP($A50,'RevPAR Raw Data'!$B$6:$BE$43,'RevPAR Raw Data'!O$1,FALSE)</f>
        <v>42.927908937605302</v>
      </c>
      <c r="BB50" s="51">
        <f>VLOOKUP($A50,'RevPAR Raw Data'!$B$6:$BE$43,'RevPAR Raw Data'!P$1,FALSE)</f>
        <v>43.042896034544398</v>
      </c>
      <c r="BC50" s="52">
        <f>VLOOKUP($A50,'RevPAR Raw Data'!$B$6:$BE$43,'RevPAR Raw Data'!R$1,FALSE)</f>
        <v>36.238202331676099</v>
      </c>
      <c r="BE50" s="129">
        <f>(VLOOKUP($A50,'RevPAR Raw Data'!$B$6:$BE$43,'RevPAR Raw Data'!T$1,FALSE))/100</f>
        <v>7.6162090402484492E-3</v>
      </c>
      <c r="BF50" s="119">
        <f>(VLOOKUP($A50,'RevPAR Raw Data'!$B$6:$BE$43,'RevPAR Raw Data'!U$1,FALSE))/100</f>
        <v>-0.18438858844428702</v>
      </c>
      <c r="BG50" s="119">
        <f>(VLOOKUP($A50,'RevPAR Raw Data'!$B$6:$BE$43,'RevPAR Raw Data'!V$1,FALSE))/100</f>
        <v>-0.16741504528294002</v>
      </c>
      <c r="BH50" s="119">
        <f>(VLOOKUP($A50,'RevPAR Raw Data'!$B$6:$BE$43,'RevPAR Raw Data'!W$1,FALSE))/100</f>
        <v>-0.168608243474939</v>
      </c>
      <c r="BI50" s="119">
        <f>(VLOOKUP($A50,'RevPAR Raw Data'!$B$6:$BE$43,'RevPAR Raw Data'!X$1,FALSE))/100</f>
        <v>-0.15119703040319199</v>
      </c>
      <c r="BJ50" s="130">
        <f>(VLOOKUP($A50,'RevPAR Raw Data'!$B$6:$BE$43,'RevPAR Raw Data'!Y$1,FALSE))/100</f>
        <v>-0.14255703643196602</v>
      </c>
      <c r="BK50" s="119">
        <f>(VLOOKUP($A50,'RevPAR Raw Data'!$B$6:$BE$43,'RevPAR Raw Data'!AA$1,FALSE))/100</f>
        <v>-0.25716377953847902</v>
      </c>
      <c r="BL50" s="119">
        <f>(VLOOKUP($A50,'RevPAR Raw Data'!$B$6:$BE$43,'RevPAR Raw Data'!AB$1,FALSE))/100</f>
        <v>-0.35029075446052504</v>
      </c>
      <c r="BM50" s="130">
        <f>(VLOOKUP($A50,'RevPAR Raw Data'!$B$6:$BE$43,'RevPAR Raw Data'!AC$1,FALSE))/100</f>
        <v>-0.30671735883780399</v>
      </c>
      <c r="BN50" s="131">
        <f>(VLOOKUP($A50,'RevPAR Raw Data'!$B$6:$BE$43,'RevPAR Raw Data'!AE$1,FALSE))/100</f>
        <v>-0.206333809932714</v>
      </c>
    </row>
    <row r="51" spans="1:66" x14ac:dyDescent="0.45">
      <c r="A51" s="62" t="s">
        <v>81</v>
      </c>
      <c r="B51" s="118">
        <f>(VLOOKUP($A51,'Occupancy Raw Data'!$B$8:$BE$45,'Occupancy Raw Data'!G$3,FALSE))/100</f>
        <v>0.47281564372103502</v>
      </c>
      <c r="C51" s="115">
        <f>(VLOOKUP($A51,'Occupancy Raw Data'!$B$8:$BE$45,'Occupancy Raw Data'!H$3,FALSE))/100</f>
        <v>0.53782826570212106</v>
      </c>
      <c r="D51" s="115">
        <f>(VLOOKUP($A51,'Occupancy Raw Data'!$B$8:$BE$45,'Occupancy Raw Data'!I$3,FALSE))/100</f>
        <v>0.50762970498474003</v>
      </c>
      <c r="E51" s="115">
        <f>(VLOOKUP($A51,'Occupancy Raw Data'!$B$8:$BE$45,'Occupancy Raw Data'!J$3,FALSE))/100</f>
        <v>0.52219208017783803</v>
      </c>
      <c r="F51" s="115">
        <f>(VLOOKUP($A51,'Occupancy Raw Data'!$B$8:$BE$45,'Occupancy Raw Data'!K$3,FALSE))/100</f>
        <v>0.49372668701254596</v>
      </c>
      <c r="G51" s="116">
        <f>(VLOOKUP($A51,'Occupancy Raw Data'!$B$8:$BE$45,'Occupancy Raw Data'!L$3,FALSE))/100</f>
        <v>0.50683847631965595</v>
      </c>
      <c r="H51" s="119">
        <f>(VLOOKUP($A51,'Occupancy Raw Data'!$B$8:$BE$45,'Occupancy Raw Data'!N$3,FALSE))/100</f>
        <v>0.48702008213707004</v>
      </c>
      <c r="I51" s="119">
        <f>(VLOOKUP($A51,'Occupancy Raw Data'!$B$8:$BE$45,'Occupancy Raw Data'!O$3,FALSE))/100</f>
        <v>0.46337741607324501</v>
      </c>
      <c r="J51" s="116">
        <f>(VLOOKUP($A51,'Occupancy Raw Data'!$B$8:$BE$45,'Occupancy Raw Data'!P$3,FALSE))/100</f>
        <v>0.47519874910515802</v>
      </c>
      <c r="K51" s="117">
        <f>(VLOOKUP($A51,'Occupancy Raw Data'!$B$8:$BE$45,'Occupancy Raw Data'!R$3,FALSE))/100</f>
        <v>0.497798554258371</v>
      </c>
      <c r="M51" s="129">
        <f>(VLOOKUP($A51,'Occupancy Raw Data'!$B$8:$BE$45,'Occupancy Raw Data'!T$3,FALSE))/100</f>
        <v>0.171848732525541</v>
      </c>
      <c r="N51" s="119">
        <f>(VLOOKUP($A51,'Occupancy Raw Data'!$B$8:$BE$45,'Occupancy Raw Data'!U$3,FALSE))/100</f>
        <v>-0.102543695705735</v>
      </c>
      <c r="O51" s="119">
        <f>(VLOOKUP($A51,'Occupancy Raw Data'!$B$8:$BE$45,'Occupancy Raw Data'!V$3,FALSE))/100</f>
        <v>-0.26657876818433196</v>
      </c>
      <c r="P51" s="119">
        <f>(VLOOKUP($A51,'Occupancy Raw Data'!$B$8:$BE$45,'Occupancy Raw Data'!W$3,FALSE))/100</f>
        <v>-0.207291938253966</v>
      </c>
      <c r="Q51" s="119">
        <f>(VLOOKUP($A51,'Occupancy Raw Data'!$B$8:$BE$45,'Occupancy Raw Data'!X$3,FALSE))/100</f>
        <v>-8.4380740257944703E-2</v>
      </c>
      <c r="R51" s="130">
        <f>(VLOOKUP($A51,'Occupancy Raw Data'!$B$8:$BE$45,'Occupancy Raw Data'!Y$3,FALSE))/100</f>
        <v>-0.123986790479878</v>
      </c>
      <c r="S51" s="119">
        <f>(VLOOKUP($A51,'Occupancy Raw Data'!$B$8:$BE$45,'Occupancy Raw Data'!AA$3,FALSE))/100</f>
        <v>-7.1389363016127597E-2</v>
      </c>
      <c r="T51" s="119">
        <f>(VLOOKUP($A51,'Occupancy Raw Data'!$B$8:$BE$45,'Occupancy Raw Data'!AB$3,FALSE))/100</f>
        <v>-0.17913189014706202</v>
      </c>
      <c r="U51" s="130">
        <f>(VLOOKUP($A51,'Occupancy Raw Data'!$B$8:$BE$45,'Occupancy Raw Data'!AC$3,FALSE))/100</f>
        <v>-0.12724121542869299</v>
      </c>
      <c r="V51" s="131">
        <f>(VLOOKUP($A51,'Occupancy Raw Data'!$B$8:$BE$45,'Occupancy Raw Data'!AE$3,FALSE))/100</f>
        <v>-0.124876816767987</v>
      </c>
      <c r="X51" s="49">
        <f>VLOOKUP($A51,'ADR Raw Data'!$B$6:$BE$43,'ADR Raw Data'!G$1,FALSE)</f>
        <v>114.59316280181601</v>
      </c>
      <c r="Y51" s="50">
        <f>VLOOKUP($A51,'ADR Raw Data'!$B$6:$BE$43,'ADR Raw Data'!H$1,FALSE)</f>
        <v>129.55574310834001</v>
      </c>
      <c r="Z51" s="50">
        <f>VLOOKUP($A51,'ADR Raw Data'!$B$6:$BE$43,'ADR Raw Data'!I$1,FALSE)</f>
        <v>137.43113449120401</v>
      </c>
      <c r="AA51" s="50">
        <f>VLOOKUP($A51,'ADR Raw Data'!$B$6:$BE$43,'ADR Raw Data'!J$1,FALSE)</f>
        <v>136.49250261553399</v>
      </c>
      <c r="AB51" s="50">
        <f>VLOOKUP($A51,'ADR Raw Data'!$B$6:$BE$43,'ADR Raw Data'!K$1,FALSE)</f>
        <v>126.541340430402</v>
      </c>
      <c r="AC51" s="51">
        <f>VLOOKUP($A51,'ADR Raw Data'!$B$6:$BE$43,'ADR Raw Data'!L$1,FALSE)</f>
        <v>129.183739146595</v>
      </c>
      <c r="AD51" s="50">
        <f>VLOOKUP($A51,'ADR Raw Data'!$B$6:$BE$43,'ADR Raw Data'!N$1,FALSE)</f>
        <v>112.94346820362</v>
      </c>
      <c r="AE51" s="50">
        <f>VLOOKUP($A51,'ADR Raw Data'!$B$6:$BE$43,'ADR Raw Data'!O$1,FALSE)</f>
        <v>113.139276334512</v>
      </c>
      <c r="AF51" s="51">
        <f>VLOOKUP($A51,'ADR Raw Data'!$B$6:$BE$43,'ADR Raw Data'!P$1,FALSE)</f>
        <v>113.038936748002</v>
      </c>
      <c r="AG51" s="52">
        <f>VLOOKUP($A51,'ADR Raw Data'!$B$6:$BE$43,'ADR Raw Data'!R$1,FALSE)</f>
        <v>124.780357303115</v>
      </c>
      <c r="AI51" s="129">
        <f>(VLOOKUP($A51,'ADR Raw Data'!$B$6:$BE$43,'ADR Raw Data'!T$1,FALSE))/100</f>
        <v>-2.4500489013801599E-2</v>
      </c>
      <c r="AJ51" s="119">
        <f>(VLOOKUP($A51,'ADR Raw Data'!$B$6:$BE$43,'ADR Raw Data'!U$1,FALSE))/100</f>
        <v>-7.051422330989271E-2</v>
      </c>
      <c r="AK51" s="119">
        <f>(VLOOKUP($A51,'ADR Raw Data'!$B$6:$BE$43,'ADR Raw Data'!V$1,FALSE))/100</f>
        <v>-7.2913713540283392E-2</v>
      </c>
      <c r="AL51" s="119">
        <f>(VLOOKUP($A51,'ADR Raw Data'!$B$6:$BE$43,'ADR Raw Data'!W$1,FALSE))/100</f>
        <v>-6.1657273192967904E-2</v>
      </c>
      <c r="AM51" s="119">
        <f>(VLOOKUP($A51,'ADR Raw Data'!$B$6:$BE$43,'ADR Raw Data'!X$1,FALSE))/100</f>
        <v>-1.12839905120197E-2</v>
      </c>
      <c r="AN51" s="130">
        <f>(VLOOKUP($A51,'ADR Raw Data'!$B$6:$BE$43,'ADR Raw Data'!Y$1,FALSE))/100</f>
        <v>-6.1886384271980302E-2</v>
      </c>
      <c r="AO51" s="119">
        <f>(VLOOKUP($A51,'ADR Raw Data'!$B$6:$BE$43,'ADR Raw Data'!AA$1,FALSE))/100</f>
        <v>1.2018323889795E-3</v>
      </c>
      <c r="AP51" s="119">
        <f>(VLOOKUP($A51,'ADR Raw Data'!$B$6:$BE$43,'ADR Raw Data'!AB$1,FALSE))/100</f>
        <v>-9.9223692171964799E-3</v>
      </c>
      <c r="AQ51" s="130">
        <f>(VLOOKUP($A51,'ADR Raw Data'!$B$6:$BE$43,'ADR Raw Data'!AC$1,FALSE))/100</f>
        <v>-4.6537329194323105E-3</v>
      </c>
      <c r="AR51" s="131">
        <f>(VLOOKUP($A51,'ADR Raw Data'!$B$6:$BE$43,'ADR Raw Data'!AE$1,FALSE))/100</f>
        <v>-4.8236979206627305E-2</v>
      </c>
      <c r="AS51" s="40"/>
      <c r="AT51" s="49">
        <f>VLOOKUP($A51,'RevPAR Raw Data'!$B$6:$BE$43,'RevPAR Raw Data'!G$1,FALSE)</f>
        <v>54.1814400361704</v>
      </c>
      <c r="AU51" s="50">
        <f>VLOOKUP($A51,'RevPAR Raw Data'!$B$6:$BE$43,'RevPAR Raw Data'!H$1,FALSE)</f>
        <v>69.678740627707995</v>
      </c>
      <c r="AV51" s="50">
        <f>VLOOKUP($A51,'RevPAR Raw Data'!$B$6:$BE$43,'RevPAR Raw Data'!I$1,FALSE)</f>
        <v>69.7641262574884</v>
      </c>
      <c r="AW51" s="50">
        <f>VLOOKUP($A51,'RevPAR Raw Data'!$B$6:$BE$43,'RevPAR Raw Data'!J$1,FALSE)</f>
        <v>71.275303869484901</v>
      </c>
      <c r="AX51" s="50">
        <f>VLOOKUP($A51,'RevPAR Raw Data'!$B$6:$BE$43,'RevPAR Raw Data'!K$1,FALSE)</f>
        <v>62.476836780829601</v>
      </c>
      <c r="AY51" s="51">
        <f>VLOOKUP($A51,'RevPAR Raw Data'!$B$6:$BE$43,'RevPAR Raw Data'!L$1,FALSE)</f>
        <v>65.475289514336296</v>
      </c>
      <c r="AZ51" s="50">
        <f>VLOOKUP($A51,'RevPAR Raw Data'!$B$6:$BE$43,'RevPAR Raw Data'!N$1,FALSE)</f>
        <v>55.005737161372899</v>
      </c>
      <c r="BA51" s="50">
        <f>VLOOKUP($A51,'RevPAR Raw Data'!$B$6:$BE$43,'RevPAR Raw Data'!O$1,FALSE)</f>
        <v>52.426185524283099</v>
      </c>
      <c r="BB51" s="51">
        <f>VLOOKUP($A51,'RevPAR Raw Data'!$B$6:$BE$43,'RevPAR Raw Data'!P$1,FALSE)</f>
        <v>53.715961342828003</v>
      </c>
      <c r="BC51" s="52">
        <f>VLOOKUP($A51,'RevPAR Raw Data'!$B$6:$BE$43,'RevPAR Raw Data'!R$1,FALSE)</f>
        <v>62.1154814653339</v>
      </c>
      <c r="BE51" s="129">
        <f>(VLOOKUP($A51,'RevPAR Raw Data'!$B$6:$BE$43,'RevPAR Raw Data'!T$1,FALSE))/100</f>
        <v>0.143137865528461</v>
      </c>
      <c r="BF51" s="119">
        <f>(VLOOKUP($A51,'RevPAR Raw Data'!$B$6:$BE$43,'RevPAR Raw Data'!U$1,FALSE))/100</f>
        <v>-0.16582712995761098</v>
      </c>
      <c r="BG51" s="119">
        <f>(VLOOKUP($A51,'RevPAR Raw Data'!$B$6:$BE$43,'RevPAR Raw Data'!V$1,FALSE))/100</f>
        <v>-0.32005523378530198</v>
      </c>
      <c r="BH51" s="119">
        <f>(VLOOKUP($A51,'RevPAR Raw Data'!$B$6:$BE$43,'RevPAR Raw Data'!W$1,FALSE))/100</f>
        <v>-0.25616815577931001</v>
      </c>
      <c r="BI51" s="119">
        <f>(VLOOKUP($A51,'RevPAR Raw Data'!$B$6:$BE$43,'RevPAR Raw Data'!X$1,FALSE))/100</f>
        <v>-9.4712579297496491E-2</v>
      </c>
      <c r="BJ51" s="130">
        <f>(VLOOKUP($A51,'RevPAR Raw Data'!$B$6:$BE$43,'RevPAR Raw Data'!Y$1,FALSE))/100</f>
        <v>-0.178200080591571</v>
      </c>
      <c r="BK51" s="119">
        <f>(VLOOKUP($A51,'RevPAR Raw Data'!$B$6:$BE$43,'RevPAR Raw Data'!AA$1,FALSE))/100</f>
        <v>-7.0273328675849497E-2</v>
      </c>
      <c r="BL51" s="119">
        <f>(VLOOKUP($A51,'RevPAR Raw Data'!$B$6:$BE$43,'RevPAR Raw Data'!AB$1,FALSE))/100</f>
        <v>-0.18727684661164498</v>
      </c>
      <c r="BM51" s="130">
        <f>(VLOOKUP($A51,'RevPAR Raw Data'!$B$6:$BE$43,'RevPAR Raw Data'!AC$1,FALSE))/100</f>
        <v>-0.131302801715176</v>
      </c>
      <c r="BN51" s="131">
        <f>(VLOOKUP($A51,'RevPAR Raw Data'!$B$6:$BE$43,'RevPAR Raw Data'!AE$1,FALSE))/100</f>
        <v>-0.16709011556078701</v>
      </c>
    </row>
    <row r="52" spans="1:66" x14ac:dyDescent="0.45">
      <c r="A52" s="59" t="s">
        <v>82</v>
      </c>
      <c r="B52" s="118">
        <f>(VLOOKUP($A52,'Occupancy Raw Data'!$B$8:$BE$45,'Occupancy Raw Data'!G$3,FALSE))/100</f>
        <v>0.42325542148341905</v>
      </c>
      <c r="C52" s="115">
        <f>(VLOOKUP($A52,'Occupancy Raw Data'!$B$8:$BE$45,'Occupancy Raw Data'!H$3,FALSE))/100</f>
        <v>0.40545101679183099</v>
      </c>
      <c r="D52" s="115">
        <f>(VLOOKUP($A52,'Occupancy Raw Data'!$B$8:$BE$45,'Occupancy Raw Data'!I$3,FALSE))/100</f>
        <v>0.39043118724158199</v>
      </c>
      <c r="E52" s="115">
        <f>(VLOOKUP($A52,'Occupancy Raw Data'!$B$8:$BE$45,'Occupancy Raw Data'!J$3,FALSE))/100</f>
        <v>0.40992321323094999</v>
      </c>
      <c r="F52" s="115">
        <f>(VLOOKUP($A52,'Occupancy Raw Data'!$B$8:$BE$45,'Occupancy Raw Data'!K$3,FALSE))/100</f>
        <v>0.36570753522909399</v>
      </c>
      <c r="G52" s="116">
        <f>(VLOOKUP($A52,'Occupancy Raw Data'!$B$8:$BE$45,'Occupancy Raw Data'!L$3,FALSE))/100</f>
        <v>0.39895367479537497</v>
      </c>
      <c r="H52" s="119">
        <f>(VLOOKUP($A52,'Occupancy Raw Data'!$B$8:$BE$45,'Occupancy Raw Data'!N$3,FALSE))/100</f>
        <v>0.36266981689308897</v>
      </c>
      <c r="I52" s="119">
        <f>(VLOOKUP($A52,'Occupancy Raw Data'!$B$8:$BE$45,'Occupancy Raw Data'!O$3,FALSE))/100</f>
        <v>0.36005400388152803</v>
      </c>
      <c r="J52" s="116">
        <f>(VLOOKUP($A52,'Occupancy Raw Data'!$B$8:$BE$45,'Occupancy Raw Data'!P$3,FALSE))/100</f>
        <v>0.36136191038730897</v>
      </c>
      <c r="K52" s="117">
        <f>(VLOOKUP($A52,'Occupancy Raw Data'!$B$8:$BE$45,'Occupancy Raw Data'!R$3,FALSE))/100</f>
        <v>0.38821317067878502</v>
      </c>
      <c r="M52" s="129">
        <f>(VLOOKUP($A52,'Occupancy Raw Data'!$B$8:$BE$45,'Occupancy Raw Data'!T$3,FALSE))/100</f>
        <v>0.570982816381707</v>
      </c>
      <c r="N52" s="119">
        <f>(VLOOKUP($A52,'Occupancy Raw Data'!$B$8:$BE$45,'Occupancy Raw Data'!U$3,FALSE))/100</f>
        <v>5.1467845623173504E-2</v>
      </c>
      <c r="O52" s="119">
        <f>(VLOOKUP($A52,'Occupancy Raw Data'!$B$8:$BE$45,'Occupancy Raw Data'!V$3,FALSE))/100</f>
        <v>3.4219796528922403E-2</v>
      </c>
      <c r="P52" s="119">
        <f>(VLOOKUP($A52,'Occupancy Raw Data'!$B$8:$BE$45,'Occupancy Raw Data'!W$3,FALSE))/100</f>
        <v>-1.97044310838564E-3</v>
      </c>
      <c r="Q52" s="119">
        <f>(VLOOKUP($A52,'Occupancy Raw Data'!$B$8:$BE$45,'Occupancy Raw Data'!X$3,FALSE))/100</f>
        <v>-4.8447149027134102E-2</v>
      </c>
      <c r="R52" s="130">
        <f>(VLOOKUP($A52,'Occupancy Raw Data'!$B$8:$BE$45,'Occupancy Raw Data'!Y$3,FALSE))/100</f>
        <v>9.1470018199504302E-2</v>
      </c>
      <c r="S52" s="119">
        <f>(VLOOKUP($A52,'Occupancy Raw Data'!$B$8:$BE$45,'Occupancy Raw Data'!AA$3,FALSE))/100</f>
        <v>-0.15268783078112</v>
      </c>
      <c r="T52" s="119">
        <f>(VLOOKUP($A52,'Occupancy Raw Data'!$B$8:$BE$45,'Occupancy Raw Data'!AB$3,FALSE))/100</f>
        <v>-0.28050485011588899</v>
      </c>
      <c r="U52" s="130">
        <f>(VLOOKUP($A52,'Occupancy Raw Data'!$B$8:$BE$45,'Occupancy Raw Data'!AC$3,FALSE))/100</f>
        <v>-0.22158003156935599</v>
      </c>
      <c r="V52" s="131">
        <f>(VLOOKUP($A52,'Occupancy Raw Data'!$B$8:$BE$45,'Occupancy Raw Data'!AE$3,FALSE))/100</f>
        <v>-1.3989418766764E-2</v>
      </c>
      <c r="X52" s="49">
        <f>VLOOKUP($A52,'ADR Raw Data'!$B$6:$BE$43,'ADR Raw Data'!G$1,FALSE)</f>
        <v>87.334070972886707</v>
      </c>
      <c r="Y52" s="50">
        <f>VLOOKUP($A52,'ADR Raw Data'!$B$6:$BE$43,'ADR Raw Data'!H$1,FALSE)</f>
        <v>87.383400624349605</v>
      </c>
      <c r="Z52" s="50">
        <f>VLOOKUP($A52,'ADR Raw Data'!$B$6:$BE$43,'ADR Raw Data'!I$1,FALSE)</f>
        <v>86.646779770909802</v>
      </c>
      <c r="AA52" s="50">
        <f>VLOOKUP($A52,'ADR Raw Data'!$B$6:$BE$43,'ADR Raw Data'!J$1,FALSE)</f>
        <v>86.618404693289406</v>
      </c>
      <c r="AB52" s="50">
        <f>VLOOKUP($A52,'ADR Raw Data'!$B$6:$BE$43,'ADR Raw Data'!K$1,FALSE)</f>
        <v>86.636472081218201</v>
      </c>
      <c r="AC52" s="51">
        <f>VLOOKUP($A52,'ADR Raw Data'!$B$6:$BE$43,'ADR Raw Data'!L$1,FALSE)</f>
        <v>86.934613790186106</v>
      </c>
      <c r="AD52" s="50">
        <f>VLOOKUP($A52,'ADR Raw Data'!$B$6:$BE$43,'ADR Raw Data'!N$1,FALSE)</f>
        <v>93.210439739413602</v>
      </c>
      <c r="AE52" s="50">
        <f>VLOOKUP($A52,'ADR Raw Data'!$B$6:$BE$43,'ADR Raw Data'!O$1,FALSE)</f>
        <v>93.913838762596598</v>
      </c>
      <c r="AF52" s="51">
        <f>VLOOKUP($A52,'ADR Raw Data'!$B$6:$BE$43,'ADR Raw Data'!P$1,FALSE)</f>
        <v>93.560866316403903</v>
      </c>
      <c r="AG52" s="52">
        <f>VLOOKUP($A52,'ADR Raw Data'!$B$6:$BE$43,'ADR Raw Data'!R$1,FALSE)</f>
        <v>88.696882161155102</v>
      </c>
      <c r="AI52" s="129">
        <f>(VLOOKUP($A52,'ADR Raw Data'!$B$6:$BE$43,'ADR Raw Data'!T$1,FALSE))/100</f>
        <v>3.8071263860714598E-2</v>
      </c>
      <c r="AJ52" s="119">
        <f>(VLOOKUP($A52,'ADR Raw Data'!$B$6:$BE$43,'ADR Raw Data'!U$1,FALSE))/100</f>
        <v>-1.01254764013972E-2</v>
      </c>
      <c r="AK52" s="119">
        <f>(VLOOKUP($A52,'ADR Raw Data'!$B$6:$BE$43,'ADR Raw Data'!V$1,FALSE))/100</f>
        <v>-2.7117887014485701E-2</v>
      </c>
      <c r="AL52" s="119">
        <f>(VLOOKUP($A52,'ADR Raw Data'!$B$6:$BE$43,'ADR Raw Data'!W$1,FALSE))/100</f>
        <v>-2.4856372880449999E-2</v>
      </c>
      <c r="AM52" s="119">
        <f>(VLOOKUP($A52,'ADR Raw Data'!$B$6:$BE$43,'ADR Raw Data'!X$1,FALSE))/100</f>
        <v>7.5403243916395094E-4</v>
      </c>
      <c r="AN52" s="130">
        <f>(VLOOKUP($A52,'ADR Raw Data'!$B$6:$BE$43,'ADR Raw Data'!Y$1,FALSE))/100</f>
        <v>-7.5135690398302002E-3</v>
      </c>
      <c r="AO52" s="119">
        <f>(VLOOKUP($A52,'ADR Raw Data'!$B$6:$BE$43,'ADR Raw Data'!AA$1,FALSE))/100</f>
        <v>-3.8185210758260701E-2</v>
      </c>
      <c r="AP52" s="119">
        <f>(VLOOKUP($A52,'ADR Raw Data'!$B$6:$BE$43,'ADR Raw Data'!AB$1,FALSE))/100</f>
        <v>-9.4212745343453502E-2</v>
      </c>
      <c r="AQ52" s="130">
        <f>(VLOOKUP($A52,'ADR Raw Data'!$B$6:$BE$43,'ADR Raw Data'!AC$1,FALSE))/100</f>
        <v>-6.9606312951971006E-2</v>
      </c>
      <c r="AR52" s="131">
        <f>(VLOOKUP($A52,'ADR Raw Data'!$B$6:$BE$43,'ADR Raw Data'!AE$1,FALSE))/100</f>
        <v>-3.5497659333794597E-2</v>
      </c>
      <c r="AS52" s="40"/>
      <c r="AT52" s="49">
        <f>VLOOKUP($A52,'RevPAR Raw Data'!$B$6:$BE$43,'RevPAR Raw Data'!G$1,FALSE)</f>
        <v>36.964619019491998</v>
      </c>
      <c r="AU52" s="50">
        <f>VLOOKUP($A52,'RevPAR Raw Data'!$B$6:$BE$43,'RevPAR Raw Data'!H$1,FALSE)</f>
        <v>35.429688633870498</v>
      </c>
      <c r="AV52" s="50">
        <f>VLOOKUP($A52,'RevPAR Raw Data'!$B$6:$BE$43,'RevPAR Raw Data'!I$1,FALSE)</f>
        <v>33.829605096616298</v>
      </c>
      <c r="AW52" s="50">
        <f>VLOOKUP($A52,'RevPAR Raw Data'!$B$6:$BE$43,'RevPAR Raw Data'!J$1,FALSE)</f>
        <v>35.506894776811997</v>
      </c>
      <c r="AX52" s="50">
        <f>VLOOKUP($A52,'RevPAR Raw Data'!$B$6:$BE$43,'RevPAR Raw Data'!K$1,FALSE)</f>
        <v>31.683610665766601</v>
      </c>
      <c r="AY52" s="51">
        <f>VLOOKUP($A52,'RevPAR Raw Data'!$B$6:$BE$43,'RevPAR Raw Data'!L$1,FALSE)</f>
        <v>34.682883638511498</v>
      </c>
      <c r="AZ52" s="50">
        <f>VLOOKUP($A52,'RevPAR Raw Data'!$B$6:$BE$43,'RevPAR Raw Data'!N$1,FALSE)</f>
        <v>33.8046131128174</v>
      </c>
      <c r="BA52" s="50">
        <f>VLOOKUP($A52,'RevPAR Raw Data'!$B$6:$BE$43,'RevPAR Raw Data'!O$1,FALSE)</f>
        <v>33.814053666357204</v>
      </c>
      <c r="BB52" s="51">
        <f>VLOOKUP($A52,'RevPAR Raw Data'!$B$6:$BE$43,'RevPAR Raw Data'!P$1,FALSE)</f>
        <v>33.809333389587302</v>
      </c>
      <c r="BC52" s="52">
        <f>VLOOKUP($A52,'RevPAR Raw Data'!$B$6:$BE$43,'RevPAR Raw Data'!R$1,FALSE)</f>
        <v>34.433297853104598</v>
      </c>
      <c r="BE52" s="129">
        <f>(VLOOKUP($A52,'RevPAR Raw Data'!$B$6:$BE$43,'RevPAR Raw Data'!T$1,FALSE))/100</f>
        <v>0.63079211770482302</v>
      </c>
      <c r="BF52" s="119">
        <f>(VLOOKUP($A52,'RevPAR Raw Data'!$B$6:$BE$43,'RevPAR Raw Data'!U$1,FALSE))/100</f>
        <v>4.0821232765487998E-2</v>
      </c>
      <c r="BG52" s="119">
        <f>(VLOOKUP($A52,'RevPAR Raw Data'!$B$6:$BE$43,'RevPAR Raw Data'!V$1,FALSE))/100</f>
        <v>6.17394093850673E-3</v>
      </c>
      <c r="BH52" s="119">
        <f>(VLOOKUP($A52,'RevPAR Raw Data'!$B$6:$BE$43,'RevPAR Raw Data'!W$1,FALSE))/100</f>
        <v>-2.6777837920193899E-2</v>
      </c>
      <c r="BI52" s="119">
        <f>(VLOOKUP($A52,'RevPAR Raw Data'!$B$6:$BE$43,'RevPAR Raw Data'!X$1,FALSE))/100</f>
        <v>-4.7729647309921699E-2</v>
      </c>
      <c r="BJ52" s="130">
        <f>(VLOOKUP($A52,'RevPAR Raw Data'!$B$6:$BE$43,'RevPAR Raw Data'!Y$1,FALSE))/100</f>
        <v>8.3269182862857602E-2</v>
      </c>
      <c r="BK52" s="119">
        <f>(VLOOKUP($A52,'RevPAR Raw Data'!$B$6:$BE$43,'RevPAR Raw Data'!AA$1,FALSE))/100</f>
        <v>-0.18504262454078202</v>
      </c>
      <c r="BL52" s="119">
        <f>(VLOOKUP($A52,'RevPAR Raw Data'!$B$6:$BE$43,'RevPAR Raw Data'!AB$1,FALSE))/100</f>
        <v>-0.34829046344776998</v>
      </c>
      <c r="BM52" s="130">
        <f>(VLOOKUP($A52,'RevPAR Raw Data'!$B$6:$BE$43,'RevPAR Raw Data'!AC$1,FALSE))/100</f>
        <v>-0.275762975500003</v>
      </c>
      <c r="BN52" s="131">
        <f>(VLOOKUP($A52,'RevPAR Raw Data'!$B$6:$BE$43,'RevPAR Raw Data'!AE$1,FALSE))/100</f>
        <v>-4.8990486478898199E-2</v>
      </c>
    </row>
    <row r="53" spans="1:66" x14ac:dyDescent="0.45">
      <c r="A53" s="59" t="s">
        <v>83</v>
      </c>
      <c r="B53" s="118">
        <f>(VLOOKUP($A53,'Occupancy Raw Data'!$B$8:$BE$45,'Occupancy Raw Data'!G$3,FALSE))/100</f>
        <v>0.43060182100821598</v>
      </c>
      <c r="C53" s="115">
        <f>(VLOOKUP($A53,'Occupancy Raw Data'!$B$8:$BE$45,'Occupancy Raw Data'!H$3,FALSE))/100</f>
        <v>0.475238729735731</v>
      </c>
      <c r="D53" s="115">
        <f>(VLOOKUP($A53,'Occupancy Raw Data'!$B$8:$BE$45,'Occupancy Raw Data'!I$3,FALSE))/100</f>
        <v>0.54341550077725898</v>
      </c>
      <c r="E53" s="115">
        <f>(VLOOKUP($A53,'Occupancy Raw Data'!$B$8:$BE$45,'Occupancy Raw Data'!J$3,FALSE))/100</f>
        <v>0.55385298689762297</v>
      </c>
      <c r="F53" s="115">
        <f>(VLOOKUP($A53,'Occupancy Raw Data'!$B$8:$BE$45,'Occupancy Raw Data'!K$3,FALSE))/100</f>
        <v>0.50166555629580201</v>
      </c>
      <c r="G53" s="116">
        <f>(VLOOKUP($A53,'Occupancy Raw Data'!$B$8:$BE$45,'Occupancy Raw Data'!L$3,FALSE))/100</f>
        <v>0.50095491894292599</v>
      </c>
      <c r="H53" s="119">
        <f>(VLOOKUP($A53,'Occupancy Raw Data'!$B$8:$BE$45,'Occupancy Raw Data'!N$3,FALSE))/100</f>
        <v>0.47457250721740996</v>
      </c>
      <c r="I53" s="119">
        <f>(VLOOKUP($A53,'Occupancy Raw Data'!$B$8:$BE$45,'Occupancy Raw Data'!O$3,FALSE))/100</f>
        <v>0.41439040639573599</v>
      </c>
      <c r="J53" s="116">
        <f>(VLOOKUP($A53,'Occupancy Raw Data'!$B$8:$BE$45,'Occupancy Raw Data'!P$3,FALSE))/100</f>
        <v>0.44448145680657297</v>
      </c>
      <c r="K53" s="117">
        <f>(VLOOKUP($A53,'Occupancy Raw Data'!$B$8:$BE$45,'Occupancy Raw Data'!R$3,FALSE))/100</f>
        <v>0.48481964404682498</v>
      </c>
      <c r="M53" s="129">
        <f>(VLOOKUP($A53,'Occupancy Raw Data'!$B$8:$BE$45,'Occupancy Raw Data'!T$3,FALSE))/100</f>
        <v>0.13162477328501099</v>
      </c>
      <c r="N53" s="119">
        <f>(VLOOKUP($A53,'Occupancy Raw Data'!$B$8:$BE$45,'Occupancy Raw Data'!U$3,FALSE))/100</f>
        <v>-0.126233496472068</v>
      </c>
      <c r="O53" s="119">
        <f>(VLOOKUP($A53,'Occupancy Raw Data'!$B$8:$BE$45,'Occupancy Raw Data'!V$3,FALSE))/100</f>
        <v>-3.9838227577301502E-2</v>
      </c>
      <c r="P53" s="119">
        <f>(VLOOKUP($A53,'Occupancy Raw Data'!$B$8:$BE$45,'Occupancy Raw Data'!W$3,FALSE))/100</f>
        <v>-8.7267418110685696E-2</v>
      </c>
      <c r="Q53" s="119">
        <f>(VLOOKUP($A53,'Occupancy Raw Data'!$B$8:$BE$45,'Occupancy Raw Data'!X$3,FALSE))/100</f>
        <v>-1.2889020868304799E-2</v>
      </c>
      <c r="R53" s="130">
        <f>(VLOOKUP($A53,'Occupancy Raw Data'!$B$8:$BE$45,'Occupancy Raw Data'!Y$3,FALSE))/100</f>
        <v>-3.8621517840855504E-2</v>
      </c>
      <c r="S53" s="119">
        <f>(VLOOKUP($A53,'Occupancy Raw Data'!$B$8:$BE$45,'Occupancy Raw Data'!AA$3,FALSE))/100</f>
        <v>2.7798109174463202E-2</v>
      </c>
      <c r="T53" s="119">
        <f>(VLOOKUP($A53,'Occupancy Raw Data'!$B$8:$BE$45,'Occupancy Raw Data'!AB$3,FALSE))/100</f>
        <v>-0.10208385999703101</v>
      </c>
      <c r="U53" s="130">
        <f>(VLOOKUP($A53,'Occupancy Raw Data'!$B$8:$BE$45,'Occupancy Raw Data'!AC$3,FALSE))/100</f>
        <v>-3.7126363592167401E-2</v>
      </c>
      <c r="V53" s="131">
        <f>(VLOOKUP($A53,'Occupancy Raw Data'!$B$8:$BE$45,'Occupancy Raw Data'!AE$3,FALSE))/100</f>
        <v>-3.82303229459586E-2</v>
      </c>
      <c r="X53" s="49">
        <f>VLOOKUP($A53,'ADR Raw Data'!$B$6:$BE$43,'ADR Raw Data'!G$1,FALSE)</f>
        <v>93.438592057761696</v>
      </c>
      <c r="Y53" s="50">
        <f>VLOOKUP($A53,'ADR Raw Data'!$B$6:$BE$43,'ADR Raw Data'!H$1,FALSE)</f>
        <v>101.486121495327</v>
      </c>
      <c r="Z53" s="50">
        <f>VLOOKUP($A53,'ADR Raw Data'!$B$6:$BE$43,'ADR Raw Data'!I$1,FALSE)</f>
        <v>105.364572946465</v>
      </c>
      <c r="AA53" s="50">
        <f>VLOOKUP($A53,'ADR Raw Data'!$B$6:$BE$43,'ADR Raw Data'!J$1,FALSE)</f>
        <v>105.066263031275</v>
      </c>
      <c r="AB53" s="50">
        <f>VLOOKUP($A53,'ADR Raw Data'!$B$6:$BE$43,'ADR Raw Data'!K$1,FALSE)</f>
        <v>101.165427180168</v>
      </c>
      <c r="AC53" s="51">
        <f>VLOOKUP($A53,'ADR Raw Data'!$B$6:$BE$43,'ADR Raw Data'!L$1,FALSE)</f>
        <v>101.67149569997299</v>
      </c>
      <c r="AD53" s="50">
        <f>VLOOKUP($A53,'ADR Raw Data'!$B$6:$BE$43,'ADR Raw Data'!N$1,FALSE)</f>
        <v>99.1565372016846</v>
      </c>
      <c r="AE53" s="50">
        <f>VLOOKUP($A53,'ADR Raw Data'!$B$6:$BE$43,'ADR Raw Data'!O$1,FALSE)</f>
        <v>96.054560557341901</v>
      </c>
      <c r="AF53" s="51">
        <f>VLOOKUP($A53,'ADR Raw Data'!$B$6:$BE$43,'ADR Raw Data'!P$1,FALSE)</f>
        <v>97.710549587809098</v>
      </c>
      <c r="AG53" s="52">
        <f>VLOOKUP($A53,'ADR Raw Data'!$B$6:$BE$43,'ADR Raw Data'!R$1,FALSE)</f>
        <v>100.633956942808</v>
      </c>
      <c r="AI53" s="129">
        <f>(VLOOKUP($A53,'ADR Raw Data'!$B$6:$BE$43,'ADR Raw Data'!T$1,FALSE))/100</f>
        <v>6.9124117758352199E-2</v>
      </c>
      <c r="AJ53" s="119">
        <f>(VLOOKUP($A53,'ADR Raw Data'!$B$6:$BE$43,'ADR Raw Data'!U$1,FALSE))/100</f>
        <v>3.1349950100692199E-2</v>
      </c>
      <c r="AK53" s="119">
        <f>(VLOOKUP($A53,'ADR Raw Data'!$B$6:$BE$43,'ADR Raw Data'!V$1,FALSE))/100</f>
        <v>2.6945113908863602E-2</v>
      </c>
      <c r="AL53" s="119">
        <f>(VLOOKUP($A53,'ADR Raw Data'!$B$6:$BE$43,'ADR Raw Data'!W$1,FALSE))/100</f>
        <v>3.4149680269167502E-2</v>
      </c>
      <c r="AM53" s="119">
        <f>(VLOOKUP($A53,'ADR Raw Data'!$B$6:$BE$43,'ADR Raw Data'!X$1,FALSE))/100</f>
        <v>5.7198888219763801E-2</v>
      </c>
      <c r="AN53" s="130">
        <f>(VLOOKUP($A53,'ADR Raw Data'!$B$6:$BE$43,'ADR Raw Data'!Y$1,FALSE))/100</f>
        <v>3.8290816027285901E-2</v>
      </c>
      <c r="AO53" s="119">
        <f>(VLOOKUP($A53,'ADR Raw Data'!$B$6:$BE$43,'ADR Raw Data'!AA$1,FALSE))/100</f>
        <v>5.6975153643626902E-2</v>
      </c>
      <c r="AP53" s="119">
        <f>(VLOOKUP($A53,'ADR Raw Data'!$B$6:$BE$43,'ADR Raw Data'!AB$1,FALSE))/100</f>
        <v>7.9987623657551792E-3</v>
      </c>
      <c r="AQ53" s="130">
        <f>(VLOOKUP($A53,'ADR Raw Data'!$B$6:$BE$43,'ADR Raw Data'!AC$1,FALSE))/100</f>
        <v>3.3407774313558701E-2</v>
      </c>
      <c r="AR53" s="131">
        <f>(VLOOKUP($A53,'ADR Raw Data'!$B$6:$BE$43,'ADR Raw Data'!AE$1,FALSE))/100</f>
        <v>3.7033711431988296E-2</v>
      </c>
      <c r="AS53" s="40"/>
      <c r="AT53" s="49">
        <f>VLOOKUP($A53,'RevPAR Raw Data'!$B$6:$BE$43,'RevPAR Raw Data'!G$1,FALSE)</f>
        <v>40.234827892516101</v>
      </c>
      <c r="AU53" s="50">
        <f>VLOOKUP($A53,'RevPAR Raw Data'!$B$6:$BE$43,'RevPAR Raw Data'!H$1,FALSE)</f>
        <v>48.230135465245297</v>
      </c>
      <c r="AV53" s="50">
        <f>VLOOKUP($A53,'RevPAR Raw Data'!$B$6:$BE$43,'RevPAR Raw Data'!I$1,FALSE)</f>
        <v>57.256742171885399</v>
      </c>
      <c r="AW53" s="50">
        <f>VLOOKUP($A53,'RevPAR Raw Data'!$B$6:$BE$43,'RevPAR Raw Data'!J$1,FALSE)</f>
        <v>58.191263602043001</v>
      </c>
      <c r="AX53" s="50">
        <f>VLOOKUP($A53,'RevPAR Raw Data'!$B$6:$BE$43,'RevPAR Raw Data'!K$1,FALSE)</f>
        <v>50.751210304241603</v>
      </c>
      <c r="AY53" s="51">
        <f>VLOOKUP($A53,'RevPAR Raw Data'!$B$6:$BE$43,'RevPAR Raw Data'!L$1,FALSE)</f>
        <v>50.9328358871863</v>
      </c>
      <c r="AZ53" s="50">
        <f>VLOOKUP($A53,'RevPAR Raw Data'!$B$6:$BE$43,'RevPAR Raw Data'!N$1,FALSE)</f>
        <v>47.056966466799899</v>
      </c>
      <c r="BA53" s="50">
        <f>VLOOKUP($A53,'RevPAR Raw Data'!$B$6:$BE$43,'RevPAR Raw Data'!O$1,FALSE)</f>
        <v>39.8040883855207</v>
      </c>
      <c r="BB53" s="51">
        <f>VLOOKUP($A53,'RevPAR Raw Data'!$B$6:$BE$43,'RevPAR Raw Data'!P$1,FALSE)</f>
        <v>43.430527426160303</v>
      </c>
      <c r="BC53" s="52">
        <f>VLOOKUP($A53,'RevPAR Raw Data'!$B$6:$BE$43,'RevPAR Raw Data'!R$1,FALSE)</f>
        <v>48.789319184036003</v>
      </c>
      <c r="BE53" s="129">
        <f>(VLOOKUP($A53,'RevPAR Raw Data'!$B$6:$BE$43,'RevPAR Raw Data'!T$1,FALSE))/100</f>
        <v>0.209847337371833</v>
      </c>
      <c r="BF53" s="119">
        <f>(VLOOKUP($A53,'RevPAR Raw Data'!$B$6:$BE$43,'RevPAR Raw Data'!U$1,FALSE))/100</f>
        <v>-9.8840960186811502E-2</v>
      </c>
      <c r="BG53" s="119">
        <f>(VLOOKUP($A53,'RevPAR Raw Data'!$B$6:$BE$43,'RevPAR Raw Data'!V$1,FALSE))/100</f>
        <v>-1.39665592484355E-2</v>
      </c>
      <c r="BH53" s="119">
        <f>(VLOOKUP($A53,'RevPAR Raw Data'!$B$6:$BE$43,'RevPAR Raw Data'!W$1,FALSE))/100</f>
        <v>-5.6097892267913799E-2</v>
      </c>
      <c r="BI53" s="119">
        <f>(VLOOKUP($A53,'RevPAR Raw Data'!$B$6:$BE$43,'RevPAR Raw Data'!X$1,FALSE))/100</f>
        <v>4.3572629687550497E-2</v>
      </c>
      <c r="BJ53" s="130">
        <f>(VLOOKUP($A53,'RevPAR Raw Data'!$B$6:$BE$43,'RevPAR Raw Data'!Y$1,FALSE))/100</f>
        <v>-1.80955124790839E-3</v>
      </c>
      <c r="BK53" s="119">
        <f>(VLOOKUP($A53,'RevPAR Raw Data'!$B$6:$BE$43,'RevPAR Raw Data'!AA$1,FALSE))/100</f>
        <v>8.6357064359307498E-2</v>
      </c>
      <c r="BL53" s="119">
        <f>(VLOOKUP($A53,'RevPAR Raw Data'!$B$6:$BE$43,'RevPAR Raw Data'!AB$1,FALSE))/100</f>
        <v>-9.4901642168771491E-2</v>
      </c>
      <c r="BM53" s="130">
        <f>(VLOOKUP($A53,'RevPAR Raw Data'!$B$6:$BE$43,'RevPAR Raw Data'!AC$1,FALSE))/100</f>
        <v>-4.9588984545789498E-3</v>
      </c>
      <c r="BN53" s="131">
        <f>(VLOOKUP($A53,'RevPAR Raw Data'!$B$6:$BE$43,'RevPAR Raw Data'!AE$1,FALSE))/100</f>
        <v>-2.6124222619026598E-3</v>
      </c>
    </row>
    <row r="54" spans="1:66" x14ac:dyDescent="0.45">
      <c r="A54" s="62" t="s">
        <v>84</v>
      </c>
      <c r="B54" s="118">
        <f>(VLOOKUP($A54,'Occupancy Raw Data'!$B$8:$BE$45,'Occupancy Raw Data'!G$3,FALSE))/100</f>
        <v>0.37205081669691403</v>
      </c>
      <c r="C54" s="115">
        <f>(VLOOKUP($A54,'Occupancy Raw Data'!$B$8:$BE$45,'Occupancy Raw Data'!H$3,FALSE))/100</f>
        <v>0.38225952813067104</v>
      </c>
      <c r="D54" s="115">
        <f>(VLOOKUP($A54,'Occupancy Raw Data'!$B$8:$BE$45,'Occupancy Raw Data'!I$3,FALSE))/100</f>
        <v>0.421392921960072</v>
      </c>
      <c r="E54" s="115">
        <f>(VLOOKUP($A54,'Occupancy Raw Data'!$B$8:$BE$45,'Occupancy Raw Data'!J$3,FALSE))/100</f>
        <v>0.43681941923774903</v>
      </c>
      <c r="F54" s="115">
        <f>(VLOOKUP($A54,'Occupancy Raw Data'!$B$8:$BE$45,'Occupancy Raw Data'!K$3,FALSE))/100</f>
        <v>0.386910163339382</v>
      </c>
      <c r="G54" s="116">
        <f>(VLOOKUP($A54,'Occupancy Raw Data'!$B$8:$BE$45,'Occupancy Raw Data'!L$3,FALSE))/100</f>
        <v>0.39988656987295795</v>
      </c>
      <c r="H54" s="119">
        <f>(VLOOKUP($A54,'Occupancy Raw Data'!$B$8:$BE$45,'Occupancy Raw Data'!N$3,FALSE))/100</f>
        <v>0.40834845735027203</v>
      </c>
      <c r="I54" s="119">
        <f>(VLOOKUP($A54,'Occupancy Raw Data'!$B$8:$BE$45,'Occupancy Raw Data'!O$3,FALSE))/100</f>
        <v>0.39099364791288499</v>
      </c>
      <c r="J54" s="116">
        <f>(VLOOKUP($A54,'Occupancy Raw Data'!$B$8:$BE$45,'Occupancy Raw Data'!P$3,FALSE))/100</f>
        <v>0.39967105263157798</v>
      </c>
      <c r="K54" s="117">
        <f>(VLOOKUP($A54,'Occupancy Raw Data'!$B$8:$BE$45,'Occupancy Raw Data'!R$3,FALSE))/100</f>
        <v>0.39982499351827799</v>
      </c>
      <c r="M54" s="129">
        <f>(VLOOKUP($A54,'Occupancy Raw Data'!$B$8:$BE$45,'Occupancy Raw Data'!T$3,FALSE))/100</f>
        <v>0.44855716478825103</v>
      </c>
      <c r="N54" s="119">
        <f>(VLOOKUP($A54,'Occupancy Raw Data'!$B$8:$BE$45,'Occupancy Raw Data'!U$3,FALSE))/100</f>
        <v>3.39366007131836E-2</v>
      </c>
      <c r="O54" s="119">
        <f>(VLOOKUP($A54,'Occupancy Raw Data'!$B$8:$BE$45,'Occupancy Raw Data'!V$3,FALSE))/100</f>
        <v>9.0098366287583886E-2</v>
      </c>
      <c r="P54" s="119">
        <f>(VLOOKUP($A54,'Occupancy Raw Data'!$B$8:$BE$45,'Occupancy Raw Data'!W$3,FALSE))/100</f>
        <v>2.0707533007447498E-2</v>
      </c>
      <c r="Q54" s="119">
        <f>(VLOOKUP($A54,'Occupancy Raw Data'!$B$8:$BE$45,'Occupancy Raw Data'!X$3,FALSE))/100</f>
        <v>-2.5616729066697798E-2</v>
      </c>
      <c r="R54" s="130">
        <f>(VLOOKUP($A54,'Occupancy Raw Data'!$B$8:$BE$45,'Occupancy Raw Data'!Y$3,FALSE))/100</f>
        <v>8.77367411606155E-2</v>
      </c>
      <c r="S54" s="119">
        <f>(VLOOKUP($A54,'Occupancy Raw Data'!$B$8:$BE$45,'Occupancy Raw Data'!AA$3,FALSE))/100</f>
        <v>-0.10539716058198501</v>
      </c>
      <c r="T54" s="119">
        <f>(VLOOKUP($A54,'Occupancy Raw Data'!$B$8:$BE$45,'Occupancy Raw Data'!AB$3,FALSE))/100</f>
        <v>-0.14743136008736399</v>
      </c>
      <c r="U54" s="130">
        <f>(VLOOKUP($A54,'Occupancy Raw Data'!$B$8:$BE$45,'Occupancy Raw Data'!AC$3,FALSE))/100</f>
        <v>-0.12646361454247398</v>
      </c>
      <c r="V54" s="131">
        <f>(VLOOKUP($A54,'Occupancy Raw Data'!$B$8:$BE$45,'Occupancy Raw Data'!AE$3,FALSE))/100</f>
        <v>1.6544863162188901E-2</v>
      </c>
      <c r="X54" s="49">
        <f>VLOOKUP($A54,'ADR Raw Data'!$B$6:$BE$43,'ADR Raw Data'!G$1,FALSE)</f>
        <v>90.198908536585293</v>
      </c>
      <c r="Y54" s="50">
        <f>VLOOKUP($A54,'ADR Raw Data'!$B$6:$BE$43,'ADR Raw Data'!H$1,FALSE)</f>
        <v>92.171468842729894</v>
      </c>
      <c r="Z54" s="50">
        <f>VLOOKUP($A54,'ADR Raw Data'!$B$6:$BE$43,'ADR Raw Data'!I$1,FALSE)</f>
        <v>93.251195154777903</v>
      </c>
      <c r="AA54" s="50">
        <f>VLOOKUP($A54,'ADR Raw Data'!$B$6:$BE$43,'ADR Raw Data'!J$1,FALSE)</f>
        <v>95.214079459880494</v>
      </c>
      <c r="AB54" s="50">
        <f>VLOOKUP($A54,'ADR Raw Data'!$B$6:$BE$43,'ADR Raw Data'!K$1,FALSE)</f>
        <v>97.524242157724998</v>
      </c>
      <c r="AC54" s="51">
        <f>VLOOKUP($A54,'ADR Raw Data'!$B$6:$BE$43,'ADR Raw Data'!L$1,FALSE)</f>
        <v>93.732516593861604</v>
      </c>
      <c r="AD54" s="50">
        <f>VLOOKUP($A54,'ADR Raw Data'!$B$6:$BE$43,'ADR Raw Data'!N$1,FALSE)</f>
        <v>110.437786111111</v>
      </c>
      <c r="AE54" s="50">
        <f>VLOOKUP($A54,'ADR Raw Data'!$B$6:$BE$43,'ADR Raw Data'!O$1,FALSE)</f>
        <v>110.89846823324601</v>
      </c>
      <c r="AF54" s="51">
        <f>VLOOKUP($A54,'ADR Raw Data'!$B$6:$BE$43,'ADR Raw Data'!P$1,FALSE)</f>
        <v>110.663126152972</v>
      </c>
      <c r="AG54" s="52">
        <f>VLOOKUP($A54,'ADR Raw Data'!$B$6:$BE$43,'ADR Raw Data'!R$1,FALSE)</f>
        <v>98.567971143714004</v>
      </c>
      <c r="AI54" s="129">
        <f>(VLOOKUP($A54,'ADR Raw Data'!$B$6:$BE$43,'ADR Raw Data'!T$1,FALSE))/100</f>
        <v>6.0731446412956094E-2</v>
      </c>
      <c r="AJ54" s="119">
        <f>(VLOOKUP($A54,'ADR Raw Data'!$B$6:$BE$43,'ADR Raw Data'!U$1,FALSE))/100</f>
        <v>2.1170407254762099E-2</v>
      </c>
      <c r="AK54" s="119">
        <f>(VLOOKUP($A54,'ADR Raw Data'!$B$6:$BE$43,'ADR Raw Data'!V$1,FALSE))/100</f>
        <v>-8.7755753714248291E-3</v>
      </c>
      <c r="AL54" s="119">
        <f>(VLOOKUP($A54,'ADR Raw Data'!$B$6:$BE$43,'ADR Raw Data'!W$1,FALSE))/100</f>
        <v>7.8522797423720998E-3</v>
      </c>
      <c r="AM54" s="119">
        <f>(VLOOKUP($A54,'ADR Raw Data'!$B$6:$BE$43,'ADR Raw Data'!X$1,FALSE))/100</f>
        <v>3.9846380131299201E-2</v>
      </c>
      <c r="AN54" s="130">
        <f>(VLOOKUP($A54,'ADR Raw Data'!$B$6:$BE$43,'ADR Raw Data'!Y$1,FALSE))/100</f>
        <v>1.7998554306506501E-2</v>
      </c>
      <c r="AO54" s="119">
        <f>(VLOOKUP($A54,'ADR Raw Data'!$B$6:$BE$43,'ADR Raw Data'!AA$1,FALSE))/100</f>
        <v>3.6217762267970598E-2</v>
      </c>
      <c r="AP54" s="119">
        <f>(VLOOKUP($A54,'ADR Raw Data'!$B$6:$BE$43,'ADR Raw Data'!AB$1,FALSE))/100</f>
        <v>-2.2695346304794903E-2</v>
      </c>
      <c r="AQ54" s="130">
        <f>(VLOOKUP($A54,'ADR Raw Data'!$B$6:$BE$43,'ADR Raw Data'!AC$1,FALSE))/100</f>
        <v>5.7186278152921198E-3</v>
      </c>
      <c r="AR54" s="131">
        <f>(VLOOKUP($A54,'ADR Raw Data'!$B$6:$BE$43,'ADR Raw Data'!AE$1,FALSE))/100</f>
        <v>5.3439188479255193E-3</v>
      </c>
      <c r="AS54" s="40"/>
      <c r="AT54" s="49">
        <f>VLOOKUP($A54,'RevPAR Raw Data'!$B$6:$BE$43,'RevPAR Raw Data'!G$1,FALSE)</f>
        <v>33.558577586206802</v>
      </c>
      <c r="AU54" s="50">
        <f>VLOOKUP($A54,'RevPAR Raw Data'!$B$6:$BE$43,'RevPAR Raw Data'!H$1,FALSE)</f>
        <v>35.233422186932799</v>
      </c>
      <c r="AV54" s="50">
        <f>VLOOKUP($A54,'RevPAR Raw Data'!$B$6:$BE$43,'RevPAR Raw Data'!I$1,FALSE)</f>
        <v>39.295393602540798</v>
      </c>
      <c r="AW54" s="50">
        <f>VLOOKUP($A54,'RevPAR Raw Data'!$B$6:$BE$43,'RevPAR Raw Data'!J$1,FALSE)</f>
        <v>41.591358892921903</v>
      </c>
      <c r="AX54" s="50">
        <f>VLOOKUP($A54,'RevPAR Raw Data'!$B$6:$BE$43,'RevPAR Raw Data'!K$1,FALSE)</f>
        <v>37.733120462794901</v>
      </c>
      <c r="AY54" s="51">
        <f>VLOOKUP($A54,'RevPAR Raw Data'!$B$6:$BE$43,'RevPAR Raw Data'!L$1,FALSE)</f>
        <v>37.482374546279402</v>
      </c>
      <c r="AZ54" s="50">
        <f>VLOOKUP($A54,'RevPAR Raw Data'!$B$6:$BE$43,'RevPAR Raw Data'!N$1,FALSE)</f>
        <v>45.097099591651499</v>
      </c>
      <c r="BA54" s="50">
        <f>VLOOKUP($A54,'RevPAR Raw Data'!$B$6:$BE$43,'RevPAR Raw Data'!O$1,FALSE)</f>
        <v>43.360596642468202</v>
      </c>
      <c r="BB54" s="51">
        <f>VLOOKUP($A54,'RevPAR Raw Data'!$B$6:$BE$43,'RevPAR Raw Data'!P$1,FALSE)</f>
        <v>44.228848117059798</v>
      </c>
      <c r="BC54" s="52">
        <f>VLOOKUP($A54,'RevPAR Raw Data'!$B$6:$BE$43,'RevPAR Raw Data'!R$1,FALSE)</f>
        <v>39.409938423645301</v>
      </c>
      <c r="BE54" s="129">
        <f>(VLOOKUP($A54,'RevPAR Raw Data'!$B$6:$BE$43,'RevPAR Raw Data'!T$1,FALSE))/100</f>
        <v>0.536530136617693</v>
      </c>
      <c r="BF54" s="119">
        <f>(VLOOKUP($A54,'RevPAR Raw Data'!$B$6:$BE$43,'RevPAR Raw Data'!U$1,FALSE))/100</f>
        <v>5.5825459625886198E-2</v>
      </c>
      <c r="BG54" s="119">
        <f>(VLOOKUP($A54,'RevPAR Raw Data'!$B$6:$BE$43,'RevPAR Raw Data'!V$1,FALSE))/100</f>
        <v>8.0532125911960101E-2</v>
      </c>
      <c r="BH54" s="119">
        <f>(VLOOKUP($A54,'RevPAR Raw Data'!$B$6:$BE$43,'RevPAR Raw Data'!W$1,FALSE))/100</f>
        <v>2.8722414091768501E-2</v>
      </c>
      <c r="BI54" s="119">
        <f>(VLOOKUP($A54,'RevPAR Raw Data'!$B$6:$BE$43,'RevPAR Raw Data'!X$1,FALSE))/100</f>
        <v>1.3208917140489201E-2</v>
      </c>
      <c r="BJ54" s="130">
        <f>(VLOOKUP($A54,'RevPAR Raw Data'!$B$6:$BE$43,'RevPAR Raw Data'!Y$1,FALSE))/100</f>
        <v>0.10731442996757699</v>
      </c>
      <c r="BK54" s="119">
        <f>(VLOOKUP($A54,'RevPAR Raw Data'!$B$6:$BE$43,'RevPAR Raw Data'!AA$1,FALSE))/100</f>
        <v>-7.2996647619692101E-2</v>
      </c>
      <c r="BL54" s="119">
        <f>(VLOOKUP($A54,'RevPAR Raw Data'!$B$6:$BE$43,'RevPAR Raw Data'!AB$1,FALSE))/100</f>
        <v>-0.16678070061879002</v>
      </c>
      <c r="BM54" s="130">
        <f>(VLOOKUP($A54,'RevPAR Raw Data'!$B$6:$BE$43,'RevPAR Raw Data'!AC$1,FALSE))/100</f>
        <v>-0.12146818507092601</v>
      </c>
      <c r="BN54" s="131">
        <f>(VLOOKUP($A54,'RevPAR Raw Data'!$B$6:$BE$43,'RevPAR Raw Data'!AE$1,FALSE))/100</f>
        <v>2.1977196416203101E-2</v>
      </c>
    </row>
    <row r="55" spans="1:66" x14ac:dyDescent="0.45">
      <c r="A55" s="59" t="s">
        <v>85</v>
      </c>
      <c r="B55" s="118">
        <f>(VLOOKUP($A55,'Occupancy Raw Data'!$B$8:$BE$45,'Occupancy Raw Data'!G$3,FALSE))/100</f>
        <v>0.31331058020477803</v>
      </c>
      <c r="C55" s="115">
        <f>(VLOOKUP($A55,'Occupancy Raw Data'!$B$8:$BE$45,'Occupancy Raw Data'!H$3,FALSE))/100</f>
        <v>0.33788395904436797</v>
      </c>
      <c r="D55" s="115">
        <f>(VLOOKUP($A55,'Occupancy Raw Data'!$B$8:$BE$45,'Occupancy Raw Data'!I$3,FALSE))/100</f>
        <v>0.37201365187713298</v>
      </c>
      <c r="E55" s="115">
        <f>(VLOOKUP($A55,'Occupancy Raw Data'!$B$8:$BE$45,'Occupancy Raw Data'!J$3,FALSE))/100</f>
        <v>0.38225255972696204</v>
      </c>
      <c r="F55" s="115">
        <f>(VLOOKUP($A55,'Occupancy Raw Data'!$B$8:$BE$45,'Occupancy Raw Data'!K$3,FALSE))/100</f>
        <v>0.352218430034129</v>
      </c>
      <c r="G55" s="116">
        <f>(VLOOKUP($A55,'Occupancy Raw Data'!$B$8:$BE$45,'Occupancy Raw Data'!L$3,FALSE))/100</f>
        <v>0.35153583617747403</v>
      </c>
      <c r="H55" s="119">
        <f>(VLOOKUP($A55,'Occupancy Raw Data'!$B$8:$BE$45,'Occupancy Raw Data'!N$3,FALSE))/100</f>
        <v>0.37269624573378801</v>
      </c>
      <c r="I55" s="119">
        <f>(VLOOKUP($A55,'Occupancy Raw Data'!$B$8:$BE$45,'Occupancy Raw Data'!O$3,FALSE))/100</f>
        <v>0.33856655290102305</v>
      </c>
      <c r="J55" s="116">
        <f>(VLOOKUP($A55,'Occupancy Raw Data'!$B$8:$BE$45,'Occupancy Raw Data'!P$3,FALSE))/100</f>
        <v>0.35563139931740601</v>
      </c>
      <c r="K55" s="117">
        <f>(VLOOKUP($A55,'Occupancy Raw Data'!$B$8:$BE$45,'Occupancy Raw Data'!R$3,FALSE))/100</f>
        <v>0.35270599707459704</v>
      </c>
      <c r="M55" s="129">
        <f>(VLOOKUP($A55,'Occupancy Raw Data'!$B$8:$BE$45,'Occupancy Raw Data'!T$3,FALSE))/100</f>
        <v>-3.9741622191171999E-2</v>
      </c>
      <c r="N55" s="119">
        <f>(VLOOKUP($A55,'Occupancy Raw Data'!$B$8:$BE$45,'Occupancy Raw Data'!U$3,FALSE))/100</f>
        <v>-0.28009172023205997</v>
      </c>
      <c r="O55" s="119">
        <f>(VLOOKUP($A55,'Occupancy Raw Data'!$B$8:$BE$45,'Occupancy Raw Data'!V$3,FALSE))/100</f>
        <v>-0.22895808915026802</v>
      </c>
      <c r="P55" s="119">
        <f>(VLOOKUP($A55,'Occupancy Raw Data'!$B$8:$BE$45,'Occupancy Raw Data'!W$3,FALSE))/100</f>
        <v>-0.29327124584893499</v>
      </c>
      <c r="Q55" s="119">
        <f>(VLOOKUP($A55,'Occupancy Raw Data'!$B$8:$BE$45,'Occupancy Raw Data'!X$3,FALSE))/100</f>
        <v>-0.23284698068877902</v>
      </c>
      <c r="R55" s="130">
        <f>(VLOOKUP($A55,'Occupancy Raw Data'!$B$8:$BE$45,'Occupancy Raw Data'!Y$3,FALSE))/100</f>
        <v>-0.228445857796956</v>
      </c>
      <c r="S55" s="119">
        <f>(VLOOKUP($A55,'Occupancy Raw Data'!$B$8:$BE$45,'Occupancy Raw Data'!AA$3,FALSE))/100</f>
        <v>-3.8429648483446099E-2</v>
      </c>
      <c r="T55" s="119">
        <f>(VLOOKUP($A55,'Occupancy Raw Data'!$B$8:$BE$45,'Occupancy Raw Data'!AB$3,FALSE))/100</f>
        <v>-0.12483740099169199</v>
      </c>
      <c r="U55" s="130">
        <f>(VLOOKUP($A55,'Occupancy Raw Data'!$B$8:$BE$45,'Occupancy Raw Data'!AC$3,FALSE))/100</f>
        <v>-8.1592804778800293E-2</v>
      </c>
      <c r="V55" s="131">
        <f>(VLOOKUP($A55,'Occupancy Raw Data'!$B$8:$BE$45,'Occupancy Raw Data'!AE$3,FALSE))/100</f>
        <v>-0.19118830417374599</v>
      </c>
      <c r="X55" s="49">
        <f>VLOOKUP($A55,'ADR Raw Data'!$B$6:$BE$43,'ADR Raw Data'!G$1,FALSE)</f>
        <v>81.708278867102294</v>
      </c>
      <c r="Y55" s="50">
        <f>VLOOKUP($A55,'ADR Raw Data'!$B$6:$BE$43,'ADR Raw Data'!H$1,FALSE)</f>
        <v>83.9771111111111</v>
      </c>
      <c r="Z55" s="50">
        <f>VLOOKUP($A55,'ADR Raw Data'!$B$6:$BE$43,'ADR Raw Data'!I$1,FALSE)</f>
        <v>85.778605504587105</v>
      </c>
      <c r="AA55" s="50">
        <f>VLOOKUP($A55,'ADR Raw Data'!$B$6:$BE$43,'ADR Raw Data'!J$1,FALSE)</f>
        <v>84.644839285714198</v>
      </c>
      <c r="AB55" s="50">
        <f>VLOOKUP($A55,'ADR Raw Data'!$B$6:$BE$43,'ADR Raw Data'!K$1,FALSE)</f>
        <v>84.983081395348805</v>
      </c>
      <c r="AC55" s="51">
        <f>VLOOKUP($A55,'ADR Raw Data'!$B$6:$BE$43,'ADR Raw Data'!L$1,FALSE)</f>
        <v>84.300772815533904</v>
      </c>
      <c r="AD55" s="50">
        <f>VLOOKUP($A55,'ADR Raw Data'!$B$6:$BE$43,'ADR Raw Data'!N$1,FALSE)</f>
        <v>85.289157509157505</v>
      </c>
      <c r="AE55" s="50">
        <f>VLOOKUP($A55,'ADR Raw Data'!$B$6:$BE$43,'ADR Raw Data'!O$1,FALSE)</f>
        <v>84.449516129032205</v>
      </c>
      <c r="AF55" s="51">
        <f>VLOOKUP($A55,'ADR Raw Data'!$B$6:$BE$43,'ADR Raw Data'!P$1,FALSE)</f>
        <v>84.889481765834901</v>
      </c>
      <c r="AG55" s="52">
        <f>VLOOKUP($A55,'ADR Raw Data'!$B$6:$BE$43,'ADR Raw Data'!R$1,FALSE)</f>
        <v>84.470370472767399</v>
      </c>
      <c r="AI55" s="129">
        <f>(VLOOKUP($A55,'ADR Raw Data'!$B$6:$BE$43,'ADR Raw Data'!T$1,FALSE))/100</f>
        <v>-1.2967692104526101E-2</v>
      </c>
      <c r="AJ55" s="119">
        <f>(VLOOKUP($A55,'ADR Raw Data'!$B$6:$BE$43,'ADR Raw Data'!U$1,FALSE))/100</f>
        <v>-4.6925696274449001E-2</v>
      </c>
      <c r="AK55" s="119">
        <f>(VLOOKUP($A55,'ADR Raw Data'!$B$6:$BE$43,'ADR Raw Data'!V$1,FALSE))/100</f>
        <v>-2.88235893058254E-2</v>
      </c>
      <c r="AL55" s="119">
        <f>(VLOOKUP($A55,'ADR Raw Data'!$B$6:$BE$43,'ADR Raw Data'!W$1,FALSE))/100</f>
        <v>-5.03475864251762E-2</v>
      </c>
      <c r="AM55" s="119">
        <f>(VLOOKUP($A55,'ADR Raw Data'!$B$6:$BE$43,'ADR Raw Data'!X$1,FALSE))/100</f>
        <v>-4.9308553569555498E-3</v>
      </c>
      <c r="AN55" s="130">
        <f>(VLOOKUP($A55,'ADR Raw Data'!$B$6:$BE$43,'ADR Raw Data'!Y$1,FALSE))/100</f>
        <v>-3.2027984009599803E-2</v>
      </c>
      <c r="AO55" s="119">
        <f>(VLOOKUP($A55,'ADR Raw Data'!$B$6:$BE$43,'ADR Raw Data'!AA$1,FALSE))/100</f>
        <v>-1.5953781206553802E-2</v>
      </c>
      <c r="AP55" s="119">
        <f>(VLOOKUP($A55,'ADR Raw Data'!$B$6:$BE$43,'ADR Raw Data'!AB$1,FALSE))/100</f>
        <v>2.1745906027809098E-2</v>
      </c>
      <c r="AQ55" s="130">
        <f>(VLOOKUP($A55,'ADR Raw Data'!$B$6:$BE$43,'ADR Raw Data'!AC$1,FALSE))/100</f>
        <v>2.6640803312588603E-3</v>
      </c>
      <c r="AR55" s="131">
        <f>(VLOOKUP($A55,'ADR Raw Data'!$B$6:$BE$43,'ADR Raw Data'!AE$1,FALSE))/100</f>
        <v>-2.3176637683022097E-2</v>
      </c>
      <c r="AS55" s="40"/>
      <c r="AT55" s="49">
        <f>VLOOKUP($A55,'RevPAR Raw Data'!$B$6:$BE$43,'RevPAR Raw Data'!G$1,FALSE)</f>
        <v>25.600068259385601</v>
      </c>
      <c r="AU55" s="50">
        <f>VLOOKUP($A55,'RevPAR Raw Data'!$B$6:$BE$43,'RevPAR Raw Data'!H$1,FALSE)</f>
        <v>28.374518771331001</v>
      </c>
      <c r="AV55" s="50">
        <f>VLOOKUP($A55,'RevPAR Raw Data'!$B$6:$BE$43,'RevPAR Raw Data'!I$1,FALSE)</f>
        <v>31.910812286689399</v>
      </c>
      <c r="AW55" s="50">
        <f>VLOOKUP($A55,'RevPAR Raw Data'!$B$6:$BE$43,'RevPAR Raw Data'!J$1,FALSE)</f>
        <v>32.355706484641601</v>
      </c>
      <c r="AX55" s="50">
        <f>VLOOKUP($A55,'RevPAR Raw Data'!$B$6:$BE$43,'RevPAR Raw Data'!K$1,FALSE)</f>
        <v>29.932607508532399</v>
      </c>
      <c r="AY55" s="51">
        <f>VLOOKUP($A55,'RevPAR Raw Data'!$B$6:$BE$43,'RevPAR Raw Data'!L$1,FALSE)</f>
        <v>29.634742662116</v>
      </c>
      <c r="AZ55" s="50">
        <f>VLOOKUP($A55,'RevPAR Raw Data'!$B$6:$BE$43,'RevPAR Raw Data'!N$1,FALSE)</f>
        <v>31.7869488054607</v>
      </c>
      <c r="BA55" s="50">
        <f>VLOOKUP($A55,'RevPAR Raw Data'!$B$6:$BE$43,'RevPAR Raw Data'!O$1,FALSE)</f>
        <v>28.5917815699658</v>
      </c>
      <c r="BB55" s="51">
        <f>VLOOKUP($A55,'RevPAR Raw Data'!$B$6:$BE$43,'RevPAR Raw Data'!P$1,FALSE)</f>
        <v>30.1893651877133</v>
      </c>
      <c r="BC55" s="52">
        <f>VLOOKUP($A55,'RevPAR Raw Data'!$B$6:$BE$43,'RevPAR Raw Data'!R$1,FALSE)</f>
        <v>29.793206240858101</v>
      </c>
      <c r="BE55" s="129">
        <f>(VLOOKUP($A55,'RevPAR Raw Data'!$B$6:$BE$43,'RevPAR Raw Data'!T$1,FALSE))/100</f>
        <v>-5.2193957175388696E-2</v>
      </c>
      <c r="BF55" s="119">
        <f>(VLOOKUP($A55,'RevPAR Raw Data'!$B$6:$BE$43,'RevPAR Raw Data'!U$1,FALSE))/100</f>
        <v>-0.31387391751391197</v>
      </c>
      <c r="BG55" s="119">
        <f>(VLOOKUP($A55,'RevPAR Raw Data'!$B$6:$BE$43,'RevPAR Raw Data'!V$1,FALSE))/100</f>
        <v>-0.25118228452617997</v>
      </c>
      <c r="BH55" s="119">
        <f>(VLOOKUP($A55,'RevPAR Raw Data'!$B$6:$BE$43,'RevPAR Raw Data'!W$1,FALSE))/100</f>
        <v>-0.32885333287771301</v>
      </c>
      <c r="BI55" s="119">
        <f>(VLOOKUP($A55,'RevPAR Raw Data'!$B$6:$BE$43,'RevPAR Raw Data'!X$1,FALSE))/100</f>
        <v>-0.23662970126365401</v>
      </c>
      <c r="BJ55" s="130">
        <f>(VLOOKUP($A55,'RevPAR Raw Data'!$B$6:$BE$43,'RevPAR Raw Data'!Y$1,FALSE))/100</f>
        <v>-0.25315718152597499</v>
      </c>
      <c r="BK55" s="119">
        <f>(VLOOKUP($A55,'RevPAR Raw Data'!$B$6:$BE$43,'RevPAR Raw Data'!AA$1,FALSE))/100</f>
        <v>-5.3770331486250295E-2</v>
      </c>
      <c r="BL55" s="119">
        <f>(VLOOKUP($A55,'RevPAR Raw Data'!$B$6:$BE$43,'RevPAR Raw Data'!AB$1,FALSE))/100</f>
        <v>-0.105806197354605</v>
      </c>
      <c r="BM55" s="130">
        <f>(VLOOKUP($A55,'RevPAR Raw Data'!$B$6:$BE$43,'RevPAR Raw Data'!AC$1,FALSE))/100</f>
        <v>-7.9146094233924907E-2</v>
      </c>
      <c r="BN55" s="131">
        <f>(VLOOKUP($A55,'RevPAR Raw Data'!$B$6:$BE$43,'RevPAR Raw Data'!AE$1,FALSE))/100</f>
        <v>-0.20993383980170199</v>
      </c>
    </row>
    <row r="56" spans="1:66" ht="16.5" thickBot="1" x14ac:dyDescent="0.5">
      <c r="A56" s="59" t="s">
        <v>86</v>
      </c>
      <c r="B56" s="124">
        <f>(VLOOKUP($A56,'Occupancy Raw Data'!$B$8:$BE$45,'Occupancy Raw Data'!G$3,FALSE))/100</f>
        <v>0.41089655172413697</v>
      </c>
      <c r="C56" s="125">
        <f>(VLOOKUP($A56,'Occupancy Raw Data'!$B$8:$BE$45,'Occupancy Raw Data'!H$3,FALSE))/100</f>
        <v>0.48386206896551698</v>
      </c>
      <c r="D56" s="125">
        <f>(VLOOKUP($A56,'Occupancy Raw Data'!$B$8:$BE$45,'Occupancy Raw Data'!I$3,FALSE))/100</f>
        <v>0.53006896551724092</v>
      </c>
      <c r="E56" s="125">
        <f>(VLOOKUP($A56,'Occupancy Raw Data'!$B$8:$BE$45,'Occupancy Raw Data'!J$3,FALSE))/100</f>
        <v>0.54262068965517196</v>
      </c>
      <c r="F56" s="125">
        <f>(VLOOKUP($A56,'Occupancy Raw Data'!$B$8:$BE$45,'Occupancy Raw Data'!K$3,FALSE))/100</f>
        <v>0.46910344827586203</v>
      </c>
      <c r="G56" s="126">
        <f>(VLOOKUP($A56,'Occupancy Raw Data'!$B$8:$BE$45,'Occupancy Raw Data'!L$3,FALSE))/100</f>
        <v>0.48731034482758601</v>
      </c>
      <c r="H56" s="127">
        <f>(VLOOKUP($A56,'Occupancy Raw Data'!$B$8:$BE$45,'Occupancy Raw Data'!N$3,FALSE))/100</f>
        <v>0.46372413793103395</v>
      </c>
      <c r="I56" s="127">
        <f>(VLOOKUP($A56,'Occupancy Raw Data'!$B$8:$BE$45,'Occupancy Raw Data'!O$3,FALSE))/100</f>
        <v>0.43517241379310301</v>
      </c>
      <c r="J56" s="126">
        <f>(VLOOKUP($A56,'Occupancy Raw Data'!$B$8:$BE$45,'Occupancy Raw Data'!P$3,FALSE))/100</f>
        <v>0.44944827586206798</v>
      </c>
      <c r="K56" s="128">
        <f>(VLOOKUP($A56,'Occupancy Raw Data'!$B$8:$BE$45,'Occupancy Raw Data'!R$3,FALSE))/100</f>
        <v>0.47649261083743805</v>
      </c>
      <c r="M56" s="140">
        <f>(VLOOKUP($A56,'Occupancy Raw Data'!$B$8:$BE$45,'Occupancy Raw Data'!T$3,FALSE))/100</f>
        <v>0.27417097950158298</v>
      </c>
      <c r="N56" s="127">
        <f>(VLOOKUP($A56,'Occupancy Raw Data'!$B$8:$BE$45,'Occupancy Raw Data'!U$3,FALSE))/100</f>
        <v>4.3072538429580295E-2</v>
      </c>
      <c r="O56" s="127">
        <f>(VLOOKUP($A56,'Occupancy Raw Data'!$B$8:$BE$45,'Occupancy Raw Data'!V$3,FALSE))/100</f>
        <v>9.4863949843260104E-2</v>
      </c>
      <c r="P56" s="127">
        <f>(VLOOKUP($A56,'Occupancy Raw Data'!$B$8:$BE$45,'Occupancy Raw Data'!W$3,FALSE))/100</f>
        <v>3.4230699297488398E-2</v>
      </c>
      <c r="Q56" s="127">
        <f>(VLOOKUP($A56,'Occupancy Raw Data'!$B$8:$BE$45,'Occupancy Raw Data'!X$3,FALSE))/100</f>
        <v>-1.5433026595206701E-2</v>
      </c>
      <c r="R56" s="141">
        <f>(VLOOKUP($A56,'Occupancy Raw Data'!$B$8:$BE$45,'Occupancy Raw Data'!Y$3,FALSE))/100</f>
        <v>7.2604298785531499E-2</v>
      </c>
      <c r="S56" s="127">
        <f>(VLOOKUP($A56,'Occupancy Raw Data'!$B$8:$BE$45,'Occupancy Raw Data'!AA$3,FALSE))/100</f>
        <v>-2.8148270813348798E-2</v>
      </c>
      <c r="T56" s="127">
        <f>(VLOOKUP($A56,'Occupancy Raw Data'!$B$8:$BE$45,'Occupancy Raw Data'!AB$3,FALSE))/100</f>
        <v>-0.202833640768558</v>
      </c>
      <c r="U56" s="141">
        <f>(VLOOKUP($A56,'Occupancy Raw Data'!$B$8:$BE$45,'Occupancy Raw Data'!AC$3,FALSE))/100</f>
        <v>-0.12135992615546901</v>
      </c>
      <c r="V56" s="142">
        <f>(VLOOKUP($A56,'Occupancy Raw Data'!$B$8:$BE$45,'Occupancy Raw Data'!AE$3,FALSE))/100</f>
        <v>1.23750343657687E-2</v>
      </c>
      <c r="X56" s="63">
        <f>VLOOKUP($A56,'ADR Raw Data'!$B$6:$BE$43,'ADR Raw Data'!G$1,FALSE)</f>
        <v>92.956354481369502</v>
      </c>
      <c r="Y56" s="64">
        <f>VLOOKUP($A56,'ADR Raw Data'!$B$6:$BE$43,'ADR Raw Data'!H$1,FALSE)</f>
        <v>96.889096351197196</v>
      </c>
      <c r="Z56" s="64">
        <f>VLOOKUP($A56,'ADR Raw Data'!$B$6:$BE$43,'ADR Raw Data'!I$1,FALSE)</f>
        <v>100.500981004423</v>
      </c>
      <c r="AA56" s="64">
        <f>VLOOKUP($A56,'ADR Raw Data'!$B$6:$BE$43,'ADR Raw Data'!J$1,FALSE)</f>
        <v>99.514905948144303</v>
      </c>
      <c r="AB56" s="64">
        <f>VLOOKUP($A56,'ADR Raw Data'!$B$6:$BE$43,'ADR Raw Data'!K$1,FALSE)</f>
        <v>99.347227286092306</v>
      </c>
      <c r="AC56" s="65">
        <f>VLOOKUP($A56,'ADR Raw Data'!$B$6:$BE$43,'ADR Raw Data'!L$1,FALSE)</f>
        <v>98.069672233229497</v>
      </c>
      <c r="AD56" s="64">
        <f>VLOOKUP($A56,'ADR Raw Data'!$B$6:$BE$43,'ADR Raw Data'!N$1,FALSE)</f>
        <v>110.370104104699</v>
      </c>
      <c r="AE56" s="64">
        <f>VLOOKUP($A56,'ADR Raw Data'!$B$6:$BE$43,'ADR Raw Data'!O$1,FALSE)</f>
        <v>114.653147385103</v>
      </c>
      <c r="AF56" s="65">
        <f>VLOOKUP($A56,'ADR Raw Data'!$B$6:$BE$43,'ADR Raw Data'!P$1,FALSE)</f>
        <v>112.443604419211</v>
      </c>
      <c r="AG56" s="66">
        <f>VLOOKUP($A56,'ADR Raw Data'!$B$6:$BE$43,'ADR Raw Data'!R$1,FALSE)</f>
        <v>101.94341783144399</v>
      </c>
      <c r="AI56" s="140">
        <f>(VLOOKUP($A56,'ADR Raw Data'!$B$6:$BE$43,'ADR Raw Data'!T$1,FALSE))/100</f>
        <v>0.11181675805305201</v>
      </c>
      <c r="AJ56" s="127">
        <f>(VLOOKUP($A56,'ADR Raw Data'!$B$6:$BE$43,'ADR Raw Data'!U$1,FALSE))/100</f>
        <v>-1.5205103215267398E-3</v>
      </c>
      <c r="AK56" s="127">
        <f>(VLOOKUP($A56,'ADR Raw Data'!$B$6:$BE$43,'ADR Raw Data'!V$1,FALSE))/100</f>
        <v>-1.8364835498831E-2</v>
      </c>
      <c r="AL56" s="127">
        <f>(VLOOKUP($A56,'ADR Raw Data'!$B$6:$BE$43,'ADR Raw Data'!W$1,FALSE))/100</f>
        <v>1.4421721427281899E-2</v>
      </c>
      <c r="AM56" s="127">
        <f>(VLOOKUP($A56,'ADR Raw Data'!$B$6:$BE$43,'ADR Raw Data'!X$1,FALSE))/100</f>
        <v>5.0435088155014698E-2</v>
      </c>
      <c r="AN56" s="141">
        <f>(VLOOKUP($A56,'ADR Raw Data'!$B$6:$BE$43,'ADR Raw Data'!Y$1,FALSE))/100</f>
        <v>2.15687793454684E-2</v>
      </c>
      <c r="AO56" s="127">
        <f>(VLOOKUP($A56,'ADR Raw Data'!$B$6:$BE$43,'ADR Raw Data'!AA$1,FALSE))/100</f>
        <v>-1.0396347981196099E-2</v>
      </c>
      <c r="AP56" s="127">
        <f>(VLOOKUP($A56,'ADR Raw Data'!$B$6:$BE$43,'ADR Raw Data'!AB$1,FALSE))/100</f>
        <v>-9.0442998709040795E-2</v>
      </c>
      <c r="AQ56" s="141">
        <f>(VLOOKUP($A56,'ADR Raw Data'!$B$6:$BE$43,'ADR Raw Data'!AC$1,FALSE))/100</f>
        <v>-5.7311439252656499E-2</v>
      </c>
      <c r="AR56" s="142">
        <f>(VLOOKUP($A56,'ADR Raw Data'!$B$6:$BE$43,'ADR Raw Data'!AE$1,FALSE))/100</f>
        <v>-1.2445293776144199E-2</v>
      </c>
      <c r="AS56" s="40"/>
      <c r="AT56" s="63">
        <f>VLOOKUP($A56,'RevPAR Raw Data'!$B$6:$BE$43,'RevPAR Raw Data'!G$1,FALSE)</f>
        <v>38.195445517241303</v>
      </c>
      <c r="AU56" s="64">
        <f>VLOOKUP($A56,'RevPAR Raw Data'!$B$6:$BE$43,'RevPAR Raw Data'!H$1,FALSE)</f>
        <v>46.880958620689597</v>
      </c>
      <c r="AV56" s="64">
        <f>VLOOKUP($A56,'RevPAR Raw Data'!$B$6:$BE$43,'RevPAR Raw Data'!I$1,FALSE)</f>
        <v>53.2724510344827</v>
      </c>
      <c r="AW56" s="64">
        <f>VLOOKUP($A56,'RevPAR Raw Data'!$B$6:$BE$43,'RevPAR Raw Data'!J$1,FALSE)</f>
        <v>53.998846896551697</v>
      </c>
      <c r="AX56" s="64">
        <f>VLOOKUP($A56,'RevPAR Raw Data'!$B$6:$BE$43,'RevPAR Raw Data'!K$1,FALSE)</f>
        <v>46.604126896551698</v>
      </c>
      <c r="AY56" s="65">
        <f>VLOOKUP($A56,'RevPAR Raw Data'!$B$6:$BE$43,'RevPAR Raw Data'!L$1,FALSE)</f>
        <v>47.790365793103398</v>
      </c>
      <c r="AZ56" s="64">
        <f>VLOOKUP($A56,'RevPAR Raw Data'!$B$6:$BE$43,'RevPAR Raw Data'!N$1,FALSE)</f>
        <v>51.181281379310299</v>
      </c>
      <c r="BA56" s="64">
        <f>VLOOKUP($A56,'RevPAR Raw Data'!$B$6:$BE$43,'RevPAR Raw Data'!O$1,FALSE)</f>
        <v>49.893886896551699</v>
      </c>
      <c r="BB56" s="65">
        <f>VLOOKUP($A56,'RevPAR Raw Data'!$B$6:$BE$43,'RevPAR Raw Data'!P$1,FALSE)</f>
        <v>50.537584137930999</v>
      </c>
      <c r="BC56" s="66">
        <f>VLOOKUP($A56,'RevPAR Raw Data'!$B$6:$BE$43,'RevPAR Raw Data'!R$1,FALSE)</f>
        <v>48.575285320196997</v>
      </c>
      <c r="BE56" s="140">
        <f>(VLOOKUP($A56,'RevPAR Raw Data'!$B$6:$BE$43,'RevPAR Raw Data'!T$1,FALSE))/100</f>
        <v>0.41664464763473297</v>
      </c>
      <c r="BF56" s="127">
        <f>(VLOOKUP($A56,'RevPAR Raw Data'!$B$6:$BE$43,'RevPAR Raw Data'!U$1,FALSE))/100</f>
        <v>4.1486535868797095E-2</v>
      </c>
      <c r="BG56" s="127">
        <f>(VLOOKUP($A56,'RevPAR Raw Data'!$B$6:$BE$43,'RevPAR Raw Data'!V$1,FALSE))/100</f>
        <v>7.4756953510788302E-2</v>
      </c>
      <c r="BH56" s="127">
        <f>(VLOOKUP($A56,'RevPAR Raw Data'!$B$6:$BE$43,'RevPAR Raw Data'!W$1,FALSE))/100</f>
        <v>4.9146086334299802E-2</v>
      </c>
      <c r="BI56" s="127">
        <f>(VLOOKUP($A56,'RevPAR Raw Data'!$B$6:$BE$43,'RevPAR Raw Data'!X$1,FALSE))/100</f>
        <v>3.4223695502979996E-2</v>
      </c>
      <c r="BJ56" s="141">
        <f>(VLOOKUP($A56,'RevPAR Raw Data'!$B$6:$BE$43,'RevPAR Raw Data'!Y$1,FALSE))/100</f>
        <v>9.5739064231037591E-2</v>
      </c>
      <c r="BK56" s="127">
        <f>(VLOOKUP($A56,'RevPAR Raw Data'!$B$6:$BE$43,'RevPAR Raw Data'!AA$1,FALSE))/100</f>
        <v>-3.8251979576100402E-2</v>
      </c>
      <c r="BL56" s="127">
        <f>(VLOOKUP($A56,'RevPAR Raw Data'!$B$6:$BE$43,'RevPAR Raw Data'!AB$1,FALSE))/100</f>
        <v>-0.27493175676741799</v>
      </c>
      <c r="BM56" s="141">
        <f>(VLOOKUP($A56,'RevPAR Raw Data'!$B$6:$BE$43,'RevPAR Raw Data'!AC$1,FALSE))/100</f>
        <v>-0.17171605337255902</v>
      </c>
      <c r="BN56" s="142">
        <f>(VLOOKUP($A56,'RevPAR Raw Data'!$B$6:$BE$43,'RevPAR Raw Data'!AE$1,FALSE))/100</f>
        <v>-2.2427034854739298E-4</v>
      </c>
    </row>
    <row r="57" spans="1:66" ht="14.25" customHeight="1" x14ac:dyDescent="0.45">
      <c r="A57" s="194" t="s">
        <v>122</v>
      </c>
      <c r="B57" s="194"/>
      <c r="C57" s="194"/>
      <c r="D57" s="194"/>
      <c r="E57" s="194"/>
      <c r="F57" s="194"/>
      <c r="G57" s="194"/>
      <c r="H57" s="194"/>
      <c r="I57" s="194"/>
      <c r="J57" s="194"/>
      <c r="K57" s="194"/>
      <c r="AS57" s="40"/>
    </row>
    <row r="58" spans="1:66" x14ac:dyDescent="0.45">
      <c r="A58" s="194"/>
      <c r="B58" s="194"/>
      <c r="C58" s="194"/>
      <c r="D58" s="194"/>
      <c r="E58" s="194"/>
      <c r="F58" s="194"/>
      <c r="G58" s="194"/>
      <c r="H58" s="194"/>
      <c r="I58" s="194"/>
      <c r="J58" s="194"/>
      <c r="K58" s="194"/>
      <c r="AS58" s="40"/>
    </row>
    <row r="59" spans="1:66" x14ac:dyDescent="0.45">
      <c r="A59" s="194"/>
      <c r="B59" s="194"/>
      <c r="C59" s="194"/>
      <c r="D59" s="194"/>
      <c r="E59" s="194"/>
      <c r="F59" s="194"/>
      <c r="G59" s="194"/>
      <c r="H59" s="194"/>
      <c r="I59" s="194"/>
      <c r="J59" s="194"/>
      <c r="K59" s="194"/>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iFuCBRNn8XAHcg/T0aH5FMSYwRz1zS/ai2NJP80VZxLUI4H9jFElOu9nm313OweKCbP8vLump/4lsx91LNSD1Q==" saltValue="8R1u3Jyff6e2UMmgLR+puA=="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7" right="0.7" top="0.75" bottom="0.75" header="0.3" footer="0.3"/>
  <pageSetup paperSize="5" scale="2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zoomScaleSheetLayoutView="96" workbookViewId="0">
      <pane xSplit="1" ySplit="3" topLeftCell="B4" activePane="bottomRight" state="frozen"/>
      <selection sqref="A1:A3"/>
      <selection pane="topRight" sqref="A1:A3"/>
      <selection pane="bottomLeft" sqref="A1:A3"/>
      <selection pane="bottomRight" activeCell="BY16" sqref="BY16"/>
    </sheetView>
  </sheetViews>
  <sheetFormatPr defaultColWidth="9.1796875" defaultRowHeight="16" outlineLevelCol="1" x14ac:dyDescent="0.45"/>
  <cols>
    <col min="1" max="1" width="39" style="41" bestFit="1" customWidth="1"/>
    <col min="2" max="2" width="9.54296875" style="41" bestFit="1" customWidth="1"/>
    <col min="3" max="3" width="7.54296875" style="41" customWidth="1"/>
    <col min="4" max="4" width="6.81640625" style="41" customWidth="1"/>
    <col min="5" max="5" width="7.453125" style="41" customWidth="1"/>
    <col min="6" max="6" width="8.54296875" style="41" bestFit="1" customWidth="1"/>
    <col min="7" max="7" width="12.54296875" style="43" bestFit="1" customWidth="1"/>
    <col min="8" max="9" width="8.54296875" style="41" bestFit="1" customWidth="1"/>
    <col min="10" max="10" width="12.1796875" style="43" bestFit="1" customWidth="1"/>
    <col min="11" max="11" width="14.2695312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95" t="str">
        <f>'Occupancy Raw Data'!B2</f>
        <v>December 15, 2024 - January 11, 2025
Rolling-28 Day Period</v>
      </c>
      <c r="B1" s="198" t="s">
        <v>66</v>
      </c>
      <c r="C1" s="199"/>
      <c r="D1" s="199"/>
      <c r="E1" s="199"/>
      <c r="F1" s="199"/>
      <c r="G1" s="199"/>
      <c r="H1" s="199"/>
      <c r="I1" s="199"/>
      <c r="J1" s="199"/>
      <c r="K1" s="200"/>
      <c r="L1" s="40"/>
      <c r="M1" s="198" t="s">
        <v>73</v>
      </c>
      <c r="N1" s="199"/>
      <c r="O1" s="199"/>
      <c r="P1" s="199"/>
      <c r="Q1" s="199"/>
      <c r="R1" s="199"/>
      <c r="S1" s="199"/>
      <c r="T1" s="199"/>
      <c r="U1" s="199"/>
      <c r="V1" s="200"/>
      <c r="X1" s="198" t="s">
        <v>67</v>
      </c>
      <c r="Y1" s="199"/>
      <c r="Z1" s="199"/>
      <c r="AA1" s="199"/>
      <c r="AB1" s="199"/>
      <c r="AC1" s="199"/>
      <c r="AD1" s="199"/>
      <c r="AE1" s="199"/>
      <c r="AF1" s="199"/>
      <c r="AG1" s="200"/>
      <c r="AI1" s="198" t="s">
        <v>74</v>
      </c>
      <c r="AJ1" s="199"/>
      <c r="AK1" s="199"/>
      <c r="AL1" s="199"/>
      <c r="AM1" s="199"/>
      <c r="AN1" s="199"/>
      <c r="AO1" s="199"/>
      <c r="AP1" s="199"/>
      <c r="AQ1" s="199"/>
      <c r="AR1" s="200"/>
      <c r="AS1" s="40"/>
      <c r="AT1" s="198" t="s">
        <v>68</v>
      </c>
      <c r="AU1" s="199"/>
      <c r="AV1" s="199"/>
      <c r="AW1" s="199"/>
      <c r="AX1" s="199"/>
      <c r="AY1" s="199"/>
      <c r="AZ1" s="199"/>
      <c r="BA1" s="199"/>
      <c r="BB1" s="199"/>
      <c r="BC1" s="200"/>
      <c r="BE1" s="198" t="s">
        <v>75</v>
      </c>
      <c r="BF1" s="199"/>
      <c r="BG1" s="199"/>
      <c r="BH1" s="199"/>
      <c r="BI1" s="199"/>
      <c r="BJ1" s="199"/>
      <c r="BK1" s="199"/>
      <c r="BL1" s="199"/>
      <c r="BM1" s="199"/>
      <c r="BN1" s="200"/>
    </row>
    <row r="2" spans="1:66" x14ac:dyDescent="0.45">
      <c r="A2" s="195"/>
      <c r="B2" s="42"/>
      <c r="C2" s="43"/>
      <c r="D2" s="43"/>
      <c r="E2" s="43"/>
      <c r="F2" s="43"/>
      <c r="G2" s="196" t="s">
        <v>64</v>
      </c>
      <c r="H2" s="43"/>
      <c r="I2" s="43"/>
      <c r="J2" s="196" t="s">
        <v>65</v>
      </c>
      <c r="K2" s="197" t="s">
        <v>56</v>
      </c>
      <c r="L2" s="44"/>
      <c r="M2" s="42"/>
      <c r="N2" s="43"/>
      <c r="O2" s="43"/>
      <c r="P2" s="43"/>
      <c r="Q2" s="43"/>
      <c r="R2" s="196" t="s">
        <v>64</v>
      </c>
      <c r="S2" s="43"/>
      <c r="T2" s="43"/>
      <c r="U2" s="196" t="s">
        <v>65</v>
      </c>
      <c r="V2" s="197" t="s">
        <v>56</v>
      </c>
      <c r="X2" s="42"/>
      <c r="Y2" s="43"/>
      <c r="Z2" s="43"/>
      <c r="AA2" s="43"/>
      <c r="AB2" s="43"/>
      <c r="AC2" s="196" t="s">
        <v>64</v>
      </c>
      <c r="AD2" s="43"/>
      <c r="AE2" s="43"/>
      <c r="AF2" s="196" t="s">
        <v>65</v>
      </c>
      <c r="AG2" s="197" t="s">
        <v>56</v>
      </c>
      <c r="AI2" s="42"/>
      <c r="AJ2" s="43"/>
      <c r="AK2" s="43"/>
      <c r="AL2" s="43"/>
      <c r="AM2" s="43"/>
      <c r="AN2" s="196" t="s">
        <v>64</v>
      </c>
      <c r="AO2" s="43"/>
      <c r="AP2" s="43"/>
      <c r="AQ2" s="196" t="s">
        <v>65</v>
      </c>
      <c r="AR2" s="197" t="s">
        <v>56</v>
      </c>
      <c r="AS2" s="44"/>
      <c r="AT2" s="42"/>
      <c r="AU2" s="43"/>
      <c r="AV2" s="43"/>
      <c r="AW2" s="43"/>
      <c r="AX2" s="43"/>
      <c r="AY2" s="196" t="s">
        <v>64</v>
      </c>
      <c r="AZ2" s="43"/>
      <c r="BA2" s="43"/>
      <c r="BB2" s="196" t="s">
        <v>65</v>
      </c>
      <c r="BC2" s="197" t="s">
        <v>56</v>
      </c>
      <c r="BE2" s="42"/>
      <c r="BF2" s="43"/>
      <c r="BG2" s="43"/>
      <c r="BH2" s="43"/>
      <c r="BI2" s="43"/>
      <c r="BJ2" s="196" t="s">
        <v>64</v>
      </c>
      <c r="BK2" s="43"/>
      <c r="BL2" s="43"/>
      <c r="BM2" s="196" t="s">
        <v>65</v>
      </c>
      <c r="BN2" s="197" t="s">
        <v>56</v>
      </c>
    </row>
    <row r="3" spans="1:66" x14ac:dyDescent="0.45">
      <c r="A3" s="195"/>
      <c r="B3" s="45" t="s">
        <v>57</v>
      </c>
      <c r="C3" s="44" t="s">
        <v>58</v>
      </c>
      <c r="D3" s="44" t="s">
        <v>59</v>
      </c>
      <c r="E3" s="44" t="s">
        <v>60</v>
      </c>
      <c r="F3" s="44" t="s">
        <v>61</v>
      </c>
      <c r="G3" s="196"/>
      <c r="H3" s="44" t="s">
        <v>62</v>
      </c>
      <c r="I3" s="44" t="s">
        <v>63</v>
      </c>
      <c r="J3" s="196"/>
      <c r="K3" s="197"/>
      <c r="L3" s="44"/>
      <c r="M3" s="45" t="s">
        <v>57</v>
      </c>
      <c r="N3" s="44" t="s">
        <v>58</v>
      </c>
      <c r="O3" s="44" t="s">
        <v>59</v>
      </c>
      <c r="P3" s="44" t="s">
        <v>60</v>
      </c>
      <c r="Q3" s="44" t="s">
        <v>61</v>
      </c>
      <c r="R3" s="196"/>
      <c r="S3" s="44" t="s">
        <v>62</v>
      </c>
      <c r="T3" s="44" t="s">
        <v>63</v>
      </c>
      <c r="U3" s="196"/>
      <c r="V3" s="197"/>
      <c r="X3" s="45" t="s">
        <v>57</v>
      </c>
      <c r="Y3" s="44" t="s">
        <v>58</v>
      </c>
      <c r="Z3" s="44" t="s">
        <v>59</v>
      </c>
      <c r="AA3" s="44" t="s">
        <v>60</v>
      </c>
      <c r="AB3" s="44" t="s">
        <v>61</v>
      </c>
      <c r="AC3" s="196"/>
      <c r="AD3" s="44" t="s">
        <v>62</v>
      </c>
      <c r="AE3" s="44" t="s">
        <v>63</v>
      </c>
      <c r="AF3" s="196"/>
      <c r="AG3" s="197"/>
      <c r="AI3" s="45" t="s">
        <v>57</v>
      </c>
      <c r="AJ3" s="44" t="s">
        <v>58</v>
      </c>
      <c r="AK3" s="44" t="s">
        <v>59</v>
      </c>
      <c r="AL3" s="44" t="s">
        <v>60</v>
      </c>
      <c r="AM3" s="44" t="s">
        <v>61</v>
      </c>
      <c r="AN3" s="196"/>
      <c r="AO3" s="44" t="s">
        <v>62</v>
      </c>
      <c r="AP3" s="44" t="s">
        <v>63</v>
      </c>
      <c r="AQ3" s="196"/>
      <c r="AR3" s="197"/>
      <c r="AS3" s="44"/>
      <c r="AT3" s="45" t="s">
        <v>57</v>
      </c>
      <c r="AU3" s="44" t="s">
        <v>58</v>
      </c>
      <c r="AV3" s="44" t="s">
        <v>59</v>
      </c>
      <c r="AW3" s="44" t="s">
        <v>60</v>
      </c>
      <c r="AX3" s="44" t="s">
        <v>61</v>
      </c>
      <c r="AY3" s="196"/>
      <c r="AZ3" s="44" t="s">
        <v>62</v>
      </c>
      <c r="BA3" s="44" t="s">
        <v>63</v>
      </c>
      <c r="BB3" s="196"/>
      <c r="BC3" s="197"/>
      <c r="BE3" s="45" t="s">
        <v>57</v>
      </c>
      <c r="BF3" s="44" t="s">
        <v>58</v>
      </c>
      <c r="BG3" s="44" t="s">
        <v>59</v>
      </c>
      <c r="BH3" s="44" t="s">
        <v>60</v>
      </c>
      <c r="BI3" s="44" t="s">
        <v>61</v>
      </c>
      <c r="BJ3" s="196"/>
      <c r="BK3" s="44" t="s">
        <v>62</v>
      </c>
      <c r="BL3" s="44" t="s">
        <v>63</v>
      </c>
      <c r="BM3" s="196"/>
      <c r="BN3" s="197"/>
    </row>
    <row r="4" spans="1:66" x14ac:dyDescent="0.45">
      <c r="A4" s="46" t="s">
        <v>15</v>
      </c>
      <c r="B4" s="129">
        <f>(VLOOKUP($A4,'Occupancy Raw Data'!$B$8:$BE$45,'Occupancy Raw Data'!AG$3,FALSE))/100</f>
        <v>0.43187755224514102</v>
      </c>
      <c r="C4" s="119">
        <f>(VLOOKUP($A4,'Occupancy Raw Data'!$B$8:$BE$45,'Occupancy Raw Data'!AH$3,FALSE))/100</f>
        <v>0.45260493330225005</v>
      </c>
      <c r="D4" s="119">
        <f>(VLOOKUP($A4,'Occupancy Raw Data'!$B$8:$BE$45,'Occupancy Raw Data'!AI$3,FALSE))/100</f>
        <v>0.49118486893484203</v>
      </c>
      <c r="E4" s="119">
        <f>(VLOOKUP($A4,'Occupancy Raw Data'!$B$8:$BE$45,'Occupancy Raw Data'!AJ$3,FALSE))/100</f>
        <v>0.46170523525749096</v>
      </c>
      <c r="F4" s="119">
        <f>(VLOOKUP($A4,'Occupancy Raw Data'!$B$8:$BE$45,'Occupancy Raw Data'!AK$3,FALSE))/100</f>
        <v>0.48630673541235903</v>
      </c>
      <c r="G4" s="130">
        <f>(VLOOKUP($A4,'Occupancy Raw Data'!$B$8:$BE$45,'Occupancy Raw Data'!AL$3,FALSE))/100</f>
        <v>0.464735368323281</v>
      </c>
      <c r="H4" s="119">
        <f>(VLOOKUP($A4,'Occupancy Raw Data'!$B$8:$BE$45,'Occupancy Raw Data'!AN$3,FALSE))/100</f>
        <v>0.53271863673324904</v>
      </c>
      <c r="I4" s="119">
        <f>(VLOOKUP($A4,'Occupancy Raw Data'!$B$8:$BE$45,'Occupancy Raw Data'!AO$3,FALSE))/100</f>
        <v>0.53831323516288898</v>
      </c>
      <c r="J4" s="130">
        <f>(VLOOKUP($A4,'Occupancy Raw Data'!$B$8:$BE$45,'Occupancy Raw Data'!AP$3,FALSE))/100</f>
        <v>0.53551593108981599</v>
      </c>
      <c r="K4" s="131">
        <f>(VLOOKUP($A4,'Occupancy Raw Data'!$B$8:$BE$45,'Occupancy Raw Data'!AR$3,FALSE))/100</f>
        <v>0.48495798717861704</v>
      </c>
      <c r="M4" s="118">
        <f>(VLOOKUP($A4,'Occupancy Raw Data'!$B$8:$BE$45,'Occupancy Raw Data'!AT$3,FALSE))/100</f>
        <v>-4.29000051246591E-2</v>
      </c>
      <c r="N4" s="115">
        <f>(VLOOKUP($A4,'Occupancy Raw Data'!$B$8:$BE$45,'Occupancy Raw Data'!AU$3,FALSE))/100</f>
        <v>4.3454576117565598E-2</v>
      </c>
      <c r="O4" s="115">
        <f>(VLOOKUP($A4,'Occupancy Raw Data'!$B$8:$BE$45,'Occupancy Raw Data'!AV$3,FALSE))/100</f>
        <v>3.9529071112962902E-2</v>
      </c>
      <c r="P4" s="115">
        <f>(VLOOKUP($A4,'Occupancy Raw Data'!$B$8:$BE$45,'Occupancy Raw Data'!AW$3,FALSE))/100</f>
        <v>-6.596808668218461E-2</v>
      </c>
      <c r="Q4" s="115">
        <f>(VLOOKUP($A4,'Occupancy Raw Data'!$B$8:$BE$45,'Occupancy Raw Data'!AX$3,FALSE))/100</f>
        <v>-1.31235070181065E-2</v>
      </c>
      <c r="R4" s="116">
        <f>(VLOOKUP($A4,'Occupancy Raw Data'!$B$8:$BE$45,'Occupancy Raw Data'!AY$3,FALSE))/100</f>
        <v>-8.9155271245435104E-3</v>
      </c>
      <c r="S4" s="115">
        <f>(VLOOKUP($A4,'Occupancy Raw Data'!$B$8:$BE$45,'Occupancy Raw Data'!BA$3,FALSE))/100</f>
        <v>2.0902801357677699E-2</v>
      </c>
      <c r="T4" s="115">
        <f>(VLOOKUP($A4,'Occupancy Raw Data'!$B$8:$BE$45,'Occupancy Raw Data'!BB$3,FALSE))/100</f>
        <v>7.85341993532215E-3</v>
      </c>
      <c r="U4" s="116">
        <f>(VLOOKUP($A4,'Occupancy Raw Data'!$B$8:$BE$45,'Occupancy Raw Data'!BC$3,FALSE))/100</f>
        <v>1.4302065111404701E-2</v>
      </c>
      <c r="V4" s="117">
        <f>(VLOOKUP($A4,'Occupancy Raw Data'!$B$8:$BE$45,'Occupancy Raw Data'!BE$3,FALSE))/100</f>
        <v>-1.70609021945693E-3</v>
      </c>
      <c r="X4" s="49">
        <f>VLOOKUP($A4,'ADR Raw Data'!$B$6:$BE$43,'ADR Raw Data'!AG$1,FALSE)</f>
        <v>147.421185778417</v>
      </c>
      <c r="Y4" s="50">
        <f>VLOOKUP($A4,'ADR Raw Data'!$B$6:$BE$43,'ADR Raw Data'!AH$1,FALSE)</f>
        <v>150.47190921757101</v>
      </c>
      <c r="Z4" s="50">
        <f>VLOOKUP($A4,'ADR Raw Data'!$B$6:$BE$43,'ADR Raw Data'!AI$1,FALSE)</f>
        <v>159.948108695484</v>
      </c>
      <c r="AA4" s="50">
        <f>VLOOKUP($A4,'ADR Raw Data'!$B$6:$BE$43,'ADR Raw Data'!AJ$1,FALSE)</f>
        <v>149.22851712888499</v>
      </c>
      <c r="AB4" s="50">
        <f>VLOOKUP($A4,'ADR Raw Data'!$B$6:$BE$43,'ADR Raw Data'!AK$1,FALSE)</f>
        <v>145.798110425505</v>
      </c>
      <c r="AC4" s="51">
        <f>VLOOKUP($A4,'ADR Raw Data'!$B$6:$BE$43,'ADR Raw Data'!AL$1,FALSE)</f>
        <v>150.682899786674</v>
      </c>
      <c r="AD4" s="50">
        <f>VLOOKUP($A4,'ADR Raw Data'!$B$6:$BE$43,'ADR Raw Data'!AN$1,FALSE)</f>
        <v>154.80421050039999</v>
      </c>
      <c r="AE4" s="50">
        <f>VLOOKUP($A4,'ADR Raw Data'!$B$6:$BE$43,'ADR Raw Data'!AO$1,FALSE)</f>
        <v>157.07917601053001</v>
      </c>
      <c r="AF4" s="51">
        <f>VLOOKUP($A4,'ADR Raw Data'!$B$6:$BE$43,'ADR Raw Data'!AP$1,FALSE)</f>
        <v>155.94763298853201</v>
      </c>
      <c r="AG4" s="52">
        <f>VLOOKUP($A4,'ADR Raw Data'!$B$6:$BE$43,'ADR Raw Data'!AR$1,FALSE)</f>
        <v>152.34389366388999</v>
      </c>
      <c r="AI4" s="118">
        <f>(VLOOKUP($A4,'ADR Raw Data'!$B$6:$BE$43,'ADR Raw Data'!AT$1,FALSE))/100</f>
        <v>-7.4353078000616704E-2</v>
      </c>
      <c r="AJ4" s="115">
        <f>(VLOOKUP($A4,'ADR Raw Data'!$B$6:$BE$43,'ADR Raw Data'!AU$1,FALSE))/100</f>
        <v>2.7320230947157801E-2</v>
      </c>
      <c r="AK4" s="115">
        <f>(VLOOKUP($A4,'ADR Raw Data'!$B$6:$BE$43,'ADR Raw Data'!AV$1,FALSE))/100</f>
        <v>0.10106555986065599</v>
      </c>
      <c r="AL4" s="115">
        <f>(VLOOKUP($A4,'ADR Raw Data'!$B$6:$BE$43,'ADR Raw Data'!AW$1,FALSE))/100</f>
        <v>2.0290496578404298E-2</v>
      </c>
      <c r="AM4" s="115">
        <f>(VLOOKUP($A4,'ADR Raw Data'!$B$6:$BE$43,'ADR Raw Data'!AX$1,FALSE))/100</f>
        <v>9.70056798618797E-3</v>
      </c>
      <c r="AN4" s="116">
        <f>(VLOOKUP($A4,'ADR Raw Data'!$B$6:$BE$43,'ADR Raw Data'!AY$1,FALSE))/100</f>
        <v>1.6680852527058799E-2</v>
      </c>
      <c r="AO4" s="115">
        <f>(VLOOKUP($A4,'ADR Raw Data'!$B$6:$BE$43,'ADR Raw Data'!BA$1,FALSE))/100</f>
        <v>6.6847981400033098E-3</v>
      </c>
      <c r="AP4" s="115">
        <f>(VLOOKUP($A4,'ADR Raw Data'!$B$6:$BE$43,'ADR Raw Data'!BB$1,FALSE))/100</f>
        <v>-9.7798261353806912E-3</v>
      </c>
      <c r="AQ4" s="116">
        <f>(VLOOKUP($A4,'ADR Raw Data'!$B$6:$BE$43,'ADR Raw Data'!BC$1,FALSE))/100</f>
        <v>-1.8181673780333901E-3</v>
      </c>
      <c r="AR4" s="117">
        <f>(VLOOKUP($A4,'ADR Raw Data'!$B$6:$BE$43,'ADR Raw Data'!BE$1,FALSE))/100</f>
        <v>1.0899787854018E-2</v>
      </c>
      <c r="AT4" s="49">
        <f>VLOOKUP($A4,'RevPAR Raw Data'!$B$6:$BE$43,'RevPAR Raw Data'!AG$1,FALSE)</f>
        <v>63.667900863059103</v>
      </c>
      <c r="AU4" s="50">
        <f>VLOOKUP($A4,'RevPAR Raw Data'!$B$6:$BE$43,'RevPAR Raw Data'!AH$1,FALSE)</f>
        <v>68.104328435281204</v>
      </c>
      <c r="AV4" s="50">
        <f>VLOOKUP($A4,'RevPAR Raw Data'!$B$6:$BE$43,'RevPAR Raw Data'!AI$1,FALSE)</f>
        <v>78.564090805967396</v>
      </c>
      <c r="AW4" s="50">
        <f>VLOOKUP($A4,'RevPAR Raw Data'!$B$6:$BE$43,'RevPAR Raw Data'!AJ$1,FALSE)</f>
        <v>68.899587608118907</v>
      </c>
      <c r="AX4" s="50">
        <f>VLOOKUP($A4,'RevPAR Raw Data'!$B$6:$BE$43,'RevPAR Raw Data'!AK$1,FALSE)</f>
        <v>70.902603110318395</v>
      </c>
      <c r="AY4" s="51">
        <f>VLOOKUP($A4,'RevPAR Raw Data'!$B$6:$BE$43,'RevPAR Raw Data'!AL$1,FALSE)</f>
        <v>70.027672932380099</v>
      </c>
      <c r="AZ4" s="50">
        <f>VLOOKUP($A4,'RevPAR Raw Data'!$B$6:$BE$43,'RevPAR Raw Data'!AN$1,FALSE)</f>
        <v>82.467087978340004</v>
      </c>
      <c r="BA4" s="50">
        <f>VLOOKUP($A4,'RevPAR Raw Data'!$B$6:$BE$43,'RevPAR Raw Data'!AO$1,FALSE)</f>
        <v>84.5577994149494</v>
      </c>
      <c r="BB4" s="51">
        <f>VLOOKUP($A4,'RevPAR Raw Data'!$B$6:$BE$43,'RevPAR Raw Data'!AP$1,FALSE)</f>
        <v>83.512441881106795</v>
      </c>
      <c r="BC4" s="52">
        <f>VLOOKUP($A4,'RevPAR Raw Data'!$B$6:$BE$43,'RevPAR Raw Data'!AR$1,FALSE)</f>
        <v>73.8803880301936</v>
      </c>
      <c r="BE4" s="129">
        <f>(VLOOKUP($A4,'RevPAR Raw Data'!$B$6:$BE$43,'RevPAR Raw Data'!AT$1,FALSE))/100</f>
        <v>-0.11406333569801501</v>
      </c>
      <c r="BF4" s="119">
        <f>(VLOOKUP($A4,'RevPAR Raw Data'!$B$6:$BE$43,'RevPAR Raw Data'!AU$1,FALSE))/100</f>
        <v>7.196199611996619E-2</v>
      </c>
      <c r="BG4" s="119">
        <f>(VLOOKUP($A4,'RevPAR Raw Data'!$B$6:$BE$43,'RevPAR Raw Data'!AV$1,FALSE))/100</f>
        <v>0.14458965867642201</v>
      </c>
      <c r="BH4" s="119">
        <f>(VLOOKUP($A4,'RevPAR Raw Data'!$B$6:$BE$43,'RevPAR Raw Data'!AW$1,FALSE))/100</f>
        <v>-4.7016115340888905E-2</v>
      </c>
      <c r="BI4" s="119">
        <f>(VLOOKUP($A4,'RevPAR Raw Data'!$B$6:$BE$43,'RevPAR Raw Data'!AX$1,FALSE))/100</f>
        <v>-3.5502445039648999E-3</v>
      </c>
      <c r="BJ4" s="130">
        <f>(VLOOKUP($A4,'RevPAR Raw Data'!$B$6:$BE$43,'RevPAR Raw Data'!AY$1,FALSE))/100</f>
        <v>7.6166068093498395E-3</v>
      </c>
      <c r="BK4" s="119">
        <f>(VLOOKUP($A4,'RevPAR Raw Data'!$B$6:$BE$43,'RevPAR Raw Data'!BA$1,FALSE))/100</f>
        <v>2.7727330505317699E-2</v>
      </c>
      <c r="BL4" s="119">
        <f>(VLOOKUP($A4,'RevPAR Raw Data'!$B$6:$BE$43,'RevPAR Raw Data'!BB$1,FALSE))/100</f>
        <v>-2.00321128159412E-3</v>
      </c>
      <c r="BM4" s="130">
        <f>(VLOOKUP($A4,'RevPAR Raw Data'!$B$6:$BE$43,'RevPAR Raw Data'!BC$1,FALSE))/100</f>
        <v>1.24578941851472E-2</v>
      </c>
      <c r="BN4" s="131">
        <f>(VLOOKUP($A4,'RevPAR Raw Data'!$B$6:$BE$43,'RevPAR Raw Data'!BE$1,FALSE))/100</f>
        <v>9.1751016131091899E-3</v>
      </c>
    </row>
    <row r="5" spans="1:66" x14ac:dyDescent="0.45">
      <c r="A5" s="46" t="s">
        <v>69</v>
      </c>
      <c r="B5" s="129">
        <f>(VLOOKUP($A5,'Occupancy Raw Data'!$B$8:$BE$45,'Occupancy Raw Data'!AG$3,FALSE))/100</f>
        <v>0.39748099433781497</v>
      </c>
      <c r="C5" s="119">
        <f>(VLOOKUP($A5,'Occupancy Raw Data'!$B$8:$BE$45,'Occupancy Raw Data'!AH$3,FALSE))/100</f>
        <v>0.42014677670787498</v>
      </c>
      <c r="D5" s="119">
        <f>(VLOOKUP($A5,'Occupancy Raw Data'!$B$8:$BE$45,'Occupancy Raw Data'!AI$3,FALSE))/100</f>
        <v>0.44429947236706496</v>
      </c>
      <c r="E5" s="119">
        <f>(VLOOKUP($A5,'Occupancy Raw Data'!$B$8:$BE$45,'Occupancy Raw Data'!AJ$3,FALSE))/100</f>
        <v>0.42079335267281498</v>
      </c>
      <c r="F5" s="119">
        <f>(VLOOKUP($A5,'Occupancy Raw Data'!$B$8:$BE$45,'Occupancy Raw Data'!AK$3,FALSE))/100</f>
        <v>0.43860644153525696</v>
      </c>
      <c r="G5" s="130">
        <f>(VLOOKUP($A5,'Occupancy Raw Data'!$B$8:$BE$45,'Occupancy Raw Data'!AL$3,FALSE))/100</f>
        <v>0.42426533962555901</v>
      </c>
      <c r="H5" s="119">
        <f>(VLOOKUP($A5,'Occupancy Raw Data'!$B$8:$BE$45,'Occupancy Raw Data'!AN$3,FALSE))/100</f>
        <v>0.47131252963581605</v>
      </c>
      <c r="I5" s="119">
        <f>(VLOOKUP($A5,'Occupancy Raw Data'!$B$8:$BE$45,'Occupancy Raw Data'!AO$3,FALSE))/100</f>
        <v>0.46778412418995402</v>
      </c>
      <c r="J5" s="130">
        <f>(VLOOKUP($A5,'Occupancy Raw Data'!$B$8:$BE$45,'Occupancy Raw Data'!AP$3,FALSE))/100</f>
        <v>0.46954832691288501</v>
      </c>
      <c r="K5" s="131">
        <f>(VLOOKUP($A5,'Occupancy Raw Data'!$B$8:$BE$45,'Occupancy Raw Data'!AR$3,FALSE))/100</f>
        <v>0.43720345914977798</v>
      </c>
      <c r="M5" s="118">
        <f>(VLOOKUP($A5,'Occupancy Raw Data'!$B$8:$BE$45,'Occupancy Raw Data'!AT$3,FALSE))/100</f>
        <v>2.9513135518856898E-2</v>
      </c>
      <c r="N5" s="115">
        <f>(VLOOKUP($A5,'Occupancy Raw Data'!$B$8:$BE$45,'Occupancy Raw Data'!AU$3,FALSE))/100</f>
        <v>6.9294756756435899E-2</v>
      </c>
      <c r="O5" s="115">
        <f>(VLOOKUP($A5,'Occupancy Raw Data'!$B$8:$BE$45,'Occupancy Raw Data'!AV$3,FALSE))/100</f>
        <v>8.1229156556350008E-3</v>
      </c>
      <c r="P5" s="115">
        <f>(VLOOKUP($A5,'Occupancy Raw Data'!$B$8:$BE$45,'Occupancy Raw Data'!AW$3,FALSE))/100</f>
        <v>-8.5670247961950607E-2</v>
      </c>
      <c r="Q5" s="115">
        <f>(VLOOKUP($A5,'Occupancy Raw Data'!$B$8:$BE$45,'Occupancy Raw Data'!AX$3,FALSE))/100</f>
        <v>-1.22008193183731E-2</v>
      </c>
      <c r="R5" s="116">
        <f>(VLOOKUP($A5,'Occupancy Raw Data'!$B$8:$BE$45,'Occupancy Raw Data'!AY$3,FALSE))/100</f>
        <v>-1.24180140864518E-3</v>
      </c>
      <c r="S5" s="115">
        <f>(VLOOKUP($A5,'Occupancy Raw Data'!$B$8:$BE$45,'Occupancy Raw Data'!BA$3,FALSE))/100</f>
        <v>3.6541799483946799E-2</v>
      </c>
      <c r="T5" s="115">
        <f>(VLOOKUP($A5,'Occupancy Raw Data'!$B$8:$BE$45,'Occupancy Raw Data'!BB$3,FALSE))/100</f>
        <v>1.3619027541712202E-2</v>
      </c>
      <c r="U5" s="116">
        <f>(VLOOKUP($A5,'Occupancy Raw Data'!$B$8:$BE$45,'Occupancy Raw Data'!BC$3,FALSE))/100</f>
        <v>2.4995323711859401E-2</v>
      </c>
      <c r="V5" s="117">
        <f>(VLOOKUP($A5,'Occupancy Raw Data'!$B$8:$BE$45,'Occupancy Raw Data'!BE$3,FALSE))/100</f>
        <v>6.66587748030977E-3</v>
      </c>
      <c r="X5" s="49">
        <f>VLOOKUP($A5,'ADR Raw Data'!$B$6:$BE$43,'ADR Raw Data'!AG$1,FALSE)</f>
        <v>101.75278097018401</v>
      </c>
      <c r="Y5" s="50">
        <f>VLOOKUP($A5,'ADR Raw Data'!$B$6:$BE$43,'ADR Raw Data'!AH$1,FALSE)</f>
        <v>106.724287925203</v>
      </c>
      <c r="Z5" s="50">
        <f>VLOOKUP($A5,'ADR Raw Data'!$B$6:$BE$43,'ADR Raw Data'!AI$1,FALSE)</f>
        <v>112.766182644512</v>
      </c>
      <c r="AA5" s="50">
        <f>VLOOKUP($A5,'ADR Raw Data'!$B$6:$BE$43,'ADR Raw Data'!AJ$1,FALSE)</f>
        <v>105.951183643842</v>
      </c>
      <c r="AB5" s="50">
        <f>VLOOKUP($A5,'ADR Raw Data'!$B$6:$BE$43,'ADR Raw Data'!AK$1,FALSE)</f>
        <v>103.83361062189501</v>
      </c>
      <c r="AC5" s="51">
        <f>VLOOKUP($A5,'ADR Raw Data'!$B$6:$BE$43,'ADR Raw Data'!AL$1,FALSE)</f>
        <v>106.30718619383001</v>
      </c>
      <c r="AD5" s="50">
        <f>VLOOKUP($A5,'ADR Raw Data'!$B$6:$BE$43,'ADR Raw Data'!AN$1,FALSE)</f>
        <v>108.94128447464099</v>
      </c>
      <c r="AE5" s="50">
        <f>VLOOKUP($A5,'ADR Raw Data'!$B$6:$BE$43,'ADR Raw Data'!AO$1,FALSE)</f>
        <v>109.17920014376701</v>
      </c>
      <c r="AF5" s="51">
        <f>VLOOKUP($A5,'ADR Raw Data'!$B$6:$BE$43,'ADR Raw Data'!AP$1,FALSE)</f>
        <v>109.05979535683799</v>
      </c>
      <c r="AG5" s="52">
        <f>VLOOKUP($A5,'ADR Raw Data'!$B$6:$BE$43,'ADR Raw Data'!AR$1,FALSE)</f>
        <v>107.151837287826</v>
      </c>
      <c r="AI5" s="118">
        <f>(VLOOKUP($A5,'ADR Raw Data'!$B$6:$BE$43,'ADR Raw Data'!AT$1,FALSE))/100</f>
        <v>-4.4556007504361499E-2</v>
      </c>
      <c r="AJ5" s="115">
        <f>(VLOOKUP($A5,'ADR Raw Data'!$B$6:$BE$43,'ADR Raw Data'!AU$1,FALSE))/100</f>
        <v>3.4595290272138701E-2</v>
      </c>
      <c r="AK5" s="115">
        <f>(VLOOKUP($A5,'ADR Raw Data'!$B$6:$BE$43,'ADR Raw Data'!AV$1,FALSE))/100</f>
        <v>7.0829329122815296E-2</v>
      </c>
      <c r="AL5" s="115">
        <f>(VLOOKUP($A5,'ADR Raw Data'!$B$6:$BE$43,'ADR Raw Data'!AW$1,FALSE))/100</f>
        <v>4.8208285387843705E-3</v>
      </c>
      <c r="AM5" s="115">
        <f>(VLOOKUP($A5,'ADR Raw Data'!$B$6:$BE$43,'ADR Raw Data'!AX$1,FALSE))/100</f>
        <v>1.31955884770275E-2</v>
      </c>
      <c r="AN5" s="116">
        <f>(VLOOKUP($A5,'ADR Raw Data'!$B$6:$BE$43,'ADR Raw Data'!AY$1,FALSE))/100</f>
        <v>1.6667890596471599E-2</v>
      </c>
      <c r="AO5" s="115">
        <f>(VLOOKUP($A5,'ADR Raw Data'!$B$6:$BE$43,'ADR Raw Data'!BA$1,FALSE))/100</f>
        <v>1.74001960340192E-2</v>
      </c>
      <c r="AP5" s="115">
        <f>(VLOOKUP($A5,'ADR Raw Data'!$B$6:$BE$43,'ADR Raw Data'!BB$1,FALSE))/100</f>
        <v>-4.4718533375733699E-3</v>
      </c>
      <c r="AQ5" s="116">
        <f>(VLOOKUP($A5,'ADR Raw Data'!$B$6:$BE$43,'ADR Raw Data'!BC$1,FALSE))/100</f>
        <v>6.2399730307592305E-3</v>
      </c>
      <c r="AR5" s="117">
        <f>(VLOOKUP($A5,'ADR Raw Data'!$B$6:$BE$43,'ADR Raw Data'!BE$1,FALSE))/100</f>
        <v>1.3589151797183402E-2</v>
      </c>
      <c r="AT5" s="49">
        <f>VLOOKUP($A5,'RevPAR Raw Data'!$B$6:$BE$43,'RevPAR Raw Data'!AG$1,FALSE)</f>
        <v>40.444796556666702</v>
      </c>
      <c r="AU5" s="50">
        <f>VLOOKUP($A5,'RevPAR Raw Data'!$B$6:$BE$43,'RevPAR Raw Data'!AH$1,FALSE)</f>
        <v>44.839865568217299</v>
      </c>
      <c r="AV5" s="50">
        <f>VLOOKUP($A5,'RevPAR Raw Data'!$B$6:$BE$43,'RevPAR Raw Data'!AI$1,FALSE)</f>
        <v>50.101955449805097</v>
      </c>
      <c r="AW5" s="50">
        <f>VLOOKUP($A5,'RevPAR Raw Data'!$B$6:$BE$43,'RevPAR Raw Data'!AJ$1,FALSE)</f>
        <v>44.583553785145703</v>
      </c>
      <c r="AX5" s="50">
        <f>VLOOKUP($A5,'RevPAR Raw Data'!$B$6:$BE$43,'RevPAR Raw Data'!AK$1,FALSE)</f>
        <v>45.542090466626902</v>
      </c>
      <c r="AY5" s="51">
        <f>VLOOKUP($A5,'RevPAR Raw Data'!$B$6:$BE$43,'RevPAR Raw Data'!AL$1,FALSE)</f>
        <v>45.102454455163198</v>
      </c>
      <c r="AZ5" s="50">
        <f>VLOOKUP($A5,'RevPAR Raw Data'!$B$6:$BE$43,'RevPAR Raw Data'!AN$1,FALSE)</f>
        <v>51.345392367518201</v>
      </c>
      <c r="BA5" s="50">
        <f>VLOOKUP($A5,'RevPAR Raw Data'!$B$6:$BE$43,'RevPAR Raw Data'!AO$1,FALSE)</f>
        <v>51.0722965190118</v>
      </c>
      <c r="BB5" s="51">
        <f>VLOOKUP($A5,'RevPAR Raw Data'!$B$6:$BE$43,'RevPAR Raw Data'!AP$1,FALSE)</f>
        <v>51.208844443265001</v>
      </c>
      <c r="BC5" s="52">
        <f>VLOOKUP($A5,'RevPAR Raw Data'!$B$6:$BE$43,'RevPAR Raw Data'!AR$1,FALSE)</f>
        <v>46.847153916491997</v>
      </c>
      <c r="BE5" s="129">
        <f>(VLOOKUP($A5,'RevPAR Raw Data'!$B$6:$BE$43,'RevPAR Raw Data'!AT$1,FALSE))/100</f>
        <v>-1.635785947316E-2</v>
      </c>
      <c r="BF5" s="119">
        <f>(VLOOKUP($A5,'RevPAR Raw Data'!$B$6:$BE$43,'RevPAR Raw Data'!AU$1,FALSE))/100</f>
        <v>0.1062873192529</v>
      </c>
      <c r="BG5" s="119">
        <f>(VLOOKUP($A5,'RevPAR Raw Data'!$B$6:$BE$43,'RevPAR Raw Data'!AV$1,FALSE))/100</f>
        <v>7.9527585444860202E-2</v>
      </c>
      <c r="BH5" s="119">
        <f>(VLOOKUP($A5,'RevPAR Raw Data'!$B$6:$BE$43,'RevPAR Raw Data'!AW$1,FALSE))/100</f>
        <v>-8.1262420999465998E-2</v>
      </c>
      <c r="BI5" s="119">
        <f>(VLOOKUP($A5,'RevPAR Raw Data'!$B$6:$BE$43,'RevPAR Raw Data'!AX$1,FALSE))/100</f>
        <v>8.3377216784662894E-4</v>
      </c>
      <c r="BJ5" s="130">
        <f>(VLOOKUP($A5,'RevPAR Raw Data'!$B$6:$BE$43,'RevPAR Raw Data'!AY$1,FALSE))/100</f>
        <v>1.5405390977804601E-2</v>
      </c>
      <c r="BK5" s="119">
        <f>(VLOOKUP($A5,'RevPAR Raw Data'!$B$6:$BE$43,'RevPAR Raw Data'!BA$1,FALSE))/100</f>
        <v>5.45778299924225E-2</v>
      </c>
      <c r="BL5" s="119">
        <f>(VLOOKUP($A5,'RevPAR Raw Data'!$B$6:$BE$43,'RevPAR Raw Data'!BB$1,FALSE))/100</f>
        <v>9.0862719103719704E-3</v>
      </c>
      <c r="BM5" s="130">
        <f>(VLOOKUP($A5,'RevPAR Raw Data'!$B$6:$BE$43,'RevPAR Raw Data'!BC$1,FALSE))/100</f>
        <v>3.1391266888475801E-2</v>
      </c>
      <c r="BN5" s="131">
        <f>(VLOOKUP($A5,'RevPAR Raw Data'!$B$6:$BE$43,'RevPAR Raw Data'!BE$1,FALSE))/100</f>
        <v>2.0345612898434503E-2</v>
      </c>
    </row>
    <row r="6" spans="1:66" x14ac:dyDescent="0.45">
      <c r="B6" s="134"/>
      <c r="C6" s="138"/>
      <c r="D6" s="138"/>
      <c r="E6" s="138"/>
      <c r="F6" s="138"/>
      <c r="G6" s="139"/>
      <c r="H6" s="138"/>
      <c r="I6" s="138"/>
      <c r="J6" s="139"/>
      <c r="K6" s="135"/>
      <c r="M6" s="143"/>
      <c r="N6" s="145"/>
      <c r="O6" s="145"/>
      <c r="P6" s="145"/>
      <c r="Q6" s="145"/>
      <c r="R6" s="146"/>
      <c r="S6" s="145"/>
      <c r="T6" s="145"/>
      <c r="U6" s="146"/>
      <c r="V6" s="144"/>
      <c r="X6" s="55"/>
      <c r="Y6" s="56"/>
      <c r="Z6" s="56"/>
      <c r="AA6" s="56"/>
      <c r="AB6" s="56"/>
      <c r="AC6" s="57"/>
      <c r="AD6" s="56"/>
      <c r="AE6" s="56"/>
      <c r="AF6" s="57"/>
      <c r="AG6" s="58"/>
      <c r="AI6" s="143"/>
      <c r="AJ6" s="145"/>
      <c r="AK6" s="145"/>
      <c r="AL6" s="145"/>
      <c r="AM6" s="145"/>
      <c r="AN6" s="146"/>
      <c r="AO6" s="145"/>
      <c r="AP6" s="145"/>
      <c r="AQ6" s="146"/>
      <c r="AR6" s="144"/>
      <c r="AT6" s="55"/>
      <c r="AU6" s="56"/>
      <c r="AV6" s="56"/>
      <c r="AW6" s="56"/>
      <c r="AX6" s="56"/>
      <c r="AY6" s="57"/>
      <c r="AZ6" s="56"/>
      <c r="BA6" s="56"/>
      <c r="BB6" s="57"/>
      <c r="BC6" s="58"/>
      <c r="BE6" s="134"/>
      <c r="BF6" s="138"/>
      <c r="BG6" s="138"/>
      <c r="BH6" s="138"/>
      <c r="BI6" s="138"/>
      <c r="BJ6" s="139"/>
      <c r="BK6" s="138"/>
      <c r="BL6" s="138"/>
      <c r="BM6" s="139"/>
      <c r="BN6" s="135"/>
    </row>
    <row r="7" spans="1:66" x14ac:dyDescent="0.45">
      <c r="A7" s="46" t="s">
        <v>123</v>
      </c>
      <c r="B7" s="134"/>
      <c r="C7" s="138"/>
      <c r="D7" s="138"/>
      <c r="E7" s="138"/>
      <c r="F7" s="138"/>
      <c r="G7" s="139"/>
      <c r="H7" s="138"/>
      <c r="I7" s="138"/>
      <c r="J7" s="139"/>
      <c r="K7" s="135"/>
      <c r="M7" s="143"/>
      <c r="N7" s="145"/>
      <c r="O7" s="145"/>
      <c r="P7" s="145"/>
      <c r="Q7" s="145"/>
      <c r="R7" s="146"/>
      <c r="S7" s="145"/>
      <c r="T7" s="145"/>
      <c r="U7" s="146"/>
      <c r="V7" s="144"/>
      <c r="X7" s="55"/>
      <c r="Y7" s="56"/>
      <c r="Z7" s="56"/>
      <c r="AA7" s="56"/>
      <c r="AB7" s="56"/>
      <c r="AC7" s="57"/>
      <c r="AD7" s="56"/>
      <c r="AE7" s="56"/>
      <c r="AF7" s="57"/>
      <c r="AG7" s="58"/>
      <c r="AI7" s="143"/>
      <c r="AJ7" s="145"/>
      <c r="AK7" s="145"/>
      <c r="AL7" s="145"/>
      <c r="AM7" s="145"/>
      <c r="AN7" s="146"/>
      <c r="AO7" s="145"/>
      <c r="AP7" s="145"/>
      <c r="AQ7" s="146"/>
      <c r="AR7" s="144"/>
      <c r="AT7" s="55"/>
      <c r="AU7" s="56"/>
      <c r="AV7" s="56"/>
      <c r="AW7" s="56"/>
      <c r="AX7" s="56"/>
      <c r="AY7" s="57"/>
      <c r="AZ7" s="56"/>
      <c r="BA7" s="56"/>
      <c r="BB7" s="57"/>
      <c r="BC7" s="58"/>
      <c r="BE7" s="134"/>
      <c r="BF7" s="138"/>
      <c r="BG7" s="138"/>
      <c r="BH7" s="138"/>
      <c r="BI7" s="138"/>
      <c r="BJ7" s="139"/>
      <c r="BK7" s="138"/>
      <c r="BL7" s="138"/>
      <c r="BM7" s="139"/>
      <c r="BN7" s="135"/>
    </row>
    <row r="8" spans="1:66" x14ac:dyDescent="0.45">
      <c r="A8" s="59" t="s">
        <v>116</v>
      </c>
      <c r="B8" s="129">
        <f>(VLOOKUP($A8,'Occupancy Raw Data'!$B$8:$BE$51,'Occupancy Raw Data'!AG$3,FALSE))/100</f>
        <v>0.367734375</v>
      </c>
      <c r="C8" s="119">
        <f>(VLOOKUP($A8,'Occupancy Raw Data'!$B$8:$BE$51,'Occupancy Raw Data'!AH$3,FALSE))/100</f>
        <v>0.41242187499999999</v>
      </c>
      <c r="D8" s="119">
        <f>(VLOOKUP($A8,'Occupancy Raw Data'!$B$8:$BE$51,'Occupancy Raw Data'!AI$3,FALSE))/100</f>
        <v>0.49882812500000001</v>
      </c>
      <c r="E8" s="119">
        <f>(VLOOKUP($A8,'Occupancy Raw Data'!$B$8:$BE$51,'Occupancy Raw Data'!AJ$3,FALSE))/100</f>
        <v>0.40634771732332703</v>
      </c>
      <c r="F8" s="119">
        <f>(VLOOKUP($A8,'Occupancy Raw Data'!$B$8:$BE$51,'Occupancy Raw Data'!AK$3,FALSE))/100</f>
        <v>0.40306441525953701</v>
      </c>
      <c r="G8" s="130">
        <f>(VLOOKUP($A8,'Occupancy Raw Data'!$B$8:$BE$51,'Occupancy Raw Data'!AL$3,FALSE))/100</f>
        <v>0.417682545636409</v>
      </c>
      <c r="H8" s="119">
        <f>(VLOOKUP($A8,'Occupancy Raw Data'!$B$8:$BE$51,'Occupancy Raw Data'!AN$3,FALSE))/100</f>
        <v>0.48088028718588999</v>
      </c>
      <c r="I8" s="119">
        <f>(VLOOKUP($A8,'Occupancy Raw Data'!$B$8:$BE$51,'Occupancy Raw Data'!AO$3,FALSE))/100</f>
        <v>0.51990010925550101</v>
      </c>
      <c r="J8" s="130">
        <f>(VLOOKUP($A8,'Occupancy Raw Data'!$B$8:$BE$51,'Occupancy Raw Data'!AP$3,FALSE))/100</f>
        <v>0.50039019822069597</v>
      </c>
      <c r="K8" s="131">
        <f>(VLOOKUP($A8,'Occupancy Raw Data'!$B$8:$BE$51,'Occupancy Raw Data'!AR$3,FALSE))/100</f>
        <v>0.44133598178815298</v>
      </c>
      <c r="M8" s="118">
        <f>(VLOOKUP($A8,'Occupancy Raw Data'!$B$8:$BE$51,'Occupancy Raw Data'!AT$3,FALSE))/100</f>
        <v>-9.9440345247184508E-2</v>
      </c>
      <c r="N8" s="115">
        <f>(VLOOKUP($A8,'Occupancy Raw Data'!$B$8:$BE$51,'Occupancy Raw Data'!AU$3,FALSE))/100</f>
        <v>0.26861008301366501</v>
      </c>
      <c r="O8" s="115">
        <f>(VLOOKUP($A8,'Occupancy Raw Data'!$B$8:$BE$51,'Occupancy Raw Data'!AV$3,FALSE))/100</f>
        <v>0.35048846671238598</v>
      </c>
      <c r="P8" s="115">
        <f>(VLOOKUP($A8,'Occupancy Raw Data'!$B$8:$BE$51,'Occupancy Raw Data'!AW$3,FALSE))/100</f>
        <v>3.19559012783623E-2</v>
      </c>
      <c r="Q8" s="115">
        <f>(VLOOKUP($A8,'Occupancy Raw Data'!$B$8:$BE$51,'Occupancy Raw Data'!AX$3,FALSE))/100</f>
        <v>2.5647847635831399E-2</v>
      </c>
      <c r="R8" s="116">
        <f>(VLOOKUP($A8,'Occupancy Raw Data'!$B$8:$BE$51,'Occupancy Raw Data'!AY$3,FALSE))/100</f>
        <v>0.105240081779303</v>
      </c>
      <c r="S8" s="115">
        <f>(VLOOKUP($A8,'Occupancy Raw Data'!$B$8:$BE$51,'Occupancy Raw Data'!BA$3,FALSE))/100</f>
        <v>9.4111382265468002E-2</v>
      </c>
      <c r="T8" s="115">
        <f>(VLOOKUP($A8,'Occupancy Raw Data'!$B$8:$BE$51,'Occupancy Raw Data'!BB$3,FALSE))/100</f>
        <v>6.8790001882404694E-2</v>
      </c>
      <c r="U8" s="116">
        <f>(VLOOKUP($A8,'Occupancy Raw Data'!$B$8:$BE$51,'Occupancy Raw Data'!BC$3,FALSE))/100</f>
        <v>8.0809131847059096E-2</v>
      </c>
      <c r="V8" s="117">
        <f>(VLOOKUP($A8,'Occupancy Raw Data'!$B$8:$BE$51,'Occupancy Raw Data'!BE$3,FALSE))/100</f>
        <v>9.7261703745371408E-2</v>
      </c>
      <c r="X8" s="49">
        <f>VLOOKUP($A8,'ADR Raw Data'!$B$6:$BE$49,'ADR Raw Data'!AG$1,FALSE)</f>
        <v>279.91852984916</v>
      </c>
      <c r="Y8" s="50">
        <f>VLOOKUP($A8,'ADR Raw Data'!$B$6:$BE$49,'ADR Raw Data'!AH$1,FALSE)</f>
        <v>281.44740102292099</v>
      </c>
      <c r="Z8" s="50">
        <f>VLOOKUP($A8,'ADR Raw Data'!$B$6:$BE$49,'ADR Raw Data'!AI$1,FALSE)</f>
        <v>301.42521691464299</v>
      </c>
      <c r="AA8" s="50">
        <f>VLOOKUP($A8,'ADR Raw Data'!$B$6:$BE$49,'ADR Raw Data'!AJ$1,FALSE)</f>
        <v>277.46933243555202</v>
      </c>
      <c r="AB8" s="50">
        <f>VLOOKUP($A8,'ADR Raw Data'!$B$6:$BE$49,'ADR Raw Data'!AK$1,FALSE)</f>
        <v>275.757193560899</v>
      </c>
      <c r="AC8" s="51">
        <f>VLOOKUP($A8,'ADR Raw Data'!$B$6:$BE$49,'ADR Raw Data'!AL$1,FALSE)</f>
        <v>284.07958989709999</v>
      </c>
      <c r="AD8" s="50">
        <f>VLOOKUP($A8,'ADR Raw Data'!$B$6:$BE$49,'ADR Raw Data'!AN$1,FALSE)</f>
        <v>300.037215189873</v>
      </c>
      <c r="AE8" s="50">
        <f>VLOOKUP($A8,'ADR Raw Data'!$B$6:$BE$49,'ADR Raw Data'!AO$1,FALSE)</f>
        <v>294.73854848393802</v>
      </c>
      <c r="AF8" s="51">
        <f>VLOOKUP($A8,'ADR Raw Data'!$B$6:$BE$49,'ADR Raw Data'!AP$1,FALSE)</f>
        <v>297.28458593262599</v>
      </c>
      <c r="AG8" s="52">
        <f>VLOOKUP($A8,'ADR Raw Data'!$B$6:$BE$49,'ADR Raw Data'!AR$1,FALSE)</f>
        <v>288.36138890995898</v>
      </c>
      <c r="AI8" s="118">
        <f>(VLOOKUP($A8,'ADR Raw Data'!$B$6:$BE$49,'ADR Raw Data'!AT$1,FALSE))/100</f>
        <v>-9.1291770492561999E-2</v>
      </c>
      <c r="AJ8" s="115">
        <f>(VLOOKUP($A8,'ADR Raw Data'!$B$6:$BE$49,'ADR Raw Data'!AU$1,FALSE))/100</f>
        <v>2.3352084925568301E-2</v>
      </c>
      <c r="AK8" s="115">
        <f>(VLOOKUP($A8,'ADR Raw Data'!$B$6:$BE$49,'ADR Raw Data'!AV$1,FALSE))/100</f>
        <v>0.13741806352170499</v>
      </c>
      <c r="AL8" s="115">
        <f>(VLOOKUP($A8,'ADR Raw Data'!$B$6:$BE$49,'ADR Raw Data'!AW$1,FALSE))/100</f>
        <v>2.5464201960616897E-2</v>
      </c>
      <c r="AM8" s="115">
        <f>(VLOOKUP($A8,'ADR Raw Data'!$B$6:$BE$49,'ADR Raw Data'!AX$1,FALSE))/100</f>
        <v>4.7602559530407398E-3</v>
      </c>
      <c r="AN8" s="116">
        <f>(VLOOKUP($A8,'ADR Raw Data'!$B$6:$BE$49,'ADR Raw Data'!AY$1,FALSE))/100</f>
        <v>1.76383999611614E-2</v>
      </c>
      <c r="AO8" s="115">
        <f>(VLOOKUP($A8,'ADR Raw Data'!$B$6:$BE$49,'ADR Raw Data'!BA$1,FALSE))/100</f>
        <v>1.6413326842858E-3</v>
      </c>
      <c r="AP8" s="115">
        <f>(VLOOKUP($A8,'ADR Raw Data'!$B$6:$BE$49,'ADR Raw Data'!BB$1,FALSE))/100</f>
        <v>-7.0532634951319395E-2</v>
      </c>
      <c r="AQ8" s="116">
        <f>(VLOOKUP($A8,'ADR Raw Data'!$B$6:$BE$49,'ADR Raw Data'!BC$1,FALSE))/100</f>
        <v>-3.7197516862642402E-2</v>
      </c>
      <c r="AR8" s="117">
        <f>(VLOOKUP($A8,'ADR Raw Data'!$B$6:$BE$49,'ADR Raw Data'!BE$1,FALSE))/100</f>
        <v>-1.84771181559298E-3</v>
      </c>
      <c r="AT8" s="49">
        <f>VLOOKUP($A8,'RevPAR Raw Data'!$B$6:$BE$49,'RevPAR Raw Data'!AG$1,FALSE)</f>
        <v>102.935665625</v>
      </c>
      <c r="AU8" s="50">
        <f>VLOOKUP($A8,'RevPAR Raw Data'!$B$6:$BE$49,'RevPAR Raw Data'!AH$1,FALSE)</f>
        <v>116.07506484375</v>
      </c>
      <c r="AV8" s="50">
        <f>VLOOKUP($A8,'RevPAR Raw Data'!$B$6:$BE$49,'RevPAR Raw Data'!AI$1,FALSE)</f>
        <v>150.35937578125001</v>
      </c>
      <c r="AW8" s="50">
        <f>VLOOKUP($A8,'RevPAR Raw Data'!$B$6:$BE$49,'RevPAR Raw Data'!AJ$1,FALSE)</f>
        <v>112.74902986241401</v>
      </c>
      <c r="AX8" s="50">
        <f>VLOOKUP($A8,'RevPAR Raw Data'!$B$6:$BE$49,'RevPAR Raw Data'!AK$1,FALSE)</f>
        <v>111.14791197623499</v>
      </c>
      <c r="AY8" s="51">
        <f>VLOOKUP($A8,'RevPAR Raw Data'!$B$6:$BE$49,'RevPAR Raw Data'!AL$1,FALSE)</f>
        <v>118.655086271567</v>
      </c>
      <c r="AZ8" s="50">
        <f>VLOOKUP($A8,'RevPAR Raw Data'!$B$6:$BE$49,'RevPAR Raw Data'!AN$1,FALSE)</f>
        <v>144.281982206961</v>
      </c>
      <c r="BA8" s="50">
        <f>VLOOKUP($A8,'RevPAR Raw Data'!$B$6:$BE$49,'RevPAR Raw Data'!AO$1,FALSE)</f>
        <v>153.23460355860701</v>
      </c>
      <c r="BB8" s="51">
        <f>VLOOKUP($A8,'RevPAR Raw Data'!$B$6:$BE$49,'RevPAR Raw Data'!AP$1,FALSE)</f>
        <v>148.75829288278399</v>
      </c>
      <c r="BC8" s="52">
        <f>VLOOKUP($A8,'RevPAR Raw Data'!$B$6:$BE$49,'RevPAR Raw Data'!AR$1,FALSE)</f>
        <v>127.264256684372</v>
      </c>
      <c r="BE8" s="129">
        <f>(VLOOKUP($A8,'RevPAR Raw Data'!$B$6:$BE$49,'RevPAR Raw Data'!AT$1,FALSE))/100</f>
        <v>-0.18165403056373899</v>
      </c>
      <c r="BF8" s="119">
        <f>(VLOOKUP($A8,'RevPAR Raw Data'!$B$6:$BE$49,'RevPAR Raw Data'!AU$1,FALSE))/100</f>
        <v>0.298234773409633</v>
      </c>
      <c r="BG8" s="119">
        <f>(VLOOKUP($A8,'RevPAR Raw Data'!$B$6:$BE$49,'RevPAR Raw Data'!AV$1,FALSE))/100</f>
        <v>0.53606997661639899</v>
      </c>
      <c r="BH8" s="119">
        <f>(VLOOKUP($A8,'RevPAR Raw Data'!$B$6:$BE$49,'RevPAR Raw Data'!AW$1,FALSE))/100</f>
        <v>5.8233834762964995E-2</v>
      </c>
      <c r="BI8" s="119">
        <f>(VLOOKUP($A8,'RevPAR Raw Data'!$B$6:$BE$49,'RevPAR Raw Data'!AX$1,FALSE))/100</f>
        <v>3.0530193908263299E-2</v>
      </c>
      <c r="BJ8" s="130">
        <f>(VLOOKUP($A8,'RevPAR Raw Data'!$B$6:$BE$49,'RevPAR Raw Data'!AY$1,FALSE))/100</f>
        <v>0.12473474839483301</v>
      </c>
      <c r="BK8" s="119">
        <f>(VLOOKUP($A8,'RevPAR Raw Data'!$B$6:$BE$49,'RevPAR Raw Data'!BA$1,FALSE))/100</f>
        <v>9.5907183037429414E-2</v>
      </c>
      <c r="BL8" s="119">
        <f>(VLOOKUP($A8,'RevPAR Raw Data'!$B$6:$BE$49,'RevPAR Raw Data'!BB$1,FALSE))/100</f>
        <v>-6.5945731599868799E-3</v>
      </c>
      <c r="BM8" s="130">
        <f>(VLOOKUP($A8,'RevPAR Raw Data'!$B$6:$BE$49,'RevPAR Raw Data'!BC$1,FALSE))/100</f>
        <v>4.0605715939880105E-2</v>
      </c>
      <c r="BN8" s="131">
        <f>(VLOOKUP($A8,'RevPAR Raw Data'!$B$6:$BE$49,'RevPAR Raw Data'!BE$1,FALSE))/100</f>
        <v>9.5234280330563414E-2</v>
      </c>
    </row>
    <row r="9" spans="1:66" x14ac:dyDescent="0.45">
      <c r="A9" s="59" t="s">
        <v>117</v>
      </c>
      <c r="B9" s="129">
        <f>(VLOOKUP($A9,'Occupancy Raw Data'!$B$8:$BE$51,'Occupancy Raw Data'!AG$3,FALSE))/100</f>
        <v>0.37610772765398698</v>
      </c>
      <c r="C9" s="119">
        <f>(VLOOKUP($A9,'Occupancy Raw Data'!$B$8:$BE$51,'Occupancy Raw Data'!AH$3,FALSE))/100</f>
        <v>0.40671383246416903</v>
      </c>
      <c r="D9" s="119">
        <f>(VLOOKUP($A9,'Occupancy Raw Data'!$B$8:$BE$51,'Occupancy Raw Data'!AI$3,FALSE))/100</f>
        <v>0.46747930418292499</v>
      </c>
      <c r="E9" s="119">
        <f>(VLOOKUP($A9,'Occupancy Raw Data'!$B$8:$BE$51,'Occupancy Raw Data'!AJ$3,FALSE))/100</f>
        <v>0.39955690893840395</v>
      </c>
      <c r="F9" s="119">
        <f>(VLOOKUP($A9,'Occupancy Raw Data'!$B$8:$BE$51,'Occupancy Raw Data'!AK$3,FALSE))/100</f>
        <v>0.40607563546187203</v>
      </c>
      <c r="G9" s="130">
        <f>(VLOOKUP($A9,'Occupancy Raw Data'!$B$8:$BE$51,'Occupancy Raw Data'!AL$3,FALSE))/100</f>
        <v>0.41118668174027201</v>
      </c>
      <c r="H9" s="119">
        <f>(VLOOKUP($A9,'Occupancy Raw Data'!$B$8:$BE$51,'Occupancy Raw Data'!AN$3,FALSE))/100</f>
        <v>0.47230225010028803</v>
      </c>
      <c r="I9" s="119">
        <f>(VLOOKUP($A9,'Occupancy Raw Data'!$B$8:$BE$51,'Occupancy Raw Data'!AO$3,FALSE))/100</f>
        <v>0.48199372743517699</v>
      </c>
      <c r="J9" s="130">
        <f>(VLOOKUP($A9,'Occupancy Raw Data'!$B$8:$BE$51,'Occupancy Raw Data'!AP$3,FALSE))/100</f>
        <v>0.47714798876773201</v>
      </c>
      <c r="K9" s="131">
        <f>(VLOOKUP($A9,'Occupancy Raw Data'!$B$8:$BE$51,'Occupancy Raw Data'!AR$3,FALSE))/100</f>
        <v>0.43003276946240299</v>
      </c>
      <c r="M9" s="118">
        <f>(VLOOKUP($A9,'Occupancy Raw Data'!$B$8:$BE$51,'Occupancy Raw Data'!AT$3,FALSE))/100</f>
        <v>-5.9958667457378698E-2</v>
      </c>
      <c r="N9" s="115">
        <f>(VLOOKUP($A9,'Occupancy Raw Data'!$B$8:$BE$51,'Occupancy Raw Data'!AU$3,FALSE))/100</f>
        <v>6.7718427257538905E-2</v>
      </c>
      <c r="O9" s="115">
        <f>(VLOOKUP($A9,'Occupancy Raw Data'!$B$8:$BE$51,'Occupancy Raw Data'!AV$3,FALSE))/100</f>
        <v>9.5951087421849698E-2</v>
      </c>
      <c r="P9" s="115">
        <f>(VLOOKUP($A9,'Occupancy Raw Data'!$B$8:$BE$51,'Occupancy Raw Data'!AW$3,FALSE))/100</f>
        <v>-9.7450454796081692E-2</v>
      </c>
      <c r="Q9" s="115">
        <f>(VLOOKUP($A9,'Occupancy Raw Data'!$B$8:$BE$51,'Occupancy Raw Data'!AX$3,FALSE))/100</f>
        <v>-2.6304940301627E-2</v>
      </c>
      <c r="R9" s="116">
        <f>(VLOOKUP($A9,'Occupancy Raw Data'!$B$8:$BE$51,'Occupancy Raw Data'!AY$3,FALSE))/100</f>
        <v>-5.5035323501939001E-3</v>
      </c>
      <c r="S9" s="115">
        <f>(VLOOKUP($A9,'Occupancy Raw Data'!$B$8:$BE$51,'Occupancy Raw Data'!BA$3,FALSE))/100</f>
        <v>3.3467850912401398E-2</v>
      </c>
      <c r="T9" s="115">
        <f>(VLOOKUP($A9,'Occupancy Raw Data'!$B$8:$BE$51,'Occupancy Raw Data'!BB$3,FALSE))/100</f>
        <v>-4.5914938169762994E-3</v>
      </c>
      <c r="U9" s="116">
        <f>(VLOOKUP($A9,'Occupancy Raw Data'!$B$8:$BE$51,'Occupancy Raw Data'!BC$3,FALSE))/100</f>
        <v>1.3888050659663601E-2</v>
      </c>
      <c r="V9" s="117">
        <f>(VLOOKUP($A9,'Occupancy Raw Data'!$B$8:$BE$51,'Occupancy Raw Data'!BE$3,FALSE))/100</f>
        <v>5.6315013047798107E-4</v>
      </c>
      <c r="X9" s="49">
        <f>VLOOKUP($A9,'ADR Raw Data'!$B$6:$BE$49,'ADR Raw Data'!AG$1,FALSE)</f>
        <v>153.88243982255801</v>
      </c>
      <c r="Y9" s="50">
        <f>VLOOKUP($A9,'ADR Raw Data'!$B$6:$BE$49,'ADR Raw Data'!AH$1,FALSE)</f>
        <v>163.70616184711901</v>
      </c>
      <c r="Z9" s="50">
        <f>VLOOKUP($A9,'ADR Raw Data'!$B$6:$BE$49,'ADR Raw Data'!AI$1,FALSE)</f>
        <v>176.431899951243</v>
      </c>
      <c r="AA9" s="50">
        <f>VLOOKUP($A9,'ADR Raw Data'!$B$6:$BE$49,'ADR Raw Data'!AJ$1,FALSE)</f>
        <v>161.75764015972601</v>
      </c>
      <c r="AB9" s="50">
        <f>VLOOKUP($A9,'ADR Raw Data'!$B$6:$BE$49,'ADR Raw Data'!AK$1,FALSE)</f>
        <v>156.952855635383</v>
      </c>
      <c r="AC9" s="51">
        <f>VLOOKUP($A9,'ADR Raw Data'!$B$6:$BE$49,'ADR Raw Data'!AL$1,FALSE)</f>
        <v>163.090063591171</v>
      </c>
      <c r="AD9" s="50">
        <f>VLOOKUP($A9,'ADR Raw Data'!$B$6:$BE$49,'ADR Raw Data'!AN$1,FALSE)</f>
        <v>161.57703555709901</v>
      </c>
      <c r="AE9" s="50">
        <f>VLOOKUP($A9,'ADR Raw Data'!$B$6:$BE$49,'ADR Raw Data'!AO$1,FALSE)</f>
        <v>161.26805871337501</v>
      </c>
      <c r="AF9" s="51">
        <f>VLOOKUP($A9,'ADR Raw Data'!$B$6:$BE$49,'ADR Raw Data'!AP$1,FALSE)</f>
        <v>161.42097820790801</v>
      </c>
      <c r="AG9" s="52">
        <f>VLOOKUP($A9,'ADR Raw Data'!$B$6:$BE$49,'ADR Raw Data'!AR$1,FALSE)</f>
        <v>162.56093399237901</v>
      </c>
      <c r="AI9" s="118">
        <f>(VLOOKUP($A9,'ADR Raw Data'!$B$6:$BE$49,'ADR Raw Data'!AT$1,FALSE))/100</f>
        <v>-5.8888771280779802E-2</v>
      </c>
      <c r="AJ9" s="115">
        <f>(VLOOKUP($A9,'ADR Raw Data'!$B$6:$BE$49,'ADR Raw Data'!AU$1,FALSE))/100</f>
        <v>4.7289117659072802E-2</v>
      </c>
      <c r="AK9" s="115">
        <f>(VLOOKUP($A9,'ADR Raw Data'!$B$6:$BE$49,'ADR Raw Data'!AV$1,FALSE))/100</f>
        <v>0.101449594443816</v>
      </c>
      <c r="AL9" s="115">
        <f>(VLOOKUP($A9,'ADR Raw Data'!$B$6:$BE$49,'ADR Raw Data'!AW$1,FALSE))/100</f>
        <v>5.9618839716563E-3</v>
      </c>
      <c r="AM9" s="115">
        <f>(VLOOKUP($A9,'ADR Raw Data'!$B$6:$BE$49,'ADR Raw Data'!AX$1,FALSE))/100</f>
        <v>2.3397538253615301E-2</v>
      </c>
      <c r="AN9" s="116">
        <f>(VLOOKUP($A9,'ADR Raw Data'!$B$6:$BE$49,'ADR Raw Data'!AY$1,FALSE))/100</f>
        <v>2.6560435531052199E-2</v>
      </c>
      <c r="AO9" s="115">
        <f>(VLOOKUP($A9,'ADR Raw Data'!$B$6:$BE$49,'ADR Raw Data'!BA$1,FALSE))/100</f>
        <v>4.04127037569584E-2</v>
      </c>
      <c r="AP9" s="115">
        <f>(VLOOKUP($A9,'ADR Raw Data'!$B$6:$BE$49,'ADR Raw Data'!BB$1,FALSE))/100</f>
        <v>2.1810567649440702E-2</v>
      </c>
      <c r="AQ9" s="116">
        <f>(VLOOKUP($A9,'ADR Raw Data'!$B$6:$BE$49,'ADR Raw Data'!BC$1,FALSE))/100</f>
        <v>3.0786333454398199E-2</v>
      </c>
      <c r="AR9" s="117">
        <f>(VLOOKUP($A9,'ADR Raw Data'!$B$6:$BE$49,'ADR Raw Data'!BE$1,FALSE))/100</f>
        <v>2.78255030962338E-2</v>
      </c>
      <c r="AT9" s="49">
        <f>VLOOKUP($A9,'RevPAR Raw Data'!$B$6:$BE$49,'RevPAR Raw Data'!AG$1,FALSE)</f>
        <v>57.876374767513902</v>
      </c>
      <c r="AU9" s="50">
        <f>VLOOKUP($A9,'RevPAR Raw Data'!$B$6:$BE$49,'RevPAR Raw Data'!AH$1,FALSE)</f>
        <v>66.581560482841596</v>
      </c>
      <c r="AV9" s="50">
        <f>VLOOKUP($A9,'RevPAR Raw Data'!$B$6:$BE$49,'RevPAR Raw Data'!AI$1,FALSE)</f>
        <v>82.4782618248787</v>
      </c>
      <c r="AW9" s="50">
        <f>VLOOKUP($A9,'RevPAR Raw Data'!$B$6:$BE$49,'RevPAR Raw Data'!AJ$1,FALSE)</f>
        <v>64.631382699390898</v>
      </c>
      <c r="AX9" s="50">
        <f>VLOOKUP($A9,'RevPAR Raw Data'!$B$6:$BE$49,'RevPAR Raw Data'!AK$1,FALSE)</f>
        <v>63.734730589694003</v>
      </c>
      <c r="AY9" s="51">
        <f>VLOOKUP($A9,'RevPAR Raw Data'!$B$6:$BE$49,'RevPAR Raw Data'!AL$1,FALSE)</f>
        <v>67.0604620728638</v>
      </c>
      <c r="AZ9" s="50">
        <f>VLOOKUP($A9,'RevPAR Raw Data'!$B$6:$BE$49,'RevPAR Raw Data'!AN$1,FALSE)</f>
        <v>76.313197458152501</v>
      </c>
      <c r="BA9" s="50">
        <f>VLOOKUP($A9,'RevPAR Raw Data'!$B$6:$BE$49,'RevPAR Raw Data'!AO$1,FALSE)</f>
        <v>77.730192735494597</v>
      </c>
      <c r="BB9" s="51">
        <f>VLOOKUP($A9,'RevPAR Raw Data'!$B$6:$BE$49,'RevPAR Raw Data'!AP$1,FALSE)</f>
        <v>77.021695096823606</v>
      </c>
      <c r="BC9" s="52">
        <f>VLOOKUP($A9,'RevPAR Raw Data'!$B$6:$BE$49,'RevPAR Raw Data'!AR$1,FALSE)</f>
        <v>69.906528651138004</v>
      </c>
      <c r="BE9" s="129">
        <f>(VLOOKUP($A9,'RevPAR Raw Data'!$B$6:$BE$49,'RevPAR Raw Data'!AT$1,FALSE))/100</f>
        <v>-0.11531654648396</v>
      </c>
      <c r="BF9" s="119">
        <f>(VLOOKUP($A9,'RevPAR Raw Data'!$B$6:$BE$49,'RevPAR Raw Data'!AU$1,FALSE))/100</f>
        <v>0.11820988959088</v>
      </c>
      <c r="BG9" s="119">
        <f>(VLOOKUP($A9,'RevPAR Raw Data'!$B$6:$BE$49,'RevPAR Raw Data'!AV$1,FALSE))/100</f>
        <v>0.20713488077105499</v>
      </c>
      <c r="BH9" s="119">
        <f>(VLOOKUP($A9,'RevPAR Raw Data'!$B$6:$BE$49,'RevPAR Raw Data'!AW$1,FALSE))/100</f>
        <v>-9.2069559128904799E-2</v>
      </c>
      <c r="BI9" s="119">
        <f>(VLOOKUP($A9,'RevPAR Raw Data'!$B$6:$BE$49,'RevPAR Raw Data'!AX$1,FALSE))/100</f>
        <v>-3.5228728949780602E-3</v>
      </c>
      <c r="BJ9" s="130">
        <f>(VLOOKUP($A9,'RevPAR Raw Data'!$B$6:$BE$49,'RevPAR Raw Data'!AY$1,FALSE))/100</f>
        <v>2.0910726964677901E-2</v>
      </c>
      <c r="BK9" s="119">
        <f>(VLOOKUP($A9,'RevPAR Raw Data'!$B$6:$BE$49,'RevPAR Raw Data'!BA$1,FALSE))/100</f>
        <v>7.5233081013664799E-2</v>
      </c>
      <c r="BL9" s="119">
        <f>(VLOOKUP($A9,'RevPAR Raw Data'!$B$6:$BE$49,'RevPAR Raw Data'!BB$1,FALSE))/100</f>
        <v>1.71189307459572E-2</v>
      </c>
      <c r="BM9" s="130">
        <f>(VLOOKUP($A9,'RevPAR Raw Data'!$B$6:$BE$49,'RevPAR Raw Data'!BC$1,FALSE))/100</f>
        <v>4.5101946272701803E-2</v>
      </c>
      <c r="BN9" s="131">
        <f>(VLOOKUP($A9,'RevPAR Raw Data'!$B$6:$BE$49,'RevPAR Raw Data'!BE$1,FALSE))/100</f>
        <v>2.8404323162411101E-2</v>
      </c>
    </row>
    <row r="10" spans="1:66" x14ac:dyDescent="0.45">
      <c r="A10" s="59" t="s">
        <v>118</v>
      </c>
      <c r="B10" s="129">
        <f>(VLOOKUP($A10,'Occupancy Raw Data'!$B$8:$BE$51,'Occupancy Raw Data'!AG$3,FALSE))/100</f>
        <v>0.396386298421807</v>
      </c>
      <c r="C10" s="119">
        <f>(VLOOKUP($A10,'Occupancy Raw Data'!$B$8:$BE$51,'Occupancy Raw Data'!AH$3,FALSE))/100</f>
        <v>0.42779322094691502</v>
      </c>
      <c r="D10" s="119">
        <f>(VLOOKUP($A10,'Occupancy Raw Data'!$B$8:$BE$51,'Occupancy Raw Data'!AI$3,FALSE))/100</f>
        <v>0.46044057867049198</v>
      </c>
      <c r="E10" s="119">
        <f>(VLOOKUP($A10,'Occupancy Raw Data'!$B$8:$BE$51,'Occupancy Raw Data'!AJ$3,FALSE))/100</f>
        <v>0.42646311952917204</v>
      </c>
      <c r="F10" s="119">
        <f>(VLOOKUP($A10,'Occupancy Raw Data'!$B$8:$BE$51,'Occupancy Raw Data'!AK$3,FALSE))/100</f>
        <v>0.43364801481791199</v>
      </c>
      <c r="G10" s="130">
        <f>(VLOOKUP($A10,'Occupancy Raw Data'!$B$8:$BE$51,'Occupancy Raw Data'!AL$3,FALSE))/100</f>
        <v>0.42894647190312801</v>
      </c>
      <c r="H10" s="119">
        <f>(VLOOKUP($A10,'Occupancy Raw Data'!$B$8:$BE$51,'Occupancy Raw Data'!AN$3,FALSE))/100</f>
        <v>0.47640635736264997</v>
      </c>
      <c r="I10" s="119">
        <f>(VLOOKUP($A10,'Occupancy Raw Data'!$B$8:$BE$51,'Occupancy Raw Data'!AO$3,FALSE))/100</f>
        <v>0.47761628775430898</v>
      </c>
      <c r="J10" s="130">
        <f>(VLOOKUP($A10,'Occupancy Raw Data'!$B$8:$BE$51,'Occupancy Raw Data'!AP$3,FALSE))/100</f>
        <v>0.477011322558479</v>
      </c>
      <c r="K10" s="131">
        <f>(VLOOKUP($A10,'Occupancy Raw Data'!$B$8:$BE$51,'Occupancy Raw Data'!AR$3,FALSE))/100</f>
        <v>0.44268227610347405</v>
      </c>
      <c r="M10" s="118">
        <f>(VLOOKUP($A10,'Occupancy Raw Data'!$B$8:$BE$51,'Occupancy Raw Data'!AT$3,FALSE))/100</f>
        <v>4.7161547012694198E-2</v>
      </c>
      <c r="N10" s="115">
        <f>(VLOOKUP($A10,'Occupancy Raw Data'!$B$8:$BE$51,'Occupancy Raw Data'!AU$3,FALSE))/100</f>
        <v>0.10973970754742499</v>
      </c>
      <c r="O10" s="115">
        <f>(VLOOKUP($A10,'Occupancy Raw Data'!$B$8:$BE$51,'Occupancy Raw Data'!AV$3,FALSE))/100</f>
        <v>5.43617350521967E-2</v>
      </c>
      <c r="P10" s="115">
        <f>(VLOOKUP($A10,'Occupancy Raw Data'!$B$8:$BE$51,'Occupancy Raw Data'!AW$3,FALSE))/100</f>
        <v>-5.3822541928132503E-2</v>
      </c>
      <c r="Q10" s="115">
        <f>(VLOOKUP($A10,'Occupancy Raw Data'!$B$8:$BE$51,'Occupancy Raw Data'!AX$3,FALSE))/100</f>
        <v>1.53791582692219E-2</v>
      </c>
      <c r="R10" s="116">
        <f>(VLOOKUP($A10,'Occupancy Raw Data'!$B$8:$BE$51,'Occupancy Raw Data'!AY$3,FALSE))/100</f>
        <v>3.1859509843157496E-2</v>
      </c>
      <c r="S10" s="115">
        <f>(VLOOKUP($A10,'Occupancy Raw Data'!$B$8:$BE$51,'Occupancy Raw Data'!BA$3,FALSE))/100</f>
        <v>4.7543974392410607E-2</v>
      </c>
      <c r="T10" s="115">
        <f>(VLOOKUP($A10,'Occupancy Raw Data'!$B$8:$BE$51,'Occupancy Raw Data'!BB$3,FALSE))/100</f>
        <v>-3.9952109984800095E-3</v>
      </c>
      <c r="U10" s="116">
        <f>(VLOOKUP($A10,'Occupancy Raw Data'!$B$8:$BE$51,'Occupancy Raw Data'!BC$3,FALSE))/100</f>
        <v>2.1091801187110702E-2</v>
      </c>
      <c r="V10" s="117">
        <f>(VLOOKUP($A10,'Occupancy Raw Data'!$B$8:$BE$51,'Occupancy Raw Data'!BE$3,FALSE))/100</f>
        <v>2.8529216233622798E-2</v>
      </c>
      <c r="X10" s="49">
        <f>VLOOKUP($A10,'ADR Raw Data'!$B$6:$BE$49,'ADR Raw Data'!AG$1,FALSE)</f>
        <v>113.608384044037</v>
      </c>
      <c r="Y10" s="50">
        <f>VLOOKUP($A10,'ADR Raw Data'!$B$6:$BE$49,'ADR Raw Data'!AH$1,FALSE)</f>
        <v>119.31094359726799</v>
      </c>
      <c r="Z10" s="50">
        <f>VLOOKUP($A10,'ADR Raw Data'!$B$6:$BE$49,'ADR Raw Data'!AI$1,FALSE)</f>
        <v>123.131700314843</v>
      </c>
      <c r="AA10" s="50">
        <f>VLOOKUP($A10,'ADR Raw Data'!$B$6:$BE$49,'ADR Raw Data'!AJ$1,FALSE)</f>
        <v>120.382045884413</v>
      </c>
      <c r="AB10" s="50">
        <f>VLOOKUP($A10,'ADR Raw Data'!$B$6:$BE$49,'ADR Raw Data'!AK$1,FALSE)</f>
        <v>117.461706451724</v>
      </c>
      <c r="AC10" s="51">
        <f>VLOOKUP($A10,'ADR Raw Data'!$B$6:$BE$49,'ADR Raw Data'!AL$1,FALSE)</f>
        <v>118.91633921448999</v>
      </c>
      <c r="AD10" s="50">
        <f>VLOOKUP($A10,'ADR Raw Data'!$B$6:$BE$49,'ADR Raw Data'!AN$1,FALSE)</f>
        <v>117.127863200965</v>
      </c>
      <c r="AE10" s="50">
        <f>VLOOKUP($A10,'ADR Raw Data'!$B$6:$BE$49,'ADR Raw Data'!AO$1,FALSE)</f>
        <v>116.565727845626</v>
      </c>
      <c r="AF10" s="51">
        <f>VLOOKUP($A10,'ADR Raw Data'!$B$6:$BE$49,'ADR Raw Data'!AP$1,FALSE)</f>
        <v>116.846439061814</v>
      </c>
      <c r="AG10" s="52">
        <f>VLOOKUP($A10,'ADR Raw Data'!$B$6:$BE$49,'ADR Raw Data'!AR$1,FALSE)</f>
        <v>118.278938649167</v>
      </c>
      <c r="AI10" s="118">
        <f>(VLOOKUP($A10,'ADR Raw Data'!$B$6:$BE$49,'ADR Raw Data'!AT$1,FALSE))/100</f>
        <v>-4.1126636829835E-2</v>
      </c>
      <c r="AJ10" s="115">
        <f>(VLOOKUP($A10,'ADR Raw Data'!$B$6:$BE$49,'ADR Raw Data'!AU$1,FALSE))/100</f>
        <v>3.02801386578458E-4</v>
      </c>
      <c r="AK10" s="115">
        <f>(VLOOKUP($A10,'ADR Raw Data'!$B$6:$BE$49,'ADR Raw Data'!AV$1,FALSE))/100</f>
        <v>9.6407568335236202E-3</v>
      </c>
      <c r="AL10" s="115">
        <f>(VLOOKUP($A10,'ADR Raw Data'!$B$6:$BE$49,'ADR Raw Data'!AW$1,FALSE))/100</f>
        <v>-8.4262996401222902E-3</v>
      </c>
      <c r="AM10" s="115">
        <f>(VLOOKUP($A10,'ADR Raw Data'!$B$6:$BE$49,'ADR Raw Data'!AX$1,FALSE))/100</f>
        <v>7.4994947857622996E-3</v>
      </c>
      <c r="AN10" s="116">
        <f>(VLOOKUP($A10,'ADR Raw Data'!$B$6:$BE$49,'ADR Raw Data'!AY$1,FALSE))/100</f>
        <v>-5.7431319874691198E-3</v>
      </c>
      <c r="AO10" s="115">
        <f>(VLOOKUP($A10,'ADR Raw Data'!$B$6:$BE$49,'ADR Raw Data'!BA$1,FALSE))/100</f>
        <v>-1.21012048121498E-2</v>
      </c>
      <c r="AP10" s="115">
        <f>(VLOOKUP($A10,'ADR Raw Data'!$B$6:$BE$49,'ADR Raw Data'!BB$1,FALSE))/100</f>
        <v>-2.7640817455279101E-2</v>
      </c>
      <c r="AQ10" s="116">
        <f>(VLOOKUP($A10,'ADR Raw Data'!$B$6:$BE$49,'ADR Raw Data'!BC$1,FALSE))/100</f>
        <v>-2.0060237515957501E-2</v>
      </c>
      <c r="AR10" s="117">
        <f>(VLOOKUP($A10,'ADR Raw Data'!$B$6:$BE$49,'ADR Raw Data'!BE$1,FALSE))/100</f>
        <v>-1.01360715442374E-2</v>
      </c>
      <c r="AT10" s="49">
        <f>VLOOKUP($A10,'RevPAR Raw Data'!$B$6:$BE$49,'RevPAR Raw Data'!AG$1,FALSE)</f>
        <v>45.032806820898998</v>
      </c>
      <c r="AU10" s="50">
        <f>VLOOKUP($A10,'RevPAR Raw Data'!$B$6:$BE$49,'RevPAR Raw Data'!AH$1,FALSE)</f>
        <v>51.040412855691002</v>
      </c>
      <c r="AV10" s="50">
        <f>VLOOKUP($A10,'RevPAR Raw Data'!$B$6:$BE$49,'RevPAR Raw Data'!AI$1,FALSE)</f>
        <v>56.694831345647998</v>
      </c>
      <c r="AW10" s="50">
        <f>VLOOKUP($A10,'RevPAR Raw Data'!$B$6:$BE$49,'RevPAR Raw Data'!AJ$1,FALSE)</f>
        <v>51.338502823170899</v>
      </c>
      <c r="AX10" s="50">
        <f>VLOOKUP($A10,'RevPAR Raw Data'!$B$6:$BE$49,'RevPAR Raw Data'!AK$1,FALSE)</f>
        <v>50.937035819914499</v>
      </c>
      <c r="AY10" s="51">
        <f>VLOOKUP($A10,'RevPAR Raw Data'!$B$6:$BE$49,'RevPAR Raw Data'!AL$1,FALSE)</f>
        <v>51.008744157691503</v>
      </c>
      <c r="AZ10" s="50">
        <f>VLOOKUP($A10,'RevPAR Raw Data'!$B$6:$BE$49,'RevPAR Raw Data'!AN$1,FALSE)</f>
        <v>55.800458653242899</v>
      </c>
      <c r="BA10" s="50">
        <f>VLOOKUP($A10,'RevPAR Raw Data'!$B$6:$BE$49,'RevPAR Raw Data'!AO$1,FALSE)</f>
        <v>55.673690213007397</v>
      </c>
      <c r="BB10" s="51">
        <f>VLOOKUP($A10,'RevPAR Raw Data'!$B$6:$BE$49,'RevPAR Raw Data'!AP$1,FALSE)</f>
        <v>55.737074433125201</v>
      </c>
      <c r="BC10" s="52">
        <f>VLOOKUP($A10,'RevPAR Raw Data'!$B$6:$BE$49,'RevPAR Raw Data'!AR$1,FALSE)</f>
        <v>52.359989776316901</v>
      </c>
      <c r="BE10" s="129">
        <f>(VLOOKUP($A10,'RevPAR Raw Data'!$B$6:$BE$49,'RevPAR Raw Data'!AT$1,FALSE))/100</f>
        <v>4.0953143665349604E-3</v>
      </c>
      <c r="BF10" s="119">
        <f>(VLOOKUP($A10,'RevPAR Raw Data'!$B$6:$BE$49,'RevPAR Raw Data'!AU$1,FALSE))/100</f>
        <v>0.11007573826961201</v>
      </c>
      <c r="BG10" s="119">
        <f>(VLOOKUP($A10,'RevPAR Raw Data'!$B$6:$BE$49,'RevPAR Raw Data'!AV$1,FALSE))/100</f>
        <v>6.4526580154407001E-2</v>
      </c>
      <c r="BH10" s="119">
        <f>(VLOOKUP($A10,'RevPAR Raw Data'!$B$6:$BE$49,'RevPAR Raw Data'!AW$1,FALSE))/100</f>
        <v>-6.1795316702575299E-2</v>
      </c>
      <c r="BI10" s="119">
        <f>(VLOOKUP($A10,'RevPAR Raw Data'!$B$6:$BE$49,'RevPAR Raw Data'!AX$1,FALSE))/100</f>
        <v>2.29939889722337E-2</v>
      </c>
      <c r="BJ10" s="130">
        <f>(VLOOKUP($A10,'RevPAR Raw Data'!$B$6:$BE$49,'RevPAR Raw Data'!AY$1,FALSE))/100</f>
        <v>2.5933404485602999E-2</v>
      </c>
      <c r="BK10" s="119">
        <f>(VLOOKUP($A10,'RevPAR Raw Data'!$B$6:$BE$49,'RevPAR Raw Data'!BA$1,FALSE))/100</f>
        <v>3.4867430208554602E-2</v>
      </c>
      <c r="BL10" s="119">
        <f>(VLOOKUP($A10,'RevPAR Raw Data'!$B$6:$BE$49,'RevPAR Raw Data'!BB$1,FALSE))/100</f>
        <v>-3.1525597555854802E-2</v>
      </c>
      <c r="BM10" s="130">
        <f>(VLOOKUP($A10,'RevPAR Raw Data'!$B$6:$BE$49,'RevPAR Raw Data'!BC$1,FALSE))/100</f>
        <v>6.0845712970043905E-4</v>
      </c>
      <c r="BN10" s="131">
        <f>(VLOOKUP($A10,'RevPAR Raw Data'!$B$6:$BE$49,'RevPAR Raw Data'!BE$1,FALSE))/100</f>
        <v>1.8103970512540299E-2</v>
      </c>
    </row>
    <row r="11" spans="1:66" x14ac:dyDescent="0.45">
      <c r="A11" s="59" t="s">
        <v>119</v>
      </c>
      <c r="B11" s="129">
        <f>(VLOOKUP($A11,'Occupancy Raw Data'!$B$8:$BE$51,'Occupancy Raw Data'!AG$3,FALSE))/100</f>
        <v>0.389580321924688</v>
      </c>
      <c r="C11" s="119">
        <f>(VLOOKUP($A11,'Occupancy Raw Data'!$B$8:$BE$51,'Occupancy Raw Data'!AH$3,FALSE))/100</f>
        <v>0.41920033319450201</v>
      </c>
      <c r="D11" s="119">
        <f>(VLOOKUP($A11,'Occupancy Raw Data'!$B$8:$BE$51,'Occupancy Raw Data'!AI$3,FALSE))/100</f>
        <v>0.42851017958203597</v>
      </c>
      <c r="E11" s="119">
        <f>(VLOOKUP($A11,'Occupancy Raw Data'!$B$8:$BE$51,'Occupancy Raw Data'!AJ$3,FALSE))/100</f>
        <v>0.41942082955631199</v>
      </c>
      <c r="F11" s="119">
        <f>(VLOOKUP($A11,'Occupancy Raw Data'!$B$8:$BE$51,'Occupancy Raw Data'!AK$3,FALSE))/100</f>
        <v>0.45453487517455898</v>
      </c>
      <c r="G11" s="130">
        <f>(VLOOKUP($A11,'Occupancy Raw Data'!$B$8:$BE$51,'Occupancy Raw Data'!AL$3,FALSE))/100</f>
        <v>0.42224930788641901</v>
      </c>
      <c r="H11" s="119">
        <f>(VLOOKUP($A11,'Occupancy Raw Data'!$B$8:$BE$51,'Occupancy Raw Data'!AN$3,FALSE))/100</f>
        <v>0.48191929833157698</v>
      </c>
      <c r="I11" s="119">
        <f>(VLOOKUP($A11,'Occupancy Raw Data'!$B$8:$BE$51,'Occupancy Raw Data'!AO$3,FALSE))/100</f>
        <v>0.46954087757552004</v>
      </c>
      <c r="J11" s="130">
        <f>(VLOOKUP($A11,'Occupancy Raw Data'!$B$8:$BE$51,'Occupancy Raw Data'!AP$3,FALSE))/100</f>
        <v>0.47573008795354804</v>
      </c>
      <c r="K11" s="131">
        <f>(VLOOKUP($A11,'Occupancy Raw Data'!$B$8:$BE$51,'Occupancy Raw Data'!AR$3,FALSE))/100</f>
        <v>0.43752953076274204</v>
      </c>
      <c r="M11" s="118">
        <f>(VLOOKUP($A11,'Occupancy Raw Data'!$B$8:$BE$51,'Occupancy Raw Data'!AT$3,FALSE))/100</f>
        <v>8.2442262202366792E-2</v>
      </c>
      <c r="N11" s="115">
        <f>(VLOOKUP($A11,'Occupancy Raw Data'!$B$8:$BE$51,'Occupancy Raw Data'!AU$3,FALSE))/100</f>
        <v>6.9879109565334108E-2</v>
      </c>
      <c r="O11" s="115">
        <f>(VLOOKUP($A11,'Occupancy Raw Data'!$B$8:$BE$51,'Occupancy Raw Data'!AV$3,FALSE))/100</f>
        <v>-7.4303083987257601E-2</v>
      </c>
      <c r="P11" s="115">
        <f>(VLOOKUP($A11,'Occupancy Raw Data'!$B$8:$BE$51,'Occupancy Raw Data'!AW$3,FALSE))/100</f>
        <v>-0.13948727849381501</v>
      </c>
      <c r="Q11" s="115">
        <f>(VLOOKUP($A11,'Occupancy Raw Data'!$B$8:$BE$51,'Occupancy Raw Data'!AX$3,FALSE))/100</f>
        <v>-3.0867695158784798E-2</v>
      </c>
      <c r="R11" s="116">
        <f>(VLOOKUP($A11,'Occupancy Raw Data'!$B$8:$BE$51,'Occupancy Raw Data'!AY$3,FALSE))/100</f>
        <v>-2.7552365449389899E-2</v>
      </c>
      <c r="S11" s="115">
        <f>(VLOOKUP($A11,'Occupancy Raw Data'!$B$8:$BE$51,'Occupancy Raw Data'!BA$3,FALSE))/100</f>
        <v>4.1089125268911904E-2</v>
      </c>
      <c r="T11" s="115">
        <f>(VLOOKUP($A11,'Occupancy Raw Data'!$B$8:$BE$51,'Occupancy Raw Data'!BB$3,FALSE))/100</f>
        <v>2.1167338967784999E-2</v>
      </c>
      <c r="U11" s="116">
        <f>(VLOOKUP($A11,'Occupancy Raw Data'!$B$8:$BE$51,'Occupancy Raw Data'!BC$3,FALSE))/100</f>
        <v>3.1161602629101601E-2</v>
      </c>
      <c r="V11" s="117">
        <f>(VLOOKUP($A11,'Occupancy Raw Data'!$B$8:$BE$51,'Occupancy Raw Data'!BE$3,FALSE))/100</f>
        <v>-1.0041447734934199E-2</v>
      </c>
      <c r="X11" s="49">
        <f>VLOOKUP($A11,'ADR Raw Data'!$B$6:$BE$49,'ADR Raw Data'!AG$1,FALSE)</f>
        <v>97.457864509637403</v>
      </c>
      <c r="Y11" s="50">
        <f>VLOOKUP($A11,'ADR Raw Data'!$B$6:$BE$49,'ADR Raw Data'!AH$1,FALSE)</f>
        <v>101.24350223546899</v>
      </c>
      <c r="Z11" s="50">
        <f>VLOOKUP($A11,'ADR Raw Data'!$B$6:$BE$49,'ADR Raw Data'!AI$1,FALSE)</f>
        <v>102.88854606786499</v>
      </c>
      <c r="AA11" s="50">
        <f>VLOOKUP($A11,'ADR Raw Data'!$B$6:$BE$49,'ADR Raw Data'!AJ$1,FALSE)</f>
        <v>100.84776103274</v>
      </c>
      <c r="AB11" s="50">
        <f>VLOOKUP($A11,'ADR Raw Data'!$B$6:$BE$49,'ADR Raw Data'!AK$1,FALSE)</f>
        <v>100.019058091118</v>
      </c>
      <c r="AC11" s="51">
        <f>VLOOKUP($A11,'ADR Raw Data'!$B$6:$BE$49,'ADR Raw Data'!AL$1,FALSE)</f>
        <v>100.53660866436999</v>
      </c>
      <c r="AD11" s="50">
        <f>VLOOKUP($A11,'ADR Raw Data'!$B$6:$BE$49,'ADR Raw Data'!AN$1,FALSE)</f>
        <v>104.326943138201</v>
      </c>
      <c r="AE11" s="50">
        <f>VLOOKUP($A11,'ADR Raw Data'!$B$6:$BE$49,'ADR Raw Data'!AO$1,FALSE)</f>
        <v>103.53579290643199</v>
      </c>
      <c r="AF11" s="51">
        <f>VLOOKUP($A11,'ADR Raw Data'!$B$6:$BE$49,'ADR Raw Data'!AP$1,FALSE)</f>
        <v>103.936514422922</v>
      </c>
      <c r="AG11" s="52">
        <f>VLOOKUP($A11,'ADR Raw Data'!$B$6:$BE$49,'ADR Raw Data'!AR$1,FALSE)</f>
        <v>101.592823062862</v>
      </c>
      <c r="AI11" s="118">
        <f>(VLOOKUP($A11,'ADR Raw Data'!$B$6:$BE$49,'ADR Raw Data'!AT$1,FALSE))/100</f>
        <v>-1.6513381277553502E-2</v>
      </c>
      <c r="AJ11" s="115">
        <f>(VLOOKUP($A11,'ADR Raw Data'!$B$6:$BE$49,'ADR Raw Data'!AU$1,FALSE))/100</f>
        <v>2.30775391389305E-2</v>
      </c>
      <c r="AK11" s="115">
        <f>(VLOOKUP($A11,'ADR Raw Data'!$B$6:$BE$49,'ADR Raw Data'!AV$1,FALSE))/100</f>
        <v>2.71304362161056E-2</v>
      </c>
      <c r="AL11" s="115">
        <f>(VLOOKUP($A11,'ADR Raw Data'!$B$6:$BE$49,'ADR Raw Data'!AW$1,FALSE))/100</f>
        <v>4.7777261536763298E-3</v>
      </c>
      <c r="AM11" s="115">
        <f>(VLOOKUP($A11,'ADR Raw Data'!$B$6:$BE$49,'ADR Raw Data'!AX$1,FALSE))/100</f>
        <v>6.9240729533921793E-3</v>
      </c>
      <c r="AN11" s="116">
        <f>(VLOOKUP($A11,'ADR Raw Data'!$B$6:$BE$49,'ADR Raw Data'!AY$1,FALSE))/100</f>
        <v>9.0313043445801999E-3</v>
      </c>
      <c r="AO11" s="115">
        <f>(VLOOKUP($A11,'ADR Raw Data'!$B$6:$BE$49,'ADR Raw Data'!BA$1,FALSE))/100</f>
        <v>5.9731059793325702E-3</v>
      </c>
      <c r="AP11" s="115">
        <f>(VLOOKUP($A11,'ADR Raw Data'!$B$6:$BE$49,'ADR Raw Data'!BB$1,FALSE))/100</f>
        <v>-5.9431238235528507E-3</v>
      </c>
      <c r="AQ11" s="116">
        <f>(VLOOKUP($A11,'ADR Raw Data'!$B$6:$BE$49,'ADR Raw Data'!BC$1,FALSE))/100</f>
        <v>5.8896688952314401E-5</v>
      </c>
      <c r="AR11" s="117">
        <f>(VLOOKUP($A11,'ADR Raw Data'!$B$6:$BE$49,'ADR Raw Data'!BE$1,FALSE))/100</f>
        <v>6.6933807940019194E-3</v>
      </c>
      <c r="AT11" s="49">
        <f>VLOOKUP($A11,'RevPAR Raw Data'!$B$6:$BE$49,'RevPAR Raw Data'!AG$1,FALSE)</f>
        <v>37.967666229757199</v>
      </c>
      <c r="AU11" s="50">
        <f>VLOOKUP($A11,'RevPAR Raw Data'!$B$6:$BE$49,'RevPAR Raw Data'!AH$1,FALSE)</f>
        <v>42.441309870887103</v>
      </c>
      <c r="AV11" s="50">
        <f>VLOOKUP($A11,'RevPAR Raw Data'!$B$6:$BE$49,'RevPAR Raw Data'!AI$1,FALSE)</f>
        <v>44.088789352475601</v>
      </c>
      <c r="AW11" s="50">
        <f>VLOOKUP($A11,'RevPAR Raw Data'!$B$6:$BE$49,'RevPAR Raw Data'!AJ$1,FALSE)</f>
        <v>42.297651591248702</v>
      </c>
      <c r="AX11" s="50">
        <f>VLOOKUP($A11,'RevPAR Raw Data'!$B$6:$BE$49,'RevPAR Raw Data'!AK$1,FALSE)</f>
        <v>45.4621500845236</v>
      </c>
      <c r="AY11" s="51">
        <f>VLOOKUP($A11,'RevPAR Raw Data'!$B$6:$BE$49,'RevPAR Raw Data'!AL$1,FALSE)</f>
        <v>42.451513425778401</v>
      </c>
      <c r="AZ11" s="50">
        <f>VLOOKUP($A11,'RevPAR Raw Data'!$B$6:$BE$49,'RevPAR Raw Data'!AN$1,FALSE)</f>
        <v>50.277167234240601</v>
      </c>
      <c r="BA11" s="50">
        <f>VLOOKUP($A11,'RevPAR Raw Data'!$B$6:$BE$49,'RevPAR Raw Data'!AO$1,FALSE)</f>
        <v>48.614287061763399</v>
      </c>
      <c r="BB11" s="51">
        <f>VLOOKUP($A11,'RevPAR Raw Data'!$B$6:$BE$49,'RevPAR Raw Data'!AP$1,FALSE)</f>
        <v>49.445727148002</v>
      </c>
      <c r="BC11" s="52">
        <f>VLOOKUP($A11,'RevPAR Raw Data'!$B$6:$BE$49,'RevPAR Raw Data'!AR$1,FALSE)</f>
        <v>44.449860203556597</v>
      </c>
      <c r="BE11" s="129">
        <f>(VLOOKUP($A11,'RevPAR Raw Data'!$B$6:$BE$49,'RevPAR Raw Data'!AT$1,FALSE))/100</f>
        <v>6.45674804156815E-2</v>
      </c>
      <c r="BF11" s="119">
        <f>(VLOOKUP($A11,'RevPAR Raw Data'!$B$6:$BE$49,'RevPAR Raw Data'!AU$1,FALSE))/100</f>
        <v>9.4569286590252197E-2</v>
      </c>
      <c r="BG11" s="119">
        <f>(VLOOKUP($A11,'RevPAR Raw Data'!$B$6:$BE$49,'RevPAR Raw Data'!AV$1,FALSE))/100</f>
        <v>-4.91885228519282E-2</v>
      </c>
      <c r="BH11" s="119">
        <f>(VLOOKUP($A11,'RevPAR Raw Data'!$B$6:$BE$49,'RevPAR Raw Data'!AW$1,FALSE))/100</f>
        <v>-0.13537598435870402</v>
      </c>
      <c r="BI11" s="119">
        <f>(VLOOKUP($A11,'RevPAR Raw Data'!$B$6:$BE$49,'RevPAR Raw Data'!AX$1,FALSE))/100</f>
        <v>-2.4157352378575098E-2</v>
      </c>
      <c r="BJ11" s="130">
        <f>(VLOOKUP($A11,'RevPAR Raw Data'!$B$6:$BE$49,'RevPAR Raw Data'!AY$1,FALSE))/100</f>
        <v>-1.8769894902596201E-2</v>
      </c>
      <c r="BK11" s="119">
        <f>(VLOOKUP($A11,'RevPAR Raw Data'!$B$6:$BE$49,'RevPAR Raw Data'!BA$1,FALSE))/100</f>
        <v>4.7307660948073697E-2</v>
      </c>
      <c r="BL11" s="119">
        <f>(VLOOKUP($A11,'RevPAR Raw Data'!$B$6:$BE$49,'RevPAR Raw Data'!BB$1,FALSE))/100</f>
        <v>1.5098415027731399E-2</v>
      </c>
      <c r="BM11" s="130">
        <f>(VLOOKUP($A11,'RevPAR Raw Data'!$B$6:$BE$49,'RevPAR Raw Data'!BC$1,FALSE))/100</f>
        <v>3.1222334633271197E-2</v>
      </c>
      <c r="BN11" s="131">
        <f>(VLOOKUP($A11,'RevPAR Raw Data'!$B$6:$BE$49,'RevPAR Raw Data'!BE$1,FALSE))/100</f>
        <v>-3.4152781743453198E-3</v>
      </c>
    </row>
    <row r="12" spans="1:66" x14ac:dyDescent="0.45">
      <c r="A12" s="59" t="s">
        <v>120</v>
      </c>
      <c r="B12" s="129">
        <f>(VLOOKUP($A12,'Occupancy Raw Data'!$B$8:$BE$51,'Occupancy Raw Data'!AG$3,FALSE))/100</f>
        <v>0.41851422334402</v>
      </c>
      <c r="C12" s="119">
        <f>(VLOOKUP($A12,'Occupancy Raw Data'!$B$8:$BE$51,'Occupancy Raw Data'!AH$3,FALSE))/100</f>
        <v>0.43174841394365204</v>
      </c>
      <c r="D12" s="119">
        <f>(VLOOKUP($A12,'Occupancy Raw Data'!$B$8:$BE$51,'Occupancy Raw Data'!AI$3,FALSE))/100</f>
        <v>0.432186913762719</v>
      </c>
      <c r="E12" s="119">
        <f>(VLOOKUP($A12,'Occupancy Raw Data'!$B$8:$BE$51,'Occupancy Raw Data'!AJ$3,FALSE))/100</f>
        <v>0.43352831391114299</v>
      </c>
      <c r="F12" s="119">
        <f>(VLOOKUP($A12,'Occupancy Raw Data'!$B$8:$BE$51,'Occupancy Raw Data'!AK$3,FALSE))/100</f>
        <v>0.456072469045884</v>
      </c>
      <c r="G12" s="130">
        <f>(VLOOKUP($A12,'Occupancy Raw Data'!$B$8:$BE$51,'Occupancy Raw Data'!AL$3,FALSE))/100</f>
        <v>0.43440618552479798</v>
      </c>
      <c r="H12" s="119">
        <f>(VLOOKUP($A12,'Occupancy Raw Data'!$B$8:$BE$51,'Occupancy Raw Data'!AN$3,FALSE))/100</f>
        <v>0.46277540058266503</v>
      </c>
      <c r="I12" s="119">
        <f>(VLOOKUP($A12,'Occupancy Raw Data'!$B$8:$BE$51,'Occupancy Raw Data'!AO$3,FALSE))/100</f>
        <v>0.45363710852148498</v>
      </c>
      <c r="J12" s="130">
        <f>(VLOOKUP($A12,'Occupancy Raw Data'!$B$8:$BE$51,'Occupancy Raw Data'!AP$3,FALSE))/100</f>
        <v>0.45820625455207498</v>
      </c>
      <c r="K12" s="131">
        <f>(VLOOKUP($A12,'Occupancy Raw Data'!$B$8:$BE$51,'Occupancy Raw Data'!AR$3,FALSE))/100</f>
        <v>0.44120347573986202</v>
      </c>
      <c r="M12" s="118">
        <f>(VLOOKUP($A12,'Occupancy Raw Data'!$B$8:$BE$51,'Occupancy Raw Data'!AT$3,FALSE))/100</f>
        <v>4.7494099547087103E-2</v>
      </c>
      <c r="N12" s="115">
        <f>(VLOOKUP($A12,'Occupancy Raw Data'!$B$8:$BE$51,'Occupancy Raw Data'!AU$3,FALSE))/100</f>
        <v>3.3610335779151096E-2</v>
      </c>
      <c r="O12" s="115">
        <f>(VLOOKUP($A12,'Occupancy Raw Data'!$B$8:$BE$51,'Occupancy Raw Data'!AV$3,FALSE))/100</f>
        <v>-6.1543732058993203E-2</v>
      </c>
      <c r="P12" s="115">
        <f>(VLOOKUP($A12,'Occupancy Raw Data'!$B$8:$BE$51,'Occupancy Raw Data'!AW$3,FALSE))/100</f>
        <v>-0.104477685395479</v>
      </c>
      <c r="Q12" s="115">
        <f>(VLOOKUP($A12,'Occupancy Raw Data'!$B$8:$BE$51,'Occupancy Raw Data'!AX$3,FALSE))/100</f>
        <v>-1.6685090281653502E-2</v>
      </c>
      <c r="R12" s="116">
        <f>(VLOOKUP($A12,'Occupancy Raw Data'!$B$8:$BE$51,'Occupancy Raw Data'!AY$3,FALSE))/100</f>
        <v>-2.4092206085954901E-2</v>
      </c>
      <c r="S12" s="115">
        <f>(VLOOKUP($A12,'Occupancy Raw Data'!$B$8:$BE$51,'Occupancy Raw Data'!BA$3,FALSE))/100</f>
        <v>1.2569387409841499E-2</v>
      </c>
      <c r="T12" s="115">
        <f>(VLOOKUP($A12,'Occupancy Raw Data'!$B$8:$BE$51,'Occupancy Raw Data'!BB$3,FALSE))/100</f>
        <v>2.2873494652128401E-2</v>
      </c>
      <c r="U12" s="116">
        <f>(VLOOKUP($A12,'Occupancy Raw Data'!$B$8:$BE$51,'Occupancy Raw Data'!BC$3,FALSE))/100</f>
        <v>1.7643988181910101E-2</v>
      </c>
      <c r="V12" s="117">
        <f>(VLOOKUP($A12,'Occupancy Raw Data'!$B$8:$BE$51,'Occupancy Raw Data'!BE$3,FALSE))/100</f>
        <v>-1.2075382498612E-2</v>
      </c>
      <c r="X12" s="49">
        <f>VLOOKUP($A12,'ADR Raw Data'!$B$6:$BE$49,'ADR Raw Data'!AG$1,FALSE)</f>
        <v>76.128325998370002</v>
      </c>
      <c r="Y12" s="50">
        <f>VLOOKUP($A12,'ADR Raw Data'!$B$6:$BE$49,'ADR Raw Data'!AH$1,FALSE)</f>
        <v>77.365607520935299</v>
      </c>
      <c r="Z12" s="50">
        <f>VLOOKUP($A12,'ADR Raw Data'!$B$6:$BE$49,'ADR Raw Data'!AI$1,FALSE)</f>
        <v>78.453758977191995</v>
      </c>
      <c r="AA12" s="50">
        <f>VLOOKUP($A12,'ADR Raw Data'!$B$6:$BE$49,'ADR Raw Data'!AJ$1,FALSE)</f>
        <v>76.862207638797699</v>
      </c>
      <c r="AB12" s="50">
        <f>VLOOKUP($A12,'ADR Raw Data'!$B$6:$BE$49,'ADR Raw Data'!AK$1,FALSE)</f>
        <v>77.3495980137738</v>
      </c>
      <c r="AC12" s="51">
        <f>VLOOKUP($A12,'ADR Raw Data'!$B$6:$BE$49,'ADR Raw Data'!AL$1,FALSE)</f>
        <v>77.239937005152598</v>
      </c>
      <c r="AD12" s="50">
        <f>VLOOKUP($A12,'ADR Raw Data'!$B$6:$BE$49,'ADR Raw Data'!AN$1,FALSE)</f>
        <v>80.216316488380599</v>
      </c>
      <c r="AE12" s="50">
        <f>VLOOKUP($A12,'ADR Raw Data'!$B$6:$BE$49,'ADR Raw Data'!AO$1,FALSE)</f>
        <v>80.048040740554896</v>
      </c>
      <c r="AF12" s="51">
        <f>VLOOKUP($A12,'ADR Raw Data'!$B$6:$BE$49,'ADR Raw Data'!AP$1,FALSE)</f>
        <v>80.133017621418901</v>
      </c>
      <c r="AG12" s="52">
        <f>VLOOKUP($A12,'ADR Raw Data'!$B$6:$BE$49,'ADR Raw Data'!AR$1,FALSE)</f>
        <v>78.098041584559496</v>
      </c>
      <c r="AI12" s="118">
        <f>(VLOOKUP($A12,'ADR Raw Data'!$B$6:$BE$49,'ADR Raw Data'!AT$1,FALSE))/100</f>
        <v>2.0259970688596002E-2</v>
      </c>
      <c r="AJ12" s="115">
        <f>(VLOOKUP($A12,'ADR Raw Data'!$B$6:$BE$49,'ADR Raw Data'!AU$1,FALSE))/100</f>
        <v>3.7342559573576399E-2</v>
      </c>
      <c r="AK12" s="115">
        <f>(VLOOKUP($A12,'ADR Raw Data'!$B$6:$BE$49,'ADR Raw Data'!AV$1,FALSE))/100</f>
        <v>3.7951877087576504E-2</v>
      </c>
      <c r="AL12" s="115">
        <f>(VLOOKUP($A12,'ADR Raw Data'!$B$6:$BE$49,'ADR Raw Data'!AW$1,FALSE))/100</f>
        <v>1.53632316817616E-2</v>
      </c>
      <c r="AM12" s="115">
        <f>(VLOOKUP($A12,'ADR Raw Data'!$B$6:$BE$49,'ADR Raw Data'!AX$1,FALSE))/100</f>
        <v>2.8446275369403098E-2</v>
      </c>
      <c r="AN12" s="116">
        <f>(VLOOKUP($A12,'ADR Raw Data'!$B$6:$BE$49,'ADR Raw Data'!AY$1,FALSE))/100</f>
        <v>2.7545999630203401E-2</v>
      </c>
      <c r="AO12" s="115">
        <f>(VLOOKUP($A12,'ADR Raw Data'!$B$6:$BE$49,'ADR Raw Data'!BA$1,FALSE))/100</f>
        <v>3.1073725498566098E-2</v>
      </c>
      <c r="AP12" s="115">
        <f>(VLOOKUP($A12,'ADR Raw Data'!$B$6:$BE$49,'ADR Raw Data'!BB$1,FALSE))/100</f>
        <v>2.49261823676124E-2</v>
      </c>
      <c r="AQ12" s="116">
        <f>(VLOOKUP($A12,'ADR Raw Data'!$B$6:$BE$49,'ADR Raw Data'!BC$1,FALSE))/100</f>
        <v>2.8034737458503902E-2</v>
      </c>
      <c r="AR12" s="117">
        <f>(VLOOKUP($A12,'ADR Raw Data'!$B$6:$BE$49,'ADR Raw Data'!BE$1,FALSE))/100</f>
        <v>2.8017386380433499E-2</v>
      </c>
      <c r="AT12" s="49">
        <f>VLOOKUP($A12,'RevPAR Raw Data'!$B$6:$BE$49,'RevPAR Raw Data'!AG$1,FALSE)</f>
        <v>31.860787229688199</v>
      </c>
      <c r="AU12" s="50">
        <f>VLOOKUP($A12,'RevPAR Raw Data'!$B$6:$BE$49,'RevPAR Raw Data'!AH$1,FALSE)</f>
        <v>33.4024783409509</v>
      </c>
      <c r="AV12" s="50">
        <f>VLOOKUP($A12,'RevPAR Raw Data'!$B$6:$BE$49,'RevPAR Raw Data'!AI$1,FALSE)</f>
        <v>33.906687965436802</v>
      </c>
      <c r="AW12" s="50">
        <f>VLOOKUP($A12,'RevPAR Raw Data'!$B$6:$BE$49,'RevPAR Raw Data'!AJ$1,FALSE)</f>
        <v>33.3219432811361</v>
      </c>
      <c r="AX12" s="50">
        <f>VLOOKUP($A12,'RevPAR Raw Data'!$B$6:$BE$49,'RevPAR Raw Data'!AK$1,FALSE)</f>
        <v>35.277022145848498</v>
      </c>
      <c r="AY12" s="51">
        <f>VLOOKUP($A12,'RevPAR Raw Data'!$B$6:$BE$49,'RevPAR Raw Data'!AL$1,FALSE)</f>
        <v>33.553506404583999</v>
      </c>
      <c r="AZ12" s="50">
        <f>VLOOKUP($A12,'RevPAR Raw Data'!$B$6:$BE$49,'RevPAR Raw Data'!AN$1,FALSE)</f>
        <v>37.1221379961762</v>
      </c>
      <c r="BA12" s="50">
        <f>VLOOKUP($A12,'RevPAR Raw Data'!$B$6:$BE$49,'RevPAR Raw Data'!AO$1,FALSE)</f>
        <v>36.312761744355399</v>
      </c>
      <c r="BB12" s="51">
        <f>VLOOKUP($A12,'RevPAR Raw Data'!$B$6:$BE$49,'RevPAR Raw Data'!AP$1,FALSE)</f>
        <v>36.717449870265803</v>
      </c>
      <c r="BC12" s="52">
        <f>VLOOKUP($A12,'RevPAR Raw Data'!$B$6:$BE$49,'RevPAR Raw Data'!AR$1,FALSE)</f>
        <v>34.457127395583903</v>
      </c>
      <c r="BE12" s="129">
        <f>(VLOOKUP($A12,'RevPAR Raw Data'!$B$6:$BE$49,'RevPAR Raw Data'!AT$1,FALSE))/100</f>
        <v>6.8716299300388403E-2</v>
      </c>
      <c r="BF12" s="119">
        <f>(VLOOKUP($A12,'RevPAR Raw Data'!$B$6:$BE$49,'RevPAR Raw Data'!AU$1,FALSE))/100</f>
        <v>7.2207991318848405E-2</v>
      </c>
      <c r="BG12" s="119">
        <f>(VLOOKUP($A12,'RevPAR Raw Data'!$B$6:$BE$49,'RevPAR Raw Data'!AV$1,FALSE))/100</f>
        <v>-2.5927555126030302E-2</v>
      </c>
      <c r="BH12" s="119">
        <f>(VLOOKUP($A12,'RevPAR Raw Data'!$B$6:$BE$49,'RevPAR Raw Data'!AW$1,FALSE))/100</f>
        <v>-9.0719568600022893E-2</v>
      </c>
      <c r="BI12" s="119">
        <f>(VLOOKUP($A12,'RevPAR Raw Data'!$B$6:$BE$49,'RevPAR Raw Data'!AX$1,FALSE))/100</f>
        <v>1.1286556415034199E-2</v>
      </c>
      <c r="BJ12" s="130">
        <f>(VLOOKUP($A12,'RevPAR Raw Data'!$B$6:$BE$49,'RevPAR Raw Data'!AY$1,FALSE))/100</f>
        <v>2.7901496443139702E-3</v>
      </c>
      <c r="BK12" s="119">
        <f>(VLOOKUP($A12,'RevPAR Raw Data'!$B$6:$BE$49,'RevPAR Raw Data'!BA$1,FALSE))/100</f>
        <v>4.4033690602466195E-2</v>
      </c>
      <c r="BL12" s="119">
        <f>(VLOOKUP($A12,'RevPAR Raw Data'!$B$6:$BE$49,'RevPAR Raw Data'!BB$1,FALSE))/100</f>
        <v>4.8369825918824397E-2</v>
      </c>
      <c r="BM12" s="130">
        <f>(VLOOKUP($A12,'RevPAR Raw Data'!$B$6:$BE$49,'RevPAR Raw Data'!BC$1,FALSE))/100</f>
        <v>4.6173370216814905E-2</v>
      </c>
      <c r="BN12" s="131">
        <f>(VLOOKUP($A12,'RevPAR Raw Data'!$B$6:$BE$49,'RevPAR Raw Data'!BE$1,FALSE))/100</f>
        <v>1.56036832246663E-2</v>
      </c>
    </row>
    <row r="13" spans="1:66" x14ac:dyDescent="0.45">
      <c r="A13" s="59" t="s">
        <v>121</v>
      </c>
      <c r="B13" s="129">
        <f>(VLOOKUP($A13,'Occupancy Raw Data'!$B$8:$BE$51,'Occupancy Raw Data'!AG$3,FALSE))/100</f>
        <v>0.41425502888159899</v>
      </c>
      <c r="C13" s="119">
        <f>(VLOOKUP($A13,'Occupancy Raw Data'!$B$8:$BE$51,'Occupancy Raw Data'!AH$3,FALSE))/100</f>
        <v>0.41784708716728097</v>
      </c>
      <c r="D13" s="119">
        <f>(VLOOKUP($A13,'Occupancy Raw Data'!$B$8:$BE$51,'Occupancy Raw Data'!AI$3,FALSE))/100</f>
        <v>0.43154770543670701</v>
      </c>
      <c r="E13" s="119">
        <f>(VLOOKUP($A13,'Occupancy Raw Data'!$B$8:$BE$51,'Occupancy Raw Data'!AJ$3,FALSE))/100</f>
        <v>0.42703404835853803</v>
      </c>
      <c r="F13" s="119">
        <f>(VLOOKUP($A13,'Occupancy Raw Data'!$B$8:$BE$51,'Occupancy Raw Data'!AK$3,FALSE))/100</f>
        <v>0.44260689094656103</v>
      </c>
      <c r="G13" s="130">
        <f>(VLOOKUP($A13,'Occupancy Raw Data'!$B$8:$BE$51,'Occupancy Raw Data'!AL$3,FALSE))/100</f>
        <v>0.42665815215813702</v>
      </c>
      <c r="H13" s="119">
        <f>(VLOOKUP($A13,'Occupancy Raw Data'!$B$8:$BE$51,'Occupancy Raw Data'!AN$3,FALSE))/100</f>
        <v>0.45756291544512401</v>
      </c>
      <c r="I13" s="119">
        <f>(VLOOKUP($A13,'Occupancy Raw Data'!$B$8:$BE$51,'Occupancy Raw Data'!AO$3,FALSE))/100</f>
        <v>0.44901454239354399</v>
      </c>
      <c r="J13" s="130">
        <f>(VLOOKUP($A13,'Occupancy Raw Data'!$B$8:$BE$51,'Occupancy Raw Data'!AP$3,FALSE))/100</f>
        <v>0.45328872891933403</v>
      </c>
      <c r="K13" s="131">
        <f>(VLOOKUP($A13,'Occupancy Raw Data'!$B$8:$BE$51,'Occupancy Raw Data'!AR$3,FALSE))/100</f>
        <v>0.43426688837562205</v>
      </c>
      <c r="M13" s="118">
        <f>(VLOOKUP($A13,'Occupancy Raw Data'!$B$8:$BE$51,'Occupancy Raw Data'!AT$3,FALSE))/100</f>
        <v>3.0562145831256302E-2</v>
      </c>
      <c r="N13" s="115">
        <f>(VLOOKUP($A13,'Occupancy Raw Data'!$B$8:$BE$51,'Occupancy Raw Data'!AU$3,FALSE))/100</f>
        <v>4.1311427552036602E-2</v>
      </c>
      <c r="O13" s="115">
        <f>(VLOOKUP($A13,'Occupancy Raw Data'!$B$8:$BE$51,'Occupancy Raw Data'!AV$3,FALSE))/100</f>
        <v>1.7399964619031E-2</v>
      </c>
      <c r="P13" s="115">
        <f>(VLOOKUP($A13,'Occupancy Raw Data'!$B$8:$BE$51,'Occupancy Raw Data'!AW$3,FALSE))/100</f>
        <v>-3.5535387839122398E-2</v>
      </c>
      <c r="Q13" s="115">
        <f>(VLOOKUP($A13,'Occupancy Raw Data'!$B$8:$BE$51,'Occupancy Raw Data'!AX$3,FALSE))/100</f>
        <v>-4.9469162420174798E-3</v>
      </c>
      <c r="R13" s="116">
        <f>(VLOOKUP($A13,'Occupancy Raw Data'!$B$8:$BE$51,'Occupancy Raw Data'!AY$3,FALSE))/100</f>
        <v>8.6549220464067003E-3</v>
      </c>
      <c r="S13" s="115">
        <f>(VLOOKUP($A13,'Occupancy Raw Data'!$B$8:$BE$51,'Occupancy Raw Data'!BA$3,FALSE))/100</f>
        <v>3.2145801178439001E-2</v>
      </c>
      <c r="T13" s="115">
        <f>(VLOOKUP($A13,'Occupancy Raw Data'!$B$8:$BE$51,'Occupancy Raw Data'!BB$3,FALSE))/100</f>
        <v>2.6372159860757902E-2</v>
      </c>
      <c r="U13" s="116">
        <f>(VLOOKUP($A13,'Occupancy Raw Data'!$B$8:$BE$51,'Occupancy Raw Data'!BC$3,FALSE))/100</f>
        <v>2.9278104838257199E-2</v>
      </c>
      <c r="V13" s="117">
        <f>(VLOOKUP($A13,'Occupancy Raw Data'!$B$8:$BE$51,'Occupancy Raw Data'!BE$3,FALSE))/100</f>
        <v>1.4718099128791099E-2</v>
      </c>
      <c r="X13" s="49">
        <f>VLOOKUP($A13,'ADR Raw Data'!$B$6:$BE$49,'ADR Raw Data'!AG$1,FALSE)</f>
        <v>59.682839594646602</v>
      </c>
      <c r="Y13" s="50">
        <f>VLOOKUP($A13,'ADR Raw Data'!$B$6:$BE$49,'ADR Raw Data'!AH$1,FALSE)</f>
        <v>59.922118869071298</v>
      </c>
      <c r="Z13" s="50">
        <f>VLOOKUP($A13,'ADR Raw Data'!$B$6:$BE$49,'ADR Raw Data'!AI$1,FALSE)</f>
        <v>60.430130491516501</v>
      </c>
      <c r="AA13" s="50">
        <f>VLOOKUP($A13,'ADR Raw Data'!$B$6:$BE$49,'ADR Raw Data'!AJ$1,FALSE)</f>
        <v>60.007383387428398</v>
      </c>
      <c r="AB13" s="50">
        <f>VLOOKUP($A13,'ADR Raw Data'!$B$6:$BE$49,'ADR Raw Data'!AK$1,FALSE)</f>
        <v>59.579538524092897</v>
      </c>
      <c r="AC13" s="51">
        <f>VLOOKUP($A13,'ADR Raw Data'!$B$6:$BE$49,'ADR Raw Data'!AL$1,FALSE)</f>
        <v>59.924411589041199</v>
      </c>
      <c r="AD13" s="50">
        <f>VLOOKUP($A13,'ADR Raw Data'!$B$6:$BE$49,'ADR Raw Data'!AN$1,FALSE)</f>
        <v>63.0233975338598</v>
      </c>
      <c r="AE13" s="50">
        <f>VLOOKUP($A13,'ADR Raw Data'!$B$6:$BE$49,'ADR Raw Data'!AO$1,FALSE)</f>
        <v>62.820618362531498</v>
      </c>
      <c r="AF13" s="51">
        <f>VLOOKUP($A13,'ADR Raw Data'!$B$6:$BE$49,'ADR Raw Data'!AP$1,FALSE)</f>
        <v>62.922963979028196</v>
      </c>
      <c r="AG13" s="52">
        <f>VLOOKUP($A13,'ADR Raw Data'!$B$6:$BE$49,'ADR Raw Data'!AR$1,FALSE)</f>
        <v>60.818667460480299</v>
      </c>
      <c r="AI13" s="118">
        <f>(VLOOKUP($A13,'ADR Raw Data'!$B$6:$BE$49,'ADR Raw Data'!AT$1,FALSE))/100</f>
        <v>-7.6312169647594994E-3</v>
      </c>
      <c r="AJ13" s="115">
        <f>(VLOOKUP($A13,'ADR Raw Data'!$B$6:$BE$49,'ADR Raw Data'!AU$1,FALSE))/100</f>
        <v>5.7041237649962193E-3</v>
      </c>
      <c r="AK13" s="115">
        <f>(VLOOKUP($A13,'ADR Raw Data'!$B$6:$BE$49,'ADR Raw Data'!AV$1,FALSE))/100</f>
        <v>1.0221085265885499E-2</v>
      </c>
      <c r="AL13" s="115">
        <f>(VLOOKUP($A13,'ADR Raw Data'!$B$6:$BE$49,'ADR Raw Data'!AW$1,FALSE))/100</f>
        <v>-1.5021289545274999E-3</v>
      </c>
      <c r="AM13" s="115">
        <f>(VLOOKUP($A13,'ADR Raw Data'!$B$6:$BE$49,'ADR Raw Data'!AX$1,FALSE))/100</f>
        <v>-7.3326745779719905E-3</v>
      </c>
      <c r="AN13" s="116">
        <f>(VLOOKUP($A13,'ADR Raw Data'!$B$6:$BE$49,'ADR Raw Data'!AY$1,FALSE))/100</f>
        <v>-1.9175316533762097E-4</v>
      </c>
      <c r="AO13" s="115">
        <f>(VLOOKUP($A13,'ADR Raw Data'!$B$6:$BE$49,'ADR Raw Data'!BA$1,FALSE))/100</f>
        <v>8.7950087842514398E-3</v>
      </c>
      <c r="AP13" s="115">
        <f>(VLOOKUP($A13,'ADR Raw Data'!$B$6:$BE$49,'ADR Raw Data'!BB$1,FALSE))/100</f>
        <v>-1.3735997329165101E-3</v>
      </c>
      <c r="AQ13" s="116">
        <f>(VLOOKUP($A13,'ADR Raw Data'!$B$6:$BE$49,'ADR Raw Data'!BC$1,FALSE))/100</f>
        <v>3.7313607309983898E-3</v>
      </c>
      <c r="AR13" s="117">
        <f>(VLOOKUP($A13,'ADR Raw Data'!$B$6:$BE$49,'ADR Raw Data'!BE$1,FALSE))/100</f>
        <v>1.2065463388751801E-3</v>
      </c>
      <c r="AT13" s="49">
        <f>VLOOKUP($A13,'RevPAR Raw Data'!$B$6:$BE$49,'RevPAR Raw Data'!AG$1,FALSE)</f>
        <v>24.7239164400162</v>
      </c>
      <c r="AU13" s="50">
        <f>VLOOKUP($A13,'RevPAR Raw Data'!$B$6:$BE$49,'RevPAR Raw Data'!AH$1,FALSE)</f>
        <v>25.038282826332999</v>
      </c>
      <c r="AV13" s="50">
        <f>VLOOKUP($A13,'RevPAR Raw Data'!$B$6:$BE$49,'RevPAR Raw Data'!AI$1,FALSE)</f>
        <v>26.078484152854699</v>
      </c>
      <c r="AW13" s="50">
        <f>VLOOKUP($A13,'RevPAR Raw Data'!$B$6:$BE$49,'RevPAR Raw Data'!AJ$1,FALSE)</f>
        <v>25.625195859336401</v>
      </c>
      <c r="AX13" s="50">
        <f>VLOOKUP($A13,'RevPAR Raw Data'!$B$6:$BE$49,'RevPAR Raw Data'!AK$1,FALSE)</f>
        <v>26.370314310179602</v>
      </c>
      <c r="AY13" s="51">
        <f>VLOOKUP($A13,'RevPAR Raw Data'!$B$6:$BE$49,'RevPAR Raw Data'!AL$1,FALSE)</f>
        <v>25.567238717744001</v>
      </c>
      <c r="AZ13" s="50">
        <f>VLOOKUP($A13,'RevPAR Raw Data'!$B$6:$BE$49,'RevPAR Raw Data'!AN$1,FALSE)</f>
        <v>28.83716951685</v>
      </c>
      <c r="BA13" s="50">
        <f>VLOOKUP($A13,'RevPAR Raw Data'!$B$6:$BE$49,'RevPAR Raw Data'!AO$1,FALSE)</f>
        <v>28.207371206931501</v>
      </c>
      <c r="BB13" s="51">
        <f>VLOOKUP($A13,'RevPAR Raw Data'!$B$6:$BE$49,'RevPAR Raw Data'!AP$1,FALSE)</f>
        <v>28.522270361890801</v>
      </c>
      <c r="BC13" s="52">
        <f>VLOOKUP($A13,'RevPAR Raw Data'!$B$6:$BE$49,'RevPAR Raw Data'!AR$1,FALSE)</f>
        <v>26.411533473214501</v>
      </c>
      <c r="BE13" s="129">
        <f>(VLOOKUP($A13,'RevPAR Raw Data'!$B$6:$BE$49,'RevPAR Raw Data'!AT$1,FALSE))/100</f>
        <v>2.2697702500749803E-2</v>
      </c>
      <c r="BF13" s="119">
        <f>(VLOOKUP($A13,'RevPAR Raw Data'!$B$6:$BE$49,'RevPAR Raw Data'!AU$1,FALSE))/100</f>
        <v>4.72511968126983E-2</v>
      </c>
      <c r="BG13" s="119">
        <f>(VLOOKUP($A13,'RevPAR Raw Data'!$B$6:$BE$49,'RevPAR Raw Data'!AV$1,FALSE))/100</f>
        <v>2.7798896406911001E-2</v>
      </c>
      <c r="BH13" s="119">
        <f>(VLOOKUP($A13,'RevPAR Raw Data'!$B$6:$BE$49,'RevPAR Raw Data'!AW$1,FALSE))/100</f>
        <v>-3.6984138058666398E-2</v>
      </c>
      <c r="BI13" s="119">
        <f>(VLOOKUP($A13,'RevPAR Raw Data'!$B$6:$BE$49,'RevPAR Raw Data'!AX$1,FALSE))/100</f>
        <v>-1.2243316693022199E-2</v>
      </c>
      <c r="BJ13" s="130">
        <f>(VLOOKUP($A13,'RevPAR Raw Data'!$B$6:$BE$49,'RevPAR Raw Data'!AY$1,FALSE))/100</f>
        <v>8.4615092723709304E-3</v>
      </c>
      <c r="BK13" s="119">
        <f>(VLOOKUP($A13,'RevPAR Raw Data'!$B$6:$BE$49,'RevPAR Raw Data'!BA$1,FALSE))/100</f>
        <v>4.1223532566431603E-2</v>
      </c>
      <c r="BL13" s="119">
        <f>(VLOOKUP($A13,'RevPAR Raw Data'!$B$6:$BE$49,'RevPAR Raw Data'!BB$1,FALSE))/100</f>
        <v>2.4962335336100198E-2</v>
      </c>
      <c r="BM13" s="130">
        <f>(VLOOKUP($A13,'RevPAR Raw Data'!$B$6:$BE$49,'RevPAR Raw Data'!BC$1,FALSE))/100</f>
        <v>3.3118712739927197E-2</v>
      </c>
      <c r="BN13" s="131">
        <f>(VLOOKUP($A13,'RevPAR Raw Data'!$B$6:$BE$49,'RevPAR Raw Data'!BE$1,FALSE))/100</f>
        <v>1.5942403536285402E-2</v>
      </c>
    </row>
    <row r="14" spans="1:66" x14ac:dyDescent="0.45">
      <c r="A14" s="59"/>
      <c r="B14" s="134"/>
      <c r="C14" s="138"/>
      <c r="D14" s="138"/>
      <c r="E14" s="138"/>
      <c r="F14" s="138"/>
      <c r="G14" s="139"/>
      <c r="H14" s="138"/>
      <c r="I14" s="138"/>
      <c r="J14" s="139"/>
      <c r="K14" s="135"/>
      <c r="M14" s="143"/>
      <c r="N14" s="145"/>
      <c r="O14" s="145"/>
      <c r="P14" s="145"/>
      <c r="Q14" s="145"/>
      <c r="R14" s="146"/>
      <c r="S14" s="145"/>
      <c r="T14" s="145"/>
      <c r="U14" s="146"/>
      <c r="V14" s="144"/>
      <c r="X14" s="55"/>
      <c r="Y14" s="56"/>
      <c r="Z14" s="56"/>
      <c r="AA14" s="56"/>
      <c r="AB14" s="56"/>
      <c r="AC14" s="57"/>
      <c r="AD14" s="56"/>
      <c r="AE14" s="56"/>
      <c r="AF14" s="57"/>
      <c r="AG14" s="58"/>
      <c r="AI14" s="143"/>
      <c r="AJ14" s="145"/>
      <c r="AK14" s="145"/>
      <c r="AL14" s="145"/>
      <c r="AM14" s="145"/>
      <c r="AN14" s="146"/>
      <c r="AO14" s="145"/>
      <c r="AP14" s="145"/>
      <c r="AQ14" s="146"/>
      <c r="AR14" s="144"/>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45">
      <c r="A15" s="46" t="s">
        <v>87</v>
      </c>
      <c r="B15" s="129">
        <f>(VLOOKUP($A15,'Occupancy Raw Data'!$B$8:$BE$45,'Occupancy Raw Data'!AG$3,FALSE))/100</f>
        <v>0.43225567058629499</v>
      </c>
      <c r="C15" s="119">
        <f>(VLOOKUP($A15,'Occupancy Raw Data'!$B$8:$BE$45,'Occupancy Raw Data'!AH$3,FALSE))/100</f>
        <v>0.43766274346422201</v>
      </c>
      <c r="D15" s="119">
        <f>(VLOOKUP($A15,'Occupancy Raw Data'!$B$8:$BE$45,'Occupancy Raw Data'!AI$3,FALSE))/100</f>
        <v>0.47374839426448601</v>
      </c>
      <c r="E15" s="119">
        <f>(VLOOKUP($A15,'Occupancy Raw Data'!$B$8:$BE$45,'Occupancy Raw Data'!AJ$3,FALSE))/100</f>
        <v>0.42506205950768999</v>
      </c>
      <c r="F15" s="119">
        <f>(VLOOKUP($A15,'Occupancy Raw Data'!$B$8:$BE$45,'Occupancy Raw Data'!AK$3,FALSE))/100</f>
        <v>0.43362887546436096</v>
      </c>
      <c r="G15" s="130">
        <f>(VLOOKUP($A15,'Occupancy Raw Data'!$B$8:$BE$45,'Occupancy Raw Data'!AL$3,FALSE))/100</f>
        <v>0.44047156648518898</v>
      </c>
      <c r="H15" s="119">
        <f>(VLOOKUP($A15,'Occupancy Raw Data'!$B$8:$BE$45,'Occupancy Raw Data'!AN$3,FALSE))/100</f>
        <v>0.47873268409540598</v>
      </c>
      <c r="I15" s="119">
        <f>(VLOOKUP($A15,'Occupancy Raw Data'!$B$8:$BE$45,'Occupancy Raw Data'!AO$3,FALSE))/100</f>
        <v>0.50348704996007299</v>
      </c>
      <c r="J15" s="130">
        <f>(VLOOKUP($A15,'Occupancy Raw Data'!$B$8:$BE$45,'Occupancy Raw Data'!AP$3,FALSE))/100</f>
        <v>0.49110986702774001</v>
      </c>
      <c r="K15" s="131">
        <f>(VLOOKUP($A15,'Occupancy Raw Data'!$B$8:$BE$45,'Occupancy Raw Data'!AR$3,FALSE))/100</f>
        <v>0.45493967477915598</v>
      </c>
      <c r="M15" s="118">
        <f>(VLOOKUP($A15,'Occupancy Raw Data'!$B$8:$BE$45,'Occupancy Raw Data'!AT$3,FALSE))/100</f>
        <v>5.45037363143425E-3</v>
      </c>
      <c r="N15" s="115">
        <f>(VLOOKUP($A15,'Occupancy Raw Data'!$B$8:$BE$45,'Occupancy Raw Data'!AU$3,FALSE))/100</f>
        <v>8.8778805620627996E-2</v>
      </c>
      <c r="O15" s="115">
        <f>(VLOOKUP($A15,'Occupancy Raw Data'!$B$8:$BE$45,'Occupancy Raw Data'!AV$3,FALSE))/100</f>
        <v>6.7402443415231203E-2</v>
      </c>
      <c r="P15" s="115">
        <f>(VLOOKUP($A15,'Occupancy Raw Data'!$B$8:$BE$45,'Occupancy Raw Data'!AW$3,FALSE))/100</f>
        <v>-5.73533010389378E-2</v>
      </c>
      <c r="Q15" s="115">
        <f>(VLOOKUP($A15,'Occupancy Raw Data'!$B$8:$BE$45,'Occupancy Raw Data'!AX$3,FALSE))/100</f>
        <v>3.6413292898460903E-3</v>
      </c>
      <c r="R15" s="116">
        <f>(VLOOKUP($A15,'Occupancy Raw Data'!$B$8:$BE$45,'Occupancy Raw Data'!AY$3,FALSE))/100</f>
        <v>2.0224150119466402E-2</v>
      </c>
      <c r="S15" s="115">
        <f>(VLOOKUP($A15,'Occupancy Raw Data'!$B$8:$BE$45,'Occupancy Raw Data'!BA$3,FALSE))/100</f>
        <v>2.1462552972927602E-2</v>
      </c>
      <c r="T15" s="115">
        <f>(VLOOKUP($A15,'Occupancy Raw Data'!$B$8:$BE$45,'Occupancy Raw Data'!BB$3,FALSE))/100</f>
        <v>-7.8475282672559694E-4</v>
      </c>
      <c r="U15" s="116">
        <f>(VLOOKUP($A15,'Occupancy Raw Data'!$B$8:$BE$45,'Occupancy Raw Data'!BC$3,FALSE))/100</f>
        <v>9.9361988015333504E-3</v>
      </c>
      <c r="V15" s="117">
        <f>(VLOOKUP($A15,'Occupancy Raw Data'!$B$8:$BE$45,'Occupancy Raw Data'!BE$3,FALSE))/100</f>
        <v>1.7031476573307499E-2</v>
      </c>
      <c r="X15" s="49">
        <f>VLOOKUP($A15,'ADR Raw Data'!$B$6:$BE$43,'ADR Raw Data'!AG$1,FALSE)</f>
        <v>129.99809590265099</v>
      </c>
      <c r="Y15" s="50">
        <f>VLOOKUP($A15,'ADR Raw Data'!$B$6:$BE$43,'ADR Raw Data'!AH$1,FALSE)</f>
        <v>136.84450078335701</v>
      </c>
      <c r="Z15" s="50">
        <f>VLOOKUP($A15,'ADR Raw Data'!$B$6:$BE$43,'ADR Raw Data'!AI$1,FALSE)</f>
        <v>146.85835397524801</v>
      </c>
      <c r="AA15" s="50">
        <f>VLOOKUP($A15,'ADR Raw Data'!$B$6:$BE$43,'ADR Raw Data'!AJ$1,FALSE)</f>
        <v>136.40384406474999</v>
      </c>
      <c r="AB15" s="50">
        <f>VLOOKUP($A15,'ADR Raw Data'!$B$6:$BE$43,'ADR Raw Data'!AK$1,FALSE)</f>
        <v>131.11927140619599</v>
      </c>
      <c r="AC15" s="51">
        <f>VLOOKUP($A15,'ADR Raw Data'!$B$6:$BE$43,'ADR Raw Data'!AL$1,FALSE)</f>
        <v>136.44254452928701</v>
      </c>
      <c r="AD15" s="50">
        <f>VLOOKUP($A15,'ADR Raw Data'!$B$6:$BE$43,'ADR Raw Data'!AN$1,FALSE)</f>
        <v>130.16052451466899</v>
      </c>
      <c r="AE15" s="50">
        <f>VLOOKUP($A15,'ADR Raw Data'!$B$6:$BE$43,'ADR Raw Data'!AO$1,FALSE)</f>
        <v>132.642340721713</v>
      </c>
      <c r="AF15" s="51">
        <f>VLOOKUP($A15,'ADR Raw Data'!$B$6:$BE$43,'ADR Raw Data'!AP$1,FALSE)</f>
        <v>131.43270657058099</v>
      </c>
      <c r="AG15" s="52">
        <f>VLOOKUP($A15,'ADR Raw Data'!$B$6:$BE$43,'ADR Raw Data'!AR$1,FALSE)</f>
        <v>134.89735714129901</v>
      </c>
      <c r="AI15" s="118">
        <f>(VLOOKUP($A15,'ADR Raw Data'!$B$6:$BE$43,'ADR Raw Data'!AT$1,FALSE))/100</f>
        <v>-5.1343563964533795E-2</v>
      </c>
      <c r="AJ15" s="115">
        <f>(VLOOKUP($A15,'ADR Raw Data'!$B$6:$BE$43,'ADR Raw Data'!AU$1,FALSE))/100</f>
        <v>3.1601713549814503E-2</v>
      </c>
      <c r="AK15" s="115">
        <f>(VLOOKUP($A15,'ADR Raw Data'!$B$6:$BE$43,'ADR Raw Data'!AV$1,FALSE))/100</f>
        <v>6.6990253591925703E-2</v>
      </c>
      <c r="AL15" s="115">
        <f>(VLOOKUP($A15,'ADR Raw Data'!$B$6:$BE$43,'ADR Raw Data'!AW$1,FALSE))/100</f>
        <v>5.9408865202744202E-3</v>
      </c>
      <c r="AM15" s="115">
        <f>(VLOOKUP($A15,'ADR Raw Data'!$B$6:$BE$43,'ADR Raw Data'!AX$1,FALSE))/100</f>
        <v>1.0821128645140099E-2</v>
      </c>
      <c r="AN15" s="116">
        <f>(VLOOKUP($A15,'ADR Raw Data'!$B$6:$BE$43,'ADR Raw Data'!AY$1,FALSE))/100</f>
        <v>1.3855775893756701E-2</v>
      </c>
      <c r="AO15" s="115">
        <f>(VLOOKUP($A15,'ADR Raw Data'!$B$6:$BE$43,'ADR Raw Data'!BA$1,FALSE))/100</f>
        <v>1.9033582028697701E-2</v>
      </c>
      <c r="AP15" s="115">
        <f>(VLOOKUP($A15,'ADR Raw Data'!$B$6:$BE$43,'ADR Raw Data'!BB$1,FALSE))/100</f>
        <v>6.73213067612122E-3</v>
      </c>
      <c r="AQ15" s="116">
        <f>(VLOOKUP($A15,'ADR Raw Data'!$B$6:$BE$43,'ADR Raw Data'!BC$1,FALSE))/100</f>
        <v>1.2459787542606699E-2</v>
      </c>
      <c r="AR15" s="117">
        <f>(VLOOKUP($A15,'ADR Raw Data'!$B$6:$BE$43,'ADR Raw Data'!BE$1,FALSE))/100</f>
        <v>1.3513574756086399E-2</v>
      </c>
      <c r="AT15" s="49">
        <f>VLOOKUP($A15,'RevPAR Raw Data'!$B$6:$BE$43,'RevPAR Raw Data'!AG$1,FALSE)</f>
        <v>56.192414119342097</v>
      </c>
      <c r="AU15" s="50">
        <f>VLOOKUP($A15,'RevPAR Raw Data'!$B$6:$BE$43,'RevPAR Raw Data'!AH$1,FALSE)</f>
        <v>59.891739640836001</v>
      </c>
      <c r="AV15" s="50">
        <f>VLOOKUP($A15,'RevPAR Raw Data'!$B$6:$BE$43,'RevPAR Raw Data'!AI$1,FALSE)</f>
        <v>69.573909380099195</v>
      </c>
      <c r="AW15" s="50">
        <f>VLOOKUP($A15,'RevPAR Raw Data'!$B$6:$BE$43,'RevPAR Raw Data'!AJ$1,FALSE)</f>
        <v>57.9800988829288</v>
      </c>
      <c r="AX15" s="50">
        <f>VLOOKUP($A15,'RevPAR Raw Data'!$B$6:$BE$43,'RevPAR Raw Data'!AK$1,FALSE)</f>
        <v>56.857102211575103</v>
      </c>
      <c r="AY15" s="51">
        <f>VLOOKUP($A15,'RevPAR Raw Data'!$B$6:$BE$43,'RevPAR Raw Data'!AL$1,FALSE)</f>
        <v>60.0990613240402</v>
      </c>
      <c r="AZ15" s="50">
        <f>VLOOKUP($A15,'RevPAR Raw Data'!$B$6:$BE$43,'RevPAR Raw Data'!AN$1,FALSE)</f>
        <v>62.312097264173801</v>
      </c>
      <c r="BA15" s="50">
        <f>VLOOKUP($A15,'RevPAR Raw Data'!$B$6:$BE$43,'RevPAR Raw Data'!AO$1,FALSE)</f>
        <v>66.783700829774602</v>
      </c>
      <c r="BB15" s="51">
        <f>VLOOKUP($A15,'RevPAR Raw Data'!$B$6:$BE$43,'RevPAR Raw Data'!AP$1,FALSE)</f>
        <v>64.547899046974194</v>
      </c>
      <c r="BC15" s="52">
        <f>VLOOKUP($A15,'RevPAR Raw Data'!$B$6:$BE$43,'RevPAR Raw Data'!AR$1,FALSE)</f>
        <v>61.370159786430598</v>
      </c>
      <c r="BE15" s="129">
        <f>(VLOOKUP($A15,'RevPAR Raw Data'!$B$6:$BE$43,'RevPAR Raw Data'!AT$1,FALSE))/100</f>
        <v>-4.6173031940275694E-2</v>
      </c>
      <c r="BF15" s="119">
        <f>(VLOOKUP($A15,'RevPAR Raw Data'!$B$6:$BE$43,'RevPAR Raw Data'!AU$1,FALSE))/100</f>
        <v>0.12318608155496</v>
      </c>
      <c r="BG15" s="119">
        <f>(VLOOKUP($A15,'RevPAR Raw Data'!$B$6:$BE$43,'RevPAR Raw Data'!AV$1,FALSE))/100</f>
        <v>0.13890800378425799</v>
      </c>
      <c r="BH15" s="119">
        <f>(VLOOKUP($A15,'RevPAR Raw Data'!$B$6:$BE$43,'RevPAR Raw Data'!AW$1,FALSE))/100</f>
        <v>-5.1753143971698806E-2</v>
      </c>
      <c r="BI15" s="119">
        <f>(VLOOKUP($A15,'RevPAR Raw Data'!$B$6:$BE$43,'RevPAR Raw Data'!AX$1,FALSE))/100</f>
        <v>1.4501861227670901E-2</v>
      </c>
      <c r="BJ15" s="130">
        <f>(VLOOKUP($A15,'RevPAR Raw Data'!$B$6:$BE$43,'RevPAR Raw Data'!AY$1,FALSE))/100</f>
        <v>3.4360147304920201E-2</v>
      </c>
      <c r="BK15" s="119">
        <f>(VLOOKUP($A15,'RevPAR Raw Data'!$B$6:$BE$43,'RevPAR Raw Data'!BA$1,FALSE))/100</f>
        <v>4.0904644264180806E-2</v>
      </c>
      <c r="BL15" s="119">
        <f>(VLOOKUP($A15,'RevPAR Raw Data'!$B$6:$BE$43,'RevPAR Raw Data'!BB$1,FALSE))/100</f>
        <v>5.9420947908176503E-3</v>
      </c>
      <c r="BM15" s="130">
        <f>(VLOOKUP($A15,'RevPAR Raw Data'!$B$6:$BE$43,'RevPAR Raw Data'!BC$1,FALSE))/100</f>
        <v>2.2519789270188204E-2</v>
      </c>
      <c r="BN15" s="131">
        <f>(VLOOKUP($A15,'RevPAR Raw Data'!$B$6:$BE$43,'RevPAR Raw Data'!BE$1,FALSE))/100</f>
        <v>3.0775207461273803E-2</v>
      </c>
    </row>
    <row r="16" spans="1:66" x14ac:dyDescent="0.45">
      <c r="A16" s="59" t="s">
        <v>88</v>
      </c>
      <c r="B16" s="129">
        <f>(VLOOKUP($A16,'Occupancy Raw Data'!$B$8:$BE$45,'Occupancy Raw Data'!AG$3,FALSE))/100</f>
        <v>0.411053180396246</v>
      </c>
      <c r="C16" s="119">
        <f>(VLOOKUP($A16,'Occupancy Raw Data'!$B$8:$BE$45,'Occupancy Raw Data'!AH$3,FALSE))/100</f>
        <v>0.43060479666318996</v>
      </c>
      <c r="D16" s="119">
        <f>(VLOOKUP($A16,'Occupancy Raw Data'!$B$8:$BE$45,'Occupancy Raw Data'!AI$3,FALSE))/100</f>
        <v>0.45836809176225202</v>
      </c>
      <c r="E16" s="119">
        <f>(VLOOKUP($A16,'Occupancy Raw Data'!$B$8:$BE$45,'Occupancy Raw Data'!AJ$3,FALSE))/100</f>
        <v>0.41871741397288803</v>
      </c>
      <c r="F16" s="119">
        <f>(VLOOKUP($A16,'Occupancy Raw Data'!$B$8:$BE$45,'Occupancy Raw Data'!AK$3,FALSE))/100</f>
        <v>0.42314911366006203</v>
      </c>
      <c r="G16" s="130">
        <f>(VLOOKUP($A16,'Occupancy Raw Data'!$B$8:$BE$45,'Occupancy Raw Data'!AL$3,FALSE))/100</f>
        <v>0.42837851929092802</v>
      </c>
      <c r="H16" s="119">
        <f>(VLOOKUP($A16,'Occupancy Raw Data'!$B$8:$BE$45,'Occupancy Raw Data'!AN$3,FALSE))/100</f>
        <v>0.46115745568300298</v>
      </c>
      <c r="I16" s="119">
        <f>(VLOOKUP($A16,'Occupancy Raw Data'!$B$8:$BE$45,'Occupancy Raw Data'!AO$3,FALSE))/100</f>
        <v>0.45701251303440998</v>
      </c>
      <c r="J16" s="130">
        <f>(VLOOKUP($A16,'Occupancy Raw Data'!$B$8:$BE$45,'Occupancy Raw Data'!AP$3,FALSE))/100</f>
        <v>0.45908498435870598</v>
      </c>
      <c r="K16" s="131">
        <f>(VLOOKUP($A16,'Occupancy Raw Data'!$B$8:$BE$45,'Occupancy Raw Data'!AR$3,FALSE))/100</f>
        <v>0.43715179502457902</v>
      </c>
      <c r="M16" s="118">
        <f>(VLOOKUP($A16,'Occupancy Raw Data'!$B$8:$BE$45,'Occupancy Raw Data'!AT$3,FALSE))/100</f>
        <v>3.89014732121825E-2</v>
      </c>
      <c r="N16" s="115">
        <f>(VLOOKUP($A16,'Occupancy Raw Data'!$B$8:$BE$45,'Occupancy Raw Data'!AU$3,FALSE))/100</f>
        <v>7.6525875865001702E-2</v>
      </c>
      <c r="O16" s="115">
        <f>(VLOOKUP($A16,'Occupancy Raw Data'!$B$8:$BE$45,'Occupancy Raw Data'!AV$3,FALSE))/100</f>
        <v>1.8338921572435399E-2</v>
      </c>
      <c r="P16" s="115">
        <f>(VLOOKUP($A16,'Occupancy Raw Data'!$B$8:$BE$45,'Occupancy Raw Data'!AW$3,FALSE))/100</f>
        <v>-7.6577922242394902E-2</v>
      </c>
      <c r="Q16" s="115">
        <f>(VLOOKUP($A16,'Occupancy Raw Data'!$B$8:$BE$45,'Occupancy Raw Data'!AX$3,FALSE))/100</f>
        <v>2.76667818313165E-2</v>
      </c>
      <c r="R16" s="116">
        <f>(VLOOKUP($A16,'Occupancy Raw Data'!$B$8:$BE$45,'Occupancy Raw Data'!AY$3,FALSE))/100</f>
        <v>1.4649578183160501E-2</v>
      </c>
      <c r="S16" s="115">
        <f>(VLOOKUP($A16,'Occupancy Raw Data'!$B$8:$BE$45,'Occupancy Raw Data'!BA$3,FALSE))/100</f>
        <v>9.7694617911135498E-2</v>
      </c>
      <c r="T16" s="115">
        <f>(VLOOKUP($A16,'Occupancy Raw Data'!$B$8:$BE$45,'Occupancy Raw Data'!BB$3,FALSE))/100</f>
        <v>3.6957807872997697E-2</v>
      </c>
      <c r="U16" s="116">
        <f>(VLOOKUP($A16,'Occupancy Raw Data'!$B$8:$BE$45,'Occupancy Raw Data'!BC$3,FALSE))/100</f>
        <v>6.6599147431657402E-2</v>
      </c>
      <c r="V16" s="117">
        <f>(VLOOKUP($A16,'Occupancy Raw Data'!$B$8:$BE$45,'Occupancy Raw Data'!BE$3,FALSE))/100</f>
        <v>2.9697733086165301E-2</v>
      </c>
      <c r="X16" s="49">
        <f>VLOOKUP($A16,'ADR Raw Data'!$B$6:$BE$43,'ADR Raw Data'!AG$1,FALSE)</f>
        <v>120.731430111618</v>
      </c>
      <c r="Y16" s="50">
        <f>VLOOKUP($A16,'ADR Raw Data'!$B$6:$BE$43,'ADR Raw Data'!AH$1,FALSE)</f>
        <v>139.78804637365201</v>
      </c>
      <c r="Z16" s="50">
        <f>VLOOKUP($A16,'ADR Raw Data'!$B$6:$BE$43,'ADR Raw Data'!AI$1,FALSE)</f>
        <v>149.863150201899</v>
      </c>
      <c r="AA16" s="50">
        <f>VLOOKUP($A16,'ADR Raw Data'!$B$6:$BE$43,'ADR Raw Data'!AJ$1,FALSE)</f>
        <v>140.711657950442</v>
      </c>
      <c r="AB16" s="50">
        <f>VLOOKUP($A16,'ADR Raw Data'!$B$6:$BE$43,'ADR Raw Data'!AK$1,FALSE)</f>
        <v>127.27900135534701</v>
      </c>
      <c r="AC16" s="51">
        <f>VLOOKUP($A16,'ADR Raw Data'!$B$6:$BE$43,'ADR Raw Data'!AL$1,FALSE)</f>
        <v>135.99624295607501</v>
      </c>
      <c r="AD16" s="50">
        <f>VLOOKUP($A16,'ADR Raw Data'!$B$6:$BE$43,'ADR Raw Data'!AN$1,FALSE)</f>
        <v>115.370510457885</v>
      </c>
      <c r="AE16" s="50">
        <f>VLOOKUP($A16,'ADR Raw Data'!$B$6:$BE$43,'ADR Raw Data'!AO$1,FALSE)</f>
        <v>114.648410244709</v>
      </c>
      <c r="AF16" s="51">
        <f>VLOOKUP($A16,'ADR Raw Data'!$B$6:$BE$43,'ADR Raw Data'!AP$1,FALSE)</f>
        <v>115.011090258652</v>
      </c>
      <c r="AG16" s="52">
        <f>VLOOKUP($A16,'ADR Raw Data'!$B$6:$BE$43,'ADR Raw Data'!AR$1,FALSE)</f>
        <v>129.699660260342</v>
      </c>
      <c r="AI16" s="118">
        <f>(VLOOKUP($A16,'ADR Raw Data'!$B$6:$BE$43,'ADR Raw Data'!AT$1,FALSE))/100</f>
        <v>-0.10593749639229999</v>
      </c>
      <c r="AJ16" s="115">
        <f>(VLOOKUP($A16,'ADR Raw Data'!$B$6:$BE$43,'ADR Raw Data'!AU$1,FALSE))/100</f>
        <v>-5.3120856643873199E-2</v>
      </c>
      <c r="AK16" s="115">
        <f>(VLOOKUP($A16,'ADR Raw Data'!$B$6:$BE$43,'ADR Raw Data'!AV$1,FALSE))/100</f>
        <v>-8.4084296081082799E-4</v>
      </c>
      <c r="AL16" s="115">
        <f>(VLOOKUP($A16,'ADR Raw Data'!$B$6:$BE$43,'ADR Raw Data'!AW$1,FALSE))/100</f>
        <v>-5.1273647810183599E-2</v>
      </c>
      <c r="AM16" s="115">
        <f>(VLOOKUP($A16,'ADR Raw Data'!$B$6:$BE$43,'ADR Raw Data'!AX$1,FALSE))/100</f>
        <v>-4.0086391583026605E-2</v>
      </c>
      <c r="AN16" s="116">
        <f>(VLOOKUP($A16,'ADR Raw Data'!$B$6:$BE$43,'ADR Raw Data'!AY$1,FALSE))/100</f>
        <v>-4.8893448200421803E-2</v>
      </c>
      <c r="AO16" s="115">
        <f>(VLOOKUP($A16,'ADR Raw Data'!$B$6:$BE$43,'ADR Raw Data'!BA$1,FALSE))/100</f>
        <v>-1.46853246764433E-2</v>
      </c>
      <c r="AP16" s="115">
        <f>(VLOOKUP($A16,'ADR Raw Data'!$B$6:$BE$43,'ADR Raw Data'!BB$1,FALSE))/100</f>
        <v>-3.7435458571827402E-3</v>
      </c>
      <c r="AQ16" s="116">
        <f>(VLOOKUP($A16,'ADR Raw Data'!$B$6:$BE$43,'ADR Raw Data'!BC$1,FALSE))/100</f>
        <v>-9.0422968586765292E-3</v>
      </c>
      <c r="AR16" s="117">
        <f>(VLOOKUP($A16,'ADR Raw Data'!$B$6:$BE$43,'ADR Raw Data'!BE$1,FALSE))/100</f>
        <v>-4.0594496766091497E-2</v>
      </c>
      <c r="AT16" s="49">
        <f>VLOOKUP($A16,'RevPAR Raw Data'!$B$6:$BE$43,'RevPAR Raw Data'!AG$1,FALSE)</f>
        <v>49.627038321167802</v>
      </c>
      <c r="AU16" s="50">
        <f>VLOOKUP($A16,'RevPAR Raw Data'!$B$6:$BE$43,'RevPAR Raw Data'!AH$1,FALSE)</f>
        <v>60.193403284671497</v>
      </c>
      <c r="AV16" s="50">
        <f>VLOOKUP($A16,'RevPAR Raw Data'!$B$6:$BE$43,'RevPAR Raw Data'!AI$1,FALSE)</f>
        <v>68.692486183524494</v>
      </c>
      <c r="AW16" s="50">
        <f>VLOOKUP($A16,'RevPAR Raw Data'!$B$6:$BE$43,'RevPAR Raw Data'!AJ$1,FALSE)</f>
        <v>58.9184215328467</v>
      </c>
      <c r="AX16" s="50">
        <f>VLOOKUP($A16,'RevPAR Raw Data'!$B$6:$BE$43,'RevPAR Raw Data'!AK$1,FALSE)</f>
        <v>53.857996611053103</v>
      </c>
      <c r="AY16" s="51">
        <f>VLOOKUP($A16,'RevPAR Raw Data'!$B$6:$BE$43,'RevPAR Raw Data'!AL$1,FALSE)</f>
        <v>58.257869186652698</v>
      </c>
      <c r="AZ16" s="50">
        <f>VLOOKUP($A16,'RevPAR Raw Data'!$B$6:$BE$43,'RevPAR Raw Data'!AN$1,FALSE)</f>
        <v>53.203971063607902</v>
      </c>
      <c r="BA16" s="50">
        <f>VLOOKUP($A16,'RevPAR Raw Data'!$B$6:$BE$43,'RevPAR Raw Data'!AO$1,FALSE)</f>
        <v>52.395758081334698</v>
      </c>
      <c r="BB16" s="51">
        <f>VLOOKUP($A16,'RevPAR Raw Data'!$B$6:$BE$43,'RevPAR Raw Data'!AP$1,FALSE)</f>
        <v>52.7998645724713</v>
      </c>
      <c r="BC16" s="52">
        <f>VLOOKUP($A16,'RevPAR Raw Data'!$B$6:$BE$43,'RevPAR Raw Data'!AR$1,FALSE)</f>
        <v>56.698439296886598</v>
      </c>
      <c r="BE16" s="129">
        <f>(VLOOKUP($A16,'RevPAR Raw Data'!$B$6:$BE$43,'RevPAR Raw Data'!AT$1,FALSE))/100</f>
        <v>-7.1157147858188302E-2</v>
      </c>
      <c r="BF16" s="119">
        <f>(VLOOKUP($A16,'RevPAR Raw Data'!$B$6:$BE$43,'RevPAR Raw Data'!AU$1,FALSE))/100</f>
        <v>1.9339899139756901E-2</v>
      </c>
      <c r="BG16" s="119">
        <f>(VLOOKUP($A16,'RevPAR Raw Data'!$B$6:$BE$43,'RevPAR Raw Data'!AV$1,FALSE))/100</f>
        <v>1.7482658458511501E-2</v>
      </c>
      <c r="BH16" s="119">
        <f>(VLOOKUP($A16,'RevPAR Raw Data'!$B$6:$BE$43,'RevPAR Raw Data'!AW$1,FALSE))/100</f>
        <v>-0.123925140637486</v>
      </c>
      <c r="BI16" s="119">
        <f>(VLOOKUP($A16,'RevPAR Raw Data'!$B$6:$BE$43,'RevPAR Raw Data'!AX$1,FALSE))/100</f>
        <v>-1.3528671202042399E-2</v>
      </c>
      <c r="BJ16" s="130">
        <f>(VLOOKUP($A16,'RevPAR Raw Data'!$B$6:$BE$43,'RevPAR Raw Data'!AY$1,FALSE))/100</f>
        <v>-3.49601384093177E-2</v>
      </c>
      <c r="BK16" s="119">
        <f>(VLOOKUP($A16,'RevPAR Raw Data'!$B$6:$BE$43,'RevPAR Raw Data'!BA$1,FALSE))/100</f>
        <v>8.1574616051526105E-2</v>
      </c>
      <c r="BL16" s="119">
        <f>(VLOOKUP($A16,'RevPAR Raw Data'!$B$6:$BE$43,'RevPAR Raw Data'!BB$1,FALSE))/100</f>
        <v>3.3075908767261401E-2</v>
      </c>
      <c r="BM16" s="130">
        <f>(VLOOKUP($A16,'RevPAR Raw Data'!$B$6:$BE$43,'RevPAR Raw Data'!BC$1,FALSE))/100</f>
        <v>5.6954641311369097E-2</v>
      </c>
      <c r="BN16" s="131">
        <f>(VLOOKUP($A16,'RevPAR Raw Data'!$B$6:$BE$43,'RevPAR Raw Data'!BE$1,FALSE))/100</f>
        <v>-1.21023282096527E-2</v>
      </c>
    </row>
    <row r="17" spans="1:66" x14ac:dyDescent="0.45">
      <c r="A17" s="59" t="s">
        <v>89</v>
      </c>
      <c r="B17" s="129">
        <f>(VLOOKUP($A17,'Occupancy Raw Data'!$B$8:$BE$45,'Occupancy Raw Data'!AG$3,FALSE))/100</f>
        <v>0.38453057908784899</v>
      </c>
      <c r="C17" s="119">
        <f>(VLOOKUP($A17,'Occupancy Raw Data'!$B$8:$BE$45,'Occupancy Raw Data'!AH$3,FALSE))/100</f>
        <v>0.39277010560519898</v>
      </c>
      <c r="D17" s="119">
        <f>(VLOOKUP($A17,'Occupancy Raw Data'!$B$8:$BE$45,'Occupancy Raw Data'!AI$3,FALSE))/100</f>
        <v>0.44043750725310404</v>
      </c>
      <c r="E17" s="119">
        <f>(VLOOKUP($A17,'Occupancy Raw Data'!$B$8:$BE$45,'Occupancy Raw Data'!AJ$3,FALSE))/100</f>
        <v>0.39863061390275001</v>
      </c>
      <c r="F17" s="119">
        <f>(VLOOKUP($A17,'Occupancy Raw Data'!$B$8:$BE$45,'Occupancy Raw Data'!AK$3,FALSE))/100</f>
        <v>0.41069977950562803</v>
      </c>
      <c r="G17" s="130">
        <f>(VLOOKUP($A17,'Occupancy Raw Data'!$B$8:$BE$45,'Occupancy Raw Data'!AL$3,FALSE))/100</f>
        <v>0.40541371707090595</v>
      </c>
      <c r="H17" s="119">
        <f>(VLOOKUP($A17,'Occupancy Raw Data'!$B$8:$BE$45,'Occupancy Raw Data'!AN$3,FALSE))/100</f>
        <v>0.46004990135778101</v>
      </c>
      <c r="I17" s="119">
        <f>(VLOOKUP($A17,'Occupancy Raw Data'!$B$8:$BE$45,'Occupancy Raw Data'!AO$3,FALSE))/100</f>
        <v>0.47139375652779303</v>
      </c>
      <c r="J17" s="130">
        <f>(VLOOKUP($A17,'Occupancy Raw Data'!$B$8:$BE$45,'Occupancy Raw Data'!AP$3,FALSE))/100</f>
        <v>0.46572182894278696</v>
      </c>
      <c r="K17" s="131">
        <f>(VLOOKUP($A17,'Occupancy Raw Data'!$B$8:$BE$45,'Occupancy Raw Data'!AR$3,FALSE))/100</f>
        <v>0.42264460617715799</v>
      </c>
      <c r="M17" s="118">
        <f>(VLOOKUP($A17,'Occupancy Raw Data'!$B$8:$BE$45,'Occupancy Raw Data'!AT$3,FALSE))/100</f>
        <v>-0.11665231009058501</v>
      </c>
      <c r="N17" s="115">
        <f>(VLOOKUP($A17,'Occupancy Raw Data'!$B$8:$BE$45,'Occupancy Raw Data'!AU$3,FALSE))/100</f>
        <v>9.5506647750506594E-3</v>
      </c>
      <c r="O17" s="115">
        <f>(VLOOKUP($A17,'Occupancy Raw Data'!$B$8:$BE$45,'Occupancy Raw Data'!AV$3,FALSE))/100</f>
        <v>5.3248210305244605E-2</v>
      </c>
      <c r="P17" s="115">
        <f>(VLOOKUP($A17,'Occupancy Raw Data'!$B$8:$BE$45,'Occupancy Raw Data'!AW$3,FALSE))/100</f>
        <v>-6.6545204044451897E-2</v>
      </c>
      <c r="Q17" s="115">
        <f>(VLOOKUP($A17,'Occupancy Raw Data'!$B$8:$BE$45,'Occupancy Raw Data'!AX$3,FALSE))/100</f>
        <v>1.57588912843429E-2</v>
      </c>
      <c r="R17" s="116">
        <f>(VLOOKUP($A17,'Occupancy Raw Data'!$B$8:$BE$45,'Occupancy Raw Data'!AY$3,FALSE))/100</f>
        <v>-2.2615068567931801E-2</v>
      </c>
      <c r="S17" s="115">
        <f>(VLOOKUP($A17,'Occupancy Raw Data'!$B$8:$BE$45,'Occupancy Raw Data'!BA$3,FALSE))/100</f>
        <v>3.83645588486679E-2</v>
      </c>
      <c r="T17" s="115">
        <f>(VLOOKUP($A17,'Occupancy Raw Data'!$B$8:$BE$45,'Occupancy Raw Data'!BB$3,FALSE))/100</f>
        <v>-4.5166222358786194E-2</v>
      </c>
      <c r="U17" s="116">
        <f>(VLOOKUP($A17,'Occupancy Raw Data'!$B$8:$BE$45,'Occupancy Raw Data'!BC$3,FALSE))/100</f>
        <v>-5.6586315838053304E-3</v>
      </c>
      <c r="V17" s="117">
        <f>(VLOOKUP($A17,'Occupancy Raw Data'!$B$8:$BE$45,'Occupancy Raw Data'!BE$3,FALSE))/100</f>
        <v>-1.7324858445912299E-2</v>
      </c>
      <c r="X17" s="49">
        <f>VLOOKUP($A17,'ADR Raw Data'!$B$6:$BE$43,'ADR Raw Data'!AG$1,FALSE)</f>
        <v>112.05665308586001</v>
      </c>
      <c r="Y17" s="50">
        <f>VLOOKUP($A17,'ADR Raw Data'!$B$6:$BE$43,'ADR Raw Data'!AH$1,FALSE)</f>
        <v>117.227274338897</v>
      </c>
      <c r="Z17" s="50">
        <f>VLOOKUP($A17,'ADR Raw Data'!$B$6:$BE$43,'ADR Raw Data'!AI$1,FALSE)</f>
        <v>125.6998656215</v>
      </c>
      <c r="AA17" s="50">
        <f>VLOOKUP($A17,'ADR Raw Data'!$B$6:$BE$43,'ADR Raw Data'!AJ$1,FALSE)</f>
        <v>118.80076273653501</v>
      </c>
      <c r="AB17" s="50">
        <f>VLOOKUP($A17,'ADR Raw Data'!$B$6:$BE$43,'ADR Raw Data'!AK$1,FALSE)</f>
        <v>116.830485306583</v>
      </c>
      <c r="AC17" s="51">
        <f>VLOOKUP($A17,'ADR Raw Data'!$B$6:$BE$43,'ADR Raw Data'!AL$1,FALSE)</f>
        <v>118.316366485852</v>
      </c>
      <c r="AD17" s="50">
        <f>VLOOKUP($A17,'ADR Raw Data'!$B$6:$BE$43,'ADR Raw Data'!AN$1,FALSE)</f>
        <v>116.427179794412</v>
      </c>
      <c r="AE17" s="50">
        <f>VLOOKUP($A17,'ADR Raw Data'!$B$6:$BE$43,'ADR Raw Data'!AO$1,FALSE)</f>
        <v>114.574895987198</v>
      </c>
      <c r="AF17" s="51">
        <f>VLOOKUP($A17,'ADR Raw Data'!$B$6:$BE$43,'ADR Raw Data'!AP$1,FALSE)</f>
        <v>115.489758604578</v>
      </c>
      <c r="AG17" s="52">
        <f>VLOOKUP($A17,'ADR Raw Data'!$B$6:$BE$43,'ADR Raw Data'!AR$1,FALSE)</f>
        <v>117.426450958087</v>
      </c>
      <c r="AI17" s="118">
        <f>(VLOOKUP($A17,'ADR Raw Data'!$B$6:$BE$43,'ADR Raw Data'!AT$1,FALSE))/100</f>
        <v>-7.7638243800050896E-2</v>
      </c>
      <c r="AJ17" s="115">
        <f>(VLOOKUP($A17,'ADR Raw Data'!$B$6:$BE$43,'ADR Raw Data'!AU$1,FALSE))/100</f>
        <v>1.15329778669085E-2</v>
      </c>
      <c r="AK17" s="115">
        <f>(VLOOKUP($A17,'ADR Raw Data'!$B$6:$BE$43,'ADR Raw Data'!AV$1,FALSE))/100</f>
        <v>6.5800695492913702E-2</v>
      </c>
      <c r="AL17" s="115">
        <f>(VLOOKUP($A17,'ADR Raw Data'!$B$6:$BE$43,'ADR Raw Data'!AW$1,FALSE))/100</f>
        <v>1.83587292309608E-2</v>
      </c>
      <c r="AM17" s="115">
        <f>(VLOOKUP($A17,'ADR Raw Data'!$B$6:$BE$43,'ADR Raw Data'!AX$1,FALSE))/100</f>
        <v>3.02160088656389E-2</v>
      </c>
      <c r="AN17" s="116">
        <f>(VLOOKUP($A17,'ADR Raw Data'!$B$6:$BE$43,'ADR Raw Data'!AY$1,FALSE))/100</f>
        <v>9.9144838144862597E-3</v>
      </c>
      <c r="AO17" s="115">
        <f>(VLOOKUP($A17,'ADR Raw Data'!$B$6:$BE$43,'ADR Raw Data'!BA$1,FALSE))/100</f>
        <v>5.3480206032981099E-2</v>
      </c>
      <c r="AP17" s="115">
        <f>(VLOOKUP($A17,'ADR Raw Data'!$B$6:$BE$43,'ADR Raw Data'!BB$1,FALSE))/100</f>
        <v>8.5896720422915102E-3</v>
      </c>
      <c r="AQ17" s="116">
        <f>(VLOOKUP($A17,'ADR Raw Data'!$B$6:$BE$43,'ADR Raw Data'!BC$1,FALSE))/100</f>
        <v>2.9859873456662803E-2</v>
      </c>
      <c r="AR17" s="117">
        <f>(VLOOKUP($A17,'ADR Raw Data'!$B$6:$BE$43,'ADR Raw Data'!BE$1,FALSE))/100</f>
        <v>1.5838920925536799E-2</v>
      </c>
      <c r="AT17" s="49">
        <f>VLOOKUP($A17,'RevPAR Raw Data'!$B$6:$BE$43,'RevPAR Raw Data'!AG$1,FALSE)</f>
        <v>43.089209701752303</v>
      </c>
      <c r="AU17" s="50">
        <f>VLOOKUP($A17,'RevPAR Raw Data'!$B$6:$BE$43,'RevPAR Raw Data'!AH$1,FALSE)</f>
        <v>46.043368921898498</v>
      </c>
      <c r="AV17" s="50">
        <f>VLOOKUP($A17,'RevPAR Raw Data'!$B$6:$BE$43,'RevPAR Raw Data'!AI$1,FALSE)</f>
        <v>55.362935476383797</v>
      </c>
      <c r="AW17" s="50">
        <f>VLOOKUP($A17,'RevPAR Raw Data'!$B$6:$BE$43,'RevPAR Raw Data'!AJ$1,FALSE)</f>
        <v>47.357620981780201</v>
      </c>
      <c r="AX17" s="50">
        <f>VLOOKUP($A17,'RevPAR Raw Data'!$B$6:$BE$43,'RevPAR Raw Data'!AK$1,FALSE)</f>
        <v>47.982254554949499</v>
      </c>
      <c r="AY17" s="51">
        <f>VLOOKUP($A17,'RevPAR Raw Data'!$B$6:$BE$43,'RevPAR Raw Data'!AL$1,FALSE)</f>
        <v>47.967077927352904</v>
      </c>
      <c r="AZ17" s="50">
        <f>VLOOKUP($A17,'RevPAR Raw Data'!$B$6:$BE$43,'RevPAR Raw Data'!AN$1,FALSE)</f>
        <v>53.562312579784098</v>
      </c>
      <c r="BA17" s="50">
        <f>VLOOKUP($A17,'RevPAR Raw Data'!$B$6:$BE$43,'RevPAR Raw Data'!AO$1,FALSE)</f>
        <v>54.009890623186699</v>
      </c>
      <c r="BB17" s="51">
        <f>VLOOKUP($A17,'RevPAR Raw Data'!$B$6:$BE$43,'RevPAR Raw Data'!AP$1,FALSE)</f>
        <v>53.786101601485399</v>
      </c>
      <c r="BC17" s="52">
        <f>VLOOKUP($A17,'RevPAR Raw Data'!$B$6:$BE$43,'RevPAR Raw Data'!AR$1,FALSE)</f>
        <v>49.629656119962199</v>
      </c>
      <c r="BE17" s="129">
        <f>(VLOOKUP($A17,'RevPAR Raw Data'!$B$6:$BE$43,'RevPAR Raw Data'!AT$1,FALSE))/100</f>
        <v>-0.18523387339998401</v>
      </c>
      <c r="BF17" s="119">
        <f>(VLOOKUP($A17,'RevPAR Raw Data'!$B$6:$BE$43,'RevPAR Raw Data'!AU$1,FALSE))/100</f>
        <v>2.1193790247424099E-2</v>
      </c>
      <c r="BG17" s="119">
        <f>(VLOOKUP($A17,'RevPAR Raw Data'!$B$6:$BE$43,'RevPAR Raw Data'!AV$1,FALSE))/100</f>
        <v>0.12255267506999599</v>
      </c>
      <c r="BH17" s="119">
        <f>(VLOOKUP($A17,'RevPAR Raw Data'!$B$6:$BE$43,'RevPAR Raw Data'!AW$1,FALSE))/100</f>
        <v>-4.9408160196162301E-2</v>
      </c>
      <c r="BI17" s="119">
        <f>(VLOOKUP($A17,'RevPAR Raw Data'!$B$6:$BE$43,'RevPAR Raw Data'!AX$1,FALSE))/100</f>
        <v>4.64510709487422E-2</v>
      </c>
      <c r="BJ17" s="130">
        <f>(VLOOKUP($A17,'RevPAR Raw Data'!$B$6:$BE$43,'RevPAR Raw Data'!AY$1,FALSE))/100</f>
        <v>-1.2924801484725801E-2</v>
      </c>
      <c r="BK17" s="119">
        <f>(VLOOKUP($A17,'RevPAR Raw Data'!$B$6:$BE$43,'RevPAR Raw Data'!BA$1,FALSE))/100</f>
        <v>9.3896509393240207E-2</v>
      </c>
      <c r="BL17" s="119">
        <f>(VLOOKUP($A17,'RevPAR Raw Data'!$B$6:$BE$43,'RevPAR Raw Data'!BB$1,FALSE))/100</f>
        <v>-3.6964513353945898E-2</v>
      </c>
      <c r="BM17" s="130">
        <f>(VLOOKUP($A17,'RevPAR Raw Data'!$B$6:$BE$43,'RevPAR Raw Data'!BC$1,FALSE))/100</f>
        <v>2.40322758498271E-2</v>
      </c>
      <c r="BN17" s="131">
        <f>(VLOOKUP($A17,'RevPAR Raw Data'!$B$6:$BE$43,'RevPAR Raw Data'!BE$1,FALSE))/100</f>
        <v>-1.7603445833463899E-3</v>
      </c>
    </row>
    <row r="18" spans="1:66" x14ac:dyDescent="0.45">
      <c r="A18" s="59" t="s">
        <v>26</v>
      </c>
      <c r="B18" s="129">
        <f>(VLOOKUP($A18,'Occupancy Raw Data'!$B$8:$BE$45,'Occupancy Raw Data'!AG$3,FALSE))/100</f>
        <v>0.42556857339765597</v>
      </c>
      <c r="C18" s="119">
        <f>(VLOOKUP($A18,'Occupancy Raw Data'!$B$8:$BE$45,'Occupancy Raw Data'!AH$3,FALSE))/100</f>
        <v>0.46901562141052106</v>
      </c>
      <c r="D18" s="119">
        <f>(VLOOKUP($A18,'Occupancy Raw Data'!$B$8:$BE$45,'Occupancy Raw Data'!AI$3,FALSE))/100</f>
        <v>0.52170916609234996</v>
      </c>
      <c r="E18" s="119">
        <f>(VLOOKUP($A18,'Occupancy Raw Data'!$B$8:$BE$45,'Occupancy Raw Data'!AJ$3,FALSE))/100</f>
        <v>0.46852745233172499</v>
      </c>
      <c r="F18" s="119">
        <f>(VLOOKUP($A18,'Occupancy Raw Data'!$B$8:$BE$45,'Occupancy Raw Data'!AK$3,FALSE))/100</f>
        <v>0.455634045485871</v>
      </c>
      <c r="G18" s="130">
        <f>(VLOOKUP($A18,'Occupancy Raw Data'!$B$8:$BE$45,'Occupancy Raw Data'!AL$3,FALSE))/100</f>
        <v>0.46809097174362502</v>
      </c>
      <c r="H18" s="119">
        <f>(VLOOKUP($A18,'Occupancy Raw Data'!$B$8:$BE$45,'Occupancy Raw Data'!AN$3,FALSE))/100</f>
        <v>0.47659660004594501</v>
      </c>
      <c r="I18" s="119">
        <f>(VLOOKUP($A18,'Occupancy Raw Data'!$B$8:$BE$45,'Occupancy Raw Data'!AO$3,FALSE))/100</f>
        <v>0.47745807489087899</v>
      </c>
      <c r="J18" s="130">
        <f>(VLOOKUP($A18,'Occupancy Raw Data'!$B$8:$BE$45,'Occupancy Raw Data'!AP$3,FALSE))/100</f>
        <v>0.47702733746841197</v>
      </c>
      <c r="K18" s="131">
        <f>(VLOOKUP($A18,'Occupancy Raw Data'!$B$8:$BE$45,'Occupancy Raw Data'!AR$3,FALSE))/100</f>
        <v>0.47064421909356396</v>
      </c>
      <c r="M18" s="118">
        <f>(VLOOKUP($A18,'Occupancy Raw Data'!$B$8:$BE$45,'Occupancy Raw Data'!AT$3,FALSE))/100</f>
        <v>-2.30633760700799E-2</v>
      </c>
      <c r="N18" s="115">
        <f>(VLOOKUP($A18,'Occupancy Raw Data'!$B$8:$BE$45,'Occupancy Raw Data'!AU$3,FALSE))/100</f>
        <v>8.4466266185735606E-2</v>
      </c>
      <c r="O18" s="115">
        <f>(VLOOKUP($A18,'Occupancy Raw Data'!$B$8:$BE$45,'Occupancy Raw Data'!AV$3,FALSE))/100</f>
        <v>9.4592792773863593E-2</v>
      </c>
      <c r="P18" s="115">
        <f>(VLOOKUP($A18,'Occupancy Raw Data'!$B$8:$BE$45,'Occupancy Raw Data'!AW$3,FALSE))/100</f>
        <v>-1.19269049724239E-2</v>
      </c>
      <c r="Q18" s="115">
        <f>(VLOOKUP($A18,'Occupancy Raw Data'!$B$8:$BE$45,'Occupancy Raw Data'!AX$3,FALSE))/100</f>
        <v>9.1647838639504001E-3</v>
      </c>
      <c r="R18" s="116">
        <f>(VLOOKUP($A18,'Occupancy Raw Data'!$B$8:$BE$45,'Occupancy Raw Data'!AY$3,FALSE))/100</f>
        <v>3.08297294489275E-2</v>
      </c>
      <c r="S18" s="115">
        <f>(VLOOKUP($A18,'Occupancy Raw Data'!$B$8:$BE$45,'Occupancy Raw Data'!BA$3,FALSE))/100</f>
        <v>9.6147223993130609E-3</v>
      </c>
      <c r="T18" s="115">
        <f>(VLOOKUP($A18,'Occupancy Raw Data'!$B$8:$BE$45,'Occupancy Raw Data'!BB$3,FALSE))/100</f>
        <v>-1.9864111074089502E-2</v>
      </c>
      <c r="U18" s="116">
        <f>(VLOOKUP($A18,'Occupancy Raw Data'!$B$8:$BE$45,'Occupancy Raw Data'!BC$3,FALSE))/100</f>
        <v>-5.3563698497013099E-3</v>
      </c>
      <c r="V18" s="117">
        <f>(VLOOKUP($A18,'Occupancy Raw Data'!$B$8:$BE$45,'Occupancy Raw Data'!BE$3,FALSE))/100</f>
        <v>2.0075930818330302E-2</v>
      </c>
      <c r="X18" s="49">
        <f>VLOOKUP($A18,'ADR Raw Data'!$B$6:$BE$43,'ADR Raw Data'!AG$1,FALSE)</f>
        <v>122.82935155195599</v>
      </c>
      <c r="Y18" s="50">
        <f>VLOOKUP($A18,'ADR Raw Data'!$B$6:$BE$43,'ADR Raw Data'!AH$1,FALSE)</f>
        <v>136.41826669931999</v>
      </c>
      <c r="Z18" s="50">
        <f>VLOOKUP($A18,'ADR Raw Data'!$B$6:$BE$43,'ADR Raw Data'!AI$1,FALSE)</f>
        <v>149.15742514310799</v>
      </c>
      <c r="AA18" s="50">
        <f>VLOOKUP($A18,'ADR Raw Data'!$B$6:$BE$43,'ADR Raw Data'!AJ$1,FALSE)</f>
        <v>142.583335989213</v>
      </c>
      <c r="AB18" s="50">
        <f>VLOOKUP($A18,'ADR Raw Data'!$B$6:$BE$43,'ADR Raw Data'!AK$1,FALSE)</f>
        <v>128.28684187306899</v>
      </c>
      <c r="AC18" s="51">
        <f>VLOOKUP($A18,'ADR Raw Data'!$B$6:$BE$43,'ADR Raw Data'!AL$1,FALSE)</f>
        <v>136.43820757263401</v>
      </c>
      <c r="AD18" s="50">
        <f>VLOOKUP($A18,'ADR Raw Data'!$B$6:$BE$43,'ADR Raw Data'!AN$1,FALSE)</f>
        <v>120.0955479906</v>
      </c>
      <c r="AE18" s="50">
        <f>VLOOKUP($A18,'ADR Raw Data'!$B$6:$BE$43,'ADR Raw Data'!AO$1,FALSE)</f>
        <v>120.984105972213</v>
      </c>
      <c r="AF18" s="51">
        <f>VLOOKUP($A18,'ADR Raw Data'!$B$6:$BE$43,'ADR Raw Data'!AP$1,FALSE)</f>
        <v>120.54022814832599</v>
      </c>
      <c r="AG18" s="52">
        <f>VLOOKUP($A18,'ADR Raw Data'!$B$6:$BE$43,'ADR Raw Data'!AR$1,FALSE)</f>
        <v>131.83432300746099</v>
      </c>
      <c r="AI18" s="118">
        <f>(VLOOKUP($A18,'ADR Raw Data'!$B$6:$BE$43,'ADR Raw Data'!AT$1,FALSE))/100</f>
        <v>-3.2542610498115999E-2</v>
      </c>
      <c r="AJ18" s="115">
        <f>(VLOOKUP($A18,'ADR Raw Data'!$B$6:$BE$43,'ADR Raw Data'!AU$1,FALSE))/100</f>
        <v>5.7693909279648202E-2</v>
      </c>
      <c r="AK18" s="115">
        <f>(VLOOKUP($A18,'ADR Raw Data'!$B$6:$BE$43,'ADR Raw Data'!AV$1,FALSE))/100</f>
        <v>0.10606177460055299</v>
      </c>
      <c r="AL18" s="115">
        <f>(VLOOKUP($A18,'ADR Raw Data'!$B$6:$BE$43,'ADR Raw Data'!AW$1,FALSE))/100</f>
        <v>7.3716250383898299E-2</v>
      </c>
      <c r="AM18" s="115">
        <f>(VLOOKUP($A18,'ADR Raw Data'!$B$6:$BE$43,'ADR Raw Data'!AX$1,FALSE))/100</f>
        <v>2.9210276514082197E-2</v>
      </c>
      <c r="AN18" s="116">
        <f>(VLOOKUP($A18,'ADR Raw Data'!$B$6:$BE$43,'ADR Raw Data'!AY$1,FALSE))/100</f>
        <v>5.14529816226513E-2</v>
      </c>
      <c r="AO18" s="115">
        <f>(VLOOKUP($A18,'ADR Raw Data'!$B$6:$BE$43,'ADR Raw Data'!BA$1,FALSE))/100</f>
        <v>2.0477513246937404E-2</v>
      </c>
      <c r="AP18" s="115">
        <f>(VLOOKUP($A18,'ADR Raw Data'!$B$6:$BE$43,'ADR Raw Data'!BB$1,FALSE))/100</f>
        <v>2.3539815626414898E-2</v>
      </c>
      <c r="AQ18" s="116">
        <f>(VLOOKUP($A18,'ADR Raw Data'!$B$6:$BE$43,'ADR Raw Data'!BC$1,FALSE))/100</f>
        <v>2.1980274955869801E-2</v>
      </c>
      <c r="AR18" s="117">
        <f>(VLOOKUP($A18,'ADR Raw Data'!$B$6:$BE$43,'ADR Raw Data'!BE$1,FALSE))/100</f>
        <v>4.42200031607939E-2</v>
      </c>
      <c r="AT18" s="49">
        <f>VLOOKUP($A18,'RevPAR Raw Data'!$B$6:$BE$43,'RevPAR Raw Data'!AG$1,FALSE)</f>
        <v>52.272311911325502</v>
      </c>
      <c r="AU18" s="50">
        <f>VLOOKUP($A18,'RevPAR Raw Data'!$B$6:$BE$43,'RevPAR Raw Data'!AH$1,FALSE)</f>
        <v>63.982298127728001</v>
      </c>
      <c r="AV18" s="50">
        <f>VLOOKUP($A18,'RevPAR Raw Data'!$B$6:$BE$43,'RevPAR Raw Data'!AI$1,FALSE)</f>
        <v>77.816795887893406</v>
      </c>
      <c r="AW18" s="50">
        <f>VLOOKUP($A18,'RevPAR Raw Data'!$B$6:$BE$43,'RevPAR Raw Data'!AJ$1,FALSE)</f>
        <v>66.804207155984301</v>
      </c>
      <c r="AX18" s="50">
        <f>VLOOKUP($A18,'RevPAR Raw Data'!$B$6:$BE$43,'RevPAR Raw Data'!AK$1,FALSE)</f>
        <v>58.451852745233097</v>
      </c>
      <c r="AY18" s="51">
        <f>VLOOKUP($A18,'RevPAR Raw Data'!$B$6:$BE$43,'RevPAR Raw Data'!AL$1,FALSE)</f>
        <v>63.865493165632799</v>
      </c>
      <c r="AZ18" s="50">
        <f>VLOOKUP($A18,'RevPAR Raw Data'!$B$6:$BE$43,'RevPAR Raw Data'!AN$1,FALSE)</f>
        <v>57.237129852974903</v>
      </c>
      <c r="BA18" s="50">
        <f>VLOOKUP($A18,'RevPAR Raw Data'!$B$6:$BE$43,'RevPAR Raw Data'!AO$1,FALSE)</f>
        <v>57.764838329887397</v>
      </c>
      <c r="BB18" s="51">
        <f>VLOOKUP($A18,'RevPAR Raw Data'!$B$6:$BE$43,'RevPAR Raw Data'!AP$1,FALSE)</f>
        <v>57.5009840914311</v>
      </c>
      <c r="BC18" s="52">
        <f>VLOOKUP($A18,'RevPAR Raw Data'!$B$6:$BE$43,'RevPAR Raw Data'!AR$1,FALSE)</f>
        <v>62.047062001575199</v>
      </c>
      <c r="BE18" s="129">
        <f>(VLOOKUP($A18,'RevPAR Raw Data'!$B$6:$BE$43,'RevPAR Raw Data'!AT$1,FALSE))/100</f>
        <v>-5.4855444103975796E-2</v>
      </c>
      <c r="BF18" s="119">
        <f>(VLOOKUP($A18,'RevPAR Raw Data'!$B$6:$BE$43,'RevPAR Raw Data'!AU$1,FALSE))/100</f>
        <v>0.14703336456389399</v>
      </c>
      <c r="BG18" s="119">
        <f>(VLOOKUP($A18,'RevPAR Raw Data'!$B$6:$BE$43,'RevPAR Raw Data'!AV$1,FALSE))/100</f>
        <v>0.21068724684043499</v>
      </c>
      <c r="BH18" s="119">
        <f>(VLOOKUP($A18,'RevPAR Raw Data'!$B$6:$BE$43,'RevPAR Raw Data'!AW$1,FALSE))/100</f>
        <v>6.0910138698222198E-2</v>
      </c>
      <c r="BI18" s="119">
        <f>(VLOOKUP($A18,'RevPAR Raw Data'!$B$6:$BE$43,'RevPAR Raw Data'!AX$1,FALSE))/100</f>
        <v>3.8642766248890396E-2</v>
      </c>
      <c r="BJ18" s="130">
        <f>(VLOOKUP($A18,'RevPAR Raw Data'!$B$6:$BE$43,'RevPAR Raw Data'!AY$1,FALSE))/100</f>
        <v>8.3868992574345796E-2</v>
      </c>
      <c r="BK18" s="119">
        <f>(VLOOKUP($A18,'RevPAR Raw Data'!$B$6:$BE$43,'RevPAR Raw Data'!BA$1,FALSE))/100</f>
        <v>3.0289121251548E-2</v>
      </c>
      <c r="BL18" s="119">
        <f>(VLOOKUP($A18,'RevPAR Raw Data'!$B$6:$BE$43,'RevPAR Raw Data'!BB$1,FALSE))/100</f>
        <v>3.2081070400586699E-3</v>
      </c>
      <c r="BM18" s="130">
        <f>(VLOOKUP($A18,'RevPAR Raw Data'!$B$6:$BE$43,'RevPAR Raw Data'!BC$1,FALSE))/100</f>
        <v>1.6506170624106798E-2</v>
      </c>
      <c r="BN18" s="131">
        <f>(VLOOKUP($A18,'RevPAR Raw Data'!$B$6:$BE$43,'RevPAR Raw Data'!BE$1,FALSE))/100</f>
        <v>6.51836917033667E-2</v>
      </c>
    </row>
    <row r="19" spans="1:66" x14ac:dyDescent="0.45">
      <c r="A19" s="59" t="s">
        <v>24</v>
      </c>
      <c r="B19" s="129">
        <f>(VLOOKUP($A19,'Occupancy Raw Data'!$B$8:$BE$45,'Occupancy Raw Data'!AG$3,FALSE))/100</f>
        <v>0.39189443329989898</v>
      </c>
      <c r="C19" s="119">
        <f>(VLOOKUP($A19,'Occupancy Raw Data'!$B$8:$BE$45,'Occupancy Raw Data'!AH$3,FALSE))/100</f>
        <v>0.42113841524573703</v>
      </c>
      <c r="D19" s="119">
        <f>(VLOOKUP($A19,'Occupancy Raw Data'!$B$8:$BE$45,'Occupancy Raw Data'!AI$3,FALSE))/100</f>
        <v>0.45361083249749201</v>
      </c>
      <c r="E19" s="119">
        <f>(VLOOKUP($A19,'Occupancy Raw Data'!$B$8:$BE$45,'Occupancy Raw Data'!AJ$3,FALSE))/100</f>
        <v>0.41537111334001997</v>
      </c>
      <c r="F19" s="119">
        <f>(VLOOKUP($A19,'Occupancy Raw Data'!$B$8:$BE$45,'Occupancy Raw Data'!AK$3,FALSE))/100</f>
        <v>0.40311559679037101</v>
      </c>
      <c r="G19" s="130">
        <f>(VLOOKUP($A19,'Occupancy Raw Data'!$B$8:$BE$45,'Occupancy Raw Data'!AL$3,FALSE))/100</f>
        <v>0.417026078234704</v>
      </c>
      <c r="H19" s="119">
        <f>(VLOOKUP($A19,'Occupancy Raw Data'!$B$8:$BE$45,'Occupancy Raw Data'!AN$3,FALSE))/100</f>
        <v>0.42298771313941796</v>
      </c>
      <c r="I19" s="119">
        <f>(VLOOKUP($A19,'Occupancy Raw Data'!$B$8:$BE$45,'Occupancy Raw Data'!AO$3,FALSE))/100</f>
        <v>0.44727933801404196</v>
      </c>
      <c r="J19" s="130">
        <f>(VLOOKUP($A19,'Occupancy Raw Data'!$B$8:$BE$45,'Occupancy Raw Data'!AP$3,FALSE))/100</f>
        <v>0.43513352557673002</v>
      </c>
      <c r="K19" s="131">
        <f>(VLOOKUP($A19,'Occupancy Raw Data'!$B$8:$BE$45,'Occupancy Raw Data'!AR$3,FALSE))/100</f>
        <v>0.42219963461813997</v>
      </c>
      <c r="M19" s="118">
        <f>(VLOOKUP($A19,'Occupancy Raw Data'!$B$8:$BE$45,'Occupancy Raw Data'!AT$3,FALSE))/100</f>
        <v>9.2953778426600603E-3</v>
      </c>
      <c r="N19" s="115">
        <f>(VLOOKUP($A19,'Occupancy Raw Data'!$B$8:$BE$45,'Occupancy Raw Data'!AU$3,FALSE))/100</f>
        <v>8.8485034615169392E-2</v>
      </c>
      <c r="O19" s="115">
        <f>(VLOOKUP($A19,'Occupancy Raw Data'!$B$8:$BE$45,'Occupancy Raw Data'!AV$3,FALSE))/100</f>
        <v>6.4723104070782092E-2</v>
      </c>
      <c r="P19" s="115">
        <f>(VLOOKUP($A19,'Occupancy Raw Data'!$B$8:$BE$45,'Occupancy Raw Data'!AW$3,FALSE))/100</f>
        <v>-6.3621052906666697E-2</v>
      </c>
      <c r="Q19" s="115">
        <f>(VLOOKUP($A19,'Occupancy Raw Data'!$B$8:$BE$45,'Occupancy Raw Data'!AX$3,FALSE))/100</f>
        <v>-9.7823945528918103E-3</v>
      </c>
      <c r="R19" s="116">
        <f>(VLOOKUP($A19,'Occupancy Raw Data'!$B$8:$BE$45,'Occupancy Raw Data'!AY$3,FALSE))/100</f>
        <v>1.6187097714246902E-2</v>
      </c>
      <c r="S19" s="115">
        <f>(VLOOKUP($A19,'Occupancy Raw Data'!$B$8:$BE$45,'Occupancy Raw Data'!BA$3,FALSE))/100</f>
        <v>7.5799088294518494E-2</v>
      </c>
      <c r="T19" s="115">
        <f>(VLOOKUP($A19,'Occupancy Raw Data'!$B$8:$BE$45,'Occupancy Raw Data'!BB$3,FALSE))/100</f>
        <v>6.5971116943645297E-2</v>
      </c>
      <c r="U19" s="116">
        <f>(VLOOKUP($A19,'Occupancy Raw Data'!$B$8:$BE$45,'Occupancy Raw Data'!BC$3,FALSE))/100</f>
        <v>7.0725410901741809E-2</v>
      </c>
      <c r="V19" s="117">
        <f>(VLOOKUP($A19,'Occupancy Raw Data'!$B$8:$BE$45,'Occupancy Raw Data'!BE$3,FALSE))/100</f>
        <v>3.1660906061604502E-2</v>
      </c>
      <c r="X19" s="49">
        <f>VLOOKUP($A19,'ADR Raw Data'!$B$6:$BE$43,'ADR Raw Data'!AG$1,FALSE)</f>
        <v>113.87346476845499</v>
      </c>
      <c r="Y19" s="50">
        <f>VLOOKUP($A19,'ADR Raw Data'!$B$6:$BE$43,'ADR Raw Data'!AH$1,FALSE)</f>
        <v>116.028035873771</v>
      </c>
      <c r="Z19" s="50">
        <f>VLOOKUP($A19,'ADR Raw Data'!$B$6:$BE$43,'ADR Raw Data'!AI$1,FALSE)</f>
        <v>128.233439745715</v>
      </c>
      <c r="AA19" s="50">
        <f>VLOOKUP($A19,'ADR Raw Data'!$B$6:$BE$43,'ADR Raw Data'!AJ$1,FALSE)</f>
        <v>118.921048898279</v>
      </c>
      <c r="AB19" s="50">
        <f>VLOOKUP($A19,'ADR Raw Data'!$B$6:$BE$43,'ADR Raw Data'!AK$1,FALSE)</f>
        <v>115.313351216857</v>
      </c>
      <c r="AC19" s="51">
        <f>VLOOKUP($A19,'ADR Raw Data'!$B$6:$BE$43,'ADR Raw Data'!AL$1,FALSE)</f>
        <v>118.71645887198601</v>
      </c>
      <c r="AD19" s="50">
        <f>VLOOKUP($A19,'ADR Raw Data'!$B$6:$BE$43,'ADR Raw Data'!AN$1,FALSE)</f>
        <v>126.17988514264501</v>
      </c>
      <c r="AE19" s="50">
        <f>VLOOKUP($A19,'ADR Raw Data'!$B$6:$BE$43,'ADR Raw Data'!AO$1,FALSE)</f>
        <v>128.73791730903901</v>
      </c>
      <c r="AF19" s="51">
        <f>VLOOKUP($A19,'ADR Raw Data'!$B$6:$BE$43,'ADR Raw Data'!AP$1,FALSE)</f>
        <v>127.49460219701</v>
      </c>
      <c r="AG19" s="52">
        <f>VLOOKUP($A19,'ADR Raw Data'!$B$6:$BE$43,'ADR Raw Data'!AR$1,FALSE)</f>
        <v>121.301332499018</v>
      </c>
      <c r="AI19" s="118">
        <f>(VLOOKUP($A19,'ADR Raw Data'!$B$6:$BE$43,'ADR Raw Data'!AT$1,FALSE))/100</f>
        <v>-5.8843482664113995E-2</v>
      </c>
      <c r="AJ19" s="115">
        <f>(VLOOKUP($A19,'ADR Raw Data'!$B$6:$BE$43,'ADR Raw Data'!AU$1,FALSE))/100</f>
        <v>4.7351738391048996E-2</v>
      </c>
      <c r="AK19" s="115">
        <f>(VLOOKUP($A19,'ADR Raw Data'!$B$6:$BE$43,'ADR Raw Data'!AV$1,FALSE))/100</f>
        <v>0.12612946501591499</v>
      </c>
      <c r="AL19" s="115">
        <f>(VLOOKUP($A19,'ADR Raw Data'!$B$6:$BE$43,'ADR Raw Data'!AW$1,FALSE))/100</f>
        <v>4.3841710466203304E-2</v>
      </c>
      <c r="AM19" s="115">
        <f>(VLOOKUP($A19,'ADR Raw Data'!$B$6:$BE$43,'ADR Raw Data'!AX$1,FALSE))/100</f>
        <v>2.7591284861404199E-2</v>
      </c>
      <c r="AN19" s="116">
        <f>(VLOOKUP($A19,'ADR Raw Data'!$B$6:$BE$43,'ADR Raw Data'!AY$1,FALSE))/100</f>
        <v>3.8456084726371902E-2</v>
      </c>
      <c r="AO19" s="115">
        <f>(VLOOKUP($A19,'ADR Raw Data'!$B$6:$BE$43,'ADR Raw Data'!BA$1,FALSE))/100</f>
        <v>6.4490520865723697E-2</v>
      </c>
      <c r="AP19" s="115">
        <f>(VLOOKUP($A19,'ADR Raw Data'!$B$6:$BE$43,'ADR Raw Data'!BB$1,FALSE))/100</f>
        <v>1.16412214316939E-2</v>
      </c>
      <c r="AQ19" s="116">
        <f>(VLOOKUP($A19,'ADR Raw Data'!$B$6:$BE$43,'ADR Raw Data'!BC$1,FALSE))/100</f>
        <v>3.62239682704045E-2</v>
      </c>
      <c r="AR19" s="117">
        <f>(VLOOKUP($A19,'ADR Raw Data'!$B$6:$BE$43,'ADR Raw Data'!BE$1,FALSE))/100</f>
        <v>3.8596388988786798E-2</v>
      </c>
      <c r="AT19" s="49">
        <f>VLOOKUP($A19,'RevPAR Raw Data'!$B$6:$BE$43,'RevPAR Raw Data'!AG$1,FALSE)</f>
        <v>44.626376943329902</v>
      </c>
      <c r="AU19" s="50">
        <f>VLOOKUP($A19,'RevPAR Raw Data'!$B$6:$BE$43,'RevPAR Raw Data'!AH$1,FALSE)</f>
        <v>48.863863151955798</v>
      </c>
      <c r="AV19" s="50">
        <f>VLOOKUP($A19,'RevPAR Raw Data'!$B$6:$BE$43,'RevPAR Raw Data'!AI$1,FALSE)</f>
        <v>58.168077357071198</v>
      </c>
      <c r="AW19" s="50">
        <f>VLOOKUP($A19,'RevPAR Raw Data'!$B$6:$BE$43,'RevPAR Raw Data'!AJ$1,FALSE)</f>
        <v>49.396368480441303</v>
      </c>
      <c r="AX19" s="50">
        <f>VLOOKUP($A19,'RevPAR Raw Data'!$B$6:$BE$43,'RevPAR Raw Data'!AK$1,FALSE)</f>
        <v>46.484610393681002</v>
      </c>
      <c r="AY19" s="51">
        <f>VLOOKUP($A19,'RevPAR Raw Data'!$B$6:$BE$43,'RevPAR Raw Data'!AL$1,FALSE)</f>
        <v>49.507859265295799</v>
      </c>
      <c r="AZ19" s="50">
        <f>VLOOKUP($A19,'RevPAR Raw Data'!$B$6:$BE$43,'RevPAR Raw Data'!AN$1,FALSE)</f>
        <v>53.372541060682003</v>
      </c>
      <c r="BA19" s="50">
        <f>VLOOKUP($A19,'RevPAR Raw Data'!$B$6:$BE$43,'RevPAR Raw Data'!AO$1,FALSE)</f>
        <v>57.581810431293803</v>
      </c>
      <c r="BB19" s="51">
        <f>VLOOKUP($A19,'RevPAR Raw Data'!$B$6:$BE$43,'RevPAR Raw Data'!AP$1,FALSE)</f>
        <v>55.4771757459879</v>
      </c>
      <c r="BC19" s="52">
        <f>VLOOKUP($A19,'RevPAR Raw Data'!$B$6:$BE$43,'RevPAR Raw Data'!AR$1,FALSE)</f>
        <v>51.213378259779297</v>
      </c>
      <c r="BE19" s="129">
        <f>(VLOOKUP($A19,'RevPAR Raw Data'!$B$6:$BE$43,'RevPAR Raw Data'!AT$1,FALSE))/100</f>
        <v>-5.0095077226394898E-2</v>
      </c>
      <c r="BF19" s="119">
        <f>(VLOOKUP($A19,'RevPAR Raw Data'!$B$6:$BE$43,'RevPAR Raw Data'!AU$1,FALSE))/100</f>
        <v>0.140026693216838</v>
      </c>
      <c r="BG19" s="119">
        <f>(VLOOKUP($A19,'RevPAR Raw Data'!$B$6:$BE$43,'RevPAR Raw Data'!AV$1,FALSE))/100</f>
        <v>0.19901605957731502</v>
      </c>
      <c r="BH19" s="119">
        <f>(VLOOKUP($A19,'RevPAR Raw Data'!$B$6:$BE$43,'RevPAR Raw Data'!AW$1,FALSE))/100</f>
        <v>-2.2568598221552397E-2</v>
      </c>
      <c r="BI19" s="119">
        <f>(VLOOKUP($A19,'RevPAR Raw Data'!$B$6:$BE$43,'RevPAR Raw Data'!AX$1,FALSE))/100</f>
        <v>1.7538981473776902E-2</v>
      </c>
      <c r="BJ19" s="130">
        <f>(VLOOKUP($A19,'RevPAR Raw Data'!$B$6:$BE$43,'RevPAR Raw Data'!AY$1,FALSE))/100</f>
        <v>5.5265674841791998E-2</v>
      </c>
      <c r="BK19" s="119">
        <f>(VLOOKUP($A19,'RevPAR Raw Data'!$B$6:$BE$43,'RevPAR Raw Data'!BA$1,FALSE))/100</f>
        <v>0.14517793184550201</v>
      </c>
      <c r="BL19" s="119">
        <f>(VLOOKUP($A19,'RevPAR Raw Data'!$B$6:$BE$43,'RevPAR Raw Data'!BB$1,FALSE))/100</f>
        <v>7.8380322755776305E-2</v>
      </c>
      <c r="BM19" s="130">
        <f>(VLOOKUP($A19,'RevPAR Raw Data'!$B$6:$BE$43,'RevPAR Raw Data'!BC$1,FALSE))/100</f>
        <v>0.109511334212562</v>
      </c>
      <c r="BN19" s="131">
        <f>(VLOOKUP($A19,'RevPAR Raw Data'!$B$6:$BE$43,'RevPAR Raw Data'!BE$1,FALSE))/100</f>
        <v>7.1479291696482497E-2</v>
      </c>
    </row>
    <row r="20" spans="1:66" x14ac:dyDescent="0.45">
      <c r="A20" s="59" t="s">
        <v>27</v>
      </c>
      <c r="B20" s="129">
        <f>(VLOOKUP($A20,'Occupancy Raw Data'!$B$8:$BE$45,'Occupancy Raw Data'!AG$3,FALSE))/100</f>
        <v>0.42743450867690902</v>
      </c>
      <c r="C20" s="119">
        <f>(VLOOKUP($A20,'Occupancy Raw Data'!$B$8:$BE$45,'Occupancy Raw Data'!AH$3,FALSE))/100</f>
        <v>0.43224273239747901</v>
      </c>
      <c r="D20" s="119">
        <f>(VLOOKUP($A20,'Occupancy Raw Data'!$B$8:$BE$45,'Occupancy Raw Data'!AI$3,FALSE))/100</f>
        <v>0.44987288603957098</v>
      </c>
      <c r="E20" s="119">
        <f>(VLOOKUP($A20,'Occupancy Raw Data'!$B$8:$BE$45,'Occupancy Raw Data'!AJ$3,FALSE))/100</f>
        <v>0.45711285509008498</v>
      </c>
      <c r="F20" s="119">
        <f>(VLOOKUP($A20,'Occupancy Raw Data'!$B$8:$BE$45,'Occupancy Raw Data'!AK$3,FALSE))/100</f>
        <v>0.473333701779595</v>
      </c>
      <c r="G20" s="130">
        <f>(VLOOKUP($A20,'Occupancy Raw Data'!$B$8:$BE$45,'Occupancy Raw Data'!AL$3,FALSE))/100</f>
        <v>0.44799933679672799</v>
      </c>
      <c r="H20" s="119">
        <f>(VLOOKUP($A20,'Occupancy Raw Data'!$B$8:$BE$45,'Occupancy Raw Data'!AN$3,FALSE))/100</f>
        <v>0.51036255112191808</v>
      </c>
      <c r="I20" s="119">
        <f>(VLOOKUP($A20,'Occupancy Raw Data'!$B$8:$BE$45,'Occupancy Raw Data'!AO$3,FALSE))/100</f>
        <v>0.52022769978998495</v>
      </c>
      <c r="J20" s="130">
        <f>(VLOOKUP($A20,'Occupancy Raw Data'!$B$8:$BE$45,'Occupancy Raw Data'!AP$3,FALSE))/100</f>
        <v>0.51529512545595202</v>
      </c>
      <c r="K20" s="131">
        <f>(VLOOKUP($A20,'Occupancy Raw Data'!$B$8:$BE$45,'Occupancy Raw Data'!AR$3,FALSE))/100</f>
        <v>0.46722670498507701</v>
      </c>
      <c r="M20" s="118">
        <f>(VLOOKUP($A20,'Occupancy Raw Data'!$B$8:$BE$45,'Occupancy Raw Data'!AT$3,FALSE))/100</f>
        <v>4.5772888627689197E-2</v>
      </c>
      <c r="N20" s="115">
        <f>(VLOOKUP($A20,'Occupancy Raw Data'!$B$8:$BE$45,'Occupancy Raw Data'!AU$3,FALSE))/100</f>
        <v>3.77501631961039E-2</v>
      </c>
      <c r="O20" s="115">
        <f>(VLOOKUP($A20,'Occupancy Raw Data'!$B$8:$BE$45,'Occupancy Raw Data'!AV$3,FALSE))/100</f>
        <v>-1.6844468906747199E-2</v>
      </c>
      <c r="P20" s="115">
        <f>(VLOOKUP($A20,'Occupancy Raw Data'!$B$8:$BE$45,'Occupancy Raw Data'!AW$3,FALSE))/100</f>
        <v>-6.2187798023756999E-2</v>
      </c>
      <c r="Q20" s="115">
        <f>(VLOOKUP($A20,'Occupancy Raw Data'!$B$8:$BE$45,'Occupancy Raw Data'!AX$3,FALSE))/100</f>
        <v>-1.7002667883424701E-2</v>
      </c>
      <c r="R20" s="116">
        <f>(VLOOKUP($A20,'Occupancy Raw Data'!$B$8:$BE$45,'Occupancy Raw Data'!AY$3,FALSE))/100</f>
        <v>-5.2289866856776602E-3</v>
      </c>
      <c r="S20" s="115">
        <f>(VLOOKUP($A20,'Occupancy Raw Data'!$B$8:$BE$45,'Occupancy Raw Data'!BA$3,FALSE))/100</f>
        <v>1.15283045755981E-2</v>
      </c>
      <c r="T20" s="115">
        <f>(VLOOKUP($A20,'Occupancy Raw Data'!$B$8:$BE$45,'Occupancy Raw Data'!BB$3,FALSE))/100</f>
        <v>4.4835095635593299E-2</v>
      </c>
      <c r="U20" s="116">
        <f>(VLOOKUP($A20,'Occupancy Raw Data'!$B$8:$BE$45,'Occupancy Raw Data'!BC$3,FALSE))/100</f>
        <v>2.8071360755371901E-2</v>
      </c>
      <c r="V20" s="117">
        <f>(VLOOKUP($A20,'Occupancy Raw Data'!$B$8:$BE$45,'Occupancy Raw Data'!BE$3,FALSE))/100</f>
        <v>5.0290548487073507E-3</v>
      </c>
      <c r="X20" s="49">
        <f>VLOOKUP($A20,'ADR Raw Data'!$B$6:$BE$43,'ADR Raw Data'!AG$1,FALSE)</f>
        <v>88.128538919058698</v>
      </c>
      <c r="Y20" s="50">
        <f>VLOOKUP($A20,'ADR Raw Data'!$B$6:$BE$43,'ADR Raw Data'!AH$1,FALSE)</f>
        <v>89.385566423730907</v>
      </c>
      <c r="Z20" s="50">
        <f>VLOOKUP($A20,'ADR Raw Data'!$B$6:$BE$43,'ADR Raw Data'!AI$1,FALSE)</f>
        <v>90.4037285012285</v>
      </c>
      <c r="AA20" s="50">
        <f>VLOOKUP($A20,'ADR Raw Data'!$B$6:$BE$43,'ADR Raw Data'!AJ$1,FALSE)</f>
        <v>89.176447829766602</v>
      </c>
      <c r="AB20" s="50">
        <f>VLOOKUP($A20,'ADR Raw Data'!$B$6:$BE$43,'ADR Raw Data'!AK$1,FALSE)</f>
        <v>89.374935489520595</v>
      </c>
      <c r="AC20" s="51">
        <f>VLOOKUP($A20,'ADR Raw Data'!$B$6:$BE$43,'ADR Raw Data'!AL$1,FALSE)</f>
        <v>89.305264430490595</v>
      </c>
      <c r="AD20" s="50">
        <f>VLOOKUP($A20,'ADR Raw Data'!$B$6:$BE$43,'ADR Raw Data'!AN$1,FALSE)</f>
        <v>93.065175158373407</v>
      </c>
      <c r="AE20" s="50">
        <f>VLOOKUP($A20,'ADR Raw Data'!$B$6:$BE$43,'ADR Raw Data'!AO$1,FALSE)</f>
        <v>94.536581323701199</v>
      </c>
      <c r="AF20" s="51">
        <f>VLOOKUP($A20,'ADR Raw Data'!$B$6:$BE$43,'ADR Raw Data'!AP$1,FALSE)</f>
        <v>93.807920632792502</v>
      </c>
      <c r="AG20" s="52">
        <f>VLOOKUP($A20,'ADR Raw Data'!$B$6:$BE$43,'ADR Raw Data'!AR$1,FALSE)</f>
        <v>90.724090371421795</v>
      </c>
      <c r="AI20" s="118">
        <f>(VLOOKUP($A20,'ADR Raw Data'!$B$6:$BE$43,'ADR Raw Data'!AT$1,FALSE))/100</f>
        <v>-9.9893792715453102E-3</v>
      </c>
      <c r="AJ20" s="115">
        <f>(VLOOKUP($A20,'ADR Raw Data'!$B$6:$BE$43,'ADR Raw Data'!AU$1,FALSE))/100</f>
        <v>3.02816292190611E-2</v>
      </c>
      <c r="AK20" s="115">
        <f>(VLOOKUP($A20,'ADR Raw Data'!$B$6:$BE$43,'ADR Raw Data'!AV$1,FALSE))/100</f>
        <v>2.6072801185461E-2</v>
      </c>
      <c r="AL20" s="115">
        <f>(VLOOKUP($A20,'ADR Raw Data'!$B$6:$BE$43,'ADR Raw Data'!AW$1,FALSE))/100</f>
        <v>1.04128427624896E-2</v>
      </c>
      <c r="AM20" s="115">
        <f>(VLOOKUP($A20,'ADR Raw Data'!$B$6:$BE$43,'ADR Raw Data'!AX$1,FALSE))/100</f>
        <v>8.4492763866602302E-3</v>
      </c>
      <c r="AN20" s="116">
        <f>(VLOOKUP($A20,'ADR Raw Data'!$B$6:$BE$43,'ADR Raw Data'!AY$1,FALSE))/100</f>
        <v>1.29179552302439E-2</v>
      </c>
      <c r="AO20" s="115">
        <f>(VLOOKUP($A20,'ADR Raw Data'!$B$6:$BE$43,'ADR Raw Data'!BA$1,FALSE))/100</f>
        <v>1.1932365130410601E-2</v>
      </c>
      <c r="AP20" s="115">
        <f>(VLOOKUP($A20,'ADR Raw Data'!$B$6:$BE$43,'ADR Raw Data'!BB$1,FALSE))/100</f>
        <v>1.99978533596483E-2</v>
      </c>
      <c r="AQ20" s="116">
        <f>(VLOOKUP($A20,'ADR Raw Data'!$B$6:$BE$43,'ADR Raw Data'!BC$1,FALSE))/100</f>
        <v>1.6083090435127199E-2</v>
      </c>
      <c r="AR20" s="117">
        <f>(VLOOKUP($A20,'ADR Raw Data'!$B$6:$BE$43,'ADR Raw Data'!BE$1,FALSE))/100</f>
        <v>1.42798377303301E-2</v>
      </c>
      <c r="AT20" s="49">
        <f>VLOOKUP($A20,'RevPAR Raw Data'!$B$6:$BE$43,'RevPAR Raw Data'!AG$1,FALSE)</f>
        <v>37.669178733281697</v>
      </c>
      <c r="AU20" s="50">
        <f>VLOOKUP($A20,'RevPAR Raw Data'!$B$6:$BE$43,'RevPAR Raw Data'!AH$1,FALSE)</f>
        <v>38.636261467889902</v>
      </c>
      <c r="AV20" s="50">
        <f>VLOOKUP($A20,'RevPAR Raw Data'!$B$6:$BE$43,'RevPAR Raw Data'!AI$1,FALSE)</f>
        <v>40.670186249585399</v>
      </c>
      <c r="AW20" s="50">
        <f>VLOOKUP($A20,'RevPAR Raw Data'!$B$6:$BE$43,'RevPAR Raw Data'!AJ$1,FALSE)</f>
        <v>40.763700674256597</v>
      </c>
      <c r="AX20" s="50">
        <f>VLOOKUP($A20,'RevPAR Raw Data'!$B$6:$BE$43,'RevPAR Raw Data'!AK$1,FALSE)</f>
        <v>42.304169061567301</v>
      </c>
      <c r="AY20" s="51">
        <f>VLOOKUP($A20,'RevPAR Raw Data'!$B$6:$BE$43,'RevPAR Raw Data'!AL$1,FALSE)</f>
        <v>40.0086992373162</v>
      </c>
      <c r="AZ20" s="50">
        <f>VLOOKUP($A20,'RevPAR Raw Data'!$B$6:$BE$43,'RevPAR Raw Data'!AN$1,FALSE)</f>
        <v>47.496980214435702</v>
      </c>
      <c r="BA20" s="50">
        <f>VLOOKUP($A20,'RevPAR Raw Data'!$B$6:$BE$43,'RevPAR Raw Data'!AO$1,FALSE)</f>
        <v>49.180548248038001</v>
      </c>
      <c r="BB20" s="51">
        <f>VLOOKUP($A20,'RevPAR Raw Data'!$B$6:$BE$43,'RevPAR Raw Data'!AP$1,FALSE)</f>
        <v>48.338764231236802</v>
      </c>
      <c r="BC20" s="52">
        <f>VLOOKUP($A20,'RevPAR Raw Data'!$B$6:$BE$43,'RevPAR Raw Data'!AR$1,FALSE)</f>
        <v>42.388717807007801</v>
      </c>
      <c r="BE20" s="129">
        <f>(VLOOKUP($A20,'RevPAR Raw Data'!$B$6:$BE$43,'RevPAR Raw Data'!AT$1,FALSE))/100</f>
        <v>3.5326266611287703E-2</v>
      </c>
      <c r="BF20" s="119">
        <f>(VLOOKUP($A20,'RevPAR Raw Data'!$B$6:$BE$43,'RevPAR Raw Data'!AU$1,FALSE))/100</f>
        <v>6.9174928860028503E-2</v>
      </c>
      <c r="BG20" s="119">
        <f>(VLOOKUP($A20,'RevPAR Raw Data'!$B$6:$BE$43,'RevPAR Raw Data'!AV$1,FALSE))/100</f>
        <v>8.7891497898335211E-3</v>
      </c>
      <c r="BH20" s="119">
        <f>(VLOOKUP($A20,'RevPAR Raw Data'!$B$6:$BE$43,'RevPAR Raw Data'!AW$1,FALSE))/100</f>
        <v>-5.2422507023834199E-2</v>
      </c>
      <c r="BI20" s="119">
        <f>(VLOOKUP($A20,'RevPAR Raw Data'!$B$6:$BE$43,'RevPAR Raw Data'!AX$1,FALSE))/100</f>
        <v>-8.6970517370221698E-3</v>
      </c>
      <c r="BJ20" s="130">
        <f>(VLOOKUP($A20,'RevPAR Raw Data'!$B$6:$BE$43,'RevPAR Raw Data'!AY$1,FALSE))/100</f>
        <v>7.62142072866111E-3</v>
      </c>
      <c r="BK20" s="119">
        <f>(VLOOKUP($A20,'RevPAR Raw Data'!$B$6:$BE$43,'RevPAR Raw Data'!BA$1,FALSE))/100</f>
        <v>2.3598229645539402E-2</v>
      </c>
      <c r="BL20" s="119">
        <f>(VLOOKUP($A20,'RevPAR Raw Data'!$B$6:$BE$43,'RevPAR Raw Data'!BB$1,FALSE))/100</f>
        <v>6.5729554663128104E-2</v>
      </c>
      <c r="BM20" s="130">
        <f>(VLOOKUP($A20,'RevPAR Raw Data'!$B$6:$BE$43,'RevPAR Raw Data'!BC$1,FALSE))/100</f>
        <v>4.4605925424164895E-2</v>
      </c>
      <c r="BN20" s="131">
        <f>(VLOOKUP($A20,'RevPAR Raw Data'!$B$6:$BE$43,'RevPAR Raw Data'!BE$1,FALSE))/100</f>
        <v>1.9380706666213901E-2</v>
      </c>
    </row>
    <row r="21" spans="1:66" x14ac:dyDescent="0.45">
      <c r="A21" s="59" t="s">
        <v>90</v>
      </c>
      <c r="B21" s="129">
        <f>(VLOOKUP($A21,'Occupancy Raw Data'!$B$8:$BE$45,'Occupancy Raw Data'!AG$3,FALSE))/100</f>
        <v>0.50163631189527602</v>
      </c>
      <c r="C21" s="119">
        <f>(VLOOKUP($A21,'Occupancy Raw Data'!$B$8:$BE$45,'Occupancy Raw Data'!AH$3,FALSE))/100</f>
        <v>0.54209353063934695</v>
      </c>
      <c r="D21" s="119">
        <f>(VLOOKUP($A21,'Occupancy Raw Data'!$B$8:$BE$45,'Occupancy Raw Data'!AI$3,FALSE))/100</f>
        <v>0.52480553974577804</v>
      </c>
      <c r="E21" s="119">
        <f>(VLOOKUP($A21,'Occupancy Raw Data'!$B$8:$BE$45,'Occupancy Raw Data'!AJ$3,FALSE))/100</f>
        <v>0.50735154619616696</v>
      </c>
      <c r="F21" s="119">
        <f>(VLOOKUP($A21,'Occupancy Raw Data'!$B$8:$BE$45,'Occupancy Raw Data'!AK$3,FALSE))/100</f>
        <v>0.49606336558527703</v>
      </c>
      <c r="G21" s="130">
        <f>(VLOOKUP($A21,'Occupancy Raw Data'!$B$8:$BE$45,'Occupancy Raw Data'!AL$3,FALSE))/100</f>
        <v>0.51439005881236899</v>
      </c>
      <c r="H21" s="119">
        <f>(VLOOKUP($A21,'Occupancy Raw Data'!$B$8:$BE$45,'Occupancy Raw Data'!AN$3,FALSE))/100</f>
        <v>0.49504363498387399</v>
      </c>
      <c r="I21" s="119">
        <f>(VLOOKUP($A21,'Occupancy Raw Data'!$B$8:$BE$45,'Occupancy Raw Data'!AO$3,FALSE))/100</f>
        <v>0.50488522102067901</v>
      </c>
      <c r="J21" s="130">
        <f>(VLOOKUP($A21,'Occupancy Raw Data'!$B$8:$BE$45,'Occupancy Raw Data'!AP$3,FALSE))/100</f>
        <v>0.49996442800227597</v>
      </c>
      <c r="K21" s="131">
        <f>(VLOOKUP($A21,'Occupancy Raw Data'!$B$8:$BE$45,'Occupancy Raw Data'!AR$3,FALSE))/100</f>
        <v>0.51026845000948495</v>
      </c>
      <c r="M21" s="118">
        <f>(VLOOKUP($A21,'Occupancy Raw Data'!$B$8:$BE$45,'Occupancy Raw Data'!AT$3,FALSE))/100</f>
        <v>0.153820978563246</v>
      </c>
      <c r="N21" s="115">
        <f>(VLOOKUP($A21,'Occupancy Raw Data'!$B$8:$BE$45,'Occupancy Raw Data'!AU$3,FALSE))/100</f>
        <v>0.129397233201581</v>
      </c>
      <c r="O21" s="115">
        <f>(VLOOKUP($A21,'Occupancy Raw Data'!$B$8:$BE$45,'Occupancy Raw Data'!AV$3,FALSE))/100</f>
        <v>-1.9103763131066799E-2</v>
      </c>
      <c r="P21" s="115">
        <f>(VLOOKUP($A21,'Occupancy Raw Data'!$B$8:$BE$45,'Occupancy Raw Data'!AW$3,FALSE))/100</f>
        <v>-3.15074694431869E-2</v>
      </c>
      <c r="Q21" s="115">
        <f>(VLOOKUP($A21,'Occupancy Raw Data'!$B$8:$BE$45,'Occupancy Raw Data'!AX$3,FALSE))/100</f>
        <v>3.3089687870406899E-2</v>
      </c>
      <c r="R21" s="116">
        <f>(VLOOKUP($A21,'Occupancy Raw Data'!$B$8:$BE$45,'Occupancy Raw Data'!AY$3,FALSE))/100</f>
        <v>4.8148291325189406E-2</v>
      </c>
      <c r="S21" s="115">
        <f>(VLOOKUP($A21,'Occupancy Raw Data'!$B$8:$BE$45,'Occupancy Raw Data'!BA$3,FALSE))/100</f>
        <v>2.3083709076651599E-2</v>
      </c>
      <c r="T21" s="115">
        <f>(VLOOKUP($A21,'Occupancy Raw Data'!$B$8:$BE$45,'Occupancy Raw Data'!BB$3,FALSE))/100</f>
        <v>5.2410406534775002E-3</v>
      </c>
      <c r="U21" s="116">
        <f>(VLOOKUP($A21,'Occupancy Raw Data'!$B$8:$BE$45,'Occupancy Raw Data'!BC$3,FALSE))/100</f>
        <v>1.3996104177187701E-2</v>
      </c>
      <c r="V21" s="117">
        <f>(VLOOKUP($A21,'Occupancy Raw Data'!$B$8:$BE$45,'Occupancy Raw Data'!BE$3,FALSE))/100</f>
        <v>3.8357864258384701E-2</v>
      </c>
      <c r="X21" s="49">
        <f>VLOOKUP($A21,'ADR Raw Data'!$B$6:$BE$43,'ADR Raw Data'!AG$1,FALSE)</f>
        <v>102.59038008793</v>
      </c>
      <c r="Y21" s="50">
        <f>VLOOKUP($A21,'ADR Raw Data'!$B$6:$BE$43,'ADR Raw Data'!AH$1,FALSE)</f>
        <v>115.498560741939</v>
      </c>
      <c r="Z21" s="50">
        <f>VLOOKUP($A21,'ADR Raw Data'!$B$6:$BE$43,'ADR Raw Data'!AI$1,FALSE)</f>
        <v>117.248819701762</v>
      </c>
      <c r="AA21" s="50">
        <f>VLOOKUP($A21,'ADR Raw Data'!$B$6:$BE$43,'ADR Raw Data'!AJ$1,FALSE)</f>
        <v>113.147507245021</v>
      </c>
      <c r="AB21" s="50">
        <f>VLOOKUP($A21,'ADR Raw Data'!$B$6:$BE$43,'ADR Raw Data'!AK$1,FALSE)</f>
        <v>105.94829716034</v>
      </c>
      <c r="AC21" s="51">
        <f>VLOOKUP($A21,'ADR Raw Data'!$B$6:$BE$43,'ADR Raw Data'!AL$1,FALSE)</f>
        <v>111.03229516661401</v>
      </c>
      <c r="AD21" s="50">
        <f>VLOOKUP($A21,'ADR Raw Data'!$B$6:$BE$43,'ADR Raw Data'!AN$1,FALSE)</f>
        <v>98.904356886227504</v>
      </c>
      <c r="AE21" s="50">
        <f>VLOOKUP($A21,'ADR Raw Data'!$B$6:$BE$43,'ADR Raw Data'!AO$1,FALSE)</f>
        <v>98.091565054015902</v>
      </c>
      <c r="AF21" s="51">
        <f>VLOOKUP($A21,'ADR Raw Data'!$B$6:$BE$43,'ADR Raw Data'!AP$1,FALSE)</f>
        <v>98.493961105181995</v>
      </c>
      <c r="AG21" s="52">
        <f>VLOOKUP($A21,'ADR Raw Data'!$B$6:$BE$43,'ADR Raw Data'!AR$1,FALSE)</f>
        <v>107.522254230873</v>
      </c>
      <c r="AI21" s="118">
        <f>(VLOOKUP($A21,'ADR Raw Data'!$B$6:$BE$43,'ADR Raw Data'!AT$1,FALSE))/100</f>
        <v>4.7344787663231004E-2</v>
      </c>
      <c r="AJ21" s="115">
        <f>(VLOOKUP($A21,'ADR Raw Data'!$B$6:$BE$43,'ADR Raw Data'!AU$1,FALSE))/100</f>
        <v>7.6737090845957798E-2</v>
      </c>
      <c r="AK21" s="115">
        <f>(VLOOKUP($A21,'ADR Raw Data'!$B$6:$BE$43,'ADR Raw Data'!AV$1,FALSE))/100</f>
        <v>4.2657058611802107E-2</v>
      </c>
      <c r="AL21" s="115">
        <f>(VLOOKUP($A21,'ADR Raw Data'!$B$6:$BE$43,'ADR Raw Data'!AW$1,FALSE))/100</f>
        <v>2.7624410208120401E-2</v>
      </c>
      <c r="AM21" s="115">
        <f>(VLOOKUP($A21,'ADR Raw Data'!$B$6:$BE$43,'ADR Raw Data'!AX$1,FALSE))/100</f>
        <v>2.9024442705503101E-2</v>
      </c>
      <c r="AN21" s="116">
        <f>(VLOOKUP($A21,'ADR Raw Data'!$B$6:$BE$43,'ADR Raw Data'!AY$1,FALSE))/100</f>
        <v>4.2453682856517697E-2</v>
      </c>
      <c r="AO21" s="115">
        <f>(VLOOKUP($A21,'ADR Raw Data'!$B$6:$BE$43,'ADR Raw Data'!BA$1,FALSE))/100</f>
        <v>2.0983251521857201E-2</v>
      </c>
      <c r="AP21" s="115">
        <f>(VLOOKUP($A21,'ADR Raw Data'!$B$6:$BE$43,'ADR Raw Data'!BB$1,FALSE))/100</f>
        <v>1.2387083784728801E-2</v>
      </c>
      <c r="AQ21" s="116">
        <f>(VLOOKUP($A21,'ADR Raw Data'!$B$6:$BE$43,'ADR Raw Data'!BC$1,FALSE))/100</f>
        <v>1.6641519370804301E-2</v>
      </c>
      <c r="AR21" s="117">
        <f>(VLOOKUP($A21,'ADR Raw Data'!$B$6:$BE$43,'ADR Raw Data'!BE$1,FALSE))/100</f>
        <v>3.6356788593164699E-2</v>
      </c>
      <c r="AT21" s="49">
        <f>VLOOKUP($A21,'RevPAR Raw Data'!$B$6:$BE$43,'RevPAR Raw Data'!AG$1,FALSE)</f>
        <v>51.463059903244101</v>
      </c>
      <c r="AU21" s="50">
        <f>VLOOKUP($A21,'RevPAR Raw Data'!$B$6:$BE$43,'RevPAR Raw Data'!AH$1,FALSE)</f>
        <v>62.611022576361201</v>
      </c>
      <c r="AV21" s="50">
        <f>VLOOKUP($A21,'RevPAR Raw Data'!$B$6:$BE$43,'RevPAR Raw Data'!AI$1,FALSE)</f>
        <v>61.532830108138803</v>
      </c>
      <c r="AW21" s="50">
        <f>VLOOKUP($A21,'RevPAR Raw Data'!$B$6:$BE$43,'RevPAR Raw Data'!AJ$1,FALSE)</f>
        <v>57.405562749003899</v>
      </c>
      <c r="AX21" s="50">
        <f>VLOOKUP($A21,'RevPAR Raw Data'!$B$6:$BE$43,'RevPAR Raw Data'!AK$1,FALSE)</f>
        <v>52.5570688673875</v>
      </c>
      <c r="AY21" s="51">
        <f>VLOOKUP($A21,'RevPAR Raw Data'!$B$6:$BE$43,'RevPAR Raw Data'!AL$1,FALSE)</f>
        <v>57.113908840827101</v>
      </c>
      <c r="AZ21" s="50">
        <f>VLOOKUP($A21,'RevPAR Raw Data'!$B$6:$BE$43,'RevPAR Raw Data'!AN$1,FALSE)</f>
        <v>48.961972348700399</v>
      </c>
      <c r="BA21" s="50">
        <f>VLOOKUP($A21,'RevPAR Raw Data'!$B$6:$BE$43,'RevPAR Raw Data'!AO$1,FALSE)</f>
        <v>49.524981502561097</v>
      </c>
      <c r="BB21" s="51">
        <f>VLOOKUP($A21,'RevPAR Raw Data'!$B$6:$BE$43,'RevPAR Raw Data'!AP$1,FALSE)</f>
        <v>49.243476925630802</v>
      </c>
      <c r="BC21" s="52">
        <f>VLOOKUP($A21,'RevPAR Raw Data'!$B$6:$BE$43,'RevPAR Raw Data'!AR$1,FALSE)</f>
        <v>54.865214007913899</v>
      </c>
      <c r="BE21" s="129">
        <f>(VLOOKUP($A21,'RevPAR Raw Data'!$B$6:$BE$43,'RevPAR Raw Data'!AT$1,FALSE))/100</f>
        <v>0.20844838779470401</v>
      </c>
      <c r="BF21" s="119">
        <f>(VLOOKUP($A21,'RevPAR Raw Data'!$B$6:$BE$43,'RevPAR Raw Data'!AU$1,FALSE))/100</f>
        <v>0.216063891286944</v>
      </c>
      <c r="BG21" s="119">
        <f>(VLOOKUP($A21,'RevPAR Raw Data'!$B$6:$BE$43,'RevPAR Raw Data'!AV$1,FALSE))/100</f>
        <v>2.27383851371473E-2</v>
      </c>
      <c r="BH21" s="119">
        <f>(VLOOKUP($A21,'RevPAR Raw Data'!$B$6:$BE$43,'RevPAR Raw Data'!AW$1,FALSE))/100</f>
        <v>-4.7534344955849402E-3</v>
      </c>
      <c r="BI21" s="119">
        <f>(VLOOKUP($A21,'RevPAR Raw Data'!$B$6:$BE$43,'RevPAR Raw Data'!AX$1,FALSE))/100</f>
        <v>6.3074540325647702E-2</v>
      </c>
      <c r="BJ21" s="130">
        <f>(VLOOKUP($A21,'RevPAR Raw Data'!$B$6:$BE$43,'RevPAR Raw Data'!AY$1,FALSE))/100</f>
        <v>9.2646046471709903E-2</v>
      </c>
      <c r="BK21" s="119">
        <f>(VLOOKUP($A21,'RevPAR Raw Data'!$B$6:$BE$43,'RevPAR Raw Data'!BA$1,FALSE))/100</f>
        <v>4.4551331872121597E-2</v>
      </c>
      <c r="BL21" s="119">
        <f>(VLOOKUP($A21,'RevPAR Raw Data'!$B$6:$BE$43,'RevPAR Raw Data'!BB$1,FALSE))/100</f>
        <v>1.7693045647900099E-2</v>
      </c>
      <c r="BM21" s="130">
        <f>(VLOOKUP($A21,'RevPAR Raw Data'!$B$6:$BE$43,'RevPAR Raw Data'!BC$1,FALSE))/100</f>
        <v>3.08705399867726E-2</v>
      </c>
      <c r="BN21" s="131">
        <f>(VLOOKUP($A21,'RevPAR Raw Data'!$B$6:$BE$43,'RevPAR Raw Data'!BE$1,FALSE))/100</f>
        <v>7.6109221613276906E-2</v>
      </c>
    </row>
    <row r="22" spans="1:66" x14ac:dyDescent="0.45">
      <c r="B22" s="134"/>
      <c r="C22" s="138"/>
      <c r="D22" s="138"/>
      <c r="E22" s="138"/>
      <c r="F22" s="138"/>
      <c r="G22" s="139"/>
      <c r="H22" s="138"/>
      <c r="I22" s="138"/>
      <c r="J22" s="139"/>
      <c r="K22" s="135"/>
      <c r="M22" s="143"/>
      <c r="N22" s="145"/>
      <c r="O22" s="145"/>
      <c r="P22" s="145"/>
      <c r="Q22" s="145"/>
      <c r="R22" s="146"/>
      <c r="S22" s="145"/>
      <c r="T22" s="145"/>
      <c r="U22" s="146"/>
      <c r="V22" s="144"/>
      <c r="X22" s="55"/>
      <c r="Y22" s="56"/>
      <c r="Z22" s="56"/>
      <c r="AA22" s="56"/>
      <c r="AB22" s="56"/>
      <c r="AC22" s="57"/>
      <c r="AD22" s="56"/>
      <c r="AE22" s="56"/>
      <c r="AF22" s="57"/>
      <c r="AG22" s="58"/>
      <c r="AI22" s="143"/>
      <c r="AJ22" s="145"/>
      <c r="AK22" s="145"/>
      <c r="AL22" s="145"/>
      <c r="AM22" s="145"/>
      <c r="AN22" s="146"/>
      <c r="AO22" s="145"/>
      <c r="AP22" s="145"/>
      <c r="AQ22" s="146"/>
      <c r="AR22" s="144"/>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45">
      <c r="A23" s="60" t="s">
        <v>19</v>
      </c>
      <c r="B23" s="129">
        <f>(VLOOKUP($A23,'Occupancy Raw Data'!$B$8:$BE$45,'Occupancy Raw Data'!AG$3,FALSE))/100</f>
        <v>0.37070430483323796</v>
      </c>
      <c r="C23" s="119">
        <f>(VLOOKUP($A23,'Occupancy Raw Data'!$B$8:$BE$45,'Occupancy Raw Data'!AH$3,FALSE))/100</f>
        <v>0.388775241918417</v>
      </c>
      <c r="D23" s="119">
        <f>(VLOOKUP($A23,'Occupancy Raw Data'!$B$8:$BE$45,'Occupancy Raw Data'!AI$3,FALSE))/100</f>
        <v>0.434533352143745</v>
      </c>
      <c r="E23" s="119">
        <f>(VLOOKUP($A23,'Occupancy Raw Data'!$B$8:$BE$45,'Occupancy Raw Data'!AJ$3,FALSE))/100</f>
        <v>0.39678866739311502</v>
      </c>
      <c r="F23" s="119">
        <f>(VLOOKUP($A23,'Occupancy Raw Data'!$B$8:$BE$45,'Occupancy Raw Data'!AK$3,FALSE))/100</f>
        <v>0.41391577462983098</v>
      </c>
      <c r="G23" s="130">
        <f>(VLOOKUP($A23,'Occupancy Raw Data'!$B$8:$BE$45,'Occupancy Raw Data'!AL$3,FALSE))/100</f>
        <v>0.40094429142238702</v>
      </c>
      <c r="H23" s="119">
        <f>(VLOOKUP($A23,'Occupancy Raw Data'!$B$8:$BE$45,'Occupancy Raw Data'!AN$3,FALSE))/100</f>
        <v>0.457970642907505</v>
      </c>
      <c r="I23" s="119">
        <f>(VLOOKUP($A23,'Occupancy Raw Data'!$B$8:$BE$45,'Occupancy Raw Data'!AO$3,FALSE))/100</f>
        <v>0.46770078841099905</v>
      </c>
      <c r="J23" s="130">
        <f>(VLOOKUP($A23,'Occupancy Raw Data'!$B$8:$BE$45,'Occupancy Raw Data'!AP$3,FALSE))/100</f>
        <v>0.46283571565925202</v>
      </c>
      <c r="K23" s="131">
        <f>(VLOOKUP($A23,'Occupancy Raw Data'!$B$8:$BE$45,'Occupancy Raw Data'!AR$3,FALSE))/100</f>
        <v>0.41863089175941298</v>
      </c>
      <c r="M23" s="118">
        <f>(VLOOKUP($A23,'Occupancy Raw Data'!$B$8:$BE$45,'Occupancy Raw Data'!AT$3,FALSE))/100</f>
        <v>-7.8662827805720092E-2</v>
      </c>
      <c r="N23" s="115">
        <f>(VLOOKUP($A23,'Occupancy Raw Data'!$B$8:$BE$45,'Occupancy Raw Data'!AU$3,FALSE))/100</f>
        <v>5.6590282846935701E-2</v>
      </c>
      <c r="O23" s="115">
        <f>(VLOOKUP($A23,'Occupancy Raw Data'!$B$8:$BE$45,'Occupancy Raw Data'!AV$3,FALSE))/100</f>
        <v>0.113313645120922</v>
      </c>
      <c r="P23" s="115">
        <f>(VLOOKUP($A23,'Occupancy Raw Data'!$B$8:$BE$45,'Occupancy Raw Data'!AW$3,FALSE))/100</f>
        <v>-2.7772577828278199E-2</v>
      </c>
      <c r="Q23" s="115">
        <f>(VLOOKUP($A23,'Occupancy Raw Data'!$B$8:$BE$45,'Occupancy Raw Data'!AX$3,FALSE))/100</f>
        <v>-2.5969448633299599E-2</v>
      </c>
      <c r="R23" s="116">
        <f>(VLOOKUP($A23,'Occupancy Raw Data'!$B$8:$BE$45,'Occupancy Raw Data'!AY$3,FALSE))/100</f>
        <v>5.5347387209511599E-3</v>
      </c>
      <c r="S23" s="115">
        <f>(VLOOKUP($A23,'Occupancy Raw Data'!$B$8:$BE$45,'Occupancy Raw Data'!BA$3,FALSE))/100</f>
        <v>-3.9582661001367906E-3</v>
      </c>
      <c r="T23" s="115">
        <f>(VLOOKUP($A23,'Occupancy Raw Data'!$B$8:$BE$45,'Occupancy Raw Data'!BB$3,FALSE))/100</f>
        <v>-2.32009286051203E-2</v>
      </c>
      <c r="U23" s="116">
        <f>(VLOOKUP($A23,'Occupancy Raw Data'!$B$8:$BE$45,'Occupancy Raw Data'!BC$3,FALSE))/100</f>
        <v>-1.3774555854656801E-2</v>
      </c>
      <c r="V23" s="117">
        <f>(VLOOKUP($A23,'Occupancy Raw Data'!$B$8:$BE$45,'Occupancy Raw Data'!BE$3,FALSE))/100</f>
        <v>-6.4105785499351902E-4</v>
      </c>
      <c r="X23" s="49">
        <f>VLOOKUP($A23,'ADR Raw Data'!$B$6:$BE$43,'ADR Raw Data'!AG$1,FALSE)</f>
        <v>96.994824482770497</v>
      </c>
      <c r="Y23" s="50">
        <f>VLOOKUP($A23,'ADR Raw Data'!$B$6:$BE$43,'ADR Raw Data'!AH$1,FALSE)</f>
        <v>97.137548975686897</v>
      </c>
      <c r="Z23" s="50">
        <f>VLOOKUP($A23,'ADR Raw Data'!$B$6:$BE$43,'ADR Raw Data'!AI$1,FALSE)</f>
        <v>104.38697559989301</v>
      </c>
      <c r="AA23" s="50">
        <f>VLOOKUP($A23,'ADR Raw Data'!$B$6:$BE$43,'ADR Raw Data'!AJ$1,FALSE)</f>
        <v>95.790755745278901</v>
      </c>
      <c r="AB23" s="50">
        <f>VLOOKUP($A23,'ADR Raw Data'!$B$6:$BE$43,'ADR Raw Data'!AK$1,FALSE)</f>
        <v>97.331772585365798</v>
      </c>
      <c r="AC23" s="51">
        <f>VLOOKUP($A23,'ADR Raw Data'!$B$6:$BE$43,'ADR Raw Data'!AL$1,FALSE)</f>
        <v>98.455715748990897</v>
      </c>
      <c r="AD23" s="50">
        <f>VLOOKUP($A23,'ADR Raw Data'!$B$6:$BE$43,'ADR Raw Data'!AN$1,FALSE)</f>
        <v>109.44729250223899</v>
      </c>
      <c r="AE23" s="50">
        <f>VLOOKUP($A23,'ADR Raw Data'!$B$6:$BE$43,'ADR Raw Data'!AO$1,FALSE)</f>
        <v>110.471792303264</v>
      </c>
      <c r="AF23" s="51">
        <f>VLOOKUP($A23,'ADR Raw Data'!$B$6:$BE$43,'ADR Raw Data'!AP$1,FALSE)</f>
        <v>109.964926890052</v>
      </c>
      <c r="AG23" s="52">
        <f>VLOOKUP($A23,'ADR Raw Data'!$B$6:$BE$43,'ADR Raw Data'!AR$1,FALSE)</f>
        <v>102.09197663907101</v>
      </c>
      <c r="AI23" s="118">
        <f>(VLOOKUP($A23,'ADR Raw Data'!$B$6:$BE$43,'ADR Raw Data'!AT$1,FALSE))/100</f>
        <v>-7.8740546744230991E-2</v>
      </c>
      <c r="AJ23" s="115">
        <f>(VLOOKUP($A23,'ADR Raw Data'!$B$6:$BE$43,'ADR Raw Data'!AU$1,FALSE))/100</f>
        <v>1.91425666052016E-2</v>
      </c>
      <c r="AK23" s="115">
        <f>(VLOOKUP($A23,'ADR Raw Data'!$B$6:$BE$43,'ADR Raw Data'!AV$1,FALSE))/100</f>
        <v>8.3444994065928299E-2</v>
      </c>
      <c r="AL23" s="115">
        <f>(VLOOKUP($A23,'ADR Raw Data'!$B$6:$BE$43,'ADR Raw Data'!AW$1,FALSE))/100</f>
        <v>-2.9517318937458698E-2</v>
      </c>
      <c r="AM23" s="115">
        <f>(VLOOKUP($A23,'ADR Raw Data'!$B$6:$BE$43,'ADR Raw Data'!AX$1,FALSE))/100</f>
        <v>-1.3392172817629399E-2</v>
      </c>
      <c r="AN23" s="116">
        <f>(VLOOKUP($A23,'ADR Raw Data'!$B$6:$BE$43,'ADR Raw Data'!AY$1,FALSE))/100</f>
        <v>-4.8296976918705999E-3</v>
      </c>
      <c r="AO23" s="115">
        <f>(VLOOKUP($A23,'ADR Raw Data'!$B$6:$BE$43,'ADR Raw Data'!BA$1,FALSE))/100</f>
        <v>8.3023354183447088E-3</v>
      </c>
      <c r="AP23" s="115">
        <f>(VLOOKUP($A23,'ADR Raw Data'!$B$6:$BE$43,'ADR Raw Data'!BB$1,FALSE))/100</f>
        <v>-6.7834507364603006E-3</v>
      </c>
      <c r="AQ23" s="116">
        <f>(VLOOKUP($A23,'ADR Raw Data'!$B$6:$BE$43,'ADR Raw Data'!BC$1,FALSE))/100</f>
        <v>4.6922469265733401E-4</v>
      </c>
      <c r="AR23" s="117">
        <f>(VLOOKUP($A23,'ADR Raw Data'!$B$6:$BE$43,'ADR Raw Data'!BE$1,FALSE))/100</f>
        <v>-3.4779962245414398E-3</v>
      </c>
      <c r="AT23" s="49">
        <f>VLOOKUP($A23,'RevPAR Raw Data'!$B$6:$BE$43,'RevPAR Raw Data'!AG$1,FALSE)</f>
        <v>35.956398982307398</v>
      </c>
      <c r="AU23" s="50">
        <f>VLOOKUP($A23,'RevPAR Raw Data'!$B$6:$BE$43,'RevPAR Raw Data'!AH$1,FALSE)</f>
        <v>37.764674102384802</v>
      </c>
      <c r="AV23" s="50">
        <f>VLOOKUP($A23,'RevPAR Raw Data'!$B$6:$BE$43,'RevPAR Raw Data'!AI$1,FALSE)</f>
        <v>45.359622427569199</v>
      </c>
      <c r="AW23" s="50">
        <f>VLOOKUP($A23,'RevPAR Raw Data'!$B$6:$BE$43,'RevPAR Raw Data'!AJ$1,FALSE)</f>
        <v>38.008686320748602</v>
      </c>
      <c r="AX23" s="50">
        <f>VLOOKUP($A23,'RevPAR Raw Data'!$B$6:$BE$43,'RevPAR Raw Data'!AK$1,FALSE)</f>
        <v>40.287156045766203</v>
      </c>
      <c r="AY23" s="51">
        <f>VLOOKUP($A23,'RevPAR Raw Data'!$B$6:$BE$43,'RevPAR Raw Data'!AL$1,FALSE)</f>
        <v>39.4752571874631</v>
      </c>
      <c r="AZ23" s="50">
        <f>VLOOKUP($A23,'RevPAR Raw Data'!$B$6:$BE$43,'RevPAR Raw Data'!AN$1,FALSE)</f>
        <v>50.123646911736401</v>
      </c>
      <c r="BA23" s="50">
        <f>VLOOKUP($A23,'RevPAR Raw Data'!$B$6:$BE$43,'RevPAR Raw Data'!AO$1,FALSE)</f>
        <v>51.6677443574129</v>
      </c>
      <c r="BB23" s="51">
        <f>VLOOKUP($A23,'RevPAR Raw Data'!$B$6:$BE$43,'RevPAR Raw Data'!AP$1,FALSE)</f>
        <v>50.8956956345747</v>
      </c>
      <c r="BC23" s="52">
        <f>VLOOKUP($A23,'RevPAR Raw Data'!$B$6:$BE$43,'RevPAR Raw Data'!AR$1,FALSE)</f>
        <v>42.738855221895697</v>
      </c>
      <c r="BE23" s="129">
        <f>(VLOOKUP($A23,'RevPAR Raw Data'!$B$6:$BE$43,'RevPAR Raw Data'!AT$1,FALSE))/100</f>
        <v>-0.15120942048008101</v>
      </c>
      <c r="BF23" s="119">
        <f>(VLOOKUP($A23,'RevPAR Raw Data'!$B$6:$BE$43,'RevPAR Raw Data'!AU$1,FALSE))/100</f>
        <v>7.6816132710742002E-2</v>
      </c>
      <c r="BG23" s="119">
        <f>(VLOOKUP($A23,'RevPAR Raw Data'!$B$6:$BE$43,'RevPAR Raw Data'!AV$1,FALSE))/100</f>
        <v>0.20621409563155399</v>
      </c>
      <c r="BH23" s="119">
        <f>(VLOOKUP($A23,'RevPAR Raw Data'!$B$6:$BE$43,'RevPAR Raw Data'!AW$1,FALSE))/100</f>
        <v>-5.6470124728264202E-2</v>
      </c>
      <c r="BI23" s="119">
        <f>(VLOOKUP($A23,'RevPAR Raw Data'!$B$6:$BE$43,'RevPAR Raw Data'!AX$1,FALSE))/100</f>
        <v>-3.9013834106853398E-2</v>
      </c>
      <c r="BJ23" s="130">
        <f>(VLOOKUP($A23,'RevPAR Raw Data'!$B$6:$BE$43,'RevPAR Raw Data'!AY$1,FALSE))/100</f>
        <v>6.7830991425487405E-4</v>
      </c>
      <c r="BK23" s="119">
        <f>(VLOOKUP($A23,'RevPAR Raw Data'!$B$6:$BE$43,'RevPAR Raw Data'!BA$1,FALSE))/100</f>
        <v>4.3112064653695195E-3</v>
      </c>
      <c r="BL23" s="119">
        <f>(VLOOKUP($A23,'RevPAR Raw Data'!$B$6:$BE$43,'RevPAR Raw Data'!BB$1,FALSE))/100</f>
        <v>-2.98269969853476E-2</v>
      </c>
      <c r="BM23" s="130">
        <f>(VLOOKUP($A23,'RevPAR Raw Data'!$B$6:$BE$43,'RevPAR Raw Data'!BC$1,FALSE))/100</f>
        <v>-1.3311794523736799E-2</v>
      </c>
      <c r="BN23" s="131">
        <f>(VLOOKUP($A23,'RevPAR Raw Data'!$B$6:$BE$43,'RevPAR Raw Data'!BE$1,FALSE))/100</f>
        <v>-4.1168244827355796E-3</v>
      </c>
    </row>
    <row r="24" spans="1:66" x14ac:dyDescent="0.45">
      <c r="A24" s="59" t="s">
        <v>91</v>
      </c>
      <c r="B24" s="129">
        <f>(VLOOKUP($A24,'Occupancy Raw Data'!$B$8:$BE$45,'Occupancy Raw Data'!AG$3,FALSE))/100</f>
        <v>0.42767453540934197</v>
      </c>
      <c r="C24" s="119">
        <f>(VLOOKUP($A24,'Occupancy Raw Data'!$B$8:$BE$45,'Occupancy Raw Data'!AH$3,FALSE))/100</f>
        <v>0.46885986941235502</v>
      </c>
      <c r="D24" s="119">
        <f>(VLOOKUP($A24,'Occupancy Raw Data'!$B$8:$BE$45,'Occupancy Raw Data'!AI$3,FALSE))/100</f>
        <v>0.52423405323957806</v>
      </c>
      <c r="E24" s="119">
        <f>(VLOOKUP($A24,'Occupancy Raw Data'!$B$8:$BE$45,'Occupancy Raw Data'!AJ$3,FALSE))/100</f>
        <v>0.493010212623472</v>
      </c>
      <c r="F24" s="119">
        <f>(VLOOKUP($A24,'Occupancy Raw Data'!$B$8:$BE$45,'Occupancy Raw Data'!AK$3,FALSE))/100</f>
        <v>0.49434957307885397</v>
      </c>
      <c r="G24" s="130">
        <f>(VLOOKUP($A24,'Occupancy Raw Data'!$B$8:$BE$45,'Occupancy Raw Data'!AL$3,FALSE))/100</f>
        <v>0.48162564875271996</v>
      </c>
      <c r="H24" s="119">
        <f>(VLOOKUP($A24,'Occupancy Raw Data'!$B$8:$BE$45,'Occupancy Raw Data'!AN$3,FALSE))/100</f>
        <v>0.49037334672693705</v>
      </c>
      <c r="I24" s="119">
        <f>(VLOOKUP($A24,'Occupancy Raw Data'!$B$8:$BE$45,'Occupancy Raw Data'!AO$3,FALSE))/100</f>
        <v>0.49602377364808298</v>
      </c>
      <c r="J24" s="130">
        <f>(VLOOKUP($A24,'Occupancy Raw Data'!$B$8:$BE$45,'Occupancy Raw Data'!AP$3,FALSE))/100</f>
        <v>0.49319856018750996</v>
      </c>
      <c r="K24" s="131">
        <f>(VLOOKUP($A24,'Occupancy Raw Data'!$B$8:$BE$45,'Occupancy Raw Data'!AR$3,FALSE))/100</f>
        <v>0.48493219487694605</v>
      </c>
      <c r="M24" s="118">
        <f>(VLOOKUP($A24,'Occupancy Raw Data'!$B$8:$BE$45,'Occupancy Raw Data'!AT$3,FALSE))/100</f>
        <v>-7.9427198443337399E-2</v>
      </c>
      <c r="N24" s="115">
        <f>(VLOOKUP($A24,'Occupancy Raw Data'!$B$8:$BE$45,'Occupancy Raw Data'!AU$3,FALSE))/100</f>
        <v>-1.4576618547809499E-2</v>
      </c>
      <c r="O24" s="115">
        <f>(VLOOKUP($A24,'Occupancy Raw Data'!$B$8:$BE$45,'Occupancy Raw Data'!AV$3,FALSE))/100</f>
        <v>5.0364723779187395E-2</v>
      </c>
      <c r="P24" s="115">
        <f>(VLOOKUP($A24,'Occupancy Raw Data'!$B$8:$BE$45,'Occupancy Raw Data'!AW$3,FALSE))/100</f>
        <v>-4.81101066139316E-2</v>
      </c>
      <c r="Q24" s="115">
        <f>(VLOOKUP($A24,'Occupancy Raw Data'!$B$8:$BE$45,'Occupancy Raw Data'!AX$3,FALSE))/100</f>
        <v>2.0541237310817998E-3</v>
      </c>
      <c r="R24" s="116">
        <f>(VLOOKUP($A24,'Occupancy Raw Data'!$B$8:$BE$45,'Occupancy Raw Data'!AY$3,FALSE))/100</f>
        <v>-1.73836406227387E-2</v>
      </c>
      <c r="S24" s="115">
        <f>(VLOOKUP($A24,'Occupancy Raw Data'!$B$8:$BE$45,'Occupancy Raw Data'!BA$3,FALSE))/100</f>
        <v>1.67595019483404E-3</v>
      </c>
      <c r="T24" s="115">
        <f>(VLOOKUP($A24,'Occupancy Raw Data'!$B$8:$BE$45,'Occupancy Raw Data'!BB$3,FALSE))/100</f>
        <v>-4.2847770445129198E-2</v>
      </c>
      <c r="U24" s="116">
        <f>(VLOOKUP($A24,'Occupancy Raw Data'!$B$8:$BE$45,'Occupancy Raw Data'!BC$3,FALSE))/100</f>
        <v>-2.1219358392432597E-2</v>
      </c>
      <c r="V24" s="117">
        <f>(VLOOKUP($A24,'Occupancy Raw Data'!$B$8:$BE$45,'Occupancy Raw Data'!BE$3,FALSE))/100</f>
        <v>-1.8501336691349398E-2</v>
      </c>
      <c r="X24" s="49">
        <f>VLOOKUP($A24,'ADR Raw Data'!$B$6:$BE$43,'ADR Raw Data'!AG$1,FALSE)</f>
        <v>78.973716206693993</v>
      </c>
      <c r="Y24" s="50">
        <f>VLOOKUP($A24,'ADR Raw Data'!$B$6:$BE$43,'ADR Raw Data'!AH$1,FALSE)</f>
        <v>81.768569701838899</v>
      </c>
      <c r="Z24" s="50">
        <f>VLOOKUP($A24,'ADR Raw Data'!$B$6:$BE$43,'ADR Raw Data'!AI$1,FALSE)</f>
        <v>84.477620119760402</v>
      </c>
      <c r="AA24" s="50">
        <f>VLOOKUP($A24,'ADR Raw Data'!$B$6:$BE$43,'ADR Raw Data'!AJ$1,FALSE)</f>
        <v>81.994896222090105</v>
      </c>
      <c r="AB24" s="50">
        <f>VLOOKUP($A24,'ADR Raw Data'!$B$6:$BE$43,'ADR Raw Data'!AK$1,FALSE)</f>
        <v>81.005369926339796</v>
      </c>
      <c r="AC24" s="51">
        <f>VLOOKUP($A24,'ADR Raw Data'!$B$6:$BE$43,'ADR Raw Data'!AL$1,FALSE)</f>
        <v>81.751619862692195</v>
      </c>
      <c r="AD24" s="50">
        <f>VLOOKUP($A24,'ADR Raw Data'!$B$6:$BE$43,'ADR Raw Data'!AN$1,FALSE)</f>
        <v>82.594728439740507</v>
      </c>
      <c r="AE24" s="50">
        <f>VLOOKUP($A24,'ADR Raw Data'!$B$6:$BE$43,'ADR Raw Data'!AO$1,FALSE)</f>
        <v>82.894472803982694</v>
      </c>
      <c r="AF24" s="51">
        <f>VLOOKUP($A24,'ADR Raw Data'!$B$6:$BE$43,'ADR Raw Data'!AP$1,FALSE)</f>
        <v>82.745459142020593</v>
      </c>
      <c r="AG24" s="52">
        <f>VLOOKUP($A24,'ADR Raw Data'!$B$6:$BE$43,'ADR Raw Data'!AR$1,FALSE)</f>
        <v>82.040414347365001</v>
      </c>
      <c r="AI24" s="118">
        <f>(VLOOKUP($A24,'ADR Raw Data'!$B$6:$BE$43,'ADR Raw Data'!AT$1,FALSE))/100</f>
        <v>-2.5680022339348199E-2</v>
      </c>
      <c r="AJ24" s="115">
        <f>(VLOOKUP($A24,'ADR Raw Data'!$B$6:$BE$43,'ADR Raw Data'!AU$1,FALSE))/100</f>
        <v>-9.5466822919921899E-3</v>
      </c>
      <c r="AK24" s="115">
        <f>(VLOOKUP($A24,'ADR Raw Data'!$B$6:$BE$43,'ADR Raw Data'!AV$1,FALSE))/100</f>
        <v>2.1588283023363897E-2</v>
      </c>
      <c r="AL24" s="115">
        <f>(VLOOKUP($A24,'ADR Raw Data'!$B$6:$BE$43,'ADR Raw Data'!AW$1,FALSE))/100</f>
        <v>-1.4141633348076398E-2</v>
      </c>
      <c r="AM24" s="115">
        <f>(VLOOKUP($A24,'ADR Raw Data'!$B$6:$BE$43,'ADR Raw Data'!AX$1,FALSE))/100</f>
        <v>-5.4131605747674604E-3</v>
      </c>
      <c r="AN24" s="116">
        <f>(VLOOKUP($A24,'ADR Raw Data'!$B$6:$BE$43,'ADR Raw Data'!AY$1,FALSE))/100</f>
        <v>-5.5275590777429991E-3</v>
      </c>
      <c r="AO24" s="115">
        <f>(VLOOKUP($A24,'ADR Raw Data'!$B$6:$BE$43,'ADR Raw Data'!BA$1,FALSE))/100</f>
        <v>-7.2766117817112293E-3</v>
      </c>
      <c r="AP24" s="115">
        <f>(VLOOKUP($A24,'ADR Raw Data'!$B$6:$BE$43,'ADR Raw Data'!BB$1,FALSE))/100</f>
        <v>-2.6200433956980903E-2</v>
      </c>
      <c r="AQ24" s="116">
        <f>(VLOOKUP($A24,'ADR Raw Data'!$B$6:$BE$43,'ADR Raw Data'!BC$1,FALSE))/100</f>
        <v>-1.7156277487827699E-2</v>
      </c>
      <c r="AR24" s="117">
        <f>(VLOOKUP($A24,'ADR Raw Data'!$B$6:$BE$43,'ADR Raw Data'!BE$1,FALSE))/100</f>
        <v>-8.9832980319573992E-3</v>
      </c>
      <c r="AT24" s="49">
        <f>VLOOKUP($A24,'RevPAR Raw Data'!$B$6:$BE$43,'RevPAR Raw Data'!AG$1,FALSE)</f>
        <v>33.775047388247103</v>
      </c>
      <c r="AU24" s="50">
        <f>VLOOKUP($A24,'RevPAR Raw Data'!$B$6:$BE$43,'RevPAR Raw Data'!AH$1,FALSE)</f>
        <v>38.338000912439298</v>
      </c>
      <c r="AV24" s="50">
        <f>VLOOKUP($A24,'RevPAR Raw Data'!$B$6:$BE$43,'RevPAR Raw Data'!AI$1,FALSE)</f>
        <v>44.286045203415298</v>
      </c>
      <c r="AW24" s="50">
        <f>VLOOKUP($A24,'RevPAR Raw Data'!$B$6:$BE$43,'RevPAR Raw Data'!AJ$1,FALSE)</f>
        <v>40.424321220492203</v>
      </c>
      <c r="AX24" s="50">
        <f>VLOOKUP($A24,'RevPAR Raw Data'!$B$6:$BE$43,'RevPAR Raw Data'!AK$1,FALSE)</f>
        <v>40.0449700401808</v>
      </c>
      <c r="AY24" s="51">
        <f>VLOOKUP($A24,'RevPAR Raw Data'!$B$6:$BE$43,'RevPAR Raw Data'!AL$1,FALSE)</f>
        <v>39.373676952954902</v>
      </c>
      <c r="AZ24" s="50">
        <f>VLOOKUP($A24,'RevPAR Raw Data'!$B$6:$BE$43,'RevPAR Raw Data'!AN$1,FALSE)</f>
        <v>40.502253406998101</v>
      </c>
      <c r="BA24" s="50">
        <f>VLOOKUP($A24,'RevPAR Raw Data'!$B$6:$BE$43,'RevPAR Raw Data'!AO$1,FALSE)</f>
        <v>41.117629214799898</v>
      </c>
      <c r="BB24" s="51">
        <f>VLOOKUP($A24,'RevPAR Raw Data'!$B$6:$BE$43,'RevPAR Raw Data'!AP$1,FALSE)</f>
        <v>40.809941310898999</v>
      </c>
      <c r="BC24" s="52">
        <f>VLOOKUP($A24,'RevPAR Raw Data'!$B$6:$BE$43,'RevPAR Raw Data'!AR$1,FALSE)</f>
        <v>39.784038198081802</v>
      </c>
      <c r="BE24" s="129">
        <f>(VLOOKUP($A24,'RevPAR Raw Data'!$B$6:$BE$43,'RevPAR Raw Data'!AT$1,FALSE))/100</f>
        <v>-0.103067528552308</v>
      </c>
      <c r="BF24" s="119">
        <f>(VLOOKUP($A24,'RevPAR Raw Data'!$B$6:$BE$43,'RevPAR Raw Data'!AU$1,FALSE))/100</f>
        <v>-2.3984142493634199E-2</v>
      </c>
      <c r="BG24" s="119">
        <f>(VLOOKUP($A24,'RevPAR Raw Data'!$B$6:$BE$43,'RevPAR Raw Data'!AV$1,FALSE))/100</f>
        <v>7.3040294713889897E-2</v>
      </c>
      <c r="BH24" s="119">
        <f>(VLOOKUP($A24,'RevPAR Raw Data'!$B$6:$BE$43,'RevPAR Raw Data'!AW$1,FALSE))/100</f>
        <v>-6.1571384473936994E-2</v>
      </c>
      <c r="BI24" s="119">
        <f>(VLOOKUP($A24,'RevPAR Raw Data'!$B$6:$BE$43,'RevPAR Raw Data'!AX$1,FALSE))/100</f>
        <v>-3.3701561452824302E-3</v>
      </c>
      <c r="BJ24" s="130">
        <f>(VLOOKUP($A24,'RevPAR Raw Data'!$B$6:$BE$43,'RevPAR Raw Data'!AY$1,FALSE))/100</f>
        <v>-2.2815110599953198E-2</v>
      </c>
      <c r="BK24" s="119">
        <f>(VLOOKUP($A24,'RevPAR Raw Data'!$B$6:$BE$43,'RevPAR Raw Data'!BA$1,FALSE))/100</f>
        <v>-5.6128568258104706E-3</v>
      </c>
      <c r="BL24" s="119">
        <f>(VLOOKUP($A24,'RevPAR Raw Data'!$B$6:$BE$43,'RevPAR Raw Data'!BB$1,FALSE))/100</f>
        <v>-6.7925574222358703E-2</v>
      </c>
      <c r="BM24" s="130">
        <f>(VLOOKUP($A24,'RevPAR Raw Data'!$B$6:$BE$43,'RevPAR Raw Data'!BC$1,FALSE))/100</f>
        <v>-3.8011590679566096E-2</v>
      </c>
      <c r="BN24" s="131">
        <f>(VLOOKUP($A24,'RevPAR Raw Data'!$B$6:$BE$43,'RevPAR Raw Data'!BE$1,FALSE))/100</f>
        <v>-2.7318431701818899E-2</v>
      </c>
    </row>
    <row r="25" spans="1:66" x14ac:dyDescent="0.45">
      <c r="A25" s="59" t="s">
        <v>32</v>
      </c>
      <c r="B25" s="129">
        <f>(VLOOKUP($A25,'Occupancy Raw Data'!$B$8:$BE$45,'Occupancy Raw Data'!AG$3,FALSE))/100</f>
        <v>0.41155043146130899</v>
      </c>
      <c r="C25" s="119">
        <f>(VLOOKUP($A25,'Occupancy Raw Data'!$B$8:$BE$45,'Occupancy Raw Data'!AH$3,FALSE))/100</f>
        <v>0.43291130287169305</v>
      </c>
      <c r="D25" s="119">
        <f>(VLOOKUP($A25,'Occupancy Raw Data'!$B$8:$BE$45,'Occupancy Raw Data'!AI$3,FALSE))/100</f>
        <v>0.47870985995190202</v>
      </c>
      <c r="E25" s="119">
        <f>(VLOOKUP($A25,'Occupancy Raw Data'!$B$8:$BE$45,'Occupancy Raw Data'!AJ$3,FALSE))/100</f>
        <v>0.46389163955297696</v>
      </c>
      <c r="F25" s="119">
        <f>(VLOOKUP($A25,'Occupancy Raw Data'!$B$8:$BE$45,'Occupancy Raw Data'!AK$3,FALSE))/100</f>
        <v>0.47704767293818001</v>
      </c>
      <c r="G25" s="130">
        <f>(VLOOKUP($A25,'Occupancy Raw Data'!$B$8:$BE$45,'Occupancy Raw Data'!AL$3,FALSE))/100</f>
        <v>0.45282218135521196</v>
      </c>
      <c r="H25" s="119">
        <f>(VLOOKUP($A25,'Occupancy Raw Data'!$B$8:$BE$45,'Occupancy Raw Data'!AN$3,FALSE))/100</f>
        <v>0.50650728533031497</v>
      </c>
      <c r="I25" s="119">
        <f>(VLOOKUP($A25,'Occupancy Raw Data'!$B$8:$BE$45,'Occupancy Raw Data'!AO$3,FALSE))/100</f>
        <v>0.49405856556797195</v>
      </c>
      <c r="J25" s="130">
        <f>(VLOOKUP($A25,'Occupancy Raw Data'!$B$8:$BE$45,'Occupancy Raw Data'!AP$3,FALSE))/100</f>
        <v>0.50028292544914399</v>
      </c>
      <c r="K25" s="131">
        <f>(VLOOKUP($A25,'Occupancy Raw Data'!$B$8:$BE$45,'Occupancy Raw Data'!AR$3,FALSE))/100</f>
        <v>0.46638239395347802</v>
      </c>
      <c r="M25" s="118">
        <f>(VLOOKUP($A25,'Occupancy Raw Data'!$B$8:$BE$45,'Occupancy Raw Data'!AT$3,FALSE))/100</f>
        <v>-8.5692085909267593E-2</v>
      </c>
      <c r="N25" s="115">
        <f>(VLOOKUP($A25,'Occupancy Raw Data'!$B$8:$BE$45,'Occupancy Raw Data'!AU$3,FALSE))/100</f>
        <v>-1.03866992268333E-2</v>
      </c>
      <c r="O25" s="115">
        <f>(VLOOKUP($A25,'Occupancy Raw Data'!$B$8:$BE$45,'Occupancy Raw Data'!AV$3,FALSE))/100</f>
        <v>4.40616582955397E-2</v>
      </c>
      <c r="P25" s="115">
        <f>(VLOOKUP($A25,'Occupancy Raw Data'!$B$8:$BE$45,'Occupancy Raw Data'!AW$3,FALSE))/100</f>
        <v>5.9154543958292601E-4</v>
      </c>
      <c r="Q25" s="115">
        <f>(VLOOKUP($A25,'Occupancy Raw Data'!$B$8:$BE$45,'Occupancy Raw Data'!AX$3,FALSE))/100</f>
        <v>-1.56530232712432E-2</v>
      </c>
      <c r="R25" s="116">
        <f>(VLOOKUP($A25,'Occupancy Raw Data'!$B$8:$BE$45,'Occupancy Raw Data'!AY$3,FALSE))/100</f>
        <v>-1.31736510470821E-2</v>
      </c>
      <c r="S25" s="115">
        <f>(VLOOKUP($A25,'Occupancy Raw Data'!$B$8:$BE$45,'Occupancy Raw Data'!BA$3,FALSE))/100</f>
        <v>6.3509541512087797E-3</v>
      </c>
      <c r="T25" s="115">
        <f>(VLOOKUP($A25,'Occupancy Raw Data'!$B$8:$BE$45,'Occupancy Raw Data'!BB$3,FALSE))/100</f>
        <v>-2.0763236804363098E-2</v>
      </c>
      <c r="U25" s="116">
        <f>(VLOOKUP($A25,'Occupancy Raw Data'!$B$8:$BE$45,'Occupancy Raw Data'!BC$3,FALSE))/100</f>
        <v>-7.2225999870872207E-3</v>
      </c>
      <c r="V25" s="117">
        <f>(VLOOKUP($A25,'Occupancy Raw Data'!$B$8:$BE$45,'Occupancy Raw Data'!BE$3,FALSE))/100</f>
        <v>-1.1357355060919999E-2</v>
      </c>
      <c r="X25" s="49">
        <f>VLOOKUP($A25,'ADR Raw Data'!$B$6:$BE$43,'ADR Raw Data'!AG$1,FALSE)</f>
        <v>71.123052951791607</v>
      </c>
      <c r="Y25" s="50">
        <f>VLOOKUP($A25,'ADR Raw Data'!$B$6:$BE$43,'ADR Raw Data'!AH$1,FALSE)</f>
        <v>74.346181267870193</v>
      </c>
      <c r="Z25" s="50">
        <f>VLOOKUP($A25,'ADR Raw Data'!$B$6:$BE$43,'ADR Raw Data'!AI$1,FALSE)</f>
        <v>76.816748707151305</v>
      </c>
      <c r="AA25" s="50">
        <f>VLOOKUP($A25,'ADR Raw Data'!$B$6:$BE$43,'ADR Raw Data'!AJ$1,FALSE)</f>
        <v>76.371587741099304</v>
      </c>
      <c r="AB25" s="50">
        <f>VLOOKUP($A25,'ADR Raw Data'!$B$6:$BE$43,'ADR Raw Data'!AK$1,FALSE)</f>
        <v>77.960957535769793</v>
      </c>
      <c r="AC25" s="51">
        <f>VLOOKUP($A25,'ADR Raw Data'!$B$6:$BE$43,'ADR Raw Data'!AL$1,FALSE)</f>
        <v>75.459287022805299</v>
      </c>
      <c r="AD25" s="50">
        <f>VLOOKUP($A25,'ADR Raw Data'!$B$6:$BE$43,'ADR Raw Data'!AN$1,FALSE)</f>
        <v>84.326752625331594</v>
      </c>
      <c r="AE25" s="50">
        <f>VLOOKUP($A25,'ADR Raw Data'!$B$6:$BE$43,'ADR Raw Data'!AO$1,FALSE)</f>
        <v>82.183667465998496</v>
      </c>
      <c r="AF25" s="51">
        <f>VLOOKUP($A25,'ADR Raw Data'!$B$6:$BE$43,'ADR Raw Data'!AP$1,FALSE)</f>
        <v>83.268541835147701</v>
      </c>
      <c r="AG25" s="52">
        <f>VLOOKUP($A25,'ADR Raw Data'!$B$6:$BE$43,'ADR Raw Data'!AR$1,FALSE)</f>
        <v>77.8526858999913</v>
      </c>
      <c r="AI25" s="118">
        <f>(VLOOKUP($A25,'ADR Raw Data'!$B$6:$BE$43,'ADR Raw Data'!AT$1,FALSE))/100</f>
        <v>-7.5422133312753603E-2</v>
      </c>
      <c r="AJ25" s="115">
        <f>(VLOOKUP($A25,'ADR Raw Data'!$B$6:$BE$43,'ADR Raw Data'!AU$1,FALSE))/100</f>
        <v>-2.21432093202912E-2</v>
      </c>
      <c r="AK25" s="115">
        <f>(VLOOKUP($A25,'ADR Raw Data'!$B$6:$BE$43,'ADR Raw Data'!AV$1,FALSE))/100</f>
        <v>-1.5247746975506E-2</v>
      </c>
      <c r="AL25" s="115">
        <f>(VLOOKUP($A25,'ADR Raw Data'!$B$6:$BE$43,'ADR Raw Data'!AW$1,FALSE))/100</f>
        <v>-2.0827492237002997E-2</v>
      </c>
      <c r="AM25" s="115">
        <f>(VLOOKUP($A25,'ADR Raw Data'!$B$6:$BE$43,'ADR Raw Data'!AX$1,FALSE))/100</f>
        <v>-1.88970695402737E-2</v>
      </c>
      <c r="AN25" s="116">
        <f>(VLOOKUP($A25,'ADR Raw Data'!$B$6:$BE$43,'ADR Raw Data'!AY$1,FALSE))/100</f>
        <v>-2.9122667037458097E-2</v>
      </c>
      <c r="AO25" s="115">
        <f>(VLOOKUP($A25,'ADR Raw Data'!$B$6:$BE$43,'ADR Raw Data'!BA$1,FALSE))/100</f>
        <v>-2.7554619039942597E-2</v>
      </c>
      <c r="AP25" s="115">
        <f>(VLOOKUP($A25,'ADR Raw Data'!$B$6:$BE$43,'ADR Raw Data'!BB$1,FALSE))/100</f>
        <v>-4.5315326833280302E-2</v>
      </c>
      <c r="AQ25" s="116">
        <f>(VLOOKUP($A25,'ADR Raw Data'!$B$6:$BE$43,'ADR Raw Data'!BC$1,FALSE))/100</f>
        <v>-3.6243937744019301E-2</v>
      </c>
      <c r="AR25" s="117">
        <f>(VLOOKUP($A25,'ADR Raw Data'!$B$6:$BE$43,'ADR Raw Data'!BE$1,FALSE))/100</f>
        <v>-3.1335132595806801E-2</v>
      </c>
      <c r="AT25" s="49">
        <f>VLOOKUP($A25,'RevPAR Raw Data'!$B$6:$BE$43,'RevPAR Raw Data'!AG$1,FALSE)</f>
        <v>29.2707231291554</v>
      </c>
      <c r="AU25" s="50">
        <f>VLOOKUP($A25,'RevPAR Raw Data'!$B$6:$BE$43,'RevPAR Raw Data'!AH$1,FALSE)</f>
        <v>32.185302196208703</v>
      </c>
      <c r="AV25" s="50">
        <f>VLOOKUP($A25,'RevPAR Raw Data'!$B$6:$BE$43,'RevPAR Raw Data'!AI$1,FALSE)</f>
        <v>36.772935015560797</v>
      </c>
      <c r="AW25" s="50">
        <f>VLOOKUP($A25,'RevPAR Raw Data'!$B$6:$BE$43,'RevPAR Raw Data'!AJ$1,FALSE)</f>
        <v>35.428141052482601</v>
      </c>
      <c r="AX25" s="50">
        <f>VLOOKUP($A25,'RevPAR Raw Data'!$B$6:$BE$43,'RevPAR Raw Data'!AK$1,FALSE)</f>
        <v>37.1910933724713</v>
      </c>
      <c r="AY25" s="51">
        <f>VLOOKUP($A25,'RevPAR Raw Data'!$B$6:$BE$43,'RevPAR Raw Data'!AL$1,FALSE)</f>
        <v>34.169638953175799</v>
      </c>
      <c r="AZ25" s="50">
        <f>VLOOKUP($A25,'RevPAR Raw Data'!$B$6:$BE$43,'RevPAR Raw Data'!AN$1,FALSE)</f>
        <v>42.712114552977702</v>
      </c>
      <c r="BA25" s="50">
        <f>VLOOKUP($A25,'RevPAR Raw Data'!$B$6:$BE$43,'RevPAR Raw Data'!AO$1,FALSE)</f>
        <v>40.603544861366501</v>
      </c>
      <c r="BB25" s="51">
        <f>VLOOKUP($A25,'RevPAR Raw Data'!$B$6:$BE$43,'RevPAR Raw Data'!AP$1,FALSE)</f>
        <v>41.657829707172098</v>
      </c>
      <c r="BC25" s="52">
        <f>VLOOKUP($A25,'RevPAR Raw Data'!$B$6:$BE$43,'RevPAR Raw Data'!AR$1,FALSE)</f>
        <v>36.309122025746198</v>
      </c>
      <c r="BE25" s="129">
        <f>(VLOOKUP($A25,'RevPAR Raw Data'!$B$6:$BE$43,'RevPAR Raw Data'!AT$1,FALSE))/100</f>
        <v>-0.15465113929472399</v>
      </c>
      <c r="BF25" s="119">
        <f>(VLOOKUP($A25,'RevPAR Raw Data'!$B$6:$BE$43,'RevPAR Raw Data'!AU$1,FALSE))/100</f>
        <v>-3.2299913691997896E-2</v>
      </c>
      <c r="BG25" s="119">
        <f>(VLOOKUP($A25,'RevPAR Raw Data'!$B$6:$BE$43,'RevPAR Raw Data'!AV$1,FALSE))/100</f>
        <v>2.8142070303022002E-2</v>
      </c>
      <c r="BH25" s="119">
        <f>(VLOOKUP($A25,'RevPAR Raw Data'!$B$6:$BE$43,'RevPAR Raw Data'!AW$1,FALSE))/100</f>
        <v>-2.0248267205470797E-2</v>
      </c>
      <c r="BI25" s="119">
        <f>(VLOOKUP($A25,'RevPAR Raw Data'!$B$6:$BE$43,'RevPAR Raw Data'!AX$1,FALSE))/100</f>
        <v>-3.4254296542244697E-2</v>
      </c>
      <c r="BJ25" s="130">
        <f>(VLOOKUP($A25,'RevPAR Raw Data'!$B$6:$BE$43,'RevPAR Raw Data'!AY$1,FALSE))/100</f>
        <v>-4.1912666231428398E-2</v>
      </c>
      <c r="BK25" s="119">
        <f>(VLOOKUP($A25,'RevPAR Raw Data'!$B$6:$BE$43,'RevPAR Raw Data'!BA$1,FALSE))/100</f>
        <v>-2.1378663010910501E-2</v>
      </c>
      <c r="BL25" s="119">
        <f>(VLOOKUP($A25,'RevPAR Raw Data'!$B$6:$BE$43,'RevPAR Raw Data'!BB$1,FALSE))/100</f>
        <v>-6.51376707757369E-2</v>
      </c>
      <c r="BM25" s="130">
        <f>(VLOOKUP($A25,'RevPAR Raw Data'!$B$6:$BE$43,'RevPAR Raw Data'!BC$1,FALSE))/100</f>
        <v>-4.3204762266824598E-2</v>
      </c>
      <c r="BN25" s="131">
        <f>(VLOOKUP($A25,'RevPAR Raw Data'!$B$6:$BE$43,'RevPAR Raw Data'!BE$1,FALSE))/100</f>
        <v>-4.2336603429955301E-2</v>
      </c>
    </row>
    <row r="26" spans="1:66" x14ac:dyDescent="0.45">
      <c r="A26" s="59" t="s">
        <v>92</v>
      </c>
      <c r="B26" s="129">
        <f>(VLOOKUP($A26,'Occupancy Raw Data'!$B$8:$BE$45,'Occupancy Raw Data'!AG$3,FALSE))/100</f>
        <v>0.37510959144310002</v>
      </c>
      <c r="C26" s="119">
        <f>(VLOOKUP($A26,'Occupancy Raw Data'!$B$8:$BE$45,'Occupancy Raw Data'!AH$3,FALSE))/100</f>
        <v>0.41009118008065898</v>
      </c>
      <c r="D26" s="119">
        <f>(VLOOKUP($A26,'Occupancy Raw Data'!$B$8:$BE$45,'Occupancy Raw Data'!AI$3,FALSE))/100</f>
        <v>0.45340171839382698</v>
      </c>
      <c r="E26" s="119">
        <f>(VLOOKUP($A26,'Occupancy Raw Data'!$B$8:$BE$45,'Occupancy Raw Data'!AJ$3,FALSE))/100</f>
        <v>0.41197615290198103</v>
      </c>
      <c r="F26" s="119">
        <f>(VLOOKUP($A26,'Occupancy Raw Data'!$B$8:$BE$45,'Occupancy Raw Data'!AK$3,FALSE))/100</f>
        <v>0.41057338243029906</v>
      </c>
      <c r="G26" s="130">
        <f>(VLOOKUP($A26,'Occupancy Raw Data'!$B$8:$BE$45,'Occupancy Raw Data'!AL$3,FALSE))/100</f>
        <v>0.41223040504997299</v>
      </c>
      <c r="H26" s="119">
        <f>(VLOOKUP($A26,'Occupancy Raw Data'!$B$8:$BE$45,'Occupancy Raw Data'!AN$3,FALSE))/100</f>
        <v>0.43205330527792296</v>
      </c>
      <c r="I26" s="119">
        <f>(VLOOKUP($A26,'Occupancy Raw Data'!$B$8:$BE$45,'Occupancy Raw Data'!AO$3,FALSE))/100</f>
        <v>0.43656847273364796</v>
      </c>
      <c r="J26" s="130">
        <f>(VLOOKUP($A26,'Occupancy Raw Data'!$B$8:$BE$45,'Occupancy Raw Data'!AP$3,FALSE))/100</f>
        <v>0.43431088900578602</v>
      </c>
      <c r="K26" s="131">
        <f>(VLOOKUP($A26,'Occupancy Raw Data'!$B$8:$BE$45,'Occupancy Raw Data'!AR$3,FALSE))/100</f>
        <v>0.41853911475163402</v>
      </c>
      <c r="M26" s="118">
        <f>(VLOOKUP($A26,'Occupancy Raw Data'!$B$8:$BE$45,'Occupancy Raw Data'!AT$3,FALSE))/100</f>
        <v>-5.3702693278102495E-2</v>
      </c>
      <c r="N26" s="115">
        <f>(VLOOKUP($A26,'Occupancy Raw Data'!$B$8:$BE$45,'Occupancy Raw Data'!AU$3,FALSE))/100</f>
        <v>8.3421388117911194E-2</v>
      </c>
      <c r="O26" s="115">
        <f>(VLOOKUP($A26,'Occupancy Raw Data'!$B$8:$BE$45,'Occupancy Raw Data'!AV$3,FALSE))/100</f>
        <v>0.109138339493069</v>
      </c>
      <c r="P26" s="115">
        <f>(VLOOKUP($A26,'Occupancy Raw Data'!$B$8:$BE$45,'Occupancy Raw Data'!AW$3,FALSE))/100</f>
        <v>-3.7411226768391599E-2</v>
      </c>
      <c r="Q26" s="115">
        <f>(VLOOKUP($A26,'Occupancy Raw Data'!$B$8:$BE$45,'Occupancy Raw Data'!AX$3,FALSE))/100</f>
        <v>-4.5685234465520301E-2</v>
      </c>
      <c r="R26" s="116">
        <f>(VLOOKUP($A26,'Occupancy Raw Data'!$B$8:$BE$45,'Occupancy Raw Data'!AY$3,FALSE))/100</f>
        <v>9.4207534252916999E-3</v>
      </c>
      <c r="S26" s="115">
        <f>(VLOOKUP($A26,'Occupancy Raw Data'!$B$8:$BE$45,'Occupancy Raw Data'!BA$3,FALSE))/100</f>
        <v>-2.2220023056025801E-2</v>
      </c>
      <c r="T26" s="115">
        <f>(VLOOKUP($A26,'Occupancy Raw Data'!$B$8:$BE$45,'Occupancy Raw Data'!BB$3,FALSE))/100</f>
        <v>-7.8350947090450707E-2</v>
      </c>
      <c r="U26" s="116">
        <f>(VLOOKUP($A26,'Occupancy Raw Data'!$B$8:$BE$45,'Occupancy Raw Data'!BC$3,FALSE))/100</f>
        <v>-5.1260597584058001E-2</v>
      </c>
      <c r="V26" s="117">
        <f>(VLOOKUP($A26,'Occupancy Raw Data'!$B$8:$BE$45,'Occupancy Raw Data'!BE$3,FALSE))/100</f>
        <v>-9.3645744855240503E-3</v>
      </c>
      <c r="X26" s="49">
        <f>VLOOKUP($A26,'ADR Raw Data'!$B$6:$BE$43,'ADR Raw Data'!AG$1,FALSE)</f>
        <v>92.072092976510405</v>
      </c>
      <c r="Y26" s="50">
        <f>VLOOKUP($A26,'ADR Raw Data'!$B$6:$BE$43,'ADR Raw Data'!AH$1,FALSE)</f>
        <v>97.344662864778101</v>
      </c>
      <c r="Z26" s="50">
        <f>VLOOKUP($A26,'ADR Raw Data'!$B$6:$BE$43,'ADR Raw Data'!AI$1,FALSE)</f>
        <v>103.13093432273</v>
      </c>
      <c r="AA26" s="50">
        <f>VLOOKUP($A26,'ADR Raw Data'!$B$6:$BE$43,'ADR Raw Data'!AJ$1,FALSE)</f>
        <v>96.978530017024795</v>
      </c>
      <c r="AB26" s="50">
        <f>VLOOKUP($A26,'ADR Raw Data'!$B$6:$BE$43,'ADR Raw Data'!AK$1,FALSE)</f>
        <v>91.987538458253198</v>
      </c>
      <c r="AC26" s="51">
        <f>VLOOKUP($A26,'ADR Raw Data'!$B$6:$BE$43,'ADR Raw Data'!AL$1,FALSE)</f>
        <v>96.5176414789765</v>
      </c>
      <c r="AD26" s="50">
        <f>VLOOKUP($A26,'ADR Raw Data'!$B$6:$BE$43,'ADR Raw Data'!AN$1,FALSE)</f>
        <v>95.303890767045402</v>
      </c>
      <c r="AE26" s="50">
        <f>VLOOKUP($A26,'ADR Raw Data'!$B$6:$BE$43,'ADR Raw Data'!AO$1,FALSE)</f>
        <v>96.968224138969703</v>
      </c>
      <c r="AF26" s="51">
        <f>VLOOKUP($A26,'ADR Raw Data'!$B$6:$BE$43,'ADR Raw Data'!AP$1,FALSE)</f>
        <v>96.140383123896001</v>
      </c>
      <c r="AG26" s="52">
        <f>VLOOKUP($A26,'ADR Raw Data'!$B$6:$BE$43,'ADR Raw Data'!AR$1,FALSE)</f>
        <v>96.405791607565007</v>
      </c>
      <c r="AI26" s="118">
        <f>(VLOOKUP($A26,'ADR Raw Data'!$B$6:$BE$43,'ADR Raw Data'!AT$1,FALSE))/100</f>
        <v>-0.101534124057254</v>
      </c>
      <c r="AJ26" s="115">
        <f>(VLOOKUP($A26,'ADR Raw Data'!$B$6:$BE$43,'ADR Raw Data'!AU$1,FALSE))/100</f>
        <v>8.7966958085701399E-3</v>
      </c>
      <c r="AK26" s="115">
        <f>(VLOOKUP($A26,'ADR Raw Data'!$B$6:$BE$43,'ADR Raw Data'!AV$1,FALSE))/100</f>
        <v>4.1714524881925306E-2</v>
      </c>
      <c r="AL26" s="115">
        <f>(VLOOKUP($A26,'ADR Raw Data'!$B$6:$BE$43,'ADR Raw Data'!AW$1,FALSE))/100</f>
        <v>-2.56481778076166E-2</v>
      </c>
      <c r="AM26" s="115">
        <f>(VLOOKUP($A26,'ADR Raw Data'!$B$6:$BE$43,'ADR Raw Data'!AX$1,FALSE))/100</f>
        <v>-8.5970004929824696E-3</v>
      </c>
      <c r="AN26" s="116">
        <f>(VLOOKUP($A26,'ADR Raw Data'!$B$6:$BE$43,'ADR Raw Data'!AY$1,FALSE))/100</f>
        <v>-1.52560905125768E-2</v>
      </c>
      <c r="AO26" s="115">
        <f>(VLOOKUP($A26,'ADR Raw Data'!$B$6:$BE$43,'ADR Raw Data'!BA$1,FALSE))/100</f>
        <v>-2.1770625914659499E-2</v>
      </c>
      <c r="AP26" s="115">
        <f>(VLOOKUP($A26,'ADR Raw Data'!$B$6:$BE$43,'ADR Raw Data'!BB$1,FALSE))/100</f>
        <v>-3.7697133113779403E-2</v>
      </c>
      <c r="AQ26" s="116">
        <f>(VLOOKUP($A26,'ADR Raw Data'!$B$6:$BE$43,'ADR Raw Data'!BC$1,FALSE))/100</f>
        <v>-3.0392565192920599E-2</v>
      </c>
      <c r="AR26" s="117">
        <f>(VLOOKUP($A26,'ADR Raw Data'!$B$6:$BE$43,'ADR Raw Data'!BE$1,FALSE))/100</f>
        <v>-1.9929253269994101E-2</v>
      </c>
      <c r="AT26" s="49">
        <f>VLOOKUP($A26,'RevPAR Raw Data'!$B$6:$BE$43,'RevPAR Raw Data'!AG$1,FALSE)</f>
        <v>34.537125179729898</v>
      </c>
      <c r="AU26" s="50">
        <f>VLOOKUP($A26,'RevPAR Raw Data'!$B$6:$BE$43,'RevPAR Raw Data'!AH$1,FALSE)</f>
        <v>39.920187668770801</v>
      </c>
      <c r="AV26" s="50">
        <f>VLOOKUP($A26,'RevPAR Raw Data'!$B$6:$BE$43,'RevPAR Raw Data'!AI$1,FALSE)</f>
        <v>46.759742841486897</v>
      </c>
      <c r="AW26" s="50">
        <f>VLOOKUP($A26,'RevPAR Raw Data'!$B$6:$BE$43,'RevPAR Raw Data'!AJ$1,FALSE)</f>
        <v>39.952841710503201</v>
      </c>
      <c r="AX26" s="50">
        <f>VLOOKUP($A26,'RevPAR Raw Data'!$B$6:$BE$43,'RevPAR Raw Data'!AK$1,FALSE)</f>
        <v>37.767634806242299</v>
      </c>
      <c r="AY26" s="51">
        <f>VLOOKUP($A26,'RevPAR Raw Data'!$B$6:$BE$43,'RevPAR Raw Data'!AL$1,FALSE)</f>
        <v>39.787506441346601</v>
      </c>
      <c r="AZ26" s="50">
        <f>VLOOKUP($A26,'RevPAR Raw Data'!$B$6:$BE$43,'RevPAR Raw Data'!AN$1,FALSE)</f>
        <v>41.176361011748199</v>
      </c>
      <c r="BA26" s="50">
        <f>VLOOKUP($A26,'RevPAR Raw Data'!$B$6:$BE$43,'RevPAR Raw Data'!AO$1,FALSE)</f>
        <v>42.333269516044098</v>
      </c>
      <c r="BB26" s="51">
        <f>VLOOKUP($A26,'RevPAR Raw Data'!$B$6:$BE$43,'RevPAR Raw Data'!AP$1,FALSE)</f>
        <v>41.754815263896099</v>
      </c>
      <c r="BC26" s="52">
        <f>VLOOKUP($A26,'RevPAR Raw Data'!$B$6:$BE$43,'RevPAR Raw Data'!AR$1,FALSE)</f>
        <v>40.349594676360802</v>
      </c>
      <c r="BE26" s="129">
        <f>(VLOOKUP($A26,'RevPAR Raw Data'!$B$6:$BE$43,'RevPAR Raw Data'!AT$1,FALSE))/100</f>
        <v>-0.14978416141384898</v>
      </c>
      <c r="BF26" s="119">
        <f>(VLOOKUP($A26,'RevPAR Raw Data'!$B$6:$BE$43,'RevPAR Raw Data'!AU$1,FALSE))/100</f>
        <v>9.2951916501683302E-2</v>
      </c>
      <c r="BG26" s="119">
        <f>(VLOOKUP($A26,'RevPAR Raw Data'!$B$6:$BE$43,'RevPAR Raw Data'!AV$1,FALSE))/100</f>
        <v>0.15540551835335001</v>
      </c>
      <c r="BH26" s="119">
        <f>(VLOOKUP($A26,'RevPAR Raw Data'!$B$6:$BE$43,'RevPAR Raw Data'!AW$1,FALSE))/100</f>
        <v>-6.2099874779851502E-2</v>
      </c>
      <c r="BI26" s="119">
        <f>(VLOOKUP($A26,'RevPAR Raw Data'!$B$6:$BE$43,'RevPAR Raw Data'!AX$1,FALSE))/100</f>
        <v>-5.3889478975280694E-2</v>
      </c>
      <c r="BJ26" s="130">
        <f>(VLOOKUP($A26,'RevPAR Raw Data'!$B$6:$BE$43,'RevPAR Raw Data'!AY$1,FALSE))/100</f>
        <v>-5.9790609542381004E-3</v>
      </c>
      <c r="BK26" s="119">
        <f>(VLOOKUP($A26,'RevPAR Raw Data'!$B$6:$BE$43,'RevPAR Raw Data'!BA$1,FALSE))/100</f>
        <v>-4.35069051609175E-2</v>
      </c>
      <c r="BL26" s="119">
        <f>(VLOOKUP($A26,'RevPAR Raw Data'!$B$6:$BE$43,'RevPAR Raw Data'!BB$1,FALSE))/100</f>
        <v>-0.11309447412217001</v>
      </c>
      <c r="BM26" s="130">
        <f>(VLOOKUP($A26,'RevPAR Raw Data'!$B$6:$BE$43,'RevPAR Raw Data'!BC$1,FALSE))/100</f>
        <v>-8.0095221723077092E-2</v>
      </c>
      <c r="BN26" s="131">
        <f>(VLOOKUP($A26,'RevPAR Raw Data'!$B$6:$BE$43,'RevPAR Raw Data'!BE$1,FALSE))/100</f>
        <v>-2.91071987788304E-2</v>
      </c>
    </row>
    <row r="27" spans="1:66" x14ac:dyDescent="0.45">
      <c r="A27" s="59" t="s">
        <v>93</v>
      </c>
      <c r="B27" s="129">
        <f>(VLOOKUP($A27,'Occupancy Raw Data'!$B$8:$BE$45,'Occupancy Raw Data'!AG$3,FALSE))/100</f>
        <v>0.30794787625584402</v>
      </c>
      <c r="C27" s="119">
        <f>(VLOOKUP($A27,'Occupancy Raw Data'!$B$8:$BE$45,'Occupancy Raw Data'!AH$3,FALSE))/100</f>
        <v>0.32191385656023003</v>
      </c>
      <c r="D27" s="119">
        <f>(VLOOKUP($A27,'Occupancy Raw Data'!$B$8:$BE$45,'Occupancy Raw Data'!AI$3,FALSE))/100</f>
        <v>0.39257151951617303</v>
      </c>
      <c r="E27" s="119">
        <f>(VLOOKUP($A27,'Occupancy Raw Data'!$B$8:$BE$45,'Occupancy Raw Data'!AJ$3,FALSE))/100</f>
        <v>0.33937298843723901</v>
      </c>
      <c r="F27" s="119">
        <f>(VLOOKUP($A27,'Occupancy Raw Data'!$B$8:$BE$45,'Occupancy Raw Data'!AK$3,FALSE))/100</f>
        <v>0.34527357253546298</v>
      </c>
      <c r="G27" s="130">
        <f>(VLOOKUP($A27,'Occupancy Raw Data'!$B$8:$BE$45,'Occupancy Raw Data'!AL$3,FALSE))/100</f>
        <v>0.34141666401552501</v>
      </c>
      <c r="H27" s="119">
        <f>(VLOOKUP($A27,'Occupancy Raw Data'!$B$8:$BE$45,'Occupancy Raw Data'!AN$3,FALSE))/100</f>
        <v>0.41250447013946795</v>
      </c>
      <c r="I27" s="119">
        <f>(VLOOKUP($A27,'Occupancy Raw Data'!$B$8:$BE$45,'Occupancy Raw Data'!AO$3,FALSE))/100</f>
        <v>0.43672269241466999</v>
      </c>
      <c r="J27" s="130">
        <f>(VLOOKUP($A27,'Occupancy Raw Data'!$B$8:$BE$45,'Occupancy Raw Data'!AP$3,FALSE))/100</f>
        <v>0.424613581277069</v>
      </c>
      <c r="K27" s="131">
        <f>(VLOOKUP($A27,'Occupancy Raw Data'!$B$8:$BE$45,'Occupancy Raw Data'!AR$3,FALSE))/100</f>
        <v>0.36520111776265701</v>
      </c>
      <c r="M27" s="118">
        <f>(VLOOKUP($A27,'Occupancy Raw Data'!$B$8:$BE$45,'Occupancy Raw Data'!AT$3,FALSE))/100</f>
        <v>-0.162789619259431</v>
      </c>
      <c r="N27" s="115">
        <f>(VLOOKUP($A27,'Occupancy Raw Data'!$B$8:$BE$45,'Occupancy Raw Data'!AU$3,FALSE))/100</f>
        <v>5.3300296645478404E-2</v>
      </c>
      <c r="O27" s="115">
        <f>(VLOOKUP($A27,'Occupancy Raw Data'!$B$8:$BE$45,'Occupancy Raw Data'!AV$3,FALSE))/100</f>
        <v>0.21183969462326602</v>
      </c>
      <c r="P27" s="115">
        <f>(VLOOKUP($A27,'Occupancy Raw Data'!$B$8:$BE$45,'Occupancy Raw Data'!AW$3,FALSE))/100</f>
        <v>5.9642305703274398E-3</v>
      </c>
      <c r="Q27" s="115">
        <f>(VLOOKUP($A27,'Occupancy Raw Data'!$B$8:$BE$45,'Occupancy Raw Data'!AX$3,FALSE))/100</f>
        <v>-3.88800038731811E-2</v>
      </c>
      <c r="R27" s="116">
        <f>(VLOOKUP($A27,'Occupancy Raw Data'!$B$8:$BE$45,'Occupancy Raw Data'!AY$3,FALSE))/100</f>
        <v>7.7474721376375099E-3</v>
      </c>
      <c r="S27" s="115">
        <f>(VLOOKUP($A27,'Occupancy Raw Data'!$B$8:$BE$45,'Occupancy Raw Data'!BA$3,FALSE))/100</f>
        <v>-6.3935741266378895E-2</v>
      </c>
      <c r="T27" s="115">
        <f>(VLOOKUP($A27,'Occupancy Raw Data'!$B$8:$BE$45,'Occupancy Raw Data'!BB$3,FALSE))/100</f>
        <v>-7.6449427093666908E-2</v>
      </c>
      <c r="U27" s="116">
        <f>(VLOOKUP($A27,'Occupancy Raw Data'!$B$8:$BE$45,'Occupancy Raw Data'!BC$3,FALSE))/100</f>
        <v>-7.0413077665341606E-2</v>
      </c>
      <c r="V27" s="117">
        <f>(VLOOKUP($A27,'Occupancy Raw Data'!$B$8:$BE$45,'Occupancy Raw Data'!BE$3,FALSE))/100</f>
        <v>-1.9616211631407702E-2</v>
      </c>
      <c r="X27" s="49">
        <f>VLOOKUP($A27,'ADR Raw Data'!$B$6:$BE$43,'ADR Raw Data'!AG$1,FALSE)</f>
        <v>98.830528115511299</v>
      </c>
      <c r="Y27" s="50">
        <f>VLOOKUP($A27,'ADR Raw Data'!$B$6:$BE$43,'ADR Raw Data'!AH$1,FALSE)</f>
        <v>99.564820493170998</v>
      </c>
      <c r="Z27" s="50">
        <f>VLOOKUP($A27,'ADR Raw Data'!$B$6:$BE$43,'ADR Raw Data'!AI$1,FALSE)</f>
        <v>117.96409894086</v>
      </c>
      <c r="AA27" s="50">
        <f>VLOOKUP($A27,'ADR Raw Data'!$B$6:$BE$43,'ADR Raw Data'!AJ$1,FALSE)</f>
        <v>100.83358089216701</v>
      </c>
      <c r="AB27" s="50">
        <f>VLOOKUP($A27,'ADR Raw Data'!$B$6:$BE$43,'ADR Raw Data'!AK$1,FALSE)</f>
        <v>100.594495603889</v>
      </c>
      <c r="AC27" s="51">
        <f>VLOOKUP($A27,'ADR Raw Data'!$B$6:$BE$43,'ADR Raw Data'!AL$1,FALSE)</f>
        <v>104.122261483448</v>
      </c>
      <c r="AD27" s="50">
        <f>VLOOKUP($A27,'ADR Raw Data'!$B$6:$BE$43,'ADR Raw Data'!AN$1,FALSE)</f>
        <v>110.19967479651299</v>
      </c>
      <c r="AE27" s="50">
        <f>VLOOKUP($A27,'ADR Raw Data'!$B$6:$BE$43,'ADR Raw Data'!AO$1,FALSE)</f>
        <v>113.16709859430399</v>
      </c>
      <c r="AF27" s="51">
        <f>VLOOKUP($A27,'ADR Raw Data'!$B$6:$BE$43,'ADR Raw Data'!AP$1,FALSE)</f>
        <v>111.72569912504299</v>
      </c>
      <c r="AG27" s="52">
        <f>VLOOKUP($A27,'ADR Raw Data'!$B$6:$BE$43,'ADR Raw Data'!AR$1,FALSE)</f>
        <v>106.649566843443</v>
      </c>
      <c r="AI27" s="118">
        <f>(VLOOKUP($A27,'ADR Raw Data'!$B$6:$BE$43,'ADR Raw Data'!AT$1,FALSE))/100</f>
        <v>-0.16570182765838498</v>
      </c>
      <c r="AJ27" s="115">
        <f>(VLOOKUP($A27,'ADR Raw Data'!$B$6:$BE$43,'ADR Raw Data'!AU$1,FALSE))/100</f>
        <v>1.7293674902981601E-2</v>
      </c>
      <c r="AK27" s="115">
        <f>(VLOOKUP($A27,'ADR Raw Data'!$B$6:$BE$43,'ADR Raw Data'!AV$1,FALSE))/100</f>
        <v>0.20328197782996699</v>
      </c>
      <c r="AL27" s="115">
        <f>(VLOOKUP($A27,'ADR Raw Data'!$B$6:$BE$43,'ADR Raw Data'!AW$1,FALSE))/100</f>
        <v>1.6491140997758402E-2</v>
      </c>
      <c r="AM27" s="115">
        <f>(VLOOKUP($A27,'ADR Raw Data'!$B$6:$BE$43,'ADR Raw Data'!AX$1,FALSE))/100</f>
        <v>1.5389117009398099E-2</v>
      </c>
      <c r="AN27" s="116">
        <f>(VLOOKUP($A27,'ADR Raw Data'!$B$6:$BE$43,'ADR Raw Data'!AY$1,FALSE))/100</f>
        <v>1.20059073254486E-2</v>
      </c>
      <c r="AO27" s="115">
        <f>(VLOOKUP($A27,'ADR Raw Data'!$B$6:$BE$43,'ADR Raw Data'!BA$1,FALSE))/100</f>
        <v>-4.7519519022589099E-3</v>
      </c>
      <c r="AP27" s="115">
        <f>(VLOOKUP($A27,'ADR Raw Data'!$B$6:$BE$43,'ADR Raw Data'!BB$1,FALSE))/100</f>
        <v>-7.6119288467943304E-3</v>
      </c>
      <c r="AQ27" s="116">
        <f>(VLOOKUP($A27,'ADR Raw Data'!$B$6:$BE$43,'ADR Raw Data'!BC$1,FALSE))/100</f>
        <v>-6.34205842888286E-3</v>
      </c>
      <c r="AR27" s="117">
        <f>(VLOOKUP($A27,'ADR Raw Data'!$B$6:$BE$43,'ADR Raw Data'!BE$1,FALSE))/100</f>
        <v>3.9108102203920395E-3</v>
      </c>
      <c r="AT27" s="49">
        <f>VLOOKUP($A27,'RevPAR Raw Data'!$B$6:$BE$43,'RevPAR Raw Data'!AG$1,FALSE)</f>
        <v>30.4346512424151</v>
      </c>
      <c r="AU27" s="50">
        <f>VLOOKUP($A27,'RevPAR Raw Data'!$B$6:$BE$43,'RevPAR Raw Data'!AH$1,FALSE)</f>
        <v>32.051295342683702</v>
      </c>
      <c r="AV27" s="50">
        <f>VLOOKUP($A27,'RevPAR Raw Data'!$B$6:$BE$43,'RevPAR Raw Data'!AI$1,FALSE)</f>
        <v>46.3093455695698</v>
      </c>
      <c r="AW27" s="50">
        <f>VLOOKUP($A27,'RevPAR Raw Data'!$B$6:$BE$43,'RevPAR Raw Data'!AJ$1,FALSE)</f>
        <v>34.220193682202797</v>
      </c>
      <c r="AX27" s="50">
        <f>VLOOKUP($A27,'RevPAR Raw Data'!$B$6:$BE$43,'RevPAR Raw Data'!AK$1,FALSE)</f>
        <v>34.732620874557902</v>
      </c>
      <c r="AY27" s="51">
        <f>VLOOKUP($A27,'RevPAR Raw Data'!$B$6:$BE$43,'RevPAR Raw Data'!AL$1,FALSE)</f>
        <v>35.549075165431198</v>
      </c>
      <c r="AZ27" s="50">
        <f>VLOOKUP($A27,'RevPAR Raw Data'!$B$6:$BE$43,'RevPAR Raw Data'!AN$1,FALSE)</f>
        <v>45.457858461477301</v>
      </c>
      <c r="BA27" s="50">
        <f>VLOOKUP($A27,'RevPAR Raw Data'!$B$6:$BE$43,'RevPAR Raw Data'!AO$1,FALSE)</f>
        <v>49.422639990861001</v>
      </c>
      <c r="BB27" s="51">
        <f>VLOOKUP($A27,'RevPAR Raw Data'!$B$6:$BE$43,'RevPAR Raw Data'!AP$1,FALSE)</f>
        <v>47.440249226169101</v>
      </c>
      <c r="BC27" s="52">
        <f>VLOOKUP($A27,'RevPAR Raw Data'!$B$6:$BE$43,'RevPAR Raw Data'!AR$1,FALSE)</f>
        <v>38.9485410201288</v>
      </c>
      <c r="BE27" s="129">
        <f>(VLOOKUP($A27,'RevPAR Raw Data'!$B$6:$BE$43,'RevPAR Raw Data'!AT$1,FALSE))/100</f>
        <v>-0.30151690948271503</v>
      </c>
      <c r="BF27" s="119">
        <f>(VLOOKUP($A27,'RevPAR Raw Data'!$B$6:$BE$43,'RevPAR Raw Data'!AU$1,FALSE))/100</f>
        <v>7.1515729550879398E-2</v>
      </c>
      <c r="BG27" s="119">
        <f>(VLOOKUP($A27,'RevPAR Raw Data'!$B$6:$BE$43,'RevPAR Raw Data'!AV$1,FALSE))/100</f>
        <v>0.45818486455914803</v>
      </c>
      <c r="BH27" s="119">
        <f>(VLOOKUP($A27,'RevPAR Raw Data'!$B$6:$BE$43,'RevPAR Raw Data'!AW$1,FALSE))/100</f>
        <v>2.2553728535364203E-2</v>
      </c>
      <c r="BI27" s="119">
        <f>(VLOOKUP($A27,'RevPAR Raw Data'!$B$6:$BE$43,'RevPAR Raw Data'!AX$1,FALSE))/100</f>
        <v>-2.4089215792713201E-2</v>
      </c>
      <c r="BJ27" s="130">
        <f>(VLOOKUP($A27,'RevPAR Raw Data'!$B$6:$BE$43,'RevPAR Raw Data'!AY$1,FALSE))/100</f>
        <v>1.9846394895577098E-2</v>
      </c>
      <c r="BK27" s="119">
        <f>(VLOOKUP($A27,'RevPAR Raw Data'!$B$6:$BE$43,'RevPAR Raw Data'!BA$1,FALSE))/100</f>
        <v>-6.8383873601304698E-2</v>
      </c>
      <c r="BL27" s="119">
        <f>(VLOOKUP($A27,'RevPAR Raw Data'!$B$6:$BE$43,'RevPAR Raw Data'!BB$1,FALSE))/100</f>
        <v>-8.3479428341046089E-2</v>
      </c>
      <c r="BM27" s="130">
        <f>(VLOOKUP($A27,'RevPAR Raw Data'!$B$6:$BE$43,'RevPAR Raw Data'!BC$1,FALSE))/100</f>
        <v>-7.6308572241513495E-2</v>
      </c>
      <c r="BN27" s="131">
        <f>(VLOOKUP($A27,'RevPAR Raw Data'!$B$6:$BE$43,'RevPAR Raw Data'!BE$1,FALSE))/100</f>
        <v>-1.5782116691949198E-2</v>
      </c>
    </row>
    <row r="28" spans="1:66" x14ac:dyDescent="0.45">
      <c r="A28" s="59" t="s">
        <v>29</v>
      </c>
      <c r="B28" s="129">
        <f>(VLOOKUP($A28,'Occupancy Raw Data'!$B$8:$BE$45,'Occupancy Raw Data'!AG$3,FALSE))/100</f>
        <v>0.38822647902006702</v>
      </c>
      <c r="C28" s="119">
        <f>(VLOOKUP($A28,'Occupancy Raw Data'!$B$8:$BE$45,'Occupancy Raw Data'!AH$3,FALSE))/100</f>
        <v>0.37943054469637699</v>
      </c>
      <c r="D28" s="119">
        <f>(VLOOKUP($A28,'Occupancy Raw Data'!$B$8:$BE$45,'Occupancy Raw Data'!AI$3,FALSE))/100</f>
        <v>0.37871383893666904</v>
      </c>
      <c r="E28" s="119">
        <f>(VLOOKUP($A28,'Occupancy Raw Data'!$B$8:$BE$45,'Occupancy Raw Data'!AJ$3,FALSE))/100</f>
        <v>0.34294370602032798</v>
      </c>
      <c r="F28" s="119">
        <f>(VLOOKUP($A28,'Occupancy Raw Data'!$B$8:$BE$45,'Occupancy Raw Data'!AK$3,FALSE))/100</f>
        <v>0.40819650768829802</v>
      </c>
      <c r="G28" s="130">
        <f>(VLOOKUP($A28,'Occupancy Raw Data'!$B$8:$BE$45,'Occupancy Raw Data'!AL$3,FALSE))/100</f>
        <v>0.37950221527234801</v>
      </c>
      <c r="H28" s="119">
        <f>(VLOOKUP($A28,'Occupancy Raw Data'!$B$8:$BE$45,'Occupancy Raw Data'!AN$3,FALSE))/100</f>
        <v>0.48185431326557199</v>
      </c>
      <c r="I28" s="119">
        <f>(VLOOKUP($A28,'Occupancy Raw Data'!$B$8:$BE$45,'Occupancy Raw Data'!AO$3,FALSE))/100</f>
        <v>0.495308835027365</v>
      </c>
      <c r="J28" s="130">
        <f>(VLOOKUP($A28,'Occupancy Raw Data'!$B$8:$BE$45,'Occupancy Raw Data'!AP$3,FALSE))/100</f>
        <v>0.48858157414646797</v>
      </c>
      <c r="K28" s="131">
        <f>(VLOOKUP($A28,'Occupancy Raw Data'!$B$8:$BE$45,'Occupancy Raw Data'!AR$3,FALSE))/100</f>
        <v>0.41066774637923897</v>
      </c>
      <c r="M28" s="118">
        <f>(VLOOKUP($A28,'Occupancy Raw Data'!$B$8:$BE$45,'Occupancy Raw Data'!AT$3,FALSE))/100</f>
        <v>4.1302810458452105E-2</v>
      </c>
      <c r="N28" s="115">
        <f>(VLOOKUP($A28,'Occupancy Raw Data'!$B$8:$BE$45,'Occupancy Raw Data'!AU$3,FALSE))/100</f>
        <v>0.19497199940797302</v>
      </c>
      <c r="O28" s="115">
        <f>(VLOOKUP($A28,'Occupancy Raw Data'!$B$8:$BE$45,'Occupancy Raw Data'!AV$3,FALSE))/100</f>
        <v>0.11035226870312399</v>
      </c>
      <c r="P28" s="115">
        <f>(VLOOKUP($A28,'Occupancy Raw Data'!$B$8:$BE$45,'Occupancy Raw Data'!AW$3,FALSE))/100</f>
        <v>-8.7589715913932498E-2</v>
      </c>
      <c r="Q28" s="115">
        <f>(VLOOKUP($A28,'Occupancy Raw Data'!$B$8:$BE$45,'Occupancy Raw Data'!AX$3,FALSE))/100</f>
        <v>-3.47820567469347E-2</v>
      </c>
      <c r="R28" s="116">
        <f>(VLOOKUP($A28,'Occupancy Raw Data'!$B$8:$BE$45,'Occupancy Raw Data'!AY$3,FALSE))/100</f>
        <v>3.6779514325234901E-2</v>
      </c>
      <c r="S28" s="115">
        <f>(VLOOKUP($A28,'Occupancy Raw Data'!$B$8:$BE$45,'Occupancy Raw Data'!BA$3,FALSE))/100</f>
        <v>8.9162241577618803E-2</v>
      </c>
      <c r="T28" s="115">
        <f>(VLOOKUP($A28,'Occupancy Raw Data'!$B$8:$BE$45,'Occupancy Raw Data'!BB$3,FALSE))/100</f>
        <v>0.12807038597259798</v>
      </c>
      <c r="U28" s="116">
        <f>(VLOOKUP($A28,'Occupancy Raw Data'!$B$8:$BE$45,'Occupancy Raw Data'!BC$3,FALSE))/100</f>
        <v>0.10854277703614701</v>
      </c>
      <c r="V28" s="117">
        <f>(VLOOKUP($A28,'Occupancy Raw Data'!$B$8:$BE$45,'Occupancy Raw Data'!BE$3,FALSE))/100</f>
        <v>6.0107545658703805E-2</v>
      </c>
      <c r="X28" s="49">
        <f>VLOOKUP($A28,'ADR Raw Data'!$B$6:$BE$43,'ADR Raw Data'!AG$1,FALSE)</f>
        <v>138.860935638163</v>
      </c>
      <c r="Y28" s="50">
        <f>VLOOKUP($A28,'ADR Raw Data'!$B$6:$BE$43,'ADR Raw Data'!AH$1,FALSE)</f>
        <v>132.33452734609699</v>
      </c>
      <c r="Z28" s="50">
        <f>VLOOKUP($A28,'ADR Raw Data'!$B$6:$BE$43,'ADR Raw Data'!AI$1,FALSE)</f>
        <v>136.01098666666601</v>
      </c>
      <c r="AA28" s="50">
        <f>VLOOKUP($A28,'ADR Raw Data'!$B$6:$BE$43,'ADR Raw Data'!AJ$1,FALSE)</f>
        <v>126.18102973306701</v>
      </c>
      <c r="AB28" s="50">
        <f>VLOOKUP($A28,'ADR Raw Data'!$B$6:$BE$43,'ADR Raw Data'!AK$1,FALSE)</f>
        <v>133.04408699122101</v>
      </c>
      <c r="AC28" s="51">
        <f>VLOOKUP($A28,'ADR Raw Data'!$B$6:$BE$43,'ADR Raw Data'!AL$1,FALSE)</f>
        <v>133.44407925007701</v>
      </c>
      <c r="AD28" s="50">
        <f>VLOOKUP($A28,'ADR Raw Data'!$B$6:$BE$43,'ADR Raw Data'!AN$1,FALSE)</f>
        <v>163.40961192617101</v>
      </c>
      <c r="AE28" s="50">
        <f>VLOOKUP($A28,'ADR Raw Data'!$B$6:$BE$43,'ADR Raw Data'!AO$1,FALSE)</f>
        <v>162.90784398842399</v>
      </c>
      <c r="AF28" s="51">
        <f>VLOOKUP($A28,'ADR Raw Data'!$B$6:$BE$43,'ADR Raw Data'!AP$1,FALSE)</f>
        <v>163.15527354559001</v>
      </c>
      <c r="AG28" s="52">
        <f>VLOOKUP($A28,'ADR Raw Data'!$B$6:$BE$43,'ADR Raw Data'!AR$1,FALSE)</f>
        <v>143.54354857719201</v>
      </c>
      <c r="AI28" s="118">
        <f>(VLOOKUP($A28,'ADR Raw Data'!$B$6:$BE$43,'ADR Raw Data'!AT$1,FALSE))/100</f>
        <v>-9.4821096739407789E-3</v>
      </c>
      <c r="AJ28" s="115">
        <f>(VLOOKUP($A28,'ADR Raw Data'!$B$6:$BE$43,'ADR Raw Data'!AU$1,FALSE))/100</f>
        <v>2.69991854086549E-2</v>
      </c>
      <c r="AK28" s="115">
        <f>(VLOOKUP($A28,'ADR Raw Data'!$B$6:$BE$43,'ADR Raw Data'!AV$1,FALSE))/100</f>
        <v>5.5078662484552406E-2</v>
      </c>
      <c r="AL28" s="115">
        <f>(VLOOKUP($A28,'ADR Raw Data'!$B$6:$BE$43,'ADR Raw Data'!AW$1,FALSE))/100</f>
        <v>-7.7124691249071703E-2</v>
      </c>
      <c r="AM28" s="115">
        <f>(VLOOKUP($A28,'ADR Raw Data'!$B$6:$BE$43,'ADR Raw Data'!AX$1,FALSE))/100</f>
        <v>-3.3974769420908699E-2</v>
      </c>
      <c r="AN28" s="116">
        <f>(VLOOKUP($A28,'ADR Raw Data'!$B$6:$BE$43,'ADR Raw Data'!AY$1,FALSE))/100</f>
        <v>-1.03539886925891E-2</v>
      </c>
      <c r="AO28" s="115">
        <f>(VLOOKUP($A28,'ADR Raw Data'!$B$6:$BE$43,'ADR Raw Data'!BA$1,FALSE))/100</f>
        <v>4.0225180742459204E-2</v>
      </c>
      <c r="AP28" s="115">
        <f>(VLOOKUP($A28,'ADR Raw Data'!$B$6:$BE$43,'ADR Raw Data'!BB$1,FALSE))/100</f>
        <v>-8.3282746621770702E-3</v>
      </c>
      <c r="AQ28" s="116">
        <f>(VLOOKUP($A28,'ADR Raw Data'!$B$6:$BE$43,'ADR Raw Data'!BC$1,FALSE))/100</f>
        <v>1.54699807618612E-2</v>
      </c>
      <c r="AR28" s="117">
        <f>(VLOOKUP($A28,'ADR Raw Data'!$B$6:$BE$43,'ADR Raw Data'!BE$1,FALSE))/100</f>
        <v>2.14301166074594E-3</v>
      </c>
      <c r="AT28" s="49">
        <f>VLOOKUP($A28,'RevPAR Raw Data'!$B$6:$BE$43,'RevPAR Raw Data'!AG$1,FALSE)</f>
        <v>53.909492116236599</v>
      </c>
      <c r="AU28" s="50">
        <f>VLOOKUP($A28,'RevPAR Raw Data'!$B$6:$BE$43,'RevPAR Raw Data'!AH$1,FALSE)</f>
        <v>50.211761793067502</v>
      </c>
      <c r="AV28" s="50">
        <f>VLOOKUP($A28,'RevPAR Raw Data'!$B$6:$BE$43,'RevPAR Raw Data'!AI$1,FALSE)</f>
        <v>51.509242898097398</v>
      </c>
      <c r="AW28" s="50">
        <f>VLOOKUP($A28,'RevPAR Raw Data'!$B$6:$BE$43,'RevPAR Raw Data'!AJ$1,FALSE)</f>
        <v>43.272989966119297</v>
      </c>
      <c r="AX28" s="50">
        <f>VLOOKUP($A28,'RevPAR Raw Data'!$B$6:$BE$43,'RevPAR Raw Data'!AK$1,FALSE)</f>
        <v>54.308131678394503</v>
      </c>
      <c r="AY28" s="51">
        <f>VLOOKUP($A28,'RevPAR Raw Data'!$B$6:$BE$43,'RevPAR Raw Data'!AL$1,FALSE)</f>
        <v>50.642323690383101</v>
      </c>
      <c r="AZ28" s="50">
        <f>VLOOKUP($A28,'RevPAR Raw Data'!$B$6:$BE$43,'RevPAR Raw Data'!AN$1,FALSE)</f>
        <v>78.739626335678906</v>
      </c>
      <c r="BA28" s="50">
        <f>VLOOKUP($A28,'RevPAR Raw Data'!$B$6:$BE$43,'RevPAR Raw Data'!AO$1,FALSE)</f>
        <v>80.689694422726006</v>
      </c>
      <c r="BB28" s="51">
        <f>VLOOKUP($A28,'RevPAR Raw Data'!$B$6:$BE$43,'RevPAR Raw Data'!AP$1,FALSE)</f>
        <v>79.714660379202499</v>
      </c>
      <c r="BC28" s="52">
        <f>VLOOKUP($A28,'RevPAR Raw Data'!$B$6:$BE$43,'RevPAR Raw Data'!AR$1,FALSE)</f>
        <v>58.948705601474302</v>
      </c>
      <c r="BE28" s="129">
        <f>(VLOOKUP($A28,'RevPAR Raw Data'!$B$6:$BE$43,'RevPAR Raw Data'!AT$1,FALSE))/100</f>
        <v>3.14290630059023E-2</v>
      </c>
      <c r="BF28" s="119">
        <f>(VLOOKUP($A28,'RevPAR Raw Data'!$B$6:$BE$43,'RevPAR Raw Data'!AU$1,FALSE))/100</f>
        <v>0.22723526997814003</v>
      </c>
      <c r="BG28" s="119">
        <f>(VLOOKUP($A28,'RevPAR Raw Data'!$B$6:$BE$43,'RevPAR Raw Data'!AV$1,FALSE))/100</f>
        <v>0.17150898654997998</v>
      </c>
      <c r="BH28" s="119">
        <f>(VLOOKUP($A28,'RevPAR Raw Data'!$B$6:$BE$43,'RevPAR Raw Data'!AW$1,FALSE))/100</f>
        <v>-0.15795907736654802</v>
      </c>
      <c r="BI28" s="119">
        <f>(VLOOKUP($A28,'RevPAR Raw Data'!$B$6:$BE$43,'RevPAR Raw Data'!AX$1,FALSE))/100</f>
        <v>-6.7575113809881404E-2</v>
      </c>
      <c r="BJ28" s="130">
        <f>(VLOOKUP($A28,'RevPAR Raw Data'!$B$6:$BE$43,'RevPAR Raw Data'!AY$1,FALSE))/100</f>
        <v>2.6044710957203301E-2</v>
      </c>
      <c r="BK28" s="119">
        <f>(VLOOKUP($A28,'RevPAR Raw Data'!$B$6:$BE$43,'RevPAR Raw Data'!BA$1,FALSE))/100</f>
        <v>0.13297398960293999</v>
      </c>
      <c r="BL28" s="119">
        <f>(VLOOKUP($A28,'RevPAR Raw Data'!$B$6:$BE$43,'RevPAR Raw Data'!BB$1,FALSE))/100</f>
        <v>0.11867550595995001</v>
      </c>
      <c r="BM28" s="130">
        <f>(VLOOKUP($A28,'RevPAR Raw Data'!$B$6:$BE$43,'RevPAR Raw Data'!BC$1,FALSE))/100</f>
        <v>0.125691912470596</v>
      </c>
      <c r="BN28" s="131">
        <f>(VLOOKUP($A28,'RevPAR Raw Data'!$B$6:$BE$43,'RevPAR Raw Data'!BE$1,FALSE))/100</f>
        <v>6.2379368490695197E-2</v>
      </c>
    </row>
    <row r="29" spans="1:66" x14ac:dyDescent="0.45">
      <c r="B29" s="134"/>
      <c r="C29" s="138"/>
      <c r="D29" s="138"/>
      <c r="E29" s="138"/>
      <c r="F29" s="138"/>
      <c r="G29" s="139"/>
      <c r="H29" s="138"/>
      <c r="I29" s="138"/>
      <c r="J29" s="139"/>
      <c r="K29" s="135"/>
      <c r="M29" s="143"/>
      <c r="N29" s="145"/>
      <c r="O29" s="145"/>
      <c r="P29" s="145"/>
      <c r="Q29" s="145"/>
      <c r="R29" s="146"/>
      <c r="S29" s="145"/>
      <c r="T29" s="145"/>
      <c r="U29" s="146"/>
      <c r="V29" s="144"/>
      <c r="X29" s="55"/>
      <c r="Y29" s="56"/>
      <c r="Z29" s="56"/>
      <c r="AA29" s="56"/>
      <c r="AB29" s="56"/>
      <c r="AC29" s="57"/>
      <c r="AD29" s="56"/>
      <c r="AE29" s="56"/>
      <c r="AF29" s="57"/>
      <c r="AG29" s="58"/>
      <c r="AI29" s="143"/>
      <c r="AJ29" s="145"/>
      <c r="AK29" s="145"/>
      <c r="AL29" s="145"/>
      <c r="AM29" s="145"/>
      <c r="AN29" s="146"/>
      <c r="AO29" s="145"/>
      <c r="AP29" s="145"/>
      <c r="AQ29" s="146"/>
      <c r="AR29" s="144"/>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45">
      <c r="A30" s="46" t="s">
        <v>46</v>
      </c>
      <c r="B30" s="129">
        <f>(VLOOKUP($A30,'Occupancy Raw Data'!$B$8:$BE$45,'Occupancy Raw Data'!AG$3,FALSE))/100</f>
        <v>0.37653753935927398</v>
      </c>
      <c r="C30" s="119">
        <f>(VLOOKUP($A30,'Occupancy Raw Data'!$B$8:$BE$45,'Occupancy Raw Data'!AH$3,FALSE))/100</f>
        <v>0.399220036398301</v>
      </c>
      <c r="D30" s="119">
        <f>(VLOOKUP($A30,'Occupancy Raw Data'!$B$8:$BE$45,'Occupancy Raw Data'!AI$3,FALSE))/100</f>
        <v>0.399220036398301</v>
      </c>
      <c r="E30" s="119">
        <f>(VLOOKUP($A30,'Occupancy Raw Data'!$B$8:$BE$45,'Occupancy Raw Data'!AJ$3,FALSE))/100</f>
        <v>0.39161473808340097</v>
      </c>
      <c r="F30" s="119">
        <f>(VLOOKUP($A30,'Occupancy Raw Data'!$B$8:$BE$45,'Occupancy Raw Data'!AK$3,FALSE))/100</f>
        <v>0.43877244297490003</v>
      </c>
      <c r="G30" s="130">
        <f>(VLOOKUP($A30,'Occupancy Raw Data'!$B$8:$BE$45,'Occupancy Raw Data'!AL$3,FALSE))/100</f>
        <v>0.40106998843099495</v>
      </c>
      <c r="H30" s="119">
        <f>(VLOOKUP($A30,'Occupancy Raw Data'!$B$8:$BE$45,'Occupancy Raw Data'!AN$3,FALSE))/100</f>
        <v>0.470424700605724</v>
      </c>
      <c r="I30" s="119">
        <f>(VLOOKUP($A30,'Occupancy Raw Data'!$B$8:$BE$45,'Occupancy Raw Data'!AO$3,FALSE))/100</f>
        <v>0.444172793267674</v>
      </c>
      <c r="J30" s="130">
        <f>(VLOOKUP($A30,'Occupancy Raw Data'!$B$8:$BE$45,'Occupancy Raw Data'!AP$3,FALSE))/100</f>
        <v>0.45729874693669897</v>
      </c>
      <c r="K30" s="131">
        <f>(VLOOKUP($A30,'Occupancy Raw Data'!$B$8:$BE$45,'Occupancy Raw Data'!AR$3,FALSE))/100</f>
        <v>0.417133186105549</v>
      </c>
      <c r="M30" s="118">
        <f>(VLOOKUP($A30,'Occupancy Raw Data'!$B$8:$BE$45,'Occupancy Raw Data'!AT$3,FALSE))/100</f>
        <v>0.16077135832639999</v>
      </c>
      <c r="N30" s="115">
        <f>(VLOOKUP($A30,'Occupancy Raw Data'!$B$8:$BE$45,'Occupancy Raw Data'!AU$3,FALSE))/100</f>
        <v>0.102292200598168</v>
      </c>
      <c r="O30" s="115">
        <f>(VLOOKUP($A30,'Occupancy Raw Data'!$B$8:$BE$45,'Occupancy Raw Data'!AV$3,FALSE))/100</f>
        <v>-6.9011790237598403E-2</v>
      </c>
      <c r="P30" s="115">
        <f>(VLOOKUP($A30,'Occupancy Raw Data'!$B$8:$BE$45,'Occupancy Raw Data'!AW$3,FALSE))/100</f>
        <v>-0.157461628475521</v>
      </c>
      <c r="Q30" s="115">
        <f>(VLOOKUP($A30,'Occupancy Raw Data'!$B$8:$BE$45,'Occupancy Raw Data'!AX$3,FALSE))/100</f>
        <v>-1.3520492703074E-2</v>
      </c>
      <c r="R30" s="116">
        <f>(VLOOKUP($A30,'Occupancy Raw Data'!$B$8:$BE$45,'Occupancy Raw Data'!AY$3,FALSE))/100</f>
        <v>-9.6471881825581397E-3</v>
      </c>
      <c r="S30" s="115">
        <f>(VLOOKUP($A30,'Occupancy Raw Data'!$B$8:$BE$45,'Occupancy Raw Data'!BA$3,FALSE))/100</f>
        <v>9.7382251694126593E-2</v>
      </c>
      <c r="T30" s="115">
        <f>(VLOOKUP($A30,'Occupancy Raw Data'!$B$8:$BE$45,'Occupancy Raw Data'!BB$3,FALSE))/100</f>
        <v>9.1744792609842904E-2</v>
      </c>
      <c r="U30" s="116">
        <f>(VLOOKUP($A30,'Occupancy Raw Data'!$B$8:$BE$45,'Occupancy Raw Data'!BC$3,FALSE))/100</f>
        <v>9.4637175437382801E-2</v>
      </c>
      <c r="V30" s="117">
        <f>(VLOOKUP($A30,'Occupancy Raw Data'!$B$8:$BE$45,'Occupancy Raw Data'!BE$3,FALSE))/100</f>
        <v>2.0810220762097601E-2</v>
      </c>
      <c r="X30" s="49">
        <f>VLOOKUP($A30,'ADR Raw Data'!$B$6:$BE$43,'ADR Raw Data'!AG$1,FALSE)</f>
        <v>101.78644484679199</v>
      </c>
      <c r="Y30" s="50">
        <f>VLOOKUP($A30,'ADR Raw Data'!$B$6:$BE$43,'ADR Raw Data'!AH$1,FALSE)</f>
        <v>104.677515159408</v>
      </c>
      <c r="Z30" s="50">
        <f>VLOOKUP($A30,'ADR Raw Data'!$B$6:$BE$43,'ADR Raw Data'!AI$1,FALSE)</f>
        <v>109.66617288238599</v>
      </c>
      <c r="AA30" s="50">
        <f>VLOOKUP($A30,'ADR Raw Data'!$B$6:$BE$43,'ADR Raw Data'!AJ$1,FALSE)</f>
        <v>102.173083531374</v>
      </c>
      <c r="AB30" s="50">
        <f>VLOOKUP($A30,'ADR Raw Data'!$B$6:$BE$43,'ADR Raw Data'!AK$1,FALSE)</f>
        <v>104.17871167907199</v>
      </c>
      <c r="AC30" s="51">
        <f>VLOOKUP($A30,'ADR Raw Data'!$B$6:$BE$43,'ADR Raw Data'!AL$1,FALSE)</f>
        <v>104.529865369154</v>
      </c>
      <c r="AD30" s="50">
        <f>VLOOKUP($A30,'ADR Raw Data'!$B$6:$BE$43,'ADR Raw Data'!AN$1,FALSE)</f>
        <v>112.956615719182</v>
      </c>
      <c r="AE30" s="50">
        <f>VLOOKUP($A30,'ADR Raw Data'!$B$6:$BE$43,'ADR Raw Data'!AO$1,FALSE)</f>
        <v>113.081042303738</v>
      </c>
      <c r="AF30" s="51">
        <f>VLOOKUP($A30,'ADR Raw Data'!$B$6:$BE$43,'ADR Raw Data'!AP$1,FALSE)</f>
        <v>113.017043288675</v>
      </c>
      <c r="AG30" s="52">
        <f>VLOOKUP($A30,'ADR Raw Data'!$B$6:$BE$43,'ADR Raw Data'!AR$1,FALSE)</f>
        <v>107.187908871221</v>
      </c>
      <c r="AH30" s="61"/>
      <c r="AI30" s="118">
        <f>(VLOOKUP($A30,'ADR Raw Data'!$B$6:$BE$43,'ADR Raw Data'!AT$1,FALSE))/100</f>
        <v>-1.1739696502032E-2</v>
      </c>
      <c r="AJ30" s="115">
        <f>(VLOOKUP($A30,'ADR Raw Data'!$B$6:$BE$43,'ADR Raw Data'!AU$1,FALSE))/100</f>
        <v>9.2084004528054403E-2</v>
      </c>
      <c r="AK30" s="115">
        <f>(VLOOKUP($A30,'ADR Raw Data'!$B$6:$BE$43,'ADR Raw Data'!AV$1,FALSE))/100</f>
        <v>0.124607538956074</v>
      </c>
      <c r="AL30" s="115">
        <f>(VLOOKUP($A30,'ADR Raw Data'!$B$6:$BE$43,'ADR Raw Data'!AW$1,FALSE))/100</f>
        <v>3.6717560323458999E-2</v>
      </c>
      <c r="AM30" s="115">
        <f>(VLOOKUP($A30,'ADR Raw Data'!$B$6:$BE$43,'ADR Raw Data'!AX$1,FALSE))/100</f>
        <v>5.9166769815024597E-2</v>
      </c>
      <c r="AN30" s="116">
        <f>(VLOOKUP($A30,'ADR Raw Data'!$B$6:$BE$43,'ADR Raw Data'!AY$1,FALSE))/100</f>
        <v>6.10008508414999E-2</v>
      </c>
      <c r="AO30" s="115">
        <f>(VLOOKUP($A30,'ADR Raw Data'!$B$6:$BE$43,'ADR Raw Data'!BA$1,FALSE))/100</f>
        <v>3.8992096499513497E-2</v>
      </c>
      <c r="AP30" s="115">
        <f>(VLOOKUP($A30,'ADR Raw Data'!$B$6:$BE$43,'ADR Raw Data'!BB$1,FALSE))/100</f>
        <v>1.06136624612903E-2</v>
      </c>
      <c r="AQ30" s="116">
        <f>(VLOOKUP($A30,'ADR Raw Data'!$B$6:$BE$43,'ADR Raw Data'!BC$1,FALSE))/100</f>
        <v>2.4967983647287098E-2</v>
      </c>
      <c r="AR30" s="117">
        <f>(VLOOKUP($A30,'ADR Raw Data'!$B$6:$BE$43,'ADR Raw Data'!BE$1,FALSE))/100</f>
        <v>5.1377298312243802E-2</v>
      </c>
      <c r="AT30" s="49">
        <f>VLOOKUP($A30,'RevPAR Raw Data'!$B$6:$BE$43,'RevPAR Raw Data'!AG$1,FALSE)</f>
        <v>38.3264174827396</v>
      </c>
      <c r="AU30" s="50">
        <f>VLOOKUP($A30,'RevPAR Raw Data'!$B$6:$BE$43,'RevPAR Raw Data'!AH$1,FALSE)</f>
        <v>41.789361412022899</v>
      </c>
      <c r="AV30" s="50">
        <f>VLOOKUP($A30,'RevPAR Raw Data'!$B$6:$BE$43,'RevPAR Raw Data'!AI$1,FALSE)</f>
        <v>43.780933529768603</v>
      </c>
      <c r="AW30" s="50">
        <f>VLOOKUP($A30,'RevPAR Raw Data'!$B$6:$BE$43,'RevPAR Raw Data'!AJ$1,FALSE)</f>
        <v>40.012485346312502</v>
      </c>
      <c r="AX30" s="50">
        <f>VLOOKUP($A30,'RevPAR Raw Data'!$B$6:$BE$43,'RevPAR Raw Data'!AK$1,FALSE)</f>
        <v>45.710747829404397</v>
      </c>
      <c r="AY30" s="51">
        <f>VLOOKUP($A30,'RevPAR Raw Data'!$B$6:$BE$43,'RevPAR Raw Data'!AL$1,FALSE)</f>
        <v>41.923791894300201</v>
      </c>
      <c r="AZ30" s="50">
        <f>VLOOKUP($A30,'RevPAR Raw Data'!$B$6:$BE$43,'RevPAR Raw Data'!AN$1,FALSE)</f>
        <v>53.137582131132298</v>
      </c>
      <c r="BA30" s="50">
        <f>VLOOKUP($A30,'RevPAR Raw Data'!$B$6:$BE$43,'RevPAR Raw Data'!AO$1,FALSE)</f>
        <v>50.227522425671602</v>
      </c>
      <c r="BB30" s="51">
        <f>VLOOKUP($A30,'RevPAR Raw Data'!$B$6:$BE$43,'RevPAR Raw Data'!AP$1,FALSE)</f>
        <v>51.6825522784019</v>
      </c>
      <c r="BC30" s="52">
        <f>VLOOKUP($A30,'RevPAR Raw Data'!$B$6:$BE$43,'RevPAR Raw Data'!AR$1,FALSE)</f>
        <v>44.7116339394439</v>
      </c>
      <c r="BE30" s="129">
        <f>(VLOOKUP($A30,'RevPAR Raw Data'!$B$6:$BE$43,'RevPAR Raw Data'!AT$1,FALSE))/100</f>
        <v>0.14714425487139601</v>
      </c>
      <c r="BF30" s="119">
        <f>(VLOOKUP($A30,'RevPAR Raw Data'!$B$6:$BE$43,'RevPAR Raw Data'!AU$1,FALSE))/100</f>
        <v>0.20379568058928899</v>
      </c>
      <c r="BG30" s="119">
        <f>(VLOOKUP($A30,'RevPAR Raw Data'!$B$6:$BE$43,'RevPAR Raw Data'!AV$1,FALSE))/100</f>
        <v>4.6996359378015995E-2</v>
      </c>
      <c r="BH30" s="119">
        <f>(VLOOKUP($A30,'RevPAR Raw Data'!$B$6:$BE$43,'RevPAR Raw Data'!AW$1,FALSE))/100</f>
        <v>-0.126525674994243</v>
      </c>
      <c r="BI30" s="119">
        <f>(VLOOKUP($A30,'RevPAR Raw Data'!$B$6:$BE$43,'RevPAR Raw Data'!AX$1,FALSE))/100</f>
        <v>4.4846313232401999E-2</v>
      </c>
      <c r="BJ30" s="130">
        <f>(VLOOKUP($A30,'RevPAR Raw Data'!$B$6:$BE$43,'RevPAR Raw Data'!AY$1,FALSE))/100</f>
        <v>5.0765175971577599E-2</v>
      </c>
      <c r="BK30" s="119">
        <f>(VLOOKUP($A30,'RevPAR Raw Data'!$B$6:$BE$43,'RevPAR Raw Data'!BA$1,FALSE))/100</f>
        <v>0.14017148634903701</v>
      </c>
      <c r="BL30" s="119">
        <f>(VLOOKUP($A30,'RevPAR Raw Data'!$B$6:$BE$43,'RevPAR Raw Data'!BB$1,FALSE))/100</f>
        <v>0.103332203332475</v>
      </c>
      <c r="BM30" s="130">
        <f>(VLOOKUP($A30,'RevPAR Raw Data'!$B$6:$BE$43,'RevPAR Raw Data'!BC$1,FALSE))/100</f>
        <v>0.121968058533415</v>
      </c>
      <c r="BN30" s="131">
        <f>(VLOOKUP($A30,'RevPAR Raw Data'!$B$6:$BE$43,'RevPAR Raw Data'!BE$1,FALSE))/100</f>
        <v>7.3256691994379397E-2</v>
      </c>
    </row>
    <row r="31" spans="1:66" x14ac:dyDescent="0.45">
      <c r="A31" s="59" t="s">
        <v>70</v>
      </c>
      <c r="B31" s="129">
        <f>(VLOOKUP($A31,'Occupancy Raw Data'!$B$8:$BE$45,'Occupancy Raw Data'!AG$3,FALSE))/100</f>
        <v>0.36796580978503501</v>
      </c>
      <c r="C31" s="119">
        <f>(VLOOKUP($A31,'Occupancy Raw Data'!$B$8:$BE$45,'Occupancy Raw Data'!AH$3,FALSE))/100</f>
        <v>0.38548191618294297</v>
      </c>
      <c r="D31" s="119">
        <f>(VLOOKUP($A31,'Occupancy Raw Data'!$B$8:$BE$45,'Occupancy Raw Data'!AI$3,FALSE))/100</f>
        <v>0.39047011545576299</v>
      </c>
      <c r="E31" s="119">
        <f>(VLOOKUP($A31,'Occupancy Raw Data'!$B$8:$BE$45,'Occupancy Raw Data'!AJ$3,FALSE))/100</f>
        <v>0.381753391064449</v>
      </c>
      <c r="F31" s="119">
        <f>(VLOOKUP($A31,'Occupancy Raw Data'!$B$8:$BE$45,'Occupancy Raw Data'!AK$3,FALSE))/100</f>
        <v>0.42037704038623602</v>
      </c>
      <c r="G31" s="130">
        <f>(VLOOKUP($A31,'Occupancy Raw Data'!$B$8:$BE$45,'Occupancy Raw Data'!AL$3,FALSE))/100</f>
        <v>0.38920414659610997</v>
      </c>
      <c r="H31" s="119">
        <f>(VLOOKUP($A31,'Occupancy Raw Data'!$B$8:$BE$45,'Occupancy Raw Data'!AN$3,FALSE))/100</f>
        <v>0.45219367689871803</v>
      </c>
      <c r="I31" s="119">
        <f>(VLOOKUP($A31,'Occupancy Raw Data'!$B$8:$BE$45,'Occupancy Raw Data'!AO$3,FALSE))/100</f>
        <v>0.42310638949895202</v>
      </c>
      <c r="J31" s="130">
        <f>(VLOOKUP($A31,'Occupancy Raw Data'!$B$8:$BE$45,'Occupancy Raw Data'!AP$3,FALSE))/100</f>
        <v>0.437650033198835</v>
      </c>
      <c r="K31" s="131">
        <f>(VLOOKUP($A31,'Occupancy Raw Data'!$B$8:$BE$45,'Occupancy Raw Data'!AR$3,FALSE))/100</f>
        <v>0.40304171415545903</v>
      </c>
      <c r="M31" s="118">
        <f>(VLOOKUP($A31,'Occupancy Raw Data'!$B$8:$BE$45,'Occupancy Raw Data'!AT$3,FALSE))/100</f>
        <v>0.128930615281348</v>
      </c>
      <c r="N31" s="115">
        <f>(VLOOKUP($A31,'Occupancy Raw Data'!$B$8:$BE$45,'Occupancy Raw Data'!AU$3,FALSE))/100</f>
        <v>6.1943719118370703E-2</v>
      </c>
      <c r="O31" s="115">
        <f>(VLOOKUP($A31,'Occupancy Raw Data'!$B$8:$BE$45,'Occupancy Raw Data'!AV$3,FALSE))/100</f>
        <v>-8.6502088035802005E-2</v>
      </c>
      <c r="P31" s="115">
        <f>(VLOOKUP($A31,'Occupancy Raw Data'!$B$8:$BE$45,'Occupancy Raw Data'!AW$3,FALSE))/100</f>
        <v>-0.17389586852827102</v>
      </c>
      <c r="Q31" s="115">
        <f>(VLOOKUP($A31,'Occupancy Raw Data'!$B$8:$BE$45,'Occupancy Raw Data'!AX$3,FALSE))/100</f>
        <v>-3.5849538029677899E-2</v>
      </c>
      <c r="R31" s="116">
        <f>(VLOOKUP($A31,'Occupancy Raw Data'!$B$8:$BE$45,'Occupancy Raw Data'!AY$3,FALSE))/100</f>
        <v>-3.3916783665798603E-2</v>
      </c>
      <c r="S31" s="115">
        <f>(VLOOKUP($A31,'Occupancy Raw Data'!$B$8:$BE$45,'Occupancy Raw Data'!BA$3,FALSE))/100</f>
        <v>0.10633960782771</v>
      </c>
      <c r="T31" s="115">
        <f>(VLOOKUP($A31,'Occupancy Raw Data'!$B$8:$BE$45,'Occupancy Raw Data'!BB$3,FALSE))/100</f>
        <v>0.10893619311616201</v>
      </c>
      <c r="U31" s="116">
        <f>(VLOOKUP($A31,'Occupancy Raw Data'!$B$8:$BE$45,'Occupancy Raw Data'!BC$3,FALSE))/100</f>
        <v>0.10759323660136699</v>
      </c>
      <c r="V31" s="117">
        <f>(VLOOKUP($A31,'Occupancy Raw Data'!$B$8:$BE$45,'Occupancy Raw Data'!BE$3,FALSE))/100</f>
        <v>5.9453693031056402E-3</v>
      </c>
      <c r="X31" s="49">
        <f>VLOOKUP($A31,'ADR Raw Data'!$B$6:$BE$43,'ADR Raw Data'!AG$1,FALSE)</f>
        <v>106.90181846548499</v>
      </c>
      <c r="Y31" s="50">
        <f>VLOOKUP($A31,'ADR Raw Data'!$B$6:$BE$43,'ADR Raw Data'!AH$1,FALSE)</f>
        <v>110.962731334392</v>
      </c>
      <c r="Z31" s="50">
        <f>VLOOKUP($A31,'ADR Raw Data'!$B$6:$BE$43,'ADR Raw Data'!AI$1,FALSE)</f>
        <v>115.800196033587</v>
      </c>
      <c r="AA31" s="50">
        <f>VLOOKUP($A31,'ADR Raw Data'!$B$6:$BE$43,'ADR Raw Data'!AJ$1,FALSE)</f>
        <v>105.423766603098</v>
      </c>
      <c r="AB31" s="50">
        <f>VLOOKUP($A31,'ADR Raw Data'!$B$6:$BE$43,'ADR Raw Data'!AK$1,FALSE)</f>
        <v>107.11438580500101</v>
      </c>
      <c r="AC31" s="51">
        <f>VLOOKUP($A31,'ADR Raw Data'!$B$6:$BE$43,'ADR Raw Data'!AL$1,FALSE)</f>
        <v>109.24903835558899</v>
      </c>
      <c r="AD31" s="50">
        <f>VLOOKUP($A31,'ADR Raw Data'!$B$6:$BE$43,'ADR Raw Data'!AN$1,FALSE)</f>
        <v>119.174814762523</v>
      </c>
      <c r="AE31" s="50">
        <f>VLOOKUP($A31,'ADR Raw Data'!$B$6:$BE$43,'ADR Raw Data'!AO$1,FALSE)</f>
        <v>120.215339509898</v>
      </c>
      <c r="AF31" s="51">
        <f>VLOOKUP($A31,'ADR Raw Data'!$B$6:$BE$43,'ADR Raw Data'!AP$1,FALSE)</f>
        <v>119.677788183807</v>
      </c>
      <c r="AG31" s="52">
        <f>VLOOKUP($A31,'ADR Raw Data'!$B$6:$BE$43,'ADR Raw Data'!AR$1,FALSE)</f>
        <v>112.48357491245</v>
      </c>
      <c r="AH31" s="61"/>
      <c r="AI31" s="118">
        <f>(VLOOKUP($A31,'ADR Raw Data'!$B$6:$BE$43,'ADR Raw Data'!AT$1,FALSE))/100</f>
        <v>1.8334674053380799E-2</v>
      </c>
      <c r="AJ31" s="115">
        <f>(VLOOKUP($A31,'ADR Raw Data'!$B$6:$BE$43,'ADR Raw Data'!AU$1,FALSE))/100</f>
        <v>0.14094947753173501</v>
      </c>
      <c r="AK31" s="115">
        <f>(VLOOKUP($A31,'ADR Raw Data'!$B$6:$BE$43,'ADR Raw Data'!AV$1,FALSE))/100</f>
        <v>0.17573885769083902</v>
      </c>
      <c r="AL31" s="115">
        <f>(VLOOKUP($A31,'ADR Raw Data'!$B$6:$BE$43,'ADR Raw Data'!AW$1,FALSE))/100</f>
        <v>4.9337596538240602E-2</v>
      </c>
      <c r="AM31" s="115">
        <f>(VLOOKUP($A31,'ADR Raw Data'!$B$6:$BE$43,'ADR Raw Data'!AX$1,FALSE))/100</f>
        <v>6.4994281695044898E-2</v>
      </c>
      <c r="AN31" s="116">
        <f>(VLOOKUP($A31,'ADR Raw Data'!$B$6:$BE$43,'ADR Raw Data'!AY$1,FALSE))/100</f>
        <v>9.0046056332697799E-2</v>
      </c>
      <c r="AO31" s="115">
        <f>(VLOOKUP($A31,'ADR Raw Data'!$B$6:$BE$43,'ADR Raw Data'!BA$1,FALSE))/100</f>
        <v>7.1264098244445295E-2</v>
      </c>
      <c r="AP31" s="115">
        <f>(VLOOKUP($A31,'ADR Raw Data'!$B$6:$BE$43,'ADR Raw Data'!BB$1,FALSE))/100</f>
        <v>6.0438054559009802E-2</v>
      </c>
      <c r="AQ31" s="116">
        <f>(VLOOKUP($A31,'ADR Raw Data'!$B$6:$BE$43,'ADR Raw Data'!BC$1,FALSE))/100</f>
        <v>6.5991747124565195E-2</v>
      </c>
      <c r="AR31" s="117">
        <f>(VLOOKUP($A31,'ADR Raw Data'!$B$6:$BE$43,'ADR Raw Data'!BE$1,FALSE))/100</f>
        <v>8.5569431227645903E-2</v>
      </c>
      <c r="AT31" s="49">
        <f>VLOOKUP($A31,'RevPAR Raw Data'!$B$6:$BE$43,'RevPAR Raw Data'!AG$1,FALSE)</f>
        <v>39.336214199145203</v>
      </c>
      <c r="AU31" s="50">
        <f>VLOOKUP($A31,'RevPAR Raw Data'!$B$6:$BE$43,'RevPAR Raw Data'!AH$1,FALSE)</f>
        <v>42.774126299674599</v>
      </c>
      <c r="AV31" s="50">
        <f>VLOOKUP($A31,'RevPAR Raw Data'!$B$6:$BE$43,'RevPAR Raw Data'!AI$1,FALSE)</f>
        <v>45.216515915034698</v>
      </c>
      <c r="AW31" s="50">
        <f>VLOOKUP($A31,'RevPAR Raw Data'!$B$6:$BE$43,'RevPAR Raw Data'!AJ$1,FALSE)</f>
        <v>40.245880399519699</v>
      </c>
      <c r="AX31" s="50">
        <f>VLOOKUP($A31,'RevPAR Raw Data'!$B$6:$BE$43,'RevPAR Raw Data'!AK$1,FALSE)</f>
        <v>45.028428487495802</v>
      </c>
      <c r="AY31" s="51">
        <f>VLOOKUP($A31,'RevPAR Raw Data'!$B$6:$BE$43,'RevPAR Raw Data'!AL$1,FALSE)</f>
        <v>42.520178739632797</v>
      </c>
      <c r="AZ31" s="50">
        <f>VLOOKUP($A31,'RevPAR Raw Data'!$B$6:$BE$43,'RevPAR Raw Data'!AN$1,FALSE)</f>
        <v>53.890097681188998</v>
      </c>
      <c r="BA31" s="50">
        <f>VLOOKUP($A31,'RevPAR Raw Data'!$B$6:$BE$43,'RevPAR Raw Data'!AO$1,FALSE)</f>
        <v>50.863878262424002</v>
      </c>
      <c r="BB31" s="51">
        <f>VLOOKUP($A31,'RevPAR Raw Data'!$B$6:$BE$43,'RevPAR Raw Data'!AP$1,FALSE)</f>
        <v>52.3769879718065</v>
      </c>
      <c r="BC31" s="52">
        <f>VLOOKUP($A31,'RevPAR Raw Data'!$B$6:$BE$43,'RevPAR Raw Data'!AR$1,FALSE)</f>
        <v>45.335572847047999</v>
      </c>
      <c r="BE31" s="129">
        <f>(VLOOKUP($A31,'RevPAR Raw Data'!$B$6:$BE$43,'RevPAR Raw Data'!AT$1,FALSE))/100</f>
        <v>0.14962919014141401</v>
      </c>
      <c r="BF31" s="119">
        <f>(VLOOKUP($A31,'RevPAR Raw Data'!$B$6:$BE$43,'RevPAR Raw Data'!AU$1,FALSE))/100</f>
        <v>0.21162413149621201</v>
      </c>
      <c r="BG31" s="119">
        <f>(VLOOKUP($A31,'RevPAR Raw Data'!$B$6:$BE$43,'RevPAR Raw Data'!AV$1,FALSE))/100</f>
        <v>7.403499151575281E-2</v>
      </c>
      <c r="BH31" s="119">
        <f>(VLOOKUP($A31,'RevPAR Raw Data'!$B$6:$BE$43,'RevPAR Raw Data'!AW$1,FALSE))/100</f>
        <v>-0.133137876191145</v>
      </c>
      <c r="BI31" s="119">
        <f>(VLOOKUP($A31,'RevPAR Raw Data'!$B$6:$BE$43,'RevPAR Raw Data'!AX$1,FALSE))/100</f>
        <v>2.6814728692028899E-2</v>
      </c>
      <c r="BJ31" s="130">
        <f>(VLOOKUP($A31,'RevPAR Raw Data'!$B$6:$BE$43,'RevPAR Raw Data'!AY$1,FALSE))/100</f>
        <v>5.30752000543048E-2</v>
      </c>
      <c r="BK31" s="119">
        <f>(VLOOKUP($A31,'RevPAR Raw Data'!$B$6:$BE$43,'RevPAR Raw Data'!BA$1,FALSE))/100</f>
        <v>0.18518190233166501</v>
      </c>
      <c r="BL31" s="119">
        <f>(VLOOKUP($A31,'RevPAR Raw Data'!$B$6:$BE$43,'RevPAR Raw Data'!BB$1,FALSE))/100</f>
        <v>0.17595813925817702</v>
      </c>
      <c r="BM31" s="130">
        <f>(VLOOKUP($A31,'RevPAR Raw Data'!$B$6:$BE$43,'RevPAR Raw Data'!BC$1,FALSE))/100</f>
        <v>0.18068524938804298</v>
      </c>
      <c r="BN31" s="131">
        <f>(VLOOKUP($A31,'RevPAR Raw Data'!$B$6:$BE$43,'RevPAR Raw Data'!BE$1,FALSE))/100</f>
        <v>9.2023542400456598E-2</v>
      </c>
    </row>
    <row r="32" spans="1:66" x14ac:dyDescent="0.45">
      <c r="A32" s="59" t="s">
        <v>52</v>
      </c>
      <c r="B32" s="129">
        <f>(VLOOKUP($A32,'Occupancy Raw Data'!$B$8:$BE$45,'Occupancy Raw Data'!AG$3,FALSE))/100</f>
        <v>0.31591119333950002</v>
      </c>
      <c r="C32" s="119">
        <f>(VLOOKUP($A32,'Occupancy Raw Data'!$B$8:$BE$45,'Occupancy Raw Data'!AH$3,FALSE))/100</f>
        <v>0.42383595436324301</v>
      </c>
      <c r="D32" s="119">
        <f>(VLOOKUP($A32,'Occupancy Raw Data'!$B$8:$BE$45,'Occupancy Raw Data'!AI$3,FALSE))/100</f>
        <v>0.451510946654332</v>
      </c>
      <c r="E32" s="119">
        <f>(VLOOKUP($A32,'Occupancy Raw Data'!$B$8:$BE$45,'Occupancy Raw Data'!AJ$3,FALSE))/100</f>
        <v>0.41967314215232798</v>
      </c>
      <c r="F32" s="119">
        <f>(VLOOKUP($A32,'Occupancy Raw Data'!$B$8:$BE$45,'Occupancy Raw Data'!AK$3,FALSE))/100</f>
        <v>0.40186555658341</v>
      </c>
      <c r="G32" s="130">
        <f>(VLOOKUP($A32,'Occupancy Raw Data'!$B$8:$BE$45,'Occupancy Raw Data'!AL$3,FALSE))/100</f>
        <v>0.40255935861856301</v>
      </c>
      <c r="H32" s="119">
        <f>(VLOOKUP($A32,'Occupancy Raw Data'!$B$8:$BE$45,'Occupancy Raw Data'!AN$3,FALSE))/100</f>
        <v>0.43370336108541402</v>
      </c>
      <c r="I32" s="119">
        <f>(VLOOKUP($A32,'Occupancy Raw Data'!$B$8:$BE$45,'Occupancy Raw Data'!AO$3,FALSE))/100</f>
        <v>0.41574159728646298</v>
      </c>
      <c r="J32" s="130">
        <f>(VLOOKUP($A32,'Occupancy Raw Data'!$B$8:$BE$45,'Occupancy Raw Data'!AP$3,FALSE))/100</f>
        <v>0.42472247918593803</v>
      </c>
      <c r="K32" s="131">
        <f>(VLOOKUP($A32,'Occupancy Raw Data'!$B$8:$BE$45,'Occupancy Raw Data'!AR$3,FALSE))/100</f>
        <v>0.40889167878067001</v>
      </c>
      <c r="M32" s="118">
        <f>(VLOOKUP($A32,'Occupancy Raw Data'!$B$8:$BE$45,'Occupancy Raw Data'!AT$3,FALSE))/100</f>
        <v>4.6189645825340103E-2</v>
      </c>
      <c r="N32" s="115">
        <f>(VLOOKUP($A32,'Occupancy Raw Data'!$B$8:$BE$45,'Occupancy Raw Data'!AU$3,FALSE))/100</f>
        <v>0.22120902397946601</v>
      </c>
      <c r="O32" s="115">
        <f>(VLOOKUP($A32,'Occupancy Raw Data'!$B$8:$BE$45,'Occupancy Raw Data'!AV$3,FALSE))/100</f>
        <v>7.722893538097049E-2</v>
      </c>
      <c r="P32" s="115">
        <f>(VLOOKUP($A32,'Occupancy Raw Data'!$B$8:$BE$45,'Occupancy Raw Data'!AW$3,FALSE))/100</f>
        <v>-5.7090185637667407E-2</v>
      </c>
      <c r="Q32" s="115">
        <f>(VLOOKUP($A32,'Occupancy Raw Data'!$B$8:$BE$45,'Occupancy Raw Data'!AX$3,FALSE))/100</f>
        <v>9.5391403402778699E-3</v>
      </c>
      <c r="R32" s="116">
        <f>(VLOOKUP($A32,'Occupancy Raw Data'!$B$8:$BE$45,'Occupancy Raw Data'!AY$3,FALSE))/100</f>
        <v>5.3093264726113497E-2</v>
      </c>
      <c r="S32" s="115">
        <f>(VLOOKUP($A32,'Occupancy Raw Data'!$B$8:$BE$45,'Occupancy Raw Data'!BA$3,FALSE))/100</f>
        <v>6.0596468412663605E-2</v>
      </c>
      <c r="T32" s="115">
        <f>(VLOOKUP($A32,'Occupancy Raw Data'!$B$8:$BE$45,'Occupancy Raw Data'!BB$3,FALSE))/100</f>
        <v>1.07531012623346E-2</v>
      </c>
      <c r="U32" s="116">
        <f>(VLOOKUP($A32,'Occupancy Raw Data'!$B$8:$BE$45,'Occupancy Raw Data'!BC$3,FALSE))/100</f>
        <v>3.56020278788328E-2</v>
      </c>
      <c r="V32" s="117">
        <f>(VLOOKUP($A32,'Occupancy Raw Data'!$B$8:$BE$45,'Occupancy Raw Data'!BE$3,FALSE))/100</f>
        <v>4.7840935751429697E-2</v>
      </c>
      <c r="X32" s="49">
        <f>VLOOKUP($A32,'ADR Raw Data'!$B$6:$BE$43,'ADR Raw Data'!AG$1,FALSE)</f>
        <v>92.171822840409902</v>
      </c>
      <c r="Y32" s="50">
        <f>VLOOKUP($A32,'ADR Raw Data'!$B$6:$BE$43,'ADR Raw Data'!AH$1,FALSE)</f>
        <v>98.332237177155307</v>
      </c>
      <c r="Z32" s="50">
        <f>VLOOKUP($A32,'ADR Raw Data'!$B$6:$BE$43,'ADR Raw Data'!AI$1,FALSE)</f>
        <v>102.47459279494601</v>
      </c>
      <c r="AA32" s="50">
        <f>VLOOKUP($A32,'ADR Raw Data'!$B$6:$BE$43,'ADR Raw Data'!AJ$1,FALSE)</f>
        <v>96.966735855988205</v>
      </c>
      <c r="AB32" s="50">
        <f>VLOOKUP($A32,'ADR Raw Data'!$B$6:$BE$43,'ADR Raw Data'!AK$1,FALSE)</f>
        <v>95.883834644158796</v>
      </c>
      <c r="AC32" s="51">
        <f>VLOOKUP($A32,'ADR Raw Data'!$B$6:$BE$43,'ADR Raw Data'!AL$1,FALSE)</f>
        <v>97.521018766756001</v>
      </c>
      <c r="AD32" s="50">
        <f>VLOOKUP($A32,'ADR Raw Data'!$B$6:$BE$43,'ADR Raw Data'!AN$1,FALSE)</f>
        <v>103.710997156061</v>
      </c>
      <c r="AE32" s="50">
        <f>VLOOKUP($A32,'ADR Raw Data'!$B$6:$BE$43,'ADR Raw Data'!AO$1,FALSE)</f>
        <v>106.03419803448899</v>
      </c>
      <c r="AF32" s="51">
        <f>VLOOKUP($A32,'ADR Raw Data'!$B$6:$BE$43,'ADR Raw Data'!AP$1,FALSE)</f>
        <v>104.84803521190599</v>
      </c>
      <c r="AG32" s="52">
        <f>VLOOKUP($A32,'ADR Raw Data'!$B$6:$BE$43,'ADR Raw Data'!AR$1,FALSE)</f>
        <v>99.695502168116505</v>
      </c>
      <c r="AH32" s="61"/>
      <c r="AI32" s="118">
        <f>(VLOOKUP($A32,'ADR Raw Data'!$B$6:$BE$43,'ADR Raw Data'!AT$1,FALSE))/100</f>
        <v>-4.9976003764962702E-2</v>
      </c>
      <c r="AJ32" s="115">
        <f>(VLOOKUP($A32,'ADR Raw Data'!$B$6:$BE$43,'ADR Raw Data'!AU$1,FALSE))/100</f>
        <v>4.8988599724632806E-2</v>
      </c>
      <c r="AK32" s="115">
        <f>(VLOOKUP($A32,'ADR Raw Data'!$B$6:$BE$43,'ADR Raw Data'!AV$1,FALSE))/100</f>
        <v>6.868739866128909E-2</v>
      </c>
      <c r="AL32" s="115">
        <f>(VLOOKUP($A32,'ADR Raw Data'!$B$6:$BE$43,'ADR Raw Data'!AW$1,FALSE))/100</f>
        <v>-8.2347019222669005E-3</v>
      </c>
      <c r="AM32" s="115">
        <f>(VLOOKUP($A32,'ADR Raw Data'!$B$6:$BE$43,'ADR Raw Data'!AX$1,FALSE))/100</f>
        <v>1.3647960409634901E-2</v>
      </c>
      <c r="AN32" s="116">
        <f>(VLOOKUP($A32,'ADR Raw Data'!$B$6:$BE$43,'ADR Raw Data'!AY$1,FALSE))/100</f>
        <v>1.7477228552853899E-2</v>
      </c>
      <c r="AO32" s="115">
        <f>(VLOOKUP($A32,'ADR Raw Data'!$B$6:$BE$43,'ADR Raw Data'!BA$1,FALSE))/100</f>
        <v>-2.71896587955354E-2</v>
      </c>
      <c r="AP32" s="115">
        <f>(VLOOKUP($A32,'ADR Raw Data'!$B$6:$BE$43,'ADR Raw Data'!BB$1,FALSE))/100</f>
        <v>-3.3285133067262197E-2</v>
      </c>
      <c r="AQ32" s="116">
        <f>(VLOOKUP($A32,'ADR Raw Data'!$B$6:$BE$43,'ADR Raw Data'!BC$1,FALSE))/100</f>
        <v>-3.0548091931377801E-2</v>
      </c>
      <c r="AR32" s="117">
        <f>(VLOOKUP($A32,'ADR Raw Data'!$B$6:$BE$43,'ADR Raw Data'!BE$1,FALSE))/100</f>
        <v>1.5503616190442801E-3</v>
      </c>
      <c r="AT32" s="49">
        <f>VLOOKUP($A32,'RevPAR Raw Data'!$B$6:$BE$43,'RevPAR Raw Data'!AG$1,FALSE)</f>
        <v>29.118110545790898</v>
      </c>
      <c r="AU32" s="50">
        <f>VLOOKUP($A32,'RevPAR Raw Data'!$B$6:$BE$43,'RevPAR Raw Data'!AH$1,FALSE)</f>
        <v>41.676737588652401</v>
      </c>
      <c r="AV32" s="50">
        <f>VLOOKUP($A32,'RevPAR Raw Data'!$B$6:$BE$43,'RevPAR Raw Data'!AI$1,FALSE)</f>
        <v>46.2684004008633</v>
      </c>
      <c r="AW32" s="50">
        <f>VLOOKUP($A32,'RevPAR Raw Data'!$B$6:$BE$43,'RevPAR Raw Data'!AJ$1,FALSE)</f>
        <v>40.694334720937398</v>
      </c>
      <c r="AX32" s="50">
        <f>VLOOKUP($A32,'RevPAR Raw Data'!$B$6:$BE$43,'RevPAR Raw Data'!AK$1,FALSE)</f>
        <v>38.532410576626503</v>
      </c>
      <c r="AY32" s="51">
        <f>VLOOKUP($A32,'RevPAR Raw Data'!$B$6:$BE$43,'RevPAR Raw Data'!AL$1,FALSE)</f>
        <v>39.257998766574097</v>
      </c>
      <c r="AZ32" s="50">
        <f>VLOOKUP($A32,'RevPAR Raw Data'!$B$6:$BE$43,'RevPAR Raw Data'!AN$1,FALSE)</f>
        <v>44.9798080481036</v>
      </c>
      <c r="BA32" s="50">
        <f>VLOOKUP($A32,'RevPAR Raw Data'!$B$6:$BE$43,'RevPAR Raw Data'!AO$1,FALSE)</f>
        <v>44.0828268578476</v>
      </c>
      <c r="BB32" s="51">
        <f>VLOOKUP($A32,'RevPAR Raw Data'!$B$6:$BE$43,'RevPAR Raw Data'!AP$1,FALSE)</f>
        <v>44.5313174529756</v>
      </c>
      <c r="BC32" s="52">
        <f>VLOOKUP($A32,'RevPAR Raw Data'!$B$6:$BE$43,'RevPAR Raw Data'!AR$1,FALSE)</f>
        <v>40.764661248403101</v>
      </c>
      <c r="BE32" s="129">
        <f>(VLOOKUP($A32,'RevPAR Raw Data'!$B$6:$BE$43,'RevPAR Raw Data'!AT$1,FALSE))/100</f>
        <v>-6.0947318532921305E-3</v>
      </c>
      <c r="BF32" s="119">
        <f>(VLOOKUP($A32,'RevPAR Raw Data'!$B$6:$BE$43,'RevPAR Raw Data'!AU$1,FALSE))/100</f>
        <v>0.28103434403530497</v>
      </c>
      <c r="BG32" s="119">
        <f>(VLOOKUP($A32,'RevPAR Raw Data'!$B$6:$BE$43,'RevPAR Raw Data'!AV$1,FALSE))/100</f>
        <v>0.15122098871495901</v>
      </c>
      <c r="BH32" s="119">
        <f>(VLOOKUP($A32,'RevPAR Raw Data'!$B$6:$BE$43,'RevPAR Raw Data'!AW$1,FALSE))/100</f>
        <v>-6.4854766898521196E-2</v>
      </c>
      <c r="BI32" s="119">
        <f>(VLOOKUP($A32,'RevPAR Raw Data'!$B$6:$BE$43,'RevPAR Raw Data'!AX$1,FALSE))/100</f>
        <v>2.33172905596188E-2</v>
      </c>
      <c r="BJ32" s="130">
        <f>(VLOOKUP($A32,'RevPAR Raw Data'!$B$6:$BE$43,'RevPAR Raw Data'!AY$1,FALSE))/100</f>
        <v>7.1498416401202899E-2</v>
      </c>
      <c r="BK32" s="119">
        <f>(VLOOKUP($A32,'RevPAR Raw Data'!$B$6:$BE$43,'RevPAR Raw Data'!BA$1,FALSE))/100</f>
        <v>3.1759212316773401E-2</v>
      </c>
      <c r="BL32" s="119">
        <f>(VLOOKUP($A32,'RevPAR Raw Data'!$B$6:$BE$43,'RevPAR Raw Data'!BB$1,FALSE))/100</f>
        <v>-2.2889950211330203E-2</v>
      </c>
      <c r="BM32" s="130">
        <f>(VLOOKUP($A32,'RevPAR Raw Data'!$B$6:$BE$43,'RevPAR Raw Data'!BC$1,FALSE))/100</f>
        <v>3.9663619268689295E-3</v>
      </c>
      <c r="BN32" s="131">
        <f>(VLOOKUP($A32,'RevPAR Raw Data'!$B$6:$BE$43,'RevPAR Raw Data'!BE$1,FALSE))/100</f>
        <v>4.9465468121082094E-2</v>
      </c>
    </row>
    <row r="33" spans="1:66" x14ac:dyDescent="0.45">
      <c r="A33" s="59" t="s">
        <v>51</v>
      </c>
      <c r="B33" s="129">
        <f>(VLOOKUP($A33,'Occupancy Raw Data'!$B$8:$BE$45,'Occupancy Raw Data'!AG$3,FALSE))/100</f>
        <v>0.36180031758634301</v>
      </c>
      <c r="C33" s="119">
        <f>(VLOOKUP($A33,'Occupancy Raw Data'!$B$8:$BE$45,'Occupancy Raw Data'!AH$3,FALSE))/100</f>
        <v>0.35529972211194905</v>
      </c>
      <c r="D33" s="119">
        <f>(VLOOKUP($A33,'Occupancy Raw Data'!$B$8:$BE$45,'Occupancy Raw Data'!AI$3,FALSE))/100</f>
        <v>0.34011512504962199</v>
      </c>
      <c r="E33" s="119">
        <f>(VLOOKUP($A33,'Occupancy Raw Data'!$B$8:$BE$45,'Occupancy Raw Data'!AJ$3,FALSE))/100</f>
        <v>0.35768161969035295</v>
      </c>
      <c r="F33" s="119">
        <f>(VLOOKUP($A33,'Occupancy Raw Data'!$B$8:$BE$45,'Occupancy Raw Data'!AK$3,FALSE))/100</f>
        <v>0.45538904327113899</v>
      </c>
      <c r="G33" s="130">
        <f>(VLOOKUP($A33,'Occupancy Raw Data'!$B$8:$BE$45,'Occupancy Raw Data'!AL$3,FALSE))/100</f>
        <v>0.37405716554188101</v>
      </c>
      <c r="H33" s="119">
        <f>(VLOOKUP($A33,'Occupancy Raw Data'!$B$8:$BE$45,'Occupancy Raw Data'!AN$3,FALSE))/100</f>
        <v>0.48575823739579099</v>
      </c>
      <c r="I33" s="119">
        <f>(VLOOKUP($A33,'Occupancy Raw Data'!$B$8:$BE$45,'Occupancy Raw Data'!AO$3,FALSE))/100</f>
        <v>0.43211591901548202</v>
      </c>
      <c r="J33" s="130">
        <f>(VLOOKUP($A33,'Occupancy Raw Data'!$B$8:$BE$45,'Occupancy Raw Data'!AP$3,FALSE))/100</f>
        <v>0.45893707820563701</v>
      </c>
      <c r="K33" s="131">
        <f>(VLOOKUP($A33,'Occupancy Raw Data'!$B$8:$BE$45,'Occupancy Raw Data'!AR$3,FALSE))/100</f>
        <v>0.39830856916009699</v>
      </c>
      <c r="M33" s="118">
        <f>(VLOOKUP($A33,'Occupancy Raw Data'!$B$8:$BE$45,'Occupancy Raw Data'!AT$3,FALSE))/100</f>
        <v>0.420101118045902</v>
      </c>
      <c r="N33" s="115">
        <f>(VLOOKUP($A33,'Occupancy Raw Data'!$B$8:$BE$45,'Occupancy Raw Data'!AU$3,FALSE))/100</f>
        <v>0.123880464381339</v>
      </c>
      <c r="O33" s="115">
        <f>(VLOOKUP($A33,'Occupancy Raw Data'!$B$8:$BE$45,'Occupancy Raw Data'!AV$3,FALSE))/100</f>
        <v>-0.12820268869908399</v>
      </c>
      <c r="P33" s="115">
        <f>(VLOOKUP($A33,'Occupancy Raw Data'!$B$8:$BE$45,'Occupancy Raw Data'!AW$3,FALSE))/100</f>
        <v>-0.17354014600888801</v>
      </c>
      <c r="Q33" s="115">
        <f>(VLOOKUP($A33,'Occupancy Raw Data'!$B$8:$BE$45,'Occupancy Raw Data'!AX$3,FALSE))/100</f>
        <v>6.6865849784895792E-2</v>
      </c>
      <c r="R33" s="116">
        <f>(VLOOKUP($A33,'Occupancy Raw Data'!$B$8:$BE$45,'Occupancy Raw Data'!AY$3,FALSE))/100</f>
        <v>2.7249421888381802E-2</v>
      </c>
      <c r="S33" s="115">
        <f>(VLOOKUP($A33,'Occupancy Raw Data'!$B$8:$BE$45,'Occupancy Raw Data'!BA$3,FALSE))/100</f>
        <v>0.20008217188837901</v>
      </c>
      <c r="T33" s="115">
        <f>(VLOOKUP($A33,'Occupancy Raw Data'!$B$8:$BE$45,'Occupancy Raw Data'!BB$3,FALSE))/100</f>
        <v>0.193622525652585</v>
      </c>
      <c r="U33" s="116">
        <f>(VLOOKUP($A33,'Occupancy Raw Data'!$B$8:$BE$45,'Occupancy Raw Data'!BC$3,FALSE))/100</f>
        <v>0.19703241820623599</v>
      </c>
      <c r="V33" s="117">
        <f>(VLOOKUP($A33,'Occupancy Raw Data'!$B$8:$BE$45,'Occupancy Raw Data'!BE$3,FALSE))/100</f>
        <v>7.7564361180408492E-2</v>
      </c>
      <c r="X33" s="49">
        <f>VLOOKUP($A33,'ADR Raw Data'!$B$6:$BE$43,'ADR Raw Data'!AG$1,FALSE)</f>
        <v>87.219466465505405</v>
      </c>
      <c r="Y33" s="50">
        <f>VLOOKUP($A33,'ADR Raw Data'!$B$6:$BE$43,'ADR Raw Data'!AH$1,FALSE)</f>
        <v>89.201381284916195</v>
      </c>
      <c r="Z33" s="50">
        <f>VLOOKUP($A33,'ADR Raw Data'!$B$6:$BE$43,'ADR Raw Data'!AI$1,FALSE)</f>
        <v>91.168876568427095</v>
      </c>
      <c r="AA33" s="50">
        <f>VLOOKUP($A33,'ADR Raw Data'!$B$6:$BE$43,'ADR Raw Data'!AJ$1,FALSE)</f>
        <v>90.755405105438399</v>
      </c>
      <c r="AB33" s="50">
        <f>VLOOKUP($A33,'ADR Raw Data'!$B$6:$BE$43,'ADR Raw Data'!AK$1,FALSE)</f>
        <v>104.150354146235</v>
      </c>
      <c r="AC33" s="51">
        <f>VLOOKUP($A33,'ADR Raw Data'!$B$6:$BE$43,'ADR Raw Data'!AL$1,FALSE)</f>
        <v>93.112848500928607</v>
      </c>
      <c r="AD33" s="50">
        <f>VLOOKUP($A33,'ADR Raw Data'!$B$6:$BE$43,'ADR Raw Data'!AN$1,FALSE)</f>
        <v>102.669633261824</v>
      </c>
      <c r="AE33" s="50">
        <f>VLOOKUP($A33,'ADR Raw Data'!$B$6:$BE$43,'ADR Raw Data'!AO$1,FALSE)</f>
        <v>95.692110702801997</v>
      </c>
      <c r="AF33" s="51">
        <f>VLOOKUP($A33,'ADR Raw Data'!$B$6:$BE$43,'ADR Raw Data'!AP$1,FALSE)</f>
        <v>99.384761853273503</v>
      </c>
      <c r="AG33" s="52">
        <f>VLOOKUP($A33,'ADR Raw Data'!$B$6:$BE$43,'ADR Raw Data'!AR$1,FALSE)</f>
        <v>95.177589122038896</v>
      </c>
      <c r="AI33" s="118">
        <f>(VLOOKUP($A33,'ADR Raw Data'!$B$6:$BE$43,'ADR Raw Data'!AT$1,FALSE))/100</f>
        <v>2.2554322449487598E-2</v>
      </c>
      <c r="AJ33" s="115">
        <f>(VLOOKUP($A33,'ADR Raw Data'!$B$6:$BE$43,'ADR Raw Data'!AU$1,FALSE))/100</f>
        <v>5.8285922536694797E-2</v>
      </c>
      <c r="AK33" s="115">
        <f>(VLOOKUP($A33,'ADR Raw Data'!$B$6:$BE$43,'ADR Raw Data'!AV$1,FALSE))/100</f>
        <v>2.24362096117568E-2</v>
      </c>
      <c r="AL33" s="115">
        <f>(VLOOKUP($A33,'ADR Raw Data'!$B$6:$BE$43,'ADR Raw Data'!AW$1,FALSE))/100</f>
        <v>5.1814627415169096E-2</v>
      </c>
      <c r="AM33" s="115">
        <f>(VLOOKUP($A33,'ADR Raw Data'!$B$6:$BE$43,'ADR Raw Data'!AX$1,FALSE))/100</f>
        <v>0.20450639898978298</v>
      </c>
      <c r="AN33" s="116">
        <f>(VLOOKUP($A33,'ADR Raw Data'!$B$6:$BE$43,'ADR Raw Data'!AY$1,FALSE))/100</f>
        <v>7.6942639577532002E-2</v>
      </c>
      <c r="AO33" s="115">
        <f>(VLOOKUP($A33,'ADR Raw Data'!$B$6:$BE$43,'ADR Raw Data'!BA$1,FALSE))/100</f>
        <v>8.9290082506277707E-2</v>
      </c>
      <c r="AP33" s="115">
        <f>(VLOOKUP($A33,'ADR Raw Data'!$B$6:$BE$43,'ADR Raw Data'!BB$1,FALSE))/100</f>
        <v>-1.07743622366677E-2</v>
      </c>
      <c r="AQ33" s="116">
        <f>(VLOOKUP($A33,'ADR Raw Data'!$B$6:$BE$43,'ADR Raw Data'!BC$1,FALSE))/100</f>
        <v>4.1497308387029398E-2</v>
      </c>
      <c r="AR33" s="117">
        <f>(VLOOKUP($A33,'ADR Raw Data'!$B$6:$BE$43,'ADR Raw Data'!BE$1,FALSE))/100</f>
        <v>6.8007295031351597E-2</v>
      </c>
      <c r="AT33" s="49">
        <f>VLOOKUP($A33,'RevPAR Raw Data'!$B$6:$BE$43,'RevPAR Raw Data'!AG$1,FALSE)</f>
        <v>31.556030666931299</v>
      </c>
      <c r="AU33" s="50">
        <f>VLOOKUP($A33,'RevPAR Raw Data'!$B$6:$BE$43,'RevPAR Raw Data'!AH$1,FALSE)</f>
        <v>31.693225982532699</v>
      </c>
      <c r="AV33" s="50">
        <f>VLOOKUP($A33,'RevPAR Raw Data'!$B$6:$BE$43,'RevPAR Raw Data'!AI$1,FALSE)</f>
        <v>31.007913854704199</v>
      </c>
      <c r="AW33" s="50">
        <f>VLOOKUP($A33,'RevPAR Raw Data'!$B$6:$BE$43,'RevPAR Raw Data'!AJ$1,FALSE)</f>
        <v>32.4615402937673</v>
      </c>
      <c r="AX33" s="50">
        <f>VLOOKUP($A33,'RevPAR Raw Data'!$B$6:$BE$43,'RevPAR Raw Data'!AK$1,FALSE)</f>
        <v>47.4289301310043</v>
      </c>
      <c r="AY33" s="51">
        <f>VLOOKUP($A33,'RevPAR Raw Data'!$B$6:$BE$43,'RevPAR Raw Data'!AL$1,FALSE)</f>
        <v>34.829528185788</v>
      </c>
      <c r="AZ33" s="50">
        <f>VLOOKUP($A33,'RevPAR Raw Data'!$B$6:$BE$43,'RevPAR Raw Data'!AN$1,FALSE)</f>
        <v>49.872620087336202</v>
      </c>
      <c r="BA33" s="50">
        <f>VLOOKUP($A33,'RevPAR Raw Data'!$B$6:$BE$43,'RevPAR Raw Data'!AO$1,FALSE)</f>
        <v>41.3500843588725</v>
      </c>
      <c r="BB33" s="51">
        <f>VLOOKUP($A33,'RevPAR Raw Data'!$B$6:$BE$43,'RevPAR Raw Data'!AP$1,FALSE)</f>
        <v>45.611352223104397</v>
      </c>
      <c r="BC33" s="52">
        <f>VLOOKUP($A33,'RevPAR Raw Data'!$B$6:$BE$43,'RevPAR Raw Data'!AR$1,FALSE)</f>
        <v>37.910049339306902</v>
      </c>
      <c r="BE33" s="129">
        <f>(VLOOKUP($A33,'RevPAR Raw Data'!$B$6:$BE$43,'RevPAR Raw Data'!AT$1,FALSE))/100</f>
        <v>0.45213053657318703</v>
      </c>
      <c r="BF33" s="119">
        <f>(VLOOKUP($A33,'RevPAR Raw Data'!$B$6:$BE$43,'RevPAR Raw Data'!AU$1,FALSE))/100</f>
        <v>0.189386874068774</v>
      </c>
      <c r="BG33" s="119">
        <f>(VLOOKUP($A33,'RevPAR Raw Data'!$B$6:$BE$43,'RevPAR Raw Data'!AV$1,FALSE))/100</f>
        <v>-0.108642861483771</v>
      </c>
      <c r="BH33" s="119">
        <f>(VLOOKUP($A33,'RevPAR Raw Data'!$B$6:$BE$43,'RevPAR Raw Data'!AW$1,FALSE))/100</f>
        <v>-0.130717436600744</v>
      </c>
      <c r="BI33" s="119">
        <f>(VLOOKUP($A33,'RevPAR Raw Data'!$B$6:$BE$43,'RevPAR Raw Data'!AX$1,FALSE))/100</f>
        <v>0.28504674292957999</v>
      </c>
      <c r="BJ33" s="130">
        <f>(VLOOKUP($A33,'RevPAR Raw Data'!$B$6:$BE$43,'RevPAR Raw Data'!AY$1,FALSE))/100</f>
        <v>0.10628870391296701</v>
      </c>
      <c r="BK33" s="119">
        <f>(VLOOKUP($A33,'RevPAR Raw Data'!$B$6:$BE$43,'RevPAR Raw Data'!BA$1,FALSE))/100</f>
        <v>0.30723760803060501</v>
      </c>
      <c r="BL33" s="119">
        <f>(VLOOKUP($A33,'RevPAR Raw Data'!$B$6:$BE$43,'RevPAR Raw Data'!BB$1,FALSE))/100</f>
        <v>0.18076200418735802</v>
      </c>
      <c r="BM33" s="130">
        <f>(VLOOKUP($A33,'RevPAR Raw Data'!$B$6:$BE$43,'RevPAR Raw Data'!BC$1,FALSE))/100</f>
        <v>0.24670604161381199</v>
      </c>
      <c r="BN33" s="131">
        <f>(VLOOKUP($A33,'RevPAR Raw Data'!$B$6:$BE$43,'RevPAR Raw Data'!BE$1,FALSE))/100</f>
        <v>0.15084659860647401</v>
      </c>
    </row>
    <row r="34" spans="1:66" x14ac:dyDescent="0.45">
      <c r="A34" s="59" t="s">
        <v>50</v>
      </c>
      <c r="B34" s="129">
        <f>(VLOOKUP($A34,'Occupancy Raw Data'!$B$8:$BE$45,'Occupancy Raw Data'!AG$3,FALSE))/100</f>
        <v>0.40178411332257397</v>
      </c>
      <c r="C34" s="119">
        <f>(VLOOKUP($A34,'Occupancy Raw Data'!$B$8:$BE$45,'Occupancy Raw Data'!AH$3,FALSE))/100</f>
        <v>0.40770127308588799</v>
      </c>
      <c r="D34" s="119">
        <f>(VLOOKUP($A34,'Occupancy Raw Data'!$B$8:$BE$45,'Occupancy Raw Data'!AI$3,FALSE))/100</f>
        <v>0.38537744306975003</v>
      </c>
      <c r="E34" s="119">
        <f>(VLOOKUP($A34,'Occupancy Raw Data'!$B$8:$BE$45,'Occupancy Raw Data'!AJ$3,FALSE))/100</f>
        <v>0.39559799175183696</v>
      </c>
      <c r="F34" s="119">
        <f>(VLOOKUP($A34,'Occupancy Raw Data'!$B$8:$BE$45,'Occupancy Raw Data'!AK$3,FALSE))/100</f>
        <v>0.468621122467276</v>
      </c>
      <c r="G34" s="130">
        <f>(VLOOKUP($A34,'Occupancy Raw Data'!$B$8:$BE$45,'Occupancy Raw Data'!AL$3,FALSE))/100</f>
        <v>0.41181638873946497</v>
      </c>
      <c r="H34" s="119">
        <f>(VLOOKUP($A34,'Occupancy Raw Data'!$B$8:$BE$45,'Occupancy Raw Data'!AN$3,FALSE))/100</f>
        <v>0.50820333512641203</v>
      </c>
      <c r="I34" s="119">
        <f>(VLOOKUP($A34,'Occupancy Raw Data'!$B$8:$BE$45,'Occupancy Raw Data'!AO$3,FALSE))/100</f>
        <v>0.49354491662183897</v>
      </c>
      <c r="J34" s="130">
        <f>(VLOOKUP($A34,'Occupancy Raw Data'!$B$8:$BE$45,'Occupancy Raw Data'!AP$3,FALSE))/100</f>
        <v>0.50087412587412505</v>
      </c>
      <c r="K34" s="131">
        <f>(VLOOKUP($A34,'Occupancy Raw Data'!$B$8:$BE$45,'Occupancy Raw Data'!AR$3,FALSE))/100</f>
        <v>0.43726145649222503</v>
      </c>
      <c r="M34" s="118">
        <f>(VLOOKUP($A34,'Occupancy Raw Data'!$B$8:$BE$45,'Occupancy Raw Data'!AT$3,FALSE))/100</f>
        <v>0.28640139656761199</v>
      </c>
      <c r="N34" s="115">
        <f>(VLOOKUP($A34,'Occupancy Raw Data'!$B$8:$BE$45,'Occupancy Raw Data'!AU$3,FALSE))/100</f>
        <v>0.17222000900145801</v>
      </c>
      <c r="O34" s="115">
        <f>(VLOOKUP($A34,'Occupancy Raw Data'!$B$8:$BE$45,'Occupancy Raw Data'!AV$3,FALSE))/100</f>
        <v>-6.12870583882641E-2</v>
      </c>
      <c r="P34" s="115">
        <f>(VLOOKUP($A34,'Occupancy Raw Data'!$B$8:$BE$45,'Occupancy Raw Data'!AW$3,FALSE))/100</f>
        <v>-0.117021798011611</v>
      </c>
      <c r="Q34" s="115">
        <f>(VLOOKUP($A34,'Occupancy Raw Data'!$B$8:$BE$45,'Occupancy Raw Data'!AX$3,FALSE))/100</f>
        <v>3.6114518245118105E-2</v>
      </c>
      <c r="R34" s="116">
        <f>(VLOOKUP($A34,'Occupancy Raw Data'!$B$8:$BE$45,'Occupancy Raw Data'!AY$3,FALSE))/100</f>
        <v>4.4696092290638194E-2</v>
      </c>
      <c r="S34" s="115">
        <f>(VLOOKUP($A34,'Occupancy Raw Data'!$B$8:$BE$45,'Occupancy Raw Data'!BA$3,FALSE))/100</f>
        <v>0.13704568810263701</v>
      </c>
      <c r="T34" s="115">
        <f>(VLOOKUP($A34,'Occupancy Raw Data'!$B$8:$BE$45,'Occupancy Raw Data'!BB$3,FALSE))/100</f>
        <v>0.13033291985899401</v>
      </c>
      <c r="U34" s="116">
        <f>(VLOOKUP($A34,'Occupancy Raw Data'!$B$8:$BE$45,'Occupancy Raw Data'!BC$3,FALSE))/100</f>
        <v>0.13372848223639899</v>
      </c>
      <c r="V34" s="117">
        <f>(VLOOKUP($A34,'Occupancy Raw Data'!$B$8:$BE$45,'Occupancy Raw Data'!BE$3,FALSE))/100</f>
        <v>7.2254635914925799E-2</v>
      </c>
      <c r="X34" s="49">
        <f>VLOOKUP($A34,'ADR Raw Data'!$B$6:$BE$43,'ADR Raw Data'!AG$1,FALSE)</f>
        <v>92.945967867901302</v>
      </c>
      <c r="Y34" s="50">
        <f>VLOOKUP($A34,'ADR Raw Data'!$B$6:$BE$43,'ADR Raw Data'!AH$1,FALSE)</f>
        <v>93.147622869708599</v>
      </c>
      <c r="Z34" s="50">
        <f>VLOOKUP($A34,'ADR Raw Data'!$B$6:$BE$43,'ADR Raw Data'!AI$1,FALSE)</f>
        <v>94.545175061067795</v>
      </c>
      <c r="AA34" s="50">
        <f>VLOOKUP($A34,'ADR Raw Data'!$B$6:$BE$43,'ADR Raw Data'!AJ$1,FALSE)</f>
        <v>92.619099150141594</v>
      </c>
      <c r="AB34" s="50">
        <f>VLOOKUP($A34,'ADR Raw Data'!$B$6:$BE$43,'ADR Raw Data'!AK$1,FALSE)</f>
        <v>94.440442892672607</v>
      </c>
      <c r="AC34" s="51">
        <f>VLOOKUP($A34,'ADR Raw Data'!$B$6:$BE$43,'ADR Raw Data'!AL$1,FALSE)</f>
        <v>93.562527757216799</v>
      </c>
      <c r="AD34" s="50">
        <f>VLOOKUP($A34,'ADR Raw Data'!$B$6:$BE$43,'ADR Raw Data'!AN$1,FALSE)</f>
        <v>103.502795272117</v>
      </c>
      <c r="AE34" s="50">
        <f>VLOOKUP($A34,'ADR Raw Data'!$B$6:$BE$43,'ADR Raw Data'!AO$1,FALSE)</f>
        <v>103.870824704813</v>
      </c>
      <c r="AF34" s="51">
        <f>VLOOKUP($A34,'ADR Raw Data'!$B$6:$BE$43,'ADR Raw Data'!AP$1,FALSE)</f>
        <v>103.68411733118501</v>
      </c>
      <c r="AG34" s="52">
        <f>VLOOKUP($A34,'ADR Raw Data'!$B$6:$BE$43,'ADR Raw Data'!AR$1,FALSE)</f>
        <v>96.875120751014094</v>
      </c>
      <c r="AI34" s="118">
        <f>(VLOOKUP($A34,'ADR Raw Data'!$B$6:$BE$43,'ADR Raw Data'!AT$1,FALSE))/100</f>
        <v>-3.35428571711089E-2</v>
      </c>
      <c r="AJ34" s="115">
        <f>(VLOOKUP($A34,'ADR Raw Data'!$B$6:$BE$43,'ADR Raw Data'!AU$1,FALSE))/100</f>
        <v>4.2996735882504201E-3</v>
      </c>
      <c r="AK34" s="115">
        <f>(VLOOKUP($A34,'ADR Raw Data'!$B$6:$BE$43,'ADR Raw Data'!AV$1,FALSE))/100</f>
        <v>7.8112114305972005E-3</v>
      </c>
      <c r="AL34" s="115">
        <f>(VLOOKUP($A34,'ADR Raw Data'!$B$6:$BE$43,'ADR Raw Data'!AW$1,FALSE))/100</f>
        <v>-3.5039994542974899E-2</v>
      </c>
      <c r="AM34" s="115">
        <f>(VLOOKUP($A34,'ADR Raw Data'!$B$6:$BE$43,'ADR Raw Data'!AX$1,FALSE))/100</f>
        <v>-1.9645618198365401E-2</v>
      </c>
      <c r="AN34" s="116">
        <f>(VLOOKUP($A34,'ADR Raw Data'!$B$6:$BE$43,'ADR Raw Data'!AY$1,FALSE))/100</f>
        <v>-1.5859075918103999E-2</v>
      </c>
      <c r="AO34" s="115">
        <f>(VLOOKUP($A34,'ADR Raw Data'!$B$6:$BE$43,'ADR Raw Data'!BA$1,FALSE))/100</f>
        <v>-2.3520123027797803E-2</v>
      </c>
      <c r="AP34" s="115">
        <f>(VLOOKUP($A34,'ADR Raw Data'!$B$6:$BE$43,'ADR Raw Data'!BB$1,FALSE))/100</f>
        <v>-4.4583983244244195E-2</v>
      </c>
      <c r="AQ34" s="116">
        <f>(VLOOKUP($A34,'ADR Raw Data'!$B$6:$BE$43,'ADR Raw Data'!BC$1,FALSE))/100</f>
        <v>-3.4067712930266995E-2</v>
      </c>
      <c r="AR34" s="117">
        <f>(VLOOKUP($A34,'ADR Raw Data'!$B$6:$BE$43,'ADR Raw Data'!BE$1,FALSE))/100</f>
        <v>-2.0161523853110399E-2</v>
      </c>
      <c r="AT34" s="49">
        <f>VLOOKUP($A34,'RevPAR Raw Data'!$B$6:$BE$43,'RevPAR Raw Data'!AG$1,FALSE)</f>
        <v>37.344213286713199</v>
      </c>
      <c r="AU34" s="50">
        <f>VLOOKUP($A34,'RevPAR Raw Data'!$B$6:$BE$43,'RevPAR Raw Data'!AH$1,FALSE)</f>
        <v>37.976404428904402</v>
      </c>
      <c r="AV34" s="50">
        <f>VLOOKUP($A34,'RevPAR Raw Data'!$B$6:$BE$43,'RevPAR Raw Data'!AI$1,FALSE)</f>
        <v>36.435577819616199</v>
      </c>
      <c r="AW34" s="50">
        <f>VLOOKUP($A34,'RevPAR Raw Data'!$B$6:$BE$43,'RevPAR Raw Data'!AJ$1,FALSE)</f>
        <v>36.639929621660301</v>
      </c>
      <c r="AX34" s="50">
        <f>VLOOKUP($A34,'RevPAR Raw Data'!$B$6:$BE$43,'RevPAR Raw Data'!AK$1,FALSE)</f>
        <v>44.256786354670901</v>
      </c>
      <c r="AY34" s="51">
        <f>VLOOKUP($A34,'RevPAR Raw Data'!$B$6:$BE$43,'RevPAR Raw Data'!AL$1,FALSE)</f>
        <v>38.530582302313</v>
      </c>
      <c r="AZ34" s="50">
        <f>VLOOKUP($A34,'RevPAR Raw Data'!$B$6:$BE$43,'RevPAR Raw Data'!AN$1,FALSE)</f>
        <v>52.600465752196499</v>
      </c>
      <c r="BA34" s="50">
        <f>VLOOKUP($A34,'RevPAR Raw Data'!$B$6:$BE$43,'RevPAR Raw Data'!AO$1,FALSE)</f>
        <v>51.264917518379001</v>
      </c>
      <c r="BB34" s="51">
        <f>VLOOKUP($A34,'RevPAR Raw Data'!$B$6:$BE$43,'RevPAR Raw Data'!AP$1,FALSE)</f>
        <v>51.932691635287703</v>
      </c>
      <c r="BC34" s="52">
        <f>VLOOKUP($A34,'RevPAR Raw Data'!$B$6:$BE$43,'RevPAR Raw Data'!AR$1,FALSE)</f>
        <v>42.359756397448699</v>
      </c>
      <c r="BE34" s="129">
        <f>(VLOOKUP($A34,'RevPAR Raw Data'!$B$6:$BE$43,'RevPAR Raw Data'!AT$1,FALSE))/100</f>
        <v>0.24325181825782899</v>
      </c>
      <c r="BF34" s="119">
        <f>(VLOOKUP($A34,'RevPAR Raw Data'!$B$6:$BE$43,'RevPAR Raw Data'!AU$1,FALSE))/100</f>
        <v>0.17726017241378</v>
      </c>
      <c r="BG34" s="119">
        <f>(VLOOKUP($A34,'RevPAR Raw Data'!$B$6:$BE$43,'RevPAR Raw Data'!AV$1,FALSE))/100</f>
        <v>-5.3954573128697003E-2</v>
      </c>
      <c r="BH34" s="119">
        <f>(VLOOKUP($A34,'RevPAR Raw Data'!$B$6:$BE$43,'RevPAR Raw Data'!AW$1,FALSE))/100</f>
        <v>-0.14796134939085001</v>
      </c>
      <c r="BI34" s="119">
        <f>(VLOOKUP($A34,'RevPAR Raw Data'!$B$6:$BE$43,'RevPAR Raw Data'!AX$1,FALSE))/100</f>
        <v>1.5759408009891201E-2</v>
      </c>
      <c r="BJ34" s="130">
        <f>(VLOOKUP($A34,'RevPAR Raw Data'!$B$6:$BE$43,'RevPAR Raw Data'!AY$1,FALSE))/100</f>
        <v>2.8128177651654301E-2</v>
      </c>
      <c r="BK34" s="119">
        <f>(VLOOKUP($A34,'RevPAR Raw Data'!$B$6:$BE$43,'RevPAR Raw Data'!BA$1,FALSE))/100</f>
        <v>0.110302233630236</v>
      </c>
      <c r="BL34" s="119">
        <f>(VLOOKUP($A34,'RevPAR Raw Data'!$B$6:$BE$43,'RevPAR Raw Data'!BB$1,FALSE))/100</f>
        <v>7.9938175899583006E-2</v>
      </c>
      <c r="BM34" s="130">
        <f>(VLOOKUP($A34,'RevPAR Raw Data'!$B$6:$BE$43,'RevPAR Raw Data'!BC$1,FALSE))/100</f>
        <v>9.5104945762702287E-2</v>
      </c>
      <c r="BN34" s="131">
        <f>(VLOOKUP($A34,'RevPAR Raw Data'!$B$6:$BE$43,'RevPAR Raw Data'!BE$1,FALSE))/100</f>
        <v>5.0636348496318699E-2</v>
      </c>
    </row>
    <row r="35" spans="1:66" x14ac:dyDescent="0.45">
      <c r="A35" s="59" t="s">
        <v>47</v>
      </c>
      <c r="B35" s="129">
        <f>(VLOOKUP($A35,'Occupancy Raw Data'!$B$8:$BE$45,'Occupancy Raw Data'!AG$3,FALSE))/100</f>
        <v>0.41625750136388395</v>
      </c>
      <c r="C35" s="119">
        <f>(VLOOKUP($A35,'Occupancy Raw Data'!$B$8:$BE$45,'Occupancy Raw Data'!AH$3,FALSE))/100</f>
        <v>0.442625931987634</v>
      </c>
      <c r="D35" s="119">
        <f>(VLOOKUP($A35,'Occupancy Raw Data'!$B$8:$BE$45,'Occupancy Raw Data'!AI$3,FALSE))/100</f>
        <v>0.454582651391162</v>
      </c>
      <c r="E35" s="119">
        <f>(VLOOKUP($A35,'Occupancy Raw Data'!$B$8:$BE$45,'Occupancy Raw Data'!AJ$3,FALSE))/100</f>
        <v>0.443944353518821</v>
      </c>
      <c r="F35" s="119">
        <f>(VLOOKUP($A35,'Occupancy Raw Data'!$B$8:$BE$45,'Occupancy Raw Data'!AK$3,FALSE))/100</f>
        <v>0.48476995817421298</v>
      </c>
      <c r="G35" s="130">
        <f>(VLOOKUP($A35,'Occupancy Raw Data'!$B$8:$BE$45,'Occupancy Raw Data'!AL$3,FALSE))/100</f>
        <v>0.44843607928714296</v>
      </c>
      <c r="H35" s="119">
        <f>(VLOOKUP($A35,'Occupancy Raw Data'!$B$8:$BE$45,'Occupancy Raw Data'!AN$3,FALSE))/100</f>
        <v>0.52886888525186304</v>
      </c>
      <c r="I35" s="119">
        <f>(VLOOKUP($A35,'Occupancy Raw Data'!$B$8:$BE$45,'Occupancy Raw Data'!AO$3,FALSE))/100</f>
        <v>0.51686670303691495</v>
      </c>
      <c r="J35" s="130">
        <f>(VLOOKUP($A35,'Occupancy Raw Data'!$B$8:$BE$45,'Occupancy Raw Data'!AP$3,FALSE))/100</f>
        <v>0.522867794144389</v>
      </c>
      <c r="K35" s="131">
        <f>(VLOOKUP($A35,'Occupancy Raw Data'!$B$8:$BE$45,'Occupancy Raw Data'!AR$3,FALSE))/100</f>
        <v>0.46970228353207</v>
      </c>
      <c r="M35" s="118">
        <f>(VLOOKUP($A35,'Occupancy Raw Data'!$B$8:$BE$45,'Occupancy Raw Data'!AT$3,FALSE))/100</f>
        <v>7.0816338074853394E-2</v>
      </c>
      <c r="N35" s="115">
        <f>(VLOOKUP($A35,'Occupancy Raw Data'!$B$8:$BE$45,'Occupancy Raw Data'!AU$3,FALSE))/100</f>
        <v>2.8896506054273997E-2</v>
      </c>
      <c r="O35" s="115">
        <f>(VLOOKUP($A35,'Occupancy Raw Data'!$B$8:$BE$45,'Occupancy Raw Data'!AV$3,FALSE))/100</f>
        <v>-9.5282750485234602E-2</v>
      </c>
      <c r="P35" s="115">
        <f>(VLOOKUP($A35,'Occupancy Raw Data'!$B$8:$BE$45,'Occupancy Raw Data'!AW$3,FALSE))/100</f>
        <v>-0.18520130570649498</v>
      </c>
      <c r="Q35" s="115">
        <f>(VLOOKUP($A35,'Occupancy Raw Data'!$B$8:$BE$45,'Occupancy Raw Data'!AX$3,FALSE))/100</f>
        <v>-9.9229483906227392E-2</v>
      </c>
      <c r="R35" s="116">
        <f>(VLOOKUP($A35,'Occupancy Raw Data'!$B$8:$BE$45,'Occupancy Raw Data'!AY$3,FALSE))/100</f>
        <v>-6.7470257004301204E-2</v>
      </c>
      <c r="S35" s="115">
        <f>(VLOOKUP($A35,'Occupancy Raw Data'!$B$8:$BE$45,'Occupancy Raw Data'!BA$3,FALSE))/100</f>
        <v>4.0871051453141303E-3</v>
      </c>
      <c r="T35" s="115">
        <f>(VLOOKUP($A35,'Occupancy Raw Data'!$B$8:$BE$45,'Occupancy Raw Data'!BB$3,FALSE))/100</f>
        <v>7.9601445211771399E-2</v>
      </c>
      <c r="U35" s="116">
        <f>(VLOOKUP($A35,'Occupancy Raw Data'!$B$8:$BE$45,'Occupancy Raw Data'!BC$3,FALSE))/100</f>
        <v>4.00433288820966E-2</v>
      </c>
      <c r="V35" s="117">
        <f>(VLOOKUP($A35,'Occupancy Raw Data'!$B$8:$BE$45,'Occupancy Raw Data'!BE$3,FALSE))/100</f>
        <v>-3.5767664204740097E-2</v>
      </c>
      <c r="X35" s="49">
        <f>VLOOKUP($A35,'ADR Raw Data'!$B$6:$BE$43,'ADR Raw Data'!AG$1,FALSE)</f>
        <v>90.679722586282196</v>
      </c>
      <c r="Y35" s="50">
        <f>VLOOKUP($A35,'ADR Raw Data'!$B$6:$BE$43,'ADR Raw Data'!AH$1,FALSE)</f>
        <v>94.227730073952301</v>
      </c>
      <c r="Z35" s="50">
        <f>VLOOKUP($A35,'ADR Raw Data'!$B$6:$BE$43,'ADR Raw Data'!AI$1,FALSE)</f>
        <v>100.884267426742</v>
      </c>
      <c r="AA35" s="50">
        <f>VLOOKUP($A35,'ADR Raw Data'!$B$6:$BE$43,'ADR Raw Data'!AJ$1,FALSE)</f>
        <v>94.475474654377805</v>
      </c>
      <c r="AB35" s="50">
        <f>VLOOKUP($A35,'ADR Raw Data'!$B$6:$BE$43,'ADR Raw Data'!AK$1,FALSE)</f>
        <v>91.820510175372704</v>
      </c>
      <c r="AC35" s="51">
        <f>VLOOKUP($A35,'ADR Raw Data'!$B$6:$BE$43,'ADR Raw Data'!AL$1,FALSE)</f>
        <v>94.447203309069494</v>
      </c>
      <c r="AD35" s="50">
        <f>VLOOKUP($A35,'ADR Raw Data'!$B$6:$BE$43,'ADR Raw Data'!AN$1,FALSE)</f>
        <v>97.279050975672604</v>
      </c>
      <c r="AE35" s="50">
        <f>VLOOKUP($A35,'ADR Raw Data'!$B$6:$BE$43,'ADR Raw Data'!AO$1,FALSE)</f>
        <v>97.454550971941202</v>
      </c>
      <c r="AF35" s="51">
        <f>VLOOKUP($A35,'ADR Raw Data'!$B$6:$BE$43,'ADR Raw Data'!AP$1,FALSE)</f>
        <v>97.365793844013496</v>
      </c>
      <c r="AG35" s="52">
        <f>VLOOKUP($A35,'ADR Raw Data'!$B$6:$BE$43,'ADR Raw Data'!AR$1,FALSE)</f>
        <v>95.375473375644603</v>
      </c>
      <c r="AI35" s="118">
        <f>(VLOOKUP($A35,'ADR Raw Data'!$B$6:$BE$43,'ADR Raw Data'!AT$1,FALSE))/100</f>
        <v>-2.188904394496E-2</v>
      </c>
      <c r="AJ35" s="115">
        <f>(VLOOKUP($A35,'ADR Raw Data'!$B$6:$BE$43,'ADR Raw Data'!AU$1,FALSE))/100</f>
        <v>5.8739707306752598E-2</v>
      </c>
      <c r="AK35" s="115">
        <f>(VLOOKUP($A35,'ADR Raw Data'!$B$6:$BE$43,'ADR Raw Data'!AV$1,FALSE))/100</f>
        <v>0.10336366225905801</v>
      </c>
      <c r="AL35" s="115">
        <f>(VLOOKUP($A35,'ADR Raw Data'!$B$6:$BE$43,'ADR Raw Data'!AW$1,FALSE))/100</f>
        <v>4.0864850401812598E-2</v>
      </c>
      <c r="AM35" s="115">
        <f>(VLOOKUP($A35,'ADR Raw Data'!$B$6:$BE$43,'ADR Raw Data'!AX$1,FALSE))/100</f>
        <v>1.0852508970541901E-2</v>
      </c>
      <c r="AN35" s="116">
        <f>(VLOOKUP($A35,'ADR Raw Data'!$B$6:$BE$43,'ADR Raw Data'!AY$1,FALSE))/100</f>
        <v>3.8805219917042999E-2</v>
      </c>
      <c r="AO35" s="115">
        <f>(VLOOKUP($A35,'ADR Raw Data'!$B$6:$BE$43,'ADR Raw Data'!BA$1,FALSE))/100</f>
        <v>7.5772932593578101E-3</v>
      </c>
      <c r="AP35" s="115">
        <f>(VLOOKUP($A35,'ADR Raw Data'!$B$6:$BE$43,'ADR Raw Data'!BB$1,FALSE))/100</f>
        <v>9.1273822088040503E-3</v>
      </c>
      <c r="AQ35" s="116">
        <f>(VLOOKUP($A35,'ADR Raw Data'!$B$6:$BE$43,'ADR Raw Data'!BC$1,FALSE))/100</f>
        <v>8.3483883397778205E-3</v>
      </c>
      <c r="AR35" s="117">
        <f>(VLOOKUP($A35,'ADR Raw Data'!$B$6:$BE$43,'ADR Raw Data'!BE$1,FALSE))/100</f>
        <v>3.01694261895579E-2</v>
      </c>
      <c r="AT35" s="49">
        <f>VLOOKUP($A35,'RevPAR Raw Data'!$B$6:$BE$43,'RevPAR Raw Data'!AG$1,FALSE)</f>
        <v>37.746114748136002</v>
      </c>
      <c r="AU35" s="50">
        <f>VLOOKUP($A35,'RevPAR Raw Data'!$B$6:$BE$43,'RevPAR Raw Data'!AH$1,FALSE)</f>
        <v>41.707636843062303</v>
      </c>
      <c r="AV35" s="50">
        <f>VLOOKUP($A35,'RevPAR Raw Data'!$B$6:$BE$43,'RevPAR Raw Data'!AI$1,FALSE)</f>
        <v>45.860237770503701</v>
      </c>
      <c r="AW35" s="50">
        <f>VLOOKUP($A35,'RevPAR Raw Data'!$B$6:$BE$43,'RevPAR Raw Data'!AJ$1,FALSE)</f>
        <v>41.941853518821603</v>
      </c>
      <c r="AX35" s="50">
        <f>VLOOKUP($A35,'RevPAR Raw Data'!$B$6:$BE$43,'RevPAR Raw Data'!AK$1,FALSE)</f>
        <v>44.511824877250397</v>
      </c>
      <c r="AY35" s="51">
        <f>VLOOKUP($A35,'RevPAR Raw Data'!$B$6:$BE$43,'RevPAR Raw Data'!AL$1,FALSE)</f>
        <v>42.353533551554797</v>
      </c>
      <c r="AZ35" s="50">
        <f>VLOOKUP($A35,'RevPAR Raw Data'!$B$6:$BE$43,'RevPAR Raw Data'!AN$1,FALSE)</f>
        <v>51.447863247863197</v>
      </c>
      <c r="BA35" s="50">
        <f>VLOOKUP($A35,'RevPAR Raw Data'!$B$6:$BE$43,'RevPAR Raw Data'!AO$1,FALSE)</f>
        <v>50.371012456810298</v>
      </c>
      <c r="BB35" s="51">
        <f>VLOOKUP($A35,'RevPAR Raw Data'!$B$6:$BE$43,'RevPAR Raw Data'!AP$1,FALSE)</f>
        <v>50.909437852336701</v>
      </c>
      <c r="BC35" s="52">
        <f>VLOOKUP($A35,'RevPAR Raw Data'!$B$6:$BE$43,'RevPAR Raw Data'!AR$1,FALSE)</f>
        <v>44.798077637492497</v>
      </c>
      <c r="BE35" s="129">
        <f>(VLOOKUP($A35,'RevPAR Raw Data'!$B$6:$BE$43,'RevPAR Raw Data'!AT$1,FALSE))/100</f>
        <v>4.7377192193751701E-2</v>
      </c>
      <c r="BF35" s="119">
        <f>(VLOOKUP($A35,'RevPAR Raw Data'!$B$6:$BE$43,'RevPAR Raw Data'!AU$1,FALSE))/100</f>
        <v>8.9333585668842502E-2</v>
      </c>
      <c r="BG35" s="119">
        <f>(VLOOKUP($A35,'RevPAR Raw Data'!$B$6:$BE$43,'RevPAR Raw Data'!AV$1,FALSE))/100</f>
        <v>-1.76786226644647E-3</v>
      </c>
      <c r="BH35" s="119">
        <f>(VLOOKUP($A35,'RevPAR Raw Data'!$B$6:$BE$43,'RevPAR Raw Data'!AW$1,FALSE))/100</f>
        <v>-0.15190467895659901</v>
      </c>
      <c r="BI35" s="119">
        <f>(VLOOKUP($A35,'RevPAR Raw Data'!$B$6:$BE$43,'RevPAR Raw Data'!AX$1,FALSE))/100</f>
        <v>-8.945386379992E-2</v>
      </c>
      <c r="BJ35" s="130">
        <f>(VLOOKUP($A35,'RevPAR Raw Data'!$B$6:$BE$43,'RevPAR Raw Data'!AY$1,FALSE))/100</f>
        <v>-3.1283235248169498E-2</v>
      </c>
      <c r="BK35" s="119">
        <f>(VLOOKUP($A35,'RevPAR Raw Data'!$B$6:$BE$43,'RevPAR Raw Data'!BA$1,FALSE))/100</f>
        <v>1.16953675989398E-2</v>
      </c>
      <c r="BL35" s="119">
        <f>(VLOOKUP($A35,'RevPAR Raw Data'!$B$6:$BE$43,'RevPAR Raw Data'!BB$1,FALSE))/100</f>
        <v>8.9455380235396495E-2</v>
      </c>
      <c r="BM35" s="130">
        <f>(VLOOKUP($A35,'RevPAR Raw Data'!$B$6:$BE$43,'RevPAR Raw Data'!BC$1,FALSE))/100</f>
        <v>4.8726014481799605E-2</v>
      </c>
      <c r="BN35" s="131">
        <f>(VLOOKUP($A35,'RevPAR Raw Data'!$B$6:$BE$43,'RevPAR Raw Data'!BE$1,FALSE))/100</f>
        <v>-6.6773279203800199E-3</v>
      </c>
    </row>
    <row r="36" spans="1:66" x14ac:dyDescent="0.45">
      <c r="A36" s="59" t="s">
        <v>48</v>
      </c>
      <c r="B36" s="129">
        <f>(VLOOKUP($A36,'Occupancy Raw Data'!$B$8:$BE$45,'Occupancy Raw Data'!AG$3,FALSE))/100</f>
        <v>0.39497452524316801</v>
      </c>
      <c r="C36" s="119">
        <f>(VLOOKUP($A36,'Occupancy Raw Data'!$B$8:$BE$45,'Occupancy Raw Data'!AH$3,FALSE))/100</f>
        <v>0.42809170912459399</v>
      </c>
      <c r="D36" s="119">
        <f>(VLOOKUP($A36,'Occupancy Raw Data'!$B$8:$BE$45,'Occupancy Raw Data'!AI$3,FALSE))/100</f>
        <v>0.41599119962945802</v>
      </c>
      <c r="E36" s="119">
        <f>(VLOOKUP($A36,'Occupancy Raw Data'!$B$8:$BE$45,'Occupancy Raw Data'!AJ$3,FALSE))/100</f>
        <v>0.38304770727188497</v>
      </c>
      <c r="F36" s="119">
        <f>(VLOOKUP($A36,'Occupancy Raw Data'!$B$8:$BE$45,'Occupancy Raw Data'!AK$3,FALSE))/100</f>
        <v>0.43336035201482098</v>
      </c>
      <c r="G36" s="130">
        <f>(VLOOKUP($A36,'Occupancy Raw Data'!$B$8:$BE$45,'Occupancy Raw Data'!AL$3,FALSE))/100</f>
        <v>0.41109309865678495</v>
      </c>
      <c r="H36" s="119">
        <f>(VLOOKUP($A36,'Occupancy Raw Data'!$B$8:$BE$45,'Occupancy Raw Data'!AN$3,FALSE))/100</f>
        <v>0.43955534969893401</v>
      </c>
      <c r="I36" s="119">
        <f>(VLOOKUP($A36,'Occupancy Raw Data'!$B$8:$BE$45,'Occupancy Raw Data'!AO$3,FALSE))/100</f>
        <v>0.418770264011116</v>
      </c>
      <c r="J36" s="130">
        <f>(VLOOKUP($A36,'Occupancy Raw Data'!$B$8:$BE$45,'Occupancy Raw Data'!AP$3,FALSE))/100</f>
        <v>0.429162806855025</v>
      </c>
      <c r="K36" s="131">
        <f>(VLOOKUP($A36,'Occupancy Raw Data'!$B$8:$BE$45,'Occupancy Raw Data'!AR$3,FALSE))/100</f>
        <v>0.41625587242771095</v>
      </c>
      <c r="M36" s="118">
        <f>(VLOOKUP($A36,'Occupancy Raw Data'!$B$8:$BE$45,'Occupancy Raw Data'!AT$3,FALSE))/100</f>
        <v>0.10980006626085</v>
      </c>
      <c r="N36" s="115">
        <f>(VLOOKUP($A36,'Occupancy Raw Data'!$B$8:$BE$45,'Occupancy Raw Data'!AU$3,FALSE))/100</f>
        <v>0.18897904910268001</v>
      </c>
      <c r="O36" s="115">
        <f>(VLOOKUP($A36,'Occupancy Raw Data'!$B$8:$BE$45,'Occupancy Raw Data'!AV$3,FALSE))/100</f>
        <v>-1.2540816652000299E-2</v>
      </c>
      <c r="P36" s="115">
        <f>(VLOOKUP($A36,'Occupancy Raw Data'!$B$8:$BE$45,'Occupancy Raw Data'!AW$3,FALSE))/100</f>
        <v>-0.152781504556502</v>
      </c>
      <c r="Q36" s="115">
        <f>(VLOOKUP($A36,'Occupancy Raw Data'!$B$8:$BE$45,'Occupancy Raw Data'!AX$3,FALSE))/100</f>
        <v>4.96798525020598E-2</v>
      </c>
      <c r="R36" s="116">
        <f>(VLOOKUP($A36,'Occupancy Raw Data'!$B$8:$BE$45,'Occupancy Raw Data'!AY$3,FALSE))/100</f>
        <v>2.66060136535567E-2</v>
      </c>
      <c r="S36" s="115">
        <f>(VLOOKUP($A36,'Occupancy Raw Data'!$B$8:$BE$45,'Occupancy Raw Data'!BA$3,FALSE))/100</f>
        <v>5.9357302620137699E-2</v>
      </c>
      <c r="T36" s="115">
        <f>(VLOOKUP($A36,'Occupancy Raw Data'!$B$8:$BE$45,'Occupancy Raw Data'!BB$3,FALSE))/100</f>
        <v>-5.7193592871460398E-2</v>
      </c>
      <c r="U36" s="116">
        <f>(VLOOKUP($A36,'Occupancy Raw Data'!$B$8:$BE$45,'Occupancy Raw Data'!BC$3,FALSE))/100</f>
        <v>-9.0211002716533305E-4</v>
      </c>
      <c r="V36" s="117">
        <f>(VLOOKUP($A36,'Occupancy Raw Data'!$B$8:$BE$45,'Occupancy Raw Data'!BE$3,FALSE))/100</f>
        <v>1.83467323137156E-2</v>
      </c>
      <c r="X36" s="49">
        <f>VLOOKUP($A36,'ADR Raw Data'!$B$6:$BE$43,'ADR Raw Data'!AG$1,FALSE)</f>
        <v>128.02452506596299</v>
      </c>
      <c r="Y36" s="50">
        <f>VLOOKUP($A36,'ADR Raw Data'!$B$6:$BE$43,'ADR Raw Data'!AH$1,FALSE)</f>
        <v>126.63921963754299</v>
      </c>
      <c r="Z36" s="50">
        <f>VLOOKUP($A36,'ADR Raw Data'!$B$6:$BE$43,'ADR Raw Data'!AI$1,FALSE)</f>
        <v>137.35761308281101</v>
      </c>
      <c r="AA36" s="50">
        <f>VLOOKUP($A36,'ADR Raw Data'!$B$6:$BE$43,'ADR Raw Data'!AJ$1,FALSE)</f>
        <v>128.31627871825799</v>
      </c>
      <c r="AB36" s="50">
        <f>VLOOKUP($A36,'ADR Raw Data'!$B$6:$BE$43,'ADR Raw Data'!AK$1,FALSE)</f>
        <v>128.28812424849599</v>
      </c>
      <c r="AC36" s="51">
        <f>VLOOKUP($A36,'ADR Raw Data'!$B$6:$BE$43,'ADR Raw Data'!AL$1,FALSE)</f>
        <v>129.734810996563</v>
      </c>
      <c r="AD36" s="50">
        <f>VLOOKUP($A36,'ADR Raw Data'!$B$6:$BE$43,'ADR Raw Data'!AN$1,FALSE)</f>
        <v>142.205679662802</v>
      </c>
      <c r="AE36" s="50">
        <f>VLOOKUP($A36,'ADR Raw Data'!$B$6:$BE$43,'ADR Raw Data'!AO$1,FALSE)</f>
        <v>145.16820544725499</v>
      </c>
      <c r="AF36" s="51">
        <f>VLOOKUP($A36,'ADR Raw Data'!$B$6:$BE$43,'ADR Raw Data'!AP$1,FALSE)</f>
        <v>143.651072512647</v>
      </c>
      <c r="AG36" s="52">
        <f>VLOOKUP($A36,'ADR Raw Data'!$B$6:$BE$43,'ADR Raw Data'!AR$1,FALSE)</f>
        <v>133.83417271047301</v>
      </c>
      <c r="AI36" s="118">
        <f>(VLOOKUP($A36,'ADR Raw Data'!$B$6:$BE$43,'ADR Raw Data'!AT$1,FALSE))/100</f>
        <v>-6.4490681675249795E-2</v>
      </c>
      <c r="AJ36" s="115">
        <f>(VLOOKUP($A36,'ADR Raw Data'!$B$6:$BE$43,'ADR Raw Data'!AU$1,FALSE))/100</f>
        <v>7.1083619265486397E-2</v>
      </c>
      <c r="AK36" s="115">
        <f>(VLOOKUP($A36,'ADR Raw Data'!$B$6:$BE$43,'ADR Raw Data'!AV$1,FALSE))/100</f>
        <v>0.16341132294140798</v>
      </c>
      <c r="AL36" s="115">
        <f>(VLOOKUP($A36,'ADR Raw Data'!$B$6:$BE$43,'ADR Raw Data'!AW$1,FALSE))/100</f>
        <v>6.4843039174333303E-2</v>
      </c>
      <c r="AM36" s="115">
        <f>(VLOOKUP($A36,'ADR Raw Data'!$B$6:$BE$43,'ADR Raw Data'!AX$1,FALSE))/100</f>
        <v>5.6118651369667198E-2</v>
      </c>
      <c r="AN36" s="116">
        <f>(VLOOKUP($A36,'ADR Raw Data'!$B$6:$BE$43,'ADR Raw Data'!AY$1,FALSE))/100</f>
        <v>5.7442599182298999E-2</v>
      </c>
      <c r="AO36" s="115">
        <f>(VLOOKUP($A36,'ADR Raw Data'!$B$6:$BE$43,'ADR Raw Data'!BA$1,FALSE))/100</f>
        <v>1.24639951855939E-2</v>
      </c>
      <c r="AP36" s="115">
        <f>(VLOOKUP($A36,'ADR Raw Data'!$B$6:$BE$43,'ADR Raw Data'!BB$1,FALSE))/100</f>
        <v>-2.3006159733656897E-2</v>
      </c>
      <c r="AQ36" s="116">
        <f>(VLOOKUP($A36,'ADR Raw Data'!$B$6:$BE$43,'ADR Raw Data'!BC$1,FALSE))/100</f>
        <v>-6.9693169796529999E-3</v>
      </c>
      <c r="AR36" s="117">
        <f>(VLOOKUP($A36,'ADR Raw Data'!$B$6:$BE$43,'ADR Raw Data'!BE$1,FALSE))/100</f>
        <v>3.5192181053903704E-2</v>
      </c>
      <c r="AT36" s="49">
        <f>VLOOKUP($A36,'RevPAR Raw Data'!$B$6:$BE$43,'RevPAR Raw Data'!AG$1,FALSE)</f>
        <v>50.566426007410797</v>
      </c>
      <c r="AU36" s="50">
        <f>VLOOKUP($A36,'RevPAR Raw Data'!$B$6:$BE$43,'RevPAR Raw Data'!AH$1,FALSE)</f>
        <v>54.213199976841103</v>
      </c>
      <c r="AV36" s="50">
        <f>VLOOKUP($A36,'RevPAR Raw Data'!$B$6:$BE$43,'RevPAR Raw Data'!AI$1,FALSE)</f>
        <v>57.139558244557598</v>
      </c>
      <c r="AW36" s="50">
        <f>VLOOKUP($A36,'RevPAR Raw Data'!$B$6:$BE$43,'RevPAR Raw Data'!AJ$1,FALSE)</f>
        <v>49.151256368689197</v>
      </c>
      <c r="AX36" s="50">
        <f>VLOOKUP($A36,'RevPAR Raw Data'!$B$6:$BE$43,'RevPAR Raw Data'!AK$1,FALSE)</f>
        <v>55.5949866836498</v>
      </c>
      <c r="AY36" s="51">
        <f>VLOOKUP($A36,'RevPAR Raw Data'!$B$6:$BE$43,'RevPAR Raw Data'!AL$1,FALSE)</f>
        <v>53.333085456229703</v>
      </c>
      <c r="AZ36" s="50">
        <f>VLOOKUP($A36,'RevPAR Raw Data'!$B$6:$BE$43,'RevPAR Raw Data'!AN$1,FALSE)</f>
        <v>62.507267253358002</v>
      </c>
      <c r="BA36" s="50">
        <f>VLOOKUP($A36,'RevPAR Raw Data'!$B$6:$BE$43,'RevPAR Raw Data'!AO$1,FALSE)</f>
        <v>60.792127721167198</v>
      </c>
      <c r="BB36" s="51">
        <f>VLOOKUP($A36,'RevPAR Raw Data'!$B$6:$BE$43,'RevPAR Raw Data'!AP$1,FALSE)</f>
        <v>61.6496974872626</v>
      </c>
      <c r="BC36" s="52">
        <f>VLOOKUP($A36,'RevPAR Raw Data'!$B$6:$BE$43,'RevPAR Raw Data'!AR$1,FALSE)</f>
        <v>55.709260322239103</v>
      </c>
      <c r="BE36" s="129">
        <f>(VLOOKUP($A36,'RevPAR Raw Data'!$B$6:$BE$43,'RevPAR Raw Data'!AT$1,FALSE))/100</f>
        <v>3.8228303464450698E-2</v>
      </c>
      <c r="BF36" s="119">
        <f>(VLOOKUP($A36,'RevPAR Raw Data'!$B$6:$BE$43,'RevPAR Raw Data'!AU$1,FALSE))/100</f>
        <v>0.27349598314373502</v>
      </c>
      <c r="BG36" s="119">
        <f>(VLOOKUP($A36,'RevPAR Raw Data'!$B$6:$BE$43,'RevPAR Raw Data'!AV$1,FALSE))/100</f>
        <v>0.14882119484953901</v>
      </c>
      <c r="BH36" s="119">
        <f>(VLOOKUP($A36,'RevPAR Raw Data'!$B$6:$BE$43,'RevPAR Raw Data'!AW$1,FALSE))/100</f>
        <v>-9.7845282467239794E-2</v>
      </c>
      <c r="BI36" s="119">
        <f>(VLOOKUP($A36,'RevPAR Raw Data'!$B$6:$BE$43,'RevPAR Raw Data'!AX$1,FALSE))/100</f>
        <v>0.108586470194386</v>
      </c>
      <c r="BJ36" s="130">
        <f>(VLOOKUP($A36,'RevPAR Raw Data'!$B$6:$BE$43,'RevPAR Raw Data'!AY$1,FALSE))/100</f>
        <v>8.5576931413995805E-2</v>
      </c>
      <c r="BK36" s="119">
        <f>(VLOOKUP($A36,'RevPAR Raw Data'!$B$6:$BE$43,'RevPAR Raw Data'!BA$1,FALSE))/100</f>
        <v>7.2561126939818893E-2</v>
      </c>
      <c r="BL36" s="119">
        <f>(VLOOKUP($A36,'RevPAR Raw Data'!$B$6:$BE$43,'RevPAR Raw Data'!BB$1,FALSE))/100</f>
        <v>-7.8883947671774798E-2</v>
      </c>
      <c r="BM36" s="130">
        <f>(VLOOKUP($A36,'RevPAR Raw Data'!$B$6:$BE$43,'RevPAR Raw Data'!BC$1,FALSE))/100</f>
        <v>-7.8651399160884899E-3</v>
      </c>
      <c r="BN36" s="131">
        <f>(VLOOKUP($A36,'RevPAR Raw Data'!$B$6:$BE$43,'RevPAR Raw Data'!BE$1,FALSE))/100</f>
        <v>5.4184574892951101E-2</v>
      </c>
    </row>
    <row r="37" spans="1:66" x14ac:dyDescent="0.45">
      <c r="A37" s="59"/>
      <c r="B37" s="134"/>
      <c r="C37" s="138"/>
      <c r="D37" s="138"/>
      <c r="E37" s="138"/>
      <c r="F37" s="138"/>
      <c r="G37" s="139"/>
      <c r="H37" s="138"/>
      <c r="I37" s="138"/>
      <c r="J37" s="139"/>
      <c r="K37" s="135"/>
      <c r="M37" s="143"/>
      <c r="N37" s="145"/>
      <c r="O37" s="145"/>
      <c r="P37" s="145"/>
      <c r="Q37" s="145"/>
      <c r="R37" s="146"/>
      <c r="S37" s="145"/>
      <c r="T37" s="145"/>
      <c r="U37" s="146"/>
      <c r="V37" s="144"/>
      <c r="X37" s="55"/>
      <c r="Y37" s="56"/>
      <c r="Z37" s="56"/>
      <c r="AA37" s="56"/>
      <c r="AB37" s="56"/>
      <c r="AC37" s="57"/>
      <c r="AD37" s="56"/>
      <c r="AE37" s="56"/>
      <c r="AF37" s="57"/>
      <c r="AG37" s="58"/>
      <c r="AI37" s="143"/>
      <c r="AJ37" s="145"/>
      <c r="AK37" s="145"/>
      <c r="AL37" s="145"/>
      <c r="AM37" s="145"/>
      <c r="AN37" s="146"/>
      <c r="AO37" s="145"/>
      <c r="AP37" s="145"/>
      <c r="AQ37" s="146"/>
      <c r="AR37" s="144"/>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45">
      <c r="A38" s="46" t="s">
        <v>72</v>
      </c>
      <c r="B38" s="129">
        <f>(VLOOKUP($A38,'Occupancy Raw Data'!$B$8:$BE$45,'Occupancy Raw Data'!AG$3,FALSE))/100</f>
        <v>0.43336416678525602</v>
      </c>
      <c r="C38" s="119">
        <f>(VLOOKUP($A38,'Occupancy Raw Data'!$B$8:$BE$45,'Occupancy Raw Data'!AH$3,FALSE))/100</f>
        <v>0.45865945638252398</v>
      </c>
      <c r="D38" s="119">
        <f>(VLOOKUP($A38,'Occupancy Raw Data'!$B$8:$BE$45,'Occupancy Raw Data'!AI$3,FALSE))/100</f>
        <v>0.47562971396043802</v>
      </c>
      <c r="E38" s="119">
        <f>(VLOOKUP($A38,'Occupancy Raw Data'!$B$8:$BE$45,'Occupancy Raw Data'!AJ$3,FALSE))/100</f>
        <v>0.46726910488117196</v>
      </c>
      <c r="F38" s="119">
        <f>(VLOOKUP($A38,'Occupancy Raw Data'!$B$8:$BE$45,'Occupancy Raw Data'!AK$3,FALSE))/100</f>
        <v>0.50078269531805797</v>
      </c>
      <c r="G38" s="130">
        <f>(VLOOKUP($A38,'Occupancy Raw Data'!$B$8:$BE$45,'Occupancy Raw Data'!AL$3,FALSE))/100</f>
        <v>0.46714102746549002</v>
      </c>
      <c r="H38" s="119">
        <f>(VLOOKUP($A38,'Occupancy Raw Data'!$B$8:$BE$45,'Occupancy Raw Data'!AN$3,FALSE))/100</f>
        <v>0.54450690194962204</v>
      </c>
      <c r="I38" s="119">
        <f>(VLOOKUP($A38,'Occupancy Raw Data'!$B$8:$BE$45,'Occupancy Raw Data'!AO$3,FALSE))/100</f>
        <v>0.51469332574355997</v>
      </c>
      <c r="J38" s="130">
        <f>(VLOOKUP($A38,'Occupancy Raw Data'!$B$8:$BE$45,'Occupancy Raw Data'!AP$3,FALSE))/100</f>
        <v>0.529600113846591</v>
      </c>
      <c r="K38" s="131">
        <f>(VLOOKUP($A38,'Occupancy Raw Data'!$B$8:$BE$45,'Occupancy Raw Data'!AR$3,FALSE))/100</f>
        <v>0.48498648071723305</v>
      </c>
      <c r="M38" s="118">
        <f>(VLOOKUP($A38,'Occupancy Raw Data'!$B$8:$BE$45,'Occupancy Raw Data'!AT$3,FALSE))/100</f>
        <v>0.311710451658258</v>
      </c>
      <c r="N38" s="115">
        <f>(VLOOKUP($A38,'Occupancy Raw Data'!$B$8:$BE$45,'Occupancy Raw Data'!AU$3,FALSE))/100</f>
        <v>0.230999280985283</v>
      </c>
      <c r="O38" s="115">
        <f>(VLOOKUP($A38,'Occupancy Raw Data'!$B$8:$BE$45,'Occupancy Raw Data'!AV$3,FALSE))/100</f>
        <v>4.4805617185645304E-2</v>
      </c>
      <c r="P38" s="115">
        <f>(VLOOKUP($A38,'Occupancy Raw Data'!$B$8:$BE$45,'Occupancy Raw Data'!AW$3,FALSE))/100</f>
        <v>-4.1885294368270293E-2</v>
      </c>
      <c r="Q38" s="115">
        <f>(VLOOKUP($A38,'Occupancy Raw Data'!$B$8:$BE$45,'Occupancy Raw Data'!AX$3,FALSE))/100</f>
        <v>0.10275177496837699</v>
      </c>
      <c r="R38" s="116">
        <f>(VLOOKUP($A38,'Occupancy Raw Data'!$B$8:$BE$45,'Occupancy Raw Data'!AY$3,FALSE))/100</f>
        <v>0.11222876498921601</v>
      </c>
      <c r="S38" s="115">
        <f>(VLOOKUP($A38,'Occupancy Raw Data'!$B$8:$BE$45,'Occupancy Raw Data'!BA$3,FALSE))/100</f>
        <v>0.207807171574897</v>
      </c>
      <c r="T38" s="115">
        <f>(VLOOKUP($A38,'Occupancy Raw Data'!$B$8:$BE$45,'Occupancy Raw Data'!BB$3,FALSE))/100</f>
        <v>0.28704334184637498</v>
      </c>
      <c r="U38" s="116">
        <f>(VLOOKUP($A38,'Occupancy Raw Data'!$B$8:$BE$45,'Occupancy Raw Data'!BC$3,FALSE))/100</f>
        <v>0.24505397038128801</v>
      </c>
      <c r="V38" s="117">
        <f>(VLOOKUP($A38,'Occupancy Raw Data'!$B$8:$BE$45,'Occupancy Raw Data'!BE$3,FALSE))/100</f>
        <v>0.150523421244072</v>
      </c>
      <c r="X38" s="49">
        <f>VLOOKUP($A38,'ADR Raw Data'!$B$6:$BE$43,'ADR Raw Data'!AG$1,FALSE)</f>
        <v>96.666276988752898</v>
      </c>
      <c r="Y38" s="50">
        <f>VLOOKUP($A38,'ADR Raw Data'!$B$6:$BE$43,'ADR Raw Data'!AH$1,FALSE)</f>
        <v>98.929650946323306</v>
      </c>
      <c r="Z38" s="50">
        <f>VLOOKUP($A38,'ADR Raw Data'!$B$6:$BE$43,'ADR Raw Data'!AI$1,FALSE)</f>
        <v>102.28797441843</v>
      </c>
      <c r="AA38" s="50">
        <f>VLOOKUP($A38,'ADR Raw Data'!$B$6:$BE$43,'ADR Raw Data'!AJ$1,FALSE)</f>
        <v>100.594448758946</v>
      </c>
      <c r="AB38" s="50">
        <f>VLOOKUP($A38,'ADR Raw Data'!$B$6:$BE$43,'ADR Raw Data'!AK$1,FALSE)</f>
        <v>98.648132992327305</v>
      </c>
      <c r="AC38" s="51">
        <f>VLOOKUP($A38,'ADR Raw Data'!$B$6:$BE$43,'ADR Raw Data'!AL$1,FALSE)</f>
        <v>99.466269420581199</v>
      </c>
      <c r="AD38" s="50">
        <f>VLOOKUP($A38,'ADR Raw Data'!$B$6:$BE$43,'ADR Raw Data'!AN$1,FALSE)</f>
        <v>109.51153217902601</v>
      </c>
      <c r="AE38" s="50">
        <f>VLOOKUP($A38,'ADR Raw Data'!$B$6:$BE$43,'ADR Raw Data'!AO$1,FALSE)</f>
        <v>108.183869496094</v>
      </c>
      <c r="AF38" s="51">
        <f>VLOOKUP($A38,'ADR Raw Data'!$B$6:$BE$43,'ADR Raw Data'!AP$1,FALSE)</f>
        <v>108.866385865914</v>
      </c>
      <c r="AG38" s="52">
        <f>VLOOKUP($A38,'ADR Raw Data'!$B$6:$BE$43,'ADR Raw Data'!AR$1,FALSE)</f>
        <v>102.39907738095199</v>
      </c>
      <c r="AI38" s="118">
        <f>(VLOOKUP($A38,'ADR Raw Data'!$B$6:$BE$43,'ADR Raw Data'!AT$1,FALSE))/100</f>
        <v>5.1974567932342099E-2</v>
      </c>
      <c r="AJ38" s="115">
        <f>(VLOOKUP($A38,'ADR Raw Data'!$B$6:$BE$43,'ADR Raw Data'!AU$1,FALSE))/100</f>
        <v>6.3604291270263194E-2</v>
      </c>
      <c r="AK38" s="115">
        <f>(VLOOKUP($A38,'ADR Raw Data'!$B$6:$BE$43,'ADR Raw Data'!AV$1,FALSE))/100</f>
        <v>9.4308647686530703E-2</v>
      </c>
      <c r="AL38" s="115">
        <f>(VLOOKUP($A38,'ADR Raw Data'!$B$6:$BE$43,'ADR Raw Data'!AW$1,FALSE))/100</f>
        <v>6.4119838288526104E-2</v>
      </c>
      <c r="AM38" s="115">
        <f>(VLOOKUP($A38,'ADR Raw Data'!$B$6:$BE$43,'ADR Raw Data'!AX$1,FALSE))/100</f>
        <v>6.8148028302523103E-2</v>
      </c>
      <c r="AN38" s="116">
        <f>(VLOOKUP($A38,'ADR Raw Data'!$B$6:$BE$43,'ADR Raw Data'!AY$1,FALSE))/100</f>
        <v>6.7845328472631597E-2</v>
      </c>
      <c r="AO38" s="115">
        <f>(VLOOKUP($A38,'ADR Raw Data'!$B$6:$BE$43,'ADR Raw Data'!BA$1,FALSE))/100</f>
        <v>0.144011325042946</v>
      </c>
      <c r="AP38" s="115">
        <f>(VLOOKUP($A38,'ADR Raw Data'!$B$6:$BE$43,'ADR Raw Data'!BB$1,FALSE))/100</f>
        <v>0.139916506067786</v>
      </c>
      <c r="AQ38" s="116">
        <f>(VLOOKUP($A38,'ADR Raw Data'!$B$6:$BE$43,'ADR Raw Data'!BC$1,FALSE))/100</f>
        <v>0.14187447813465801</v>
      </c>
      <c r="AR38" s="117">
        <f>(VLOOKUP($A38,'ADR Raw Data'!$B$6:$BE$43,'ADR Raw Data'!BE$1,FALSE))/100</f>
        <v>9.1918284422385199E-2</v>
      </c>
      <c r="AT38" s="49">
        <f>VLOOKUP($A38,'RevPAR Raw Data'!$B$6:$BE$43,'RevPAR Raw Data'!AG$1,FALSE)</f>
        <v>41.891700583463702</v>
      </c>
      <c r="AU38" s="50">
        <f>VLOOKUP($A38,'RevPAR Raw Data'!$B$6:$BE$43,'RevPAR Raw Data'!AH$1,FALSE)</f>
        <v>45.375019923153502</v>
      </c>
      <c r="AV38" s="50">
        <f>VLOOKUP($A38,'RevPAR Raw Data'!$B$6:$BE$43,'RevPAR Raw Data'!AI$1,FALSE)</f>
        <v>48.651200014230803</v>
      </c>
      <c r="AW38" s="50">
        <f>VLOOKUP($A38,'RevPAR Raw Data'!$B$6:$BE$43,'RevPAR Raw Data'!AJ$1,FALSE)</f>
        <v>47.004678027607703</v>
      </c>
      <c r="AX38" s="50">
        <f>VLOOKUP($A38,'RevPAR Raw Data'!$B$6:$BE$43,'RevPAR Raw Data'!AK$1,FALSE)</f>
        <v>49.401277927991998</v>
      </c>
      <c r="AY38" s="51">
        <f>VLOOKUP($A38,'RevPAR Raw Data'!$B$6:$BE$43,'RevPAR Raw Data'!AL$1,FALSE)</f>
        <v>46.464775295289499</v>
      </c>
      <c r="AZ38" s="50">
        <f>VLOOKUP($A38,'RevPAR Raw Data'!$B$6:$BE$43,'RevPAR Raw Data'!AN$1,FALSE)</f>
        <v>59.629785114558103</v>
      </c>
      <c r="BA38" s="50">
        <f>VLOOKUP($A38,'RevPAR Raw Data'!$B$6:$BE$43,'RevPAR Raw Data'!AO$1,FALSE)</f>
        <v>55.681515582752198</v>
      </c>
      <c r="BB38" s="51">
        <f>VLOOKUP($A38,'RevPAR Raw Data'!$B$6:$BE$43,'RevPAR Raw Data'!AP$1,FALSE)</f>
        <v>57.655650348655101</v>
      </c>
      <c r="BC38" s="52">
        <f>VLOOKUP($A38,'RevPAR Raw Data'!$B$6:$BE$43,'RevPAR Raw Data'!AR$1,FALSE)</f>
        <v>49.662168167679702</v>
      </c>
      <c r="BE38" s="129">
        <f>(VLOOKUP($A38,'RevPAR Raw Data'!$B$6:$BE$43,'RevPAR Raw Data'!AT$1,FALSE))/100</f>
        <v>0.37988603563553297</v>
      </c>
      <c r="BF38" s="119">
        <f>(VLOOKUP($A38,'RevPAR Raw Data'!$B$6:$BE$43,'RevPAR Raw Data'!AU$1,FALSE))/100</f>
        <v>0.30929611780655597</v>
      </c>
      <c r="BG38" s="119">
        <f>(VLOOKUP($A38,'RevPAR Raw Data'!$B$6:$BE$43,'RevPAR Raw Data'!AV$1,FALSE))/100</f>
        <v>0.143339822037714</v>
      </c>
      <c r="BH38" s="119">
        <f>(VLOOKUP($A38,'RevPAR Raw Data'!$B$6:$BE$43,'RevPAR Raw Data'!AW$1,FALSE))/100</f>
        <v>1.9548865618694899E-2</v>
      </c>
      <c r="BI38" s="119">
        <f>(VLOOKUP($A38,'RevPAR Raw Data'!$B$6:$BE$43,'RevPAR Raw Data'!AX$1,FALSE))/100</f>
        <v>0.17790213413958</v>
      </c>
      <c r="BJ38" s="130">
        <f>(VLOOKUP($A38,'RevPAR Raw Data'!$B$6:$BE$43,'RevPAR Raw Data'!AY$1,FALSE))/100</f>
        <v>0.18768829088661898</v>
      </c>
      <c r="BK38" s="119">
        <f>(VLOOKUP($A38,'RevPAR Raw Data'!$B$6:$BE$43,'RevPAR Raw Data'!BA$1,FALSE))/100</f>
        <v>0.38174508274977098</v>
      </c>
      <c r="BL38" s="119">
        <f>(VLOOKUP($A38,'RevPAR Raw Data'!$B$6:$BE$43,'RevPAR Raw Data'!BB$1,FALSE))/100</f>
        <v>0.46712194939532803</v>
      </c>
      <c r="BM38" s="130">
        <f>(VLOOKUP($A38,'RevPAR Raw Data'!$B$6:$BE$43,'RevPAR Raw Data'!BC$1,FALSE))/100</f>
        <v>0.42169535267861796</v>
      </c>
      <c r="BN38" s="131">
        <f>(VLOOKUP($A38,'RevPAR Raw Data'!$B$6:$BE$43,'RevPAR Raw Data'!BE$1,FALSE))/100</f>
        <v>0.25627756031260096</v>
      </c>
    </row>
    <row r="39" spans="1:66" x14ac:dyDescent="0.45">
      <c r="A39" s="46"/>
      <c r="B39" s="134"/>
      <c r="C39" s="138"/>
      <c r="D39" s="138"/>
      <c r="E39" s="138"/>
      <c r="F39" s="138"/>
      <c r="G39" s="139"/>
      <c r="H39" s="138"/>
      <c r="I39" s="138"/>
      <c r="J39" s="139"/>
      <c r="K39" s="135"/>
      <c r="M39" s="143"/>
      <c r="N39" s="145"/>
      <c r="O39" s="145"/>
      <c r="P39" s="145"/>
      <c r="Q39" s="145"/>
      <c r="R39" s="146"/>
      <c r="S39" s="145"/>
      <c r="T39" s="145"/>
      <c r="U39" s="146"/>
      <c r="V39" s="144"/>
      <c r="X39" s="55"/>
      <c r="Y39" s="56"/>
      <c r="Z39" s="56"/>
      <c r="AA39" s="56"/>
      <c r="AB39" s="56"/>
      <c r="AC39" s="57"/>
      <c r="AD39" s="56"/>
      <c r="AE39" s="56"/>
      <c r="AF39" s="57"/>
      <c r="AG39" s="58"/>
      <c r="AI39" s="143"/>
      <c r="AJ39" s="145"/>
      <c r="AK39" s="145"/>
      <c r="AL39" s="145"/>
      <c r="AM39" s="145"/>
      <c r="AN39" s="146"/>
      <c r="AO39" s="145"/>
      <c r="AP39" s="145"/>
      <c r="AQ39" s="146"/>
      <c r="AR39" s="144"/>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45">
      <c r="A40" s="46" t="s">
        <v>71</v>
      </c>
      <c r="B40" s="129">
        <f>(VLOOKUP($A40,'Occupancy Raw Data'!$B$8:$BE$45,'Occupancy Raw Data'!AG$3,FALSE))/100</f>
        <v>0.40280660785331202</v>
      </c>
      <c r="C40" s="119">
        <f>(VLOOKUP($A40,'Occupancy Raw Data'!$B$8:$BE$45,'Occupancy Raw Data'!AH$3,FALSE))/100</f>
        <v>0.43235383151703799</v>
      </c>
      <c r="D40" s="119">
        <f>(VLOOKUP($A40,'Occupancy Raw Data'!$B$8:$BE$45,'Occupancy Raw Data'!AI$3,FALSE))/100</f>
        <v>0.46909055526725402</v>
      </c>
      <c r="E40" s="119">
        <f>(VLOOKUP($A40,'Occupancy Raw Data'!$B$8:$BE$45,'Occupancy Raw Data'!AJ$3,FALSE))/100</f>
        <v>0.44863561667531499</v>
      </c>
      <c r="F40" s="119">
        <f>(VLOOKUP($A40,'Occupancy Raw Data'!$B$8:$BE$45,'Occupancy Raw Data'!AK$3,FALSE))/100</f>
        <v>0.45062489188721599</v>
      </c>
      <c r="G40" s="130">
        <f>(VLOOKUP($A40,'Occupancy Raw Data'!$B$8:$BE$45,'Occupancy Raw Data'!AL$3,FALSE))/100</f>
        <v>0.44070230064002702</v>
      </c>
      <c r="H40" s="119">
        <f>(VLOOKUP($A40,'Occupancy Raw Data'!$B$8:$BE$45,'Occupancy Raw Data'!AN$3,FALSE))/100</f>
        <v>0.47442051548175002</v>
      </c>
      <c r="I40" s="119">
        <f>(VLOOKUP($A40,'Occupancy Raw Data'!$B$8:$BE$45,'Occupancy Raw Data'!AO$3,FALSE))/100</f>
        <v>0.467976993599723</v>
      </c>
      <c r="J40" s="130">
        <f>(VLOOKUP($A40,'Occupancy Raw Data'!$B$8:$BE$45,'Occupancy Raw Data'!AP$3,FALSE))/100</f>
        <v>0.47119875454073601</v>
      </c>
      <c r="K40" s="131">
        <f>(VLOOKUP($A40,'Occupancy Raw Data'!$B$8:$BE$45,'Occupancy Raw Data'!AR$3,FALSE))/100</f>
        <v>0.44941557318308706</v>
      </c>
      <c r="M40" s="118">
        <f>(VLOOKUP($A40,'Occupancy Raw Data'!$B$8:$BE$45,'Occupancy Raw Data'!AT$3,FALSE))/100</f>
        <v>-2.3270830919593099E-2</v>
      </c>
      <c r="N40" s="115">
        <f>(VLOOKUP($A40,'Occupancy Raw Data'!$B$8:$BE$45,'Occupancy Raw Data'!AU$3,FALSE))/100</f>
        <v>-4.8292573991379499E-4</v>
      </c>
      <c r="O40" s="115">
        <f>(VLOOKUP($A40,'Occupancy Raw Data'!$B$8:$BE$45,'Occupancy Raw Data'!AV$3,FALSE))/100</f>
        <v>-4.3198630524098301E-2</v>
      </c>
      <c r="P40" s="115">
        <f>(VLOOKUP($A40,'Occupancy Raw Data'!$B$8:$BE$45,'Occupancy Raw Data'!AW$3,FALSE))/100</f>
        <v>-0.117958623731406</v>
      </c>
      <c r="Q40" s="115">
        <f>(VLOOKUP($A40,'Occupancy Raw Data'!$B$8:$BE$45,'Occupancy Raw Data'!AX$3,FALSE))/100</f>
        <v>-6.0192182023174799E-2</v>
      </c>
      <c r="R40" s="116">
        <f>(VLOOKUP($A40,'Occupancy Raw Data'!$B$8:$BE$45,'Occupancy Raw Data'!AY$3,FALSE))/100</f>
        <v>-5.1582228873384005E-2</v>
      </c>
      <c r="S40" s="115">
        <f>(VLOOKUP($A40,'Occupancy Raw Data'!$B$8:$BE$45,'Occupancy Raw Data'!BA$3,FALSE))/100</f>
        <v>-3.4923192439765598E-2</v>
      </c>
      <c r="T40" s="115">
        <f>(VLOOKUP($A40,'Occupancy Raw Data'!$B$8:$BE$45,'Occupancy Raw Data'!BB$3,FALSE))/100</f>
        <v>-8.1313634877507895E-2</v>
      </c>
      <c r="U40" s="116">
        <f>(VLOOKUP($A40,'Occupancy Raw Data'!$B$8:$BE$45,'Occupancy Raw Data'!BC$3,FALSE))/100</f>
        <v>-5.8531105286261799E-2</v>
      </c>
      <c r="V40" s="117">
        <f>(VLOOKUP($A40,'Occupancy Raw Data'!$B$8:$BE$45,'Occupancy Raw Data'!BE$3,FALSE))/100</f>
        <v>-5.3674592127687999E-2</v>
      </c>
      <c r="X40" s="49">
        <f>VLOOKUP($A40,'ADR Raw Data'!$B$6:$BE$43,'ADR Raw Data'!AG$1,FALSE)</f>
        <v>89.840785264909499</v>
      </c>
      <c r="Y40" s="50">
        <f>VLOOKUP($A40,'ADR Raw Data'!$B$6:$BE$43,'ADR Raw Data'!AH$1,FALSE)</f>
        <v>94.455880383086097</v>
      </c>
      <c r="Z40" s="50">
        <f>VLOOKUP($A40,'ADR Raw Data'!$B$6:$BE$43,'ADR Raw Data'!AI$1,FALSE)</f>
        <v>97.878144912304904</v>
      </c>
      <c r="AA40" s="50">
        <f>VLOOKUP($A40,'ADR Raw Data'!$B$6:$BE$43,'ADR Raw Data'!AJ$1,FALSE)</f>
        <v>94.225772400414399</v>
      </c>
      <c r="AB40" s="50">
        <f>VLOOKUP($A40,'ADR Raw Data'!$B$6:$BE$43,'ADR Raw Data'!AK$1,FALSE)</f>
        <v>91.769398490919102</v>
      </c>
      <c r="AC40" s="51">
        <f>VLOOKUP($A40,'ADR Raw Data'!$B$6:$BE$43,'ADR Raw Data'!AL$1,FALSE)</f>
        <v>93.744529846528195</v>
      </c>
      <c r="AD40" s="50">
        <f>VLOOKUP($A40,'ADR Raw Data'!$B$6:$BE$43,'ADR Raw Data'!AN$1,FALSE)</f>
        <v>95.318925605031595</v>
      </c>
      <c r="AE40" s="50">
        <f>VLOOKUP($A40,'ADR Raw Data'!$B$6:$BE$43,'ADR Raw Data'!AO$1,FALSE)</f>
        <v>94.978900674583002</v>
      </c>
      <c r="AF40" s="51">
        <f>VLOOKUP($A40,'ADR Raw Data'!$B$6:$BE$43,'ADR Raw Data'!AP$1,FALSE)</f>
        <v>95.150075578193807</v>
      </c>
      <c r="AG40" s="52">
        <f>VLOOKUP($A40,'ADR Raw Data'!$B$6:$BE$43,'ADR Raw Data'!AR$1,FALSE)</f>
        <v>94.165579149368995</v>
      </c>
      <c r="AI40" s="118">
        <f>(VLOOKUP($A40,'ADR Raw Data'!$B$6:$BE$43,'ADR Raw Data'!AT$1,FALSE))/100</f>
        <v>-5.0532184082365497E-2</v>
      </c>
      <c r="AJ40" s="115">
        <f>(VLOOKUP($A40,'ADR Raw Data'!$B$6:$BE$43,'ADR Raw Data'!AU$1,FALSE))/100</f>
        <v>-1.50320097826931E-2</v>
      </c>
      <c r="AK40" s="115">
        <f>(VLOOKUP($A40,'ADR Raw Data'!$B$6:$BE$43,'ADR Raw Data'!AV$1,FALSE))/100</f>
        <v>-1.35633026187542E-3</v>
      </c>
      <c r="AL40" s="115">
        <f>(VLOOKUP($A40,'ADR Raw Data'!$B$6:$BE$43,'ADR Raw Data'!AW$1,FALSE))/100</f>
        <v>-4.2615470914558903E-2</v>
      </c>
      <c r="AM40" s="115">
        <f>(VLOOKUP($A40,'ADR Raw Data'!$B$6:$BE$43,'ADR Raw Data'!AX$1,FALSE))/100</f>
        <v>-3.8092549395290096E-2</v>
      </c>
      <c r="AN40" s="116">
        <f>(VLOOKUP($A40,'ADR Raw Data'!$B$6:$BE$43,'ADR Raw Data'!AY$1,FALSE))/100</f>
        <v>-2.9232291614167898E-2</v>
      </c>
      <c r="AO40" s="115">
        <f>(VLOOKUP($A40,'ADR Raw Data'!$B$6:$BE$43,'ADR Raw Data'!BA$1,FALSE))/100</f>
        <v>-5.7990810826899004E-2</v>
      </c>
      <c r="AP40" s="115">
        <f>(VLOOKUP($A40,'ADR Raw Data'!$B$6:$BE$43,'ADR Raw Data'!BB$1,FALSE))/100</f>
        <v>-9.5961809311348401E-2</v>
      </c>
      <c r="AQ40" s="116">
        <f>(VLOOKUP($A40,'ADR Raw Data'!$B$6:$BE$43,'ADR Raw Data'!BC$1,FALSE))/100</f>
        <v>-7.7629877609978998E-2</v>
      </c>
      <c r="AR40" s="117">
        <f>(VLOOKUP($A40,'ADR Raw Data'!$B$6:$BE$43,'ADR Raw Data'!BE$1,FALSE))/100</f>
        <v>-4.4508367973935405E-2</v>
      </c>
      <c r="AT40" s="49">
        <f>VLOOKUP($A40,'RevPAR Raw Data'!$B$6:$BE$43,'RevPAR Raw Data'!AG$1,FALSE)</f>
        <v>36.188461959435998</v>
      </c>
      <c r="AU40" s="50">
        <f>VLOOKUP($A40,'RevPAR Raw Data'!$B$6:$BE$43,'RevPAR Raw Data'!AH$1,FALSE)</f>
        <v>40.838361792942301</v>
      </c>
      <c r="AV40" s="50">
        <f>VLOOKUP($A40,'RevPAR Raw Data'!$B$6:$BE$43,'RevPAR Raw Data'!AI$1,FALSE)</f>
        <v>45.913713345441899</v>
      </c>
      <c r="AW40" s="50">
        <f>VLOOKUP($A40,'RevPAR Raw Data'!$B$6:$BE$43,'RevPAR Raw Data'!AJ$1,FALSE)</f>
        <v>42.2730375075678</v>
      </c>
      <c r="AX40" s="50">
        <f>VLOOKUP($A40,'RevPAR Raw Data'!$B$6:$BE$43,'RevPAR Raw Data'!AK$1,FALSE)</f>
        <v>41.353575273525301</v>
      </c>
      <c r="AY40" s="51">
        <f>VLOOKUP($A40,'RevPAR Raw Data'!$B$6:$BE$43,'RevPAR Raw Data'!AL$1,FALSE)</f>
        <v>41.313429975782697</v>
      </c>
      <c r="AZ40" s="50">
        <f>VLOOKUP($A40,'RevPAR Raw Data'!$B$6:$BE$43,'RevPAR Raw Data'!AN$1,FALSE)</f>
        <v>45.221253820705698</v>
      </c>
      <c r="BA40" s="50">
        <f>VLOOKUP($A40,'RevPAR Raw Data'!$B$6:$BE$43,'RevPAR Raw Data'!AO$1,FALSE)</f>
        <v>44.447940393098001</v>
      </c>
      <c r="BB40" s="51">
        <f>VLOOKUP($A40,'RevPAR Raw Data'!$B$6:$BE$43,'RevPAR Raw Data'!AP$1,FALSE)</f>
        <v>44.834597106901903</v>
      </c>
      <c r="BC40" s="52">
        <f>VLOOKUP($A40,'RevPAR Raw Data'!$B$6:$BE$43,'RevPAR Raw Data'!AR$1,FALSE)</f>
        <v>42.319477727531002</v>
      </c>
      <c r="BE40" s="129">
        <f>(VLOOKUP($A40,'RevPAR Raw Data'!$B$6:$BE$43,'RevPAR Raw Data'!AT$1,FALSE))/100</f>
        <v>-7.2627089090180105E-2</v>
      </c>
      <c r="BF40" s="119">
        <f>(VLOOKUP($A40,'RevPAR Raw Data'!$B$6:$BE$43,'RevPAR Raw Data'!AU$1,FALSE))/100</f>
        <v>-1.55076761781602E-2</v>
      </c>
      <c r="BG40" s="119">
        <f>(VLOOKUP($A40,'RevPAR Raw Data'!$B$6:$BE$43,'RevPAR Raw Data'!AV$1,FALSE))/100</f>
        <v>-4.4496369176122402E-2</v>
      </c>
      <c r="BH40" s="119">
        <f>(VLOOKUP($A40,'RevPAR Raw Data'!$B$6:$BE$43,'RevPAR Raw Data'!AW$1,FALSE))/100</f>
        <v>-0.15554723234721801</v>
      </c>
      <c r="BI40" s="119">
        <f>(VLOOKUP($A40,'RevPAR Raw Data'!$B$6:$BE$43,'RevPAR Raw Data'!AX$1,FALSE))/100</f>
        <v>-9.5991857751536902E-2</v>
      </c>
      <c r="BJ40" s="130">
        <f>(VLOOKUP($A40,'RevPAR Raw Data'!$B$6:$BE$43,'RevPAR Raw Data'!AY$1,FALSE))/100</f>
        <v>-7.9306653731016391E-2</v>
      </c>
      <c r="BK40" s="119">
        <f>(VLOOKUP($A40,'RevPAR Raw Data'!$B$6:$BE$43,'RevPAR Raw Data'!BA$1,FALSE))/100</f>
        <v>-9.0888779020418795E-2</v>
      </c>
      <c r="BL40" s="119">
        <f>(VLOOKUP($A40,'RevPAR Raw Data'!$B$6:$BE$43,'RevPAR Raw Data'!BB$1,FALSE))/100</f>
        <v>-0.16947244066432798</v>
      </c>
      <c r="BM40" s="130">
        <f>(VLOOKUP($A40,'RevPAR Raw Data'!$B$6:$BE$43,'RevPAR Raw Data'!BC$1,FALSE))/100</f>
        <v>-0.13161722035649101</v>
      </c>
      <c r="BN40" s="131">
        <f>(VLOOKUP($A40,'RevPAR Raw Data'!$B$6:$BE$43,'RevPAR Raw Data'!BE$1,FALSE))/100</f>
        <v>-9.5793991604353507E-2</v>
      </c>
    </row>
    <row r="41" spans="1:66" x14ac:dyDescent="0.45">
      <c r="A41" s="59" t="s">
        <v>45</v>
      </c>
      <c r="B41" s="129">
        <f>(VLOOKUP($A41,'Occupancy Raw Data'!$B$8:$BE$45,'Occupancy Raw Data'!AG$3,FALSE))/100</f>
        <v>0.41537960550800102</v>
      </c>
      <c r="C41" s="119">
        <f>(VLOOKUP($A41,'Occupancy Raw Data'!$B$8:$BE$45,'Occupancy Raw Data'!AH$3,FALSE))/100</f>
        <v>0.42291589132861901</v>
      </c>
      <c r="D41" s="119">
        <f>(VLOOKUP($A41,'Occupancy Raw Data'!$B$8:$BE$45,'Occupancy Raw Data'!AI$3,FALSE))/100</f>
        <v>0.44482694454782196</v>
      </c>
      <c r="E41" s="119">
        <f>(VLOOKUP($A41,'Occupancy Raw Data'!$B$8:$BE$45,'Occupancy Raw Data'!AJ$3,FALSE))/100</f>
        <v>0.44775772236695099</v>
      </c>
      <c r="F41" s="119">
        <f>(VLOOKUP($A41,'Occupancy Raw Data'!$B$8:$BE$45,'Occupancy Raw Data'!AK$3,FALSE))/100</f>
        <v>0.45868998883513201</v>
      </c>
      <c r="G41" s="130">
        <f>(VLOOKUP($A41,'Occupancy Raw Data'!$B$8:$BE$45,'Occupancy Raw Data'!AL$3,FALSE))/100</f>
        <v>0.43791403051730499</v>
      </c>
      <c r="H41" s="119">
        <f>(VLOOKUP($A41,'Occupancy Raw Data'!$B$8:$BE$45,'Occupancy Raw Data'!AN$3,FALSE))/100</f>
        <v>0.45794566430963896</v>
      </c>
      <c r="I41" s="119">
        <f>(VLOOKUP($A41,'Occupancy Raw Data'!$B$8:$BE$45,'Occupancy Raw Data'!AO$3,FALSE))/100</f>
        <v>0.46106252326014102</v>
      </c>
      <c r="J41" s="130">
        <f>(VLOOKUP($A41,'Occupancy Raw Data'!$B$8:$BE$45,'Occupancy Raw Data'!AP$3,FALSE))/100</f>
        <v>0.45950409378488999</v>
      </c>
      <c r="K41" s="131">
        <f>(VLOOKUP($A41,'Occupancy Raw Data'!$B$8:$BE$45,'Occupancy Raw Data'!AR$3,FALSE))/100</f>
        <v>0.44408262002232901</v>
      </c>
      <c r="M41" s="118">
        <f>(VLOOKUP($A41,'Occupancy Raw Data'!$B$8:$BE$45,'Occupancy Raw Data'!AT$3,FALSE))/100</f>
        <v>-8.6845041762283304E-2</v>
      </c>
      <c r="N41" s="115">
        <f>(VLOOKUP($A41,'Occupancy Raw Data'!$B$8:$BE$45,'Occupancy Raw Data'!AU$3,FALSE))/100</f>
        <v>-0.130643290351519</v>
      </c>
      <c r="O41" s="115">
        <f>(VLOOKUP($A41,'Occupancy Raw Data'!$B$8:$BE$45,'Occupancy Raw Data'!AV$3,FALSE))/100</f>
        <v>-0.17556407621245701</v>
      </c>
      <c r="P41" s="115">
        <f>(VLOOKUP($A41,'Occupancy Raw Data'!$B$8:$BE$45,'Occupancy Raw Data'!AW$3,FALSE))/100</f>
        <v>-0.204336365347425</v>
      </c>
      <c r="Q41" s="115">
        <f>(VLOOKUP($A41,'Occupancy Raw Data'!$B$8:$BE$45,'Occupancy Raw Data'!AX$3,FALSE))/100</f>
        <v>-0.13858060706765601</v>
      </c>
      <c r="R41" s="116">
        <f>(VLOOKUP($A41,'Occupancy Raw Data'!$B$8:$BE$45,'Occupancy Raw Data'!AY$3,FALSE))/100</f>
        <v>-0.15005650879924101</v>
      </c>
      <c r="S41" s="115">
        <f>(VLOOKUP($A41,'Occupancy Raw Data'!$B$8:$BE$45,'Occupancy Raw Data'!BA$3,FALSE))/100</f>
        <v>-0.11627152189446299</v>
      </c>
      <c r="T41" s="115">
        <f>(VLOOKUP($A41,'Occupancy Raw Data'!$B$8:$BE$45,'Occupancy Raw Data'!BB$3,FALSE))/100</f>
        <v>-9.7863827747060206E-2</v>
      </c>
      <c r="U41" s="116">
        <f>(VLOOKUP($A41,'Occupancy Raw Data'!$B$8:$BE$45,'Occupancy Raw Data'!BC$3,FALSE))/100</f>
        <v>-0.10713132987998901</v>
      </c>
      <c r="V41" s="117">
        <f>(VLOOKUP($A41,'Occupancy Raw Data'!$B$8:$BE$45,'Occupancy Raw Data'!BE$3,FALSE))/100</f>
        <v>-0.13780219473056798</v>
      </c>
      <c r="X41" s="49">
        <f>VLOOKUP($A41,'ADR Raw Data'!$B$6:$BE$43,'ADR Raw Data'!AG$1,FALSE)</f>
        <v>83.067603068652701</v>
      </c>
      <c r="Y41" s="50">
        <f>VLOOKUP($A41,'ADR Raw Data'!$B$6:$BE$43,'ADR Raw Data'!AH$1,FALSE)</f>
        <v>84.819416455835395</v>
      </c>
      <c r="Z41" s="50">
        <f>VLOOKUP($A41,'ADR Raw Data'!$B$6:$BE$43,'ADR Raw Data'!AI$1,FALSE)</f>
        <v>85.841713992888501</v>
      </c>
      <c r="AA41" s="50">
        <f>VLOOKUP($A41,'ADR Raw Data'!$B$6:$BE$43,'ADR Raw Data'!AJ$1,FALSE)</f>
        <v>85.776647490908999</v>
      </c>
      <c r="AB41" s="50">
        <f>VLOOKUP($A41,'ADR Raw Data'!$B$6:$BE$43,'ADR Raw Data'!AK$1,FALSE)</f>
        <v>84.578458478701805</v>
      </c>
      <c r="AC41" s="51">
        <f>VLOOKUP($A41,'ADR Raw Data'!$B$6:$BE$43,'ADR Raw Data'!AL$1,FALSE)</f>
        <v>84.840041742622205</v>
      </c>
      <c r="AD41" s="50">
        <f>VLOOKUP($A41,'ADR Raw Data'!$B$6:$BE$43,'ADR Raw Data'!AN$1,FALSE)</f>
        <v>85.511836286062504</v>
      </c>
      <c r="AE41" s="50">
        <f>VLOOKUP($A41,'ADR Raw Data'!$B$6:$BE$43,'ADR Raw Data'!AO$1,FALSE)</f>
        <v>85.723830834426295</v>
      </c>
      <c r="AF41" s="51">
        <f>VLOOKUP($A41,'ADR Raw Data'!$B$6:$BE$43,'ADR Raw Data'!AP$1,FALSE)</f>
        <v>85.618193054922799</v>
      </c>
      <c r="AG41" s="52">
        <f>VLOOKUP($A41,'ADR Raw Data'!$B$6:$BE$43,'ADR Raw Data'!AR$1,FALSE)</f>
        <v>85.070091414504205</v>
      </c>
      <c r="AI41" s="118">
        <f>(VLOOKUP($A41,'ADR Raw Data'!$B$6:$BE$43,'ADR Raw Data'!AT$1,FALSE))/100</f>
        <v>4.7584920705138797E-2</v>
      </c>
      <c r="AJ41" s="115">
        <f>(VLOOKUP($A41,'ADR Raw Data'!$B$6:$BE$43,'ADR Raw Data'!AU$1,FALSE))/100</f>
        <v>3.1953664099014595E-2</v>
      </c>
      <c r="AK41" s="115">
        <f>(VLOOKUP($A41,'ADR Raw Data'!$B$6:$BE$43,'ADR Raw Data'!AV$1,FALSE))/100</f>
        <v>2.19171186312597E-2</v>
      </c>
      <c r="AL41" s="115">
        <f>(VLOOKUP($A41,'ADR Raw Data'!$B$6:$BE$43,'ADR Raw Data'!AW$1,FALSE))/100</f>
        <v>1.7239144166008399E-2</v>
      </c>
      <c r="AM41" s="115">
        <f>(VLOOKUP($A41,'ADR Raw Data'!$B$6:$BE$43,'ADR Raw Data'!AX$1,FALSE))/100</f>
        <v>3.0897529887283798E-2</v>
      </c>
      <c r="AN41" s="116">
        <f>(VLOOKUP($A41,'ADR Raw Data'!$B$6:$BE$43,'ADR Raw Data'!AY$1,FALSE))/100</f>
        <v>2.84367491702977E-2</v>
      </c>
      <c r="AO41" s="115">
        <f>(VLOOKUP($A41,'ADR Raw Data'!$B$6:$BE$43,'ADR Raw Data'!BA$1,FALSE))/100</f>
        <v>3.75458388027596E-2</v>
      </c>
      <c r="AP41" s="115">
        <f>(VLOOKUP($A41,'ADR Raw Data'!$B$6:$BE$43,'ADR Raw Data'!BB$1,FALSE))/100</f>
        <v>2.3082311677999501E-2</v>
      </c>
      <c r="AQ41" s="116">
        <f>(VLOOKUP($A41,'ADR Raw Data'!$B$6:$BE$43,'ADR Raw Data'!BC$1,FALSE))/100</f>
        <v>3.0317526301617801E-2</v>
      </c>
      <c r="AR41" s="117">
        <f>(VLOOKUP($A41,'ADR Raw Data'!$B$6:$BE$43,'ADR Raw Data'!BE$1,FALSE))/100</f>
        <v>2.9072074706030401E-2</v>
      </c>
      <c r="AT41" s="49">
        <f>VLOOKUP($A41,'RevPAR Raw Data'!$B$6:$BE$43,'RevPAR Raw Data'!AG$1,FALSE)</f>
        <v>34.504588193152202</v>
      </c>
      <c r="AU41" s="50">
        <f>VLOOKUP($A41,'RevPAR Raw Data'!$B$6:$BE$43,'RevPAR Raw Data'!AH$1,FALSE)</f>
        <v>35.871479112392997</v>
      </c>
      <c r="AV41" s="50">
        <f>VLOOKUP($A41,'RevPAR Raw Data'!$B$6:$BE$43,'RevPAR Raw Data'!AI$1,FALSE)</f>
        <v>38.184707350204597</v>
      </c>
      <c r="AW41" s="50">
        <f>VLOOKUP($A41,'RevPAR Raw Data'!$B$6:$BE$43,'RevPAR Raw Data'!AJ$1,FALSE)</f>
        <v>38.4071563128023</v>
      </c>
      <c r="AX41" s="50">
        <f>VLOOKUP($A41,'RevPAR Raw Data'!$B$6:$BE$43,'RevPAR Raw Data'!AK$1,FALSE)</f>
        <v>38.795292175288402</v>
      </c>
      <c r="AY41" s="51">
        <f>VLOOKUP($A41,'RevPAR Raw Data'!$B$6:$BE$43,'RevPAR Raw Data'!AL$1,FALSE)</f>
        <v>37.152644628768101</v>
      </c>
      <c r="AZ41" s="50">
        <f>VLOOKUP($A41,'RevPAR Raw Data'!$B$6:$BE$43,'RevPAR Raw Data'!AN$1,FALSE)</f>
        <v>39.159774674357998</v>
      </c>
      <c r="BA41" s="50">
        <f>VLOOKUP($A41,'RevPAR Raw Data'!$B$6:$BE$43,'RevPAR Raw Data'!AO$1,FALSE)</f>
        <v>39.524045748046099</v>
      </c>
      <c r="BB41" s="51">
        <f>VLOOKUP($A41,'RevPAR Raw Data'!$B$6:$BE$43,'RevPAR Raw Data'!AP$1,FALSE)</f>
        <v>39.341910211201998</v>
      </c>
      <c r="BC41" s="52">
        <f>VLOOKUP($A41,'RevPAR Raw Data'!$B$6:$BE$43,'RevPAR Raw Data'!AR$1,FALSE)</f>
        <v>37.778149080892099</v>
      </c>
      <c r="BE41" s="129">
        <f>(VLOOKUP($A41,'RevPAR Raw Data'!$B$6:$BE$43,'RevPAR Raw Data'!AT$1,FALSE))/100</f>
        <v>-4.3392635483037199E-2</v>
      </c>
      <c r="BF41" s="119">
        <f>(VLOOKUP($A41,'RevPAR Raw Data'!$B$6:$BE$43,'RevPAR Raw Data'!AU$1,FALSE))/100</f>
        <v>-0.102864158069187</v>
      </c>
      <c r="BG41" s="119">
        <f>(VLOOKUP($A41,'RevPAR Raw Data'!$B$6:$BE$43,'RevPAR Raw Data'!AV$1,FALSE))/100</f>
        <v>-0.15749481626693401</v>
      </c>
      <c r="BH41" s="119">
        <f>(VLOOKUP($A41,'RevPAR Raw Data'!$B$6:$BE$43,'RevPAR Raw Data'!AW$1,FALSE))/100</f>
        <v>-0.19061980524199901</v>
      </c>
      <c r="BI41" s="119">
        <f>(VLOOKUP($A41,'RevPAR Raw Data'!$B$6:$BE$43,'RevPAR Raw Data'!AX$1,FALSE))/100</f>
        <v>-0.111964875629043</v>
      </c>
      <c r="BJ41" s="130">
        <f>(VLOOKUP($A41,'RevPAR Raw Data'!$B$6:$BE$43,'RevPAR Raw Data'!AY$1,FALSE))/100</f>
        <v>-0.125886878931038</v>
      </c>
      <c r="BK41" s="119">
        <f>(VLOOKUP($A41,'RevPAR Raw Data'!$B$6:$BE$43,'RevPAR Raw Data'!BA$1,FALSE))/100</f>
        <v>-8.3091194910104402E-2</v>
      </c>
      <c r="BL41" s="119">
        <f>(VLOOKUP($A41,'RevPAR Raw Data'!$B$6:$BE$43,'RevPAR Raw Data'!BB$1,FALSE))/100</f>
        <v>-7.7040439443120293E-2</v>
      </c>
      <c r="BM41" s="130">
        <f>(VLOOKUP($A41,'RevPAR Raw Data'!$B$6:$BE$43,'RevPAR Raw Data'!BC$1,FALSE))/100</f>
        <v>-8.0061760489735803E-2</v>
      </c>
      <c r="BN41" s="131">
        <f>(VLOOKUP($A41,'RevPAR Raw Data'!$B$6:$BE$43,'RevPAR Raw Data'!BE$1,FALSE))/100</f>
        <v>-0.112736315724399</v>
      </c>
    </row>
    <row r="42" spans="1:66" x14ac:dyDescent="0.45">
      <c r="A42" s="59" t="s">
        <v>109</v>
      </c>
      <c r="B42" s="129">
        <f>(VLOOKUP($A42,'Occupancy Raw Data'!$B$8:$BE$45,'Occupancy Raw Data'!AG$3,FALSE))/100</f>
        <v>0.34370827770360401</v>
      </c>
      <c r="C42" s="119">
        <f>(VLOOKUP($A42,'Occupancy Raw Data'!$B$8:$BE$45,'Occupancy Raw Data'!AH$3,FALSE))/100</f>
        <v>0.36323431241655496</v>
      </c>
      <c r="D42" s="119">
        <f>(VLOOKUP($A42,'Occupancy Raw Data'!$B$8:$BE$45,'Occupancy Raw Data'!AI$3,FALSE))/100</f>
        <v>0.38910213618157496</v>
      </c>
      <c r="E42" s="119">
        <f>(VLOOKUP($A42,'Occupancy Raw Data'!$B$8:$BE$45,'Occupancy Raw Data'!AJ$3,FALSE))/100</f>
        <v>0.31517022696929198</v>
      </c>
      <c r="F42" s="119">
        <f>(VLOOKUP($A42,'Occupancy Raw Data'!$B$8:$BE$45,'Occupancy Raw Data'!AK$3,FALSE))/100</f>
        <v>0.32893858477970606</v>
      </c>
      <c r="G42" s="130">
        <f>(VLOOKUP($A42,'Occupancy Raw Data'!$B$8:$BE$45,'Occupancy Raw Data'!AL$3,FALSE))/100</f>
        <v>0.34803070761014604</v>
      </c>
      <c r="H42" s="119">
        <f>(VLOOKUP($A42,'Occupancy Raw Data'!$B$8:$BE$45,'Occupancy Raw Data'!AN$3,FALSE))/100</f>
        <v>0.40537383177570002</v>
      </c>
      <c r="I42" s="119">
        <f>(VLOOKUP($A42,'Occupancy Raw Data'!$B$8:$BE$45,'Occupancy Raw Data'!AO$3,FALSE))/100</f>
        <v>0.41530373831775697</v>
      </c>
      <c r="J42" s="130">
        <f>(VLOOKUP($A42,'Occupancy Raw Data'!$B$8:$BE$45,'Occupancy Raw Data'!AP$3,FALSE))/100</f>
        <v>0.41033878504672799</v>
      </c>
      <c r="K42" s="131">
        <f>(VLOOKUP($A42,'Occupancy Raw Data'!$B$8:$BE$45,'Occupancy Raw Data'!AR$3,FALSE))/100</f>
        <v>0.36583301544917002</v>
      </c>
      <c r="M42" s="118">
        <f>(VLOOKUP($A42,'Occupancy Raw Data'!$B$8:$BE$45,'Occupancy Raw Data'!AT$3,FALSE))/100</f>
        <v>-2.3933649289099499E-2</v>
      </c>
      <c r="N42" s="115">
        <f>(VLOOKUP($A42,'Occupancy Raw Data'!$B$8:$BE$45,'Occupancy Raw Data'!AU$3,FALSE))/100</f>
        <v>4.59664444955182E-4</v>
      </c>
      <c r="O42" s="115">
        <f>(VLOOKUP($A42,'Occupancy Raw Data'!$B$8:$BE$45,'Occupancy Raw Data'!AV$3,FALSE))/100</f>
        <v>-5.6072874493927102E-2</v>
      </c>
      <c r="P42" s="115">
        <f>(VLOOKUP($A42,'Occupancy Raw Data'!$B$8:$BE$45,'Occupancy Raw Data'!AW$3,FALSE))/100</f>
        <v>-0.28070843648828697</v>
      </c>
      <c r="Q42" s="115">
        <f>(VLOOKUP($A42,'Occupancy Raw Data'!$B$8:$BE$45,'Occupancy Raw Data'!AX$3,FALSE))/100</f>
        <v>-0.195017357565856</v>
      </c>
      <c r="R42" s="116">
        <f>(VLOOKUP($A42,'Occupancy Raw Data'!$B$8:$BE$45,'Occupancy Raw Data'!AY$3,FALSE))/100</f>
        <v>-0.118559533369964</v>
      </c>
      <c r="S42" s="115">
        <f>(VLOOKUP($A42,'Occupancy Raw Data'!$B$8:$BE$45,'Occupancy Raw Data'!BA$3,FALSE))/100</f>
        <v>-6.2704997105923199E-2</v>
      </c>
      <c r="T42" s="115">
        <f>(VLOOKUP($A42,'Occupancy Raw Data'!$B$8:$BE$45,'Occupancy Raw Data'!BB$3,FALSE))/100</f>
        <v>-0.10886302596239901</v>
      </c>
      <c r="U42" s="116">
        <f>(VLOOKUP($A42,'Occupancy Raw Data'!$B$8:$BE$45,'Occupancy Raw Data'!BC$3,FALSE))/100</f>
        <v>-8.6645616641901901E-2</v>
      </c>
      <c r="V42" s="117">
        <f>(VLOOKUP($A42,'Occupancy Raw Data'!$B$8:$BE$45,'Occupancy Raw Data'!BE$3,FALSE))/100</f>
        <v>-0.108577569930577</v>
      </c>
      <c r="X42" s="49">
        <f>VLOOKUP($A42,'ADR Raw Data'!$B$6:$BE$43,'ADR Raw Data'!AG$1,FALSE)</f>
        <v>138.02032046613201</v>
      </c>
      <c r="Y42" s="50">
        <f>VLOOKUP($A42,'ADR Raw Data'!$B$6:$BE$43,'ADR Raw Data'!AH$1,FALSE)</f>
        <v>145.78432804962</v>
      </c>
      <c r="Z42" s="50">
        <f>VLOOKUP($A42,'ADR Raw Data'!$B$6:$BE$43,'ADR Raw Data'!AI$1,FALSE)</f>
        <v>154.268061333905</v>
      </c>
      <c r="AA42" s="50">
        <f>VLOOKUP($A42,'ADR Raw Data'!$B$6:$BE$43,'ADR Raw Data'!AJ$1,FALSE)</f>
        <v>144.35602065130999</v>
      </c>
      <c r="AB42" s="50">
        <f>VLOOKUP($A42,'ADR Raw Data'!$B$6:$BE$43,'ADR Raw Data'!AK$1,FALSE)</f>
        <v>140.79436073059301</v>
      </c>
      <c r="AC42" s="51">
        <f>VLOOKUP($A42,'ADR Raw Data'!$B$6:$BE$43,'ADR Raw Data'!AL$1,FALSE)</f>
        <v>144.94585738946901</v>
      </c>
      <c r="AD42" s="50">
        <f>VLOOKUP($A42,'ADR Raw Data'!$B$6:$BE$43,'ADR Raw Data'!AN$1,FALSE)</f>
        <v>142.16735693701099</v>
      </c>
      <c r="AE42" s="50">
        <f>VLOOKUP($A42,'ADR Raw Data'!$B$6:$BE$43,'ADR Raw Data'!AO$1,FALSE)</f>
        <v>138.79720514365999</v>
      </c>
      <c r="AF42" s="51">
        <f>VLOOKUP($A42,'ADR Raw Data'!$B$6:$BE$43,'ADR Raw Data'!AP$1,FALSE)</f>
        <v>140.461892221657</v>
      </c>
      <c r="AG42" s="52">
        <f>VLOOKUP($A42,'ADR Raw Data'!$B$6:$BE$43,'ADR Raw Data'!AR$1,FALSE)</f>
        <v>143.50886702075601</v>
      </c>
      <c r="AI42" s="118">
        <f>(VLOOKUP($A42,'ADR Raw Data'!$B$6:$BE$43,'ADR Raw Data'!AT$1,FALSE))/100</f>
        <v>-0.17371123602864899</v>
      </c>
      <c r="AJ42" s="115">
        <f>(VLOOKUP($A42,'ADR Raw Data'!$B$6:$BE$43,'ADR Raw Data'!AU$1,FALSE))/100</f>
        <v>-0.11865761877526401</v>
      </c>
      <c r="AK42" s="115">
        <f>(VLOOKUP($A42,'ADR Raw Data'!$B$6:$BE$43,'ADR Raw Data'!AV$1,FALSE))/100</f>
        <v>-4.28938217856372E-2</v>
      </c>
      <c r="AL42" s="115">
        <f>(VLOOKUP($A42,'ADR Raw Data'!$B$6:$BE$43,'ADR Raw Data'!AW$1,FALSE))/100</f>
        <v>-0.11514362132429999</v>
      </c>
      <c r="AM42" s="115">
        <f>(VLOOKUP($A42,'ADR Raw Data'!$B$6:$BE$43,'ADR Raw Data'!AX$1,FALSE))/100</f>
        <v>-0.120309418958256</v>
      </c>
      <c r="AN42" s="116">
        <f>(VLOOKUP($A42,'ADR Raw Data'!$B$6:$BE$43,'ADR Raw Data'!AY$1,FALSE))/100</f>
        <v>-0.111875439770737</v>
      </c>
      <c r="AO42" s="115">
        <f>(VLOOKUP($A42,'ADR Raw Data'!$B$6:$BE$43,'ADR Raw Data'!BA$1,FALSE))/100</f>
        <v>-0.16348372172568301</v>
      </c>
      <c r="AP42" s="115">
        <f>(VLOOKUP($A42,'ADR Raw Data'!$B$6:$BE$43,'ADR Raw Data'!BB$1,FALSE))/100</f>
        <v>-0.226152581193311</v>
      </c>
      <c r="AQ42" s="116">
        <f>(VLOOKUP($A42,'ADR Raw Data'!$B$6:$BE$43,'ADR Raw Data'!BC$1,FALSE))/100</f>
        <v>-0.19658667610524599</v>
      </c>
      <c r="AR42" s="117">
        <f>(VLOOKUP($A42,'ADR Raw Data'!$B$6:$BE$43,'ADR Raw Data'!BE$1,FALSE))/100</f>
        <v>-0.139846981601329</v>
      </c>
      <c r="AT42" s="49">
        <f>VLOOKUP($A42,'RevPAR Raw Data'!$B$6:$BE$43,'RevPAR Raw Data'!AG$1,FALSE)</f>
        <v>47.438726635514001</v>
      </c>
      <c r="AU42" s="50">
        <f>VLOOKUP($A42,'RevPAR Raw Data'!$B$6:$BE$43,'RevPAR Raw Data'!AH$1,FALSE)</f>
        <v>52.953870160213597</v>
      </c>
      <c r="AV42" s="50">
        <f>VLOOKUP($A42,'RevPAR Raw Data'!$B$6:$BE$43,'RevPAR Raw Data'!AI$1,FALSE)</f>
        <v>60.026032209612801</v>
      </c>
      <c r="AW42" s="50">
        <f>VLOOKUP($A42,'RevPAR Raw Data'!$B$6:$BE$43,'RevPAR Raw Data'!AJ$1,FALSE)</f>
        <v>45.496719793057402</v>
      </c>
      <c r="AX42" s="50">
        <f>VLOOKUP($A42,'RevPAR Raw Data'!$B$6:$BE$43,'RevPAR Raw Data'!AK$1,FALSE)</f>
        <v>46.312697763684902</v>
      </c>
      <c r="AY42" s="51">
        <f>VLOOKUP($A42,'RevPAR Raw Data'!$B$6:$BE$43,'RevPAR Raw Data'!AL$1,FALSE)</f>
        <v>50.445609312416501</v>
      </c>
      <c r="AZ42" s="50">
        <f>VLOOKUP($A42,'RevPAR Raw Data'!$B$6:$BE$43,'RevPAR Raw Data'!AN$1,FALSE)</f>
        <v>57.630926234979903</v>
      </c>
      <c r="BA42" s="50">
        <f>VLOOKUP($A42,'RevPAR Raw Data'!$B$6:$BE$43,'RevPAR Raw Data'!AO$1,FALSE)</f>
        <v>57.642998164218902</v>
      </c>
      <c r="BB42" s="51">
        <f>VLOOKUP($A42,'RevPAR Raw Data'!$B$6:$BE$43,'RevPAR Raw Data'!AP$1,FALSE)</f>
        <v>57.636962199599402</v>
      </c>
      <c r="BC42" s="52">
        <f>VLOOKUP($A42,'RevPAR Raw Data'!$B$6:$BE$43,'RevPAR Raw Data'!AR$1,FALSE)</f>
        <v>52.500281565897303</v>
      </c>
      <c r="BE42" s="129">
        <f>(VLOOKUP($A42,'RevPAR Raw Data'!$B$6:$BE$43,'RevPAR Raw Data'!AT$1,FALSE))/100</f>
        <v>-0.19348734151706298</v>
      </c>
      <c r="BF42" s="119">
        <f>(VLOOKUP($A42,'RevPAR Raw Data'!$B$6:$BE$43,'RevPAR Raw Data'!AU$1,FALSE))/100</f>
        <v>-0.118252497018783</v>
      </c>
      <c r="BG42" s="119">
        <f>(VLOOKUP($A42,'RevPAR Raw Data'!$B$6:$BE$43,'RevPAR Raw Data'!AV$1,FALSE))/100</f>
        <v>-9.6561516394013405E-2</v>
      </c>
      <c r="BH42" s="119">
        <f>(VLOOKUP($A42,'RevPAR Raw Data'!$B$6:$BE$43,'RevPAR Raw Data'!AW$1,FALSE))/100</f>
        <v>-0.36353027189904402</v>
      </c>
      <c r="BI42" s="119">
        <f>(VLOOKUP($A42,'RevPAR Raw Data'!$B$6:$BE$43,'RevPAR Raw Data'!AX$1,FALSE))/100</f>
        <v>-0.29186435154859003</v>
      </c>
      <c r="BJ42" s="130">
        <f>(VLOOKUP($A42,'RevPAR Raw Data'!$B$6:$BE$43,'RevPAR Raw Data'!AY$1,FALSE))/100</f>
        <v>-0.21717107320592402</v>
      </c>
      <c r="BK42" s="119">
        <f>(VLOOKUP($A42,'RevPAR Raw Data'!$B$6:$BE$43,'RevPAR Raw Data'!BA$1,FALSE))/100</f>
        <v>-0.215937472533932</v>
      </c>
      <c r="BL42" s="119">
        <f>(VLOOKUP($A42,'RevPAR Raw Data'!$B$6:$BE$43,'RevPAR Raw Data'!BB$1,FALSE))/100</f>
        <v>-0.31039595283779897</v>
      </c>
      <c r="BM42" s="130">
        <f>(VLOOKUP($A42,'RevPAR Raw Data'!$B$6:$BE$43,'RevPAR Raw Data'!BC$1,FALSE))/100</f>
        <v>-0.26619891897242698</v>
      </c>
      <c r="BN42" s="131">
        <f>(VLOOKUP($A42,'RevPAR Raw Data'!$B$6:$BE$43,'RevPAR Raw Data'!BE$1,FALSE))/100</f>
        <v>-0.23324030610750801</v>
      </c>
    </row>
    <row r="43" spans="1:66" x14ac:dyDescent="0.45">
      <c r="A43" s="59" t="s">
        <v>94</v>
      </c>
      <c r="B43" s="129">
        <f>(VLOOKUP($A43,'Occupancy Raw Data'!$B$8:$BE$45,'Occupancy Raw Data'!AG$3,FALSE))/100</f>
        <v>0.38306592256714306</v>
      </c>
      <c r="C43" s="119">
        <f>(VLOOKUP($A43,'Occupancy Raw Data'!$B$8:$BE$45,'Occupancy Raw Data'!AH$3,FALSE))/100</f>
        <v>0.42172421811417204</v>
      </c>
      <c r="D43" s="119">
        <f>(VLOOKUP($A43,'Occupancy Raw Data'!$B$8:$BE$45,'Occupancy Raw Data'!AI$3,FALSE))/100</f>
        <v>0.49232647366585197</v>
      </c>
      <c r="E43" s="119">
        <f>(VLOOKUP($A43,'Occupancy Raw Data'!$B$8:$BE$45,'Occupancy Raw Data'!AJ$3,FALSE))/100</f>
        <v>0.47735728403673905</v>
      </c>
      <c r="F43" s="119">
        <f>(VLOOKUP($A43,'Occupancy Raw Data'!$B$8:$BE$45,'Occupancy Raw Data'!AK$3,FALSE))/100</f>
        <v>0.46224276246948004</v>
      </c>
      <c r="G43" s="130">
        <f>(VLOOKUP($A43,'Occupancy Raw Data'!$B$8:$BE$45,'Occupancy Raw Data'!AL$3,FALSE))/100</f>
        <v>0.44734333217067701</v>
      </c>
      <c r="H43" s="119">
        <f>(VLOOKUP($A43,'Occupancy Raw Data'!$B$8:$BE$45,'Occupancy Raw Data'!AN$3,FALSE))/100</f>
        <v>0.48662946169050103</v>
      </c>
      <c r="I43" s="119">
        <f>(VLOOKUP($A43,'Occupancy Raw Data'!$B$8:$BE$45,'Occupancy Raw Data'!AO$3,FALSE))/100</f>
        <v>0.47860713870480098</v>
      </c>
      <c r="J43" s="130">
        <f>(VLOOKUP($A43,'Occupancy Raw Data'!$B$8:$BE$45,'Occupancy Raw Data'!AP$3,FALSE))/100</f>
        <v>0.48261830019765101</v>
      </c>
      <c r="K43" s="131">
        <f>(VLOOKUP($A43,'Occupancy Raw Data'!$B$8:$BE$45,'Occupancy Raw Data'!AR$3,FALSE))/100</f>
        <v>0.45742189446409803</v>
      </c>
      <c r="M43" s="118">
        <f>(VLOOKUP($A43,'Occupancy Raw Data'!$B$8:$BE$45,'Occupancy Raw Data'!AT$3,FALSE))/100</f>
        <v>-4.2073178587225604E-2</v>
      </c>
      <c r="N43" s="115">
        <f>(VLOOKUP($A43,'Occupancy Raw Data'!$B$8:$BE$45,'Occupancy Raw Data'!AU$3,FALSE))/100</f>
        <v>1.14741360761528E-2</v>
      </c>
      <c r="O43" s="115">
        <f>(VLOOKUP($A43,'Occupancy Raw Data'!$B$8:$BE$45,'Occupancy Raw Data'!AV$3,FALSE))/100</f>
        <v>2.99135539132316E-2</v>
      </c>
      <c r="P43" s="115">
        <f>(VLOOKUP($A43,'Occupancy Raw Data'!$B$8:$BE$45,'Occupancy Raw Data'!AW$3,FALSE))/100</f>
        <v>-3.2464945549778801E-2</v>
      </c>
      <c r="Q43" s="115">
        <f>(VLOOKUP($A43,'Occupancy Raw Data'!$B$8:$BE$45,'Occupancy Raw Data'!AX$3,FALSE))/100</f>
        <v>-3.3004026018493E-3</v>
      </c>
      <c r="R43" s="116">
        <f>(VLOOKUP($A43,'Occupancy Raw Data'!$B$8:$BE$45,'Occupancy Raw Data'!AY$3,FALSE))/100</f>
        <v>-6.7891361846165099E-3</v>
      </c>
      <c r="S43" s="115">
        <f>(VLOOKUP($A43,'Occupancy Raw Data'!$B$8:$BE$45,'Occupancy Raw Data'!BA$3,FALSE))/100</f>
        <v>-2.8748282939205998E-2</v>
      </c>
      <c r="T43" s="115">
        <f>(VLOOKUP($A43,'Occupancy Raw Data'!$B$8:$BE$45,'Occupancy Raw Data'!BB$3,FALSE))/100</f>
        <v>-9.9388694272972811E-2</v>
      </c>
      <c r="U43" s="116">
        <f>(VLOOKUP($A43,'Occupancy Raw Data'!$B$8:$BE$45,'Occupancy Raw Data'!BC$3,FALSE))/100</f>
        <v>-6.5108174396354399E-2</v>
      </c>
      <c r="V43" s="117">
        <f>(VLOOKUP($A43,'Occupancy Raw Data'!$B$8:$BE$45,'Occupancy Raw Data'!BE$3,FALSE))/100</f>
        <v>-2.5121492078179698E-2</v>
      </c>
      <c r="X43" s="49">
        <f>VLOOKUP($A43,'ADR Raw Data'!$B$6:$BE$43,'ADR Raw Data'!AG$1,FALSE)</f>
        <v>84.921993322710307</v>
      </c>
      <c r="Y43" s="50">
        <f>VLOOKUP($A43,'ADR Raw Data'!$B$6:$BE$43,'ADR Raw Data'!AH$1,FALSE)</f>
        <v>90.990410779516097</v>
      </c>
      <c r="Z43" s="50">
        <f>VLOOKUP($A43,'ADR Raw Data'!$B$6:$BE$43,'ADR Raw Data'!AI$1,FALSE)</f>
        <v>95.8458808596056</v>
      </c>
      <c r="AA43" s="50">
        <f>VLOOKUP($A43,'ADR Raw Data'!$B$6:$BE$43,'ADR Raw Data'!AJ$1,FALSE)</f>
        <v>93.984790842111593</v>
      </c>
      <c r="AB43" s="50">
        <f>VLOOKUP($A43,'ADR Raw Data'!$B$6:$BE$43,'ADR Raw Data'!AK$1,FALSE)</f>
        <v>89.974179714519195</v>
      </c>
      <c r="AC43" s="51">
        <f>VLOOKUP($A43,'ADR Raw Data'!$B$6:$BE$43,'ADR Raw Data'!AL$1,FALSE)</f>
        <v>91.448902562636405</v>
      </c>
      <c r="AD43" s="50">
        <f>VLOOKUP($A43,'ADR Raw Data'!$B$6:$BE$43,'ADR Raw Data'!AN$1,FALSE)</f>
        <v>92.792030223390199</v>
      </c>
      <c r="AE43" s="50">
        <f>VLOOKUP($A43,'ADR Raw Data'!$B$6:$BE$43,'ADR Raw Data'!AO$1,FALSE)</f>
        <v>93.0034659297947</v>
      </c>
      <c r="AF43" s="51">
        <f>VLOOKUP($A43,'ADR Raw Data'!$B$6:$BE$43,'ADR Raw Data'!AP$1,FALSE)</f>
        <v>92.896869429053197</v>
      </c>
      <c r="AG43" s="52">
        <f>VLOOKUP($A43,'ADR Raw Data'!$B$6:$BE$43,'ADR Raw Data'!AR$1,FALSE)</f>
        <v>91.885395697167695</v>
      </c>
      <c r="AI43" s="118">
        <f>(VLOOKUP($A43,'ADR Raw Data'!$B$6:$BE$43,'ADR Raw Data'!AT$1,FALSE))/100</f>
        <v>-5.7660987367550792E-2</v>
      </c>
      <c r="AJ43" s="115">
        <f>(VLOOKUP($A43,'ADR Raw Data'!$B$6:$BE$43,'ADR Raw Data'!AU$1,FALSE))/100</f>
        <v>-1.1948055855465401E-2</v>
      </c>
      <c r="AK43" s="115">
        <f>(VLOOKUP($A43,'ADR Raw Data'!$B$6:$BE$43,'ADR Raw Data'!AV$1,FALSE))/100</f>
        <v>3.09852318669598E-3</v>
      </c>
      <c r="AL43" s="115">
        <f>(VLOOKUP($A43,'ADR Raw Data'!$B$6:$BE$43,'ADR Raw Data'!AW$1,FALSE))/100</f>
        <v>-1.4108626321798099E-2</v>
      </c>
      <c r="AM43" s="115">
        <f>(VLOOKUP($A43,'ADR Raw Data'!$B$6:$BE$43,'ADR Raw Data'!AX$1,FALSE))/100</f>
        <v>-2.66514693262534E-2</v>
      </c>
      <c r="AN43" s="116">
        <f>(VLOOKUP($A43,'ADR Raw Data'!$B$6:$BE$43,'ADR Raw Data'!AY$1,FALSE))/100</f>
        <v>-1.9375909752254502E-2</v>
      </c>
      <c r="AO43" s="115">
        <f>(VLOOKUP($A43,'ADR Raw Data'!$B$6:$BE$43,'ADR Raw Data'!BA$1,FALSE))/100</f>
        <v>-8.1017137773458897E-2</v>
      </c>
      <c r="AP43" s="115">
        <f>(VLOOKUP($A43,'ADR Raw Data'!$B$6:$BE$43,'ADR Raw Data'!BB$1,FALSE))/100</f>
        <v>-0.103428376783381</v>
      </c>
      <c r="AQ43" s="116">
        <f>(VLOOKUP($A43,'ADR Raw Data'!$B$6:$BE$43,'ADR Raw Data'!BC$1,FALSE))/100</f>
        <v>-9.2742460408818894E-2</v>
      </c>
      <c r="AR43" s="117">
        <f>(VLOOKUP($A43,'ADR Raw Data'!$B$6:$BE$43,'ADR Raw Data'!BE$1,FALSE))/100</f>
        <v>-4.4135662586106204E-2</v>
      </c>
      <c r="AT43" s="49">
        <f>VLOOKUP($A43,'RevPAR Raw Data'!$B$6:$BE$43,'RevPAR Raw Data'!AG$1,FALSE)</f>
        <v>32.530721718404799</v>
      </c>
      <c r="AU43" s="50">
        <f>VLOOKUP($A43,'RevPAR Raw Data'!$B$6:$BE$43,'RevPAR Raw Data'!AH$1,FALSE)</f>
        <v>38.3728598418788</v>
      </c>
      <c r="AV43" s="50">
        <f>VLOOKUP($A43,'RevPAR Raw Data'!$B$6:$BE$43,'RevPAR Raw Data'!AI$1,FALSE)</f>
        <v>47.187464539007003</v>
      </c>
      <c r="AW43" s="50">
        <f>VLOOKUP($A43,'RevPAR Raw Data'!$B$6:$BE$43,'RevPAR Raw Data'!AJ$1,FALSE)</f>
        <v>44.864324497151401</v>
      </c>
      <c r="AX43" s="50">
        <f>VLOOKUP($A43,'RevPAR Raw Data'!$B$6:$BE$43,'RevPAR Raw Data'!AK$1,FALSE)</f>
        <v>41.589913382164802</v>
      </c>
      <c r="AY43" s="51">
        <f>VLOOKUP($A43,'RevPAR Raw Data'!$B$6:$BE$43,'RevPAR Raw Data'!AL$1,FALSE)</f>
        <v>40.909056795721398</v>
      </c>
      <c r="AZ43" s="50">
        <f>VLOOKUP($A43,'RevPAR Raw Data'!$B$6:$BE$43,'RevPAR Raw Data'!AN$1,FALSE)</f>
        <v>45.155335716777103</v>
      </c>
      <c r="BA43" s="50">
        <f>VLOOKUP($A43,'RevPAR Raw Data'!$B$6:$BE$43,'RevPAR Raw Data'!AO$1,FALSE)</f>
        <v>44.512122718288502</v>
      </c>
      <c r="BB43" s="51">
        <f>VLOOKUP($A43,'RevPAR Raw Data'!$B$6:$BE$43,'RevPAR Raw Data'!AP$1,FALSE)</f>
        <v>44.833729217532799</v>
      </c>
      <c r="BC43" s="52">
        <f>VLOOKUP($A43,'RevPAR Raw Data'!$B$6:$BE$43,'RevPAR Raw Data'!AR$1,FALSE)</f>
        <v>42.030391773381801</v>
      </c>
      <c r="BE43" s="129">
        <f>(VLOOKUP($A43,'RevPAR Raw Data'!$B$6:$BE$43,'RevPAR Raw Data'!AT$1,FALSE))/100</f>
        <v>-9.7308184935745709E-2</v>
      </c>
      <c r="BF43" s="119">
        <f>(VLOOKUP($A43,'RevPAR Raw Data'!$B$6:$BE$43,'RevPAR Raw Data'!AU$1,FALSE))/100</f>
        <v>-6.1101339804365998E-4</v>
      </c>
      <c r="BG43" s="119">
        <f>(VLOOKUP($A43,'RevPAR Raw Data'!$B$6:$BE$43,'RevPAR Raw Data'!AV$1,FALSE))/100</f>
        <v>3.3104764940324195E-2</v>
      </c>
      <c r="BH43" s="119">
        <f>(VLOOKUP($A43,'RevPAR Raw Data'!$B$6:$BE$43,'RevPAR Raw Data'!AW$1,FALSE))/100</f>
        <v>-4.6115536086257604E-2</v>
      </c>
      <c r="BI43" s="119">
        <f>(VLOOKUP($A43,'RevPAR Raw Data'!$B$6:$BE$43,'RevPAR Raw Data'!AX$1,FALSE))/100</f>
        <v>-2.9863911349395197E-2</v>
      </c>
      <c r="BJ43" s="130">
        <f>(VLOOKUP($A43,'RevPAR Raw Data'!$B$6:$BE$43,'RevPAR Raw Data'!AY$1,FALSE))/100</f>
        <v>-2.6033500246862098E-2</v>
      </c>
      <c r="BK43" s="119">
        <f>(VLOOKUP($A43,'RevPAR Raw Data'!$B$6:$BE$43,'RevPAR Raw Data'!BA$1,FALSE))/100</f>
        <v>-0.10743631711302801</v>
      </c>
      <c r="BL43" s="119">
        <f>(VLOOKUP($A43,'RevPAR Raw Data'!$B$6:$BE$43,'RevPAR Raw Data'!BB$1,FALSE))/100</f>
        <v>-0.19253745973708</v>
      </c>
      <c r="BM43" s="130">
        <f>(VLOOKUP($A43,'RevPAR Raw Data'!$B$6:$BE$43,'RevPAR Raw Data'!BC$1,FALSE))/100</f>
        <v>-0.151812342518929</v>
      </c>
      <c r="BN43" s="131">
        <f>(VLOOKUP($A43,'RevPAR Raw Data'!$B$6:$BE$43,'RevPAR Raw Data'!BE$1,FALSE))/100</f>
        <v>-6.81484009662639E-2</v>
      </c>
    </row>
    <row r="44" spans="1:66" x14ac:dyDescent="0.45">
      <c r="A44" s="59" t="s">
        <v>44</v>
      </c>
      <c r="B44" s="129">
        <f>(VLOOKUP($A44,'Occupancy Raw Data'!$B$8:$BE$45,'Occupancy Raw Data'!AG$3,FALSE))/100</f>
        <v>0.43728644646924797</v>
      </c>
      <c r="C44" s="119">
        <f>(VLOOKUP($A44,'Occupancy Raw Data'!$B$8:$BE$45,'Occupancy Raw Data'!AH$3,FALSE))/100</f>
        <v>0.47472949886104698</v>
      </c>
      <c r="D44" s="119">
        <f>(VLOOKUP($A44,'Occupancy Raw Data'!$B$8:$BE$45,'Occupancy Raw Data'!AI$3,FALSE))/100</f>
        <v>0.50334567198177604</v>
      </c>
      <c r="E44" s="119">
        <f>(VLOOKUP($A44,'Occupancy Raw Data'!$B$8:$BE$45,'Occupancy Raw Data'!AJ$3,FALSE))/100</f>
        <v>0.50021355353075103</v>
      </c>
      <c r="F44" s="119">
        <f>(VLOOKUP($A44,'Occupancy Raw Data'!$B$8:$BE$45,'Occupancy Raw Data'!AK$3,FALSE))/100</f>
        <v>0.50526765375854199</v>
      </c>
      <c r="G44" s="130">
        <f>(VLOOKUP($A44,'Occupancy Raw Data'!$B$8:$BE$45,'Occupancy Raw Data'!AL$3,FALSE))/100</f>
        <v>0.48416856492027299</v>
      </c>
      <c r="H44" s="119">
        <f>(VLOOKUP($A44,'Occupancy Raw Data'!$B$8:$BE$45,'Occupancy Raw Data'!AN$3,FALSE))/100</f>
        <v>0.51074886104783501</v>
      </c>
      <c r="I44" s="119">
        <f>(VLOOKUP($A44,'Occupancy Raw Data'!$B$8:$BE$45,'Occupancy Raw Data'!AO$3,FALSE))/100</f>
        <v>0.51195899772209497</v>
      </c>
      <c r="J44" s="130">
        <f>(VLOOKUP($A44,'Occupancy Raw Data'!$B$8:$BE$45,'Occupancy Raw Data'!AP$3,FALSE))/100</f>
        <v>0.51135392938496504</v>
      </c>
      <c r="K44" s="131">
        <f>(VLOOKUP($A44,'Occupancy Raw Data'!$B$8:$BE$45,'Occupancy Raw Data'!AR$3,FALSE))/100</f>
        <v>0.49193581191018504</v>
      </c>
      <c r="M44" s="118">
        <f>(VLOOKUP($A44,'Occupancy Raw Data'!$B$8:$BE$45,'Occupancy Raw Data'!AT$3,FALSE))/100</f>
        <v>9.8635541673516309E-3</v>
      </c>
      <c r="N44" s="115">
        <f>(VLOOKUP($A44,'Occupancy Raw Data'!$B$8:$BE$45,'Occupancy Raw Data'!AU$3,FALSE))/100</f>
        <v>8.2629870129870095E-2</v>
      </c>
      <c r="O44" s="115">
        <f>(VLOOKUP($A44,'Occupancy Raw Data'!$B$8:$BE$45,'Occupancy Raw Data'!AV$3,FALSE))/100</f>
        <v>6.3308270676691702E-2</v>
      </c>
      <c r="P44" s="115">
        <f>(VLOOKUP($A44,'Occupancy Raw Data'!$B$8:$BE$45,'Occupancy Raw Data'!AW$3,FALSE))/100</f>
        <v>1.34121719065474E-2</v>
      </c>
      <c r="Q44" s="115">
        <f>(VLOOKUP($A44,'Occupancy Raw Data'!$B$8:$BE$45,'Occupancy Raw Data'!AX$3,FALSE))/100</f>
        <v>5.7351407716371199E-2</v>
      </c>
      <c r="R44" s="116">
        <f>(VLOOKUP($A44,'Occupancy Raw Data'!$B$8:$BE$45,'Occupancy Raw Data'!AY$3,FALSE))/100</f>
        <v>4.5113706207744304E-2</v>
      </c>
      <c r="S44" s="115">
        <f>(VLOOKUP($A44,'Occupancy Raw Data'!$B$8:$BE$45,'Occupancy Raw Data'!BA$3,FALSE))/100</f>
        <v>5.0666276175135402E-2</v>
      </c>
      <c r="T44" s="115">
        <f>(VLOOKUP($A44,'Occupancy Raw Data'!$B$8:$BE$45,'Occupancy Raw Data'!BB$3,FALSE))/100</f>
        <v>-6.9041701187517205E-3</v>
      </c>
      <c r="U44" s="116">
        <f>(VLOOKUP($A44,'Occupancy Raw Data'!$B$8:$BE$45,'Occupancy Raw Data'!BC$3,FALSE))/100</f>
        <v>2.1036173690569201E-2</v>
      </c>
      <c r="V44" s="117">
        <f>(VLOOKUP($A44,'Occupancy Raw Data'!$B$8:$BE$45,'Occupancy Raw Data'!BE$3,FALSE))/100</f>
        <v>3.7845143850164104E-2</v>
      </c>
      <c r="X44" s="49">
        <f>VLOOKUP($A44,'ADR Raw Data'!$B$6:$BE$43,'ADR Raw Data'!AG$1,FALSE)</f>
        <v>77.260888751424304</v>
      </c>
      <c r="Y44" s="50">
        <f>VLOOKUP($A44,'ADR Raw Data'!$B$6:$BE$43,'ADR Raw Data'!AH$1,FALSE)</f>
        <v>81.7275074823811</v>
      </c>
      <c r="Z44" s="50">
        <f>VLOOKUP($A44,'ADR Raw Data'!$B$6:$BE$43,'ADR Raw Data'!AI$1,FALSE)</f>
        <v>85.104840956017497</v>
      </c>
      <c r="AA44" s="50">
        <f>VLOOKUP($A44,'ADR Raw Data'!$B$6:$BE$43,'ADR Raw Data'!AJ$1,FALSE)</f>
        <v>82.076480034153903</v>
      </c>
      <c r="AB44" s="50">
        <f>VLOOKUP($A44,'ADR Raw Data'!$B$6:$BE$43,'ADR Raw Data'!AK$1,FALSE)</f>
        <v>79.6964860383206</v>
      </c>
      <c r="AC44" s="51">
        <f>VLOOKUP($A44,'ADR Raw Data'!$B$6:$BE$43,'ADR Raw Data'!AL$1,FALSE)</f>
        <v>81.271106813102705</v>
      </c>
      <c r="AD44" s="50">
        <f>VLOOKUP($A44,'ADR Raw Data'!$B$6:$BE$43,'ADR Raw Data'!AN$1,FALSE)</f>
        <v>85.722342439024303</v>
      </c>
      <c r="AE44" s="50">
        <f>VLOOKUP($A44,'ADR Raw Data'!$B$6:$BE$43,'ADR Raw Data'!AO$1,FALSE)</f>
        <v>86.292698442714098</v>
      </c>
      <c r="AF44" s="51">
        <f>VLOOKUP($A44,'ADR Raw Data'!$B$6:$BE$43,'ADR Raw Data'!AP$1,FALSE)</f>
        <v>86.007857882647698</v>
      </c>
      <c r="AG44" s="52">
        <f>VLOOKUP($A44,'ADR Raw Data'!$B$6:$BE$43,'ADR Raw Data'!AR$1,FALSE)</f>
        <v>82.677885161757104</v>
      </c>
      <c r="AI44" s="118">
        <f>(VLOOKUP($A44,'ADR Raw Data'!$B$6:$BE$43,'ADR Raw Data'!AT$1,FALSE))/100</f>
        <v>-5.4048115021854103E-2</v>
      </c>
      <c r="AJ44" s="115">
        <f>(VLOOKUP($A44,'ADR Raw Data'!$B$6:$BE$43,'ADR Raw Data'!AU$1,FALSE))/100</f>
        <v>1.26429462209387E-2</v>
      </c>
      <c r="AK44" s="115">
        <f>(VLOOKUP($A44,'ADR Raw Data'!$B$6:$BE$43,'ADR Raw Data'!AV$1,FALSE))/100</f>
        <v>4.7978143925125998E-2</v>
      </c>
      <c r="AL44" s="115">
        <f>(VLOOKUP($A44,'ADR Raw Data'!$B$6:$BE$43,'ADR Raw Data'!AW$1,FALSE))/100</f>
        <v>1.37522427538327E-3</v>
      </c>
      <c r="AM44" s="115">
        <f>(VLOOKUP($A44,'ADR Raw Data'!$B$6:$BE$43,'ADR Raw Data'!AX$1,FALSE))/100</f>
        <v>1.4279302740266701E-3</v>
      </c>
      <c r="AN44" s="116">
        <f>(VLOOKUP($A44,'ADR Raw Data'!$B$6:$BE$43,'ADR Raw Data'!AY$1,FALSE))/100</f>
        <v>3.0196265229132302E-3</v>
      </c>
      <c r="AO44" s="115">
        <f>(VLOOKUP($A44,'ADR Raw Data'!$B$6:$BE$43,'ADR Raw Data'!BA$1,FALSE))/100</f>
        <v>-7.6773728723529997E-3</v>
      </c>
      <c r="AP44" s="115">
        <f>(VLOOKUP($A44,'ADR Raw Data'!$B$6:$BE$43,'ADR Raw Data'!BB$1,FALSE))/100</f>
        <v>-4.6856649751924398E-2</v>
      </c>
      <c r="AQ44" s="116">
        <f>(VLOOKUP($A44,'ADR Raw Data'!$B$6:$BE$43,'ADR Raw Data'!BC$1,FALSE))/100</f>
        <v>-2.8391457667641902E-2</v>
      </c>
      <c r="AR44" s="117">
        <f>(VLOOKUP($A44,'ADR Raw Data'!$B$6:$BE$43,'ADR Raw Data'!BE$1,FALSE))/100</f>
        <v>-7.336540073076E-3</v>
      </c>
      <c r="AT44" s="49">
        <f>VLOOKUP($A44,'RevPAR Raw Data'!$B$6:$BE$43,'RevPAR Raw Data'!AG$1,FALSE)</f>
        <v>33.785139493166199</v>
      </c>
      <c r="AU44" s="50">
        <f>VLOOKUP($A44,'RevPAR Raw Data'!$B$6:$BE$43,'RevPAR Raw Data'!AH$1,FALSE)</f>
        <v>38.798458670273298</v>
      </c>
      <c r="AV44" s="50">
        <f>VLOOKUP($A44,'RevPAR Raw Data'!$B$6:$BE$43,'RevPAR Raw Data'!AI$1,FALSE)</f>
        <v>42.837153359908797</v>
      </c>
      <c r="AW44" s="50">
        <f>VLOOKUP($A44,'RevPAR Raw Data'!$B$6:$BE$43,'RevPAR Raw Data'!AJ$1,FALSE)</f>
        <v>41.055767739179899</v>
      </c>
      <c r="AX44" s="50">
        <f>VLOOKUP($A44,'RevPAR Raw Data'!$B$6:$BE$43,'RevPAR Raw Data'!AK$1,FALSE)</f>
        <v>40.268056513382597</v>
      </c>
      <c r="AY44" s="51">
        <f>VLOOKUP($A44,'RevPAR Raw Data'!$B$6:$BE$43,'RevPAR Raw Data'!AL$1,FALSE)</f>
        <v>39.348915155182198</v>
      </c>
      <c r="AZ44" s="50">
        <f>VLOOKUP($A44,'RevPAR Raw Data'!$B$6:$BE$43,'RevPAR Raw Data'!AN$1,FALSE)</f>
        <v>43.782588767084199</v>
      </c>
      <c r="BA44" s="50">
        <f>VLOOKUP($A44,'RevPAR Raw Data'!$B$6:$BE$43,'RevPAR Raw Data'!AO$1,FALSE)</f>
        <v>44.178323405466898</v>
      </c>
      <c r="BB44" s="51">
        <f>VLOOKUP($A44,'RevPAR Raw Data'!$B$6:$BE$43,'RevPAR Raw Data'!AP$1,FALSE)</f>
        <v>43.980456086275602</v>
      </c>
      <c r="BC44" s="52">
        <f>VLOOKUP($A44,'RevPAR Raw Data'!$B$6:$BE$43,'RevPAR Raw Data'!AR$1,FALSE)</f>
        <v>40.672212564066001</v>
      </c>
      <c r="BE44" s="129">
        <f>(VLOOKUP($A44,'RevPAR Raw Data'!$B$6:$BE$43,'RevPAR Raw Data'!AT$1,FALSE))/100</f>
        <v>-4.4717667364663705E-2</v>
      </c>
      <c r="BF44" s="119">
        <f>(VLOOKUP($A44,'RevPAR Raw Data'!$B$6:$BE$43,'RevPAR Raw Data'!AU$1,FALSE))/100</f>
        <v>9.6317501355104002E-2</v>
      </c>
      <c r="BG44" s="119">
        <f>(VLOOKUP($A44,'RevPAR Raw Data'!$B$6:$BE$43,'RevPAR Raw Data'!AV$1,FALSE))/100</f>
        <v>0.114323827923994</v>
      </c>
      <c r="BH44" s="119">
        <f>(VLOOKUP($A44,'RevPAR Raw Data'!$B$6:$BE$43,'RevPAR Raw Data'!AW$1,FALSE))/100</f>
        <v>1.48058409263222E-2</v>
      </c>
      <c r="BI44" s="119">
        <f>(VLOOKUP($A44,'RevPAR Raw Data'!$B$6:$BE$43,'RevPAR Raw Data'!AX$1,FALSE))/100</f>
        <v>5.8861231801734103E-2</v>
      </c>
      <c r="BJ44" s="130">
        <f>(VLOOKUP($A44,'RevPAR Raw Data'!$B$6:$BE$43,'RevPAR Raw Data'!AY$1,FALSE))/100</f>
        <v>4.8269559274469298E-2</v>
      </c>
      <c r="BK44" s="119">
        <f>(VLOOKUP($A44,'RevPAR Raw Data'!$B$6:$BE$43,'RevPAR Raw Data'!BA$1,FALSE))/100</f>
        <v>4.2599919408532305E-2</v>
      </c>
      <c r="BL44" s="119">
        <f>(VLOOKUP($A44,'RevPAR Raw Data'!$B$6:$BE$43,'RevPAR Raw Data'!BB$1,FALSE))/100</f>
        <v>-5.3437313589593999E-2</v>
      </c>
      <c r="BM44" s="130">
        <f>(VLOOKUP($A44,'RevPAR Raw Data'!$B$6:$BE$43,'RevPAR Raw Data'!BC$1,FALSE))/100</f>
        <v>-7.9525316118976494E-3</v>
      </c>
      <c r="BN44" s="131">
        <f>(VLOOKUP($A44,'RevPAR Raw Data'!$B$6:$BE$43,'RevPAR Raw Data'!BE$1,FALSE))/100</f>
        <v>3.0230951362659998E-2</v>
      </c>
    </row>
    <row r="45" spans="1:66" x14ac:dyDescent="0.45">
      <c r="A45" s="59"/>
      <c r="B45" s="134"/>
      <c r="C45" s="138"/>
      <c r="D45" s="138"/>
      <c r="E45" s="138"/>
      <c r="F45" s="138"/>
      <c r="G45" s="139"/>
      <c r="H45" s="138"/>
      <c r="I45" s="138"/>
      <c r="J45" s="139"/>
      <c r="K45" s="135"/>
      <c r="M45" s="143"/>
      <c r="N45" s="145"/>
      <c r="O45" s="145"/>
      <c r="P45" s="145"/>
      <c r="Q45" s="145"/>
      <c r="R45" s="146"/>
      <c r="S45" s="145"/>
      <c r="T45" s="145"/>
      <c r="U45" s="146"/>
      <c r="V45" s="144"/>
      <c r="X45" s="55"/>
      <c r="Y45" s="56"/>
      <c r="Z45" s="56"/>
      <c r="AA45" s="56"/>
      <c r="AB45" s="56"/>
      <c r="AC45" s="57"/>
      <c r="AD45" s="56"/>
      <c r="AE45" s="56"/>
      <c r="AF45" s="57"/>
      <c r="AG45" s="58"/>
      <c r="AI45" s="143"/>
      <c r="AJ45" s="145"/>
      <c r="AK45" s="145"/>
      <c r="AL45" s="145"/>
      <c r="AM45" s="145"/>
      <c r="AN45" s="146"/>
      <c r="AO45" s="145"/>
      <c r="AP45" s="145"/>
      <c r="AQ45" s="146"/>
      <c r="AR45" s="144"/>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45">
      <c r="A46" s="46" t="s">
        <v>76</v>
      </c>
      <c r="B46" s="134"/>
      <c r="C46" s="138"/>
      <c r="D46" s="138"/>
      <c r="E46" s="138"/>
      <c r="F46" s="138"/>
      <c r="G46" s="139"/>
      <c r="H46" s="138"/>
      <c r="I46" s="138"/>
      <c r="J46" s="139"/>
      <c r="K46" s="135"/>
      <c r="M46" s="143"/>
      <c r="N46" s="145"/>
      <c r="O46" s="145"/>
      <c r="P46" s="145"/>
      <c r="Q46" s="145"/>
      <c r="R46" s="146"/>
      <c r="S46" s="145"/>
      <c r="T46" s="145"/>
      <c r="U46" s="146"/>
      <c r="V46" s="144"/>
      <c r="X46" s="55"/>
      <c r="Y46" s="56"/>
      <c r="Z46" s="56"/>
      <c r="AA46" s="56"/>
      <c r="AB46" s="56"/>
      <c r="AC46" s="57"/>
      <c r="AD46" s="56"/>
      <c r="AE46" s="56"/>
      <c r="AF46" s="57"/>
      <c r="AG46" s="58"/>
      <c r="AI46" s="143"/>
      <c r="AJ46" s="145"/>
      <c r="AK46" s="145"/>
      <c r="AL46" s="145"/>
      <c r="AM46" s="145"/>
      <c r="AN46" s="146"/>
      <c r="AO46" s="145"/>
      <c r="AP46" s="145"/>
      <c r="AQ46" s="146"/>
      <c r="AR46" s="144"/>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45">
      <c r="A47" s="59" t="s">
        <v>77</v>
      </c>
      <c r="B47" s="129">
        <f>(VLOOKUP($A47,'Occupancy Raw Data'!$B$8:$BE$45,'Occupancy Raw Data'!AG$3,FALSE))/100</f>
        <v>0.39159730479587701</v>
      </c>
      <c r="C47" s="119">
        <f>(VLOOKUP($A47,'Occupancy Raw Data'!$B$8:$BE$45,'Occupancy Raw Data'!AH$3,FALSE))/100</f>
        <v>0.43029513094911404</v>
      </c>
      <c r="D47" s="119">
        <f>(VLOOKUP($A47,'Occupancy Raw Data'!$B$8:$BE$45,'Occupancy Raw Data'!AI$3,FALSE))/100</f>
        <v>0.45782645812372302</v>
      </c>
      <c r="E47" s="119">
        <f>(VLOOKUP($A47,'Occupancy Raw Data'!$B$8:$BE$45,'Occupancy Raw Data'!AJ$3,FALSE))/100</f>
        <v>0.43386993505899496</v>
      </c>
      <c r="F47" s="119">
        <f>(VLOOKUP($A47,'Occupancy Raw Data'!$B$8:$BE$45,'Occupancy Raw Data'!AK$3,FALSE))/100</f>
        <v>0.44267355712064299</v>
      </c>
      <c r="G47" s="130">
        <f>(VLOOKUP($A47,'Occupancy Raw Data'!$B$8:$BE$45,'Occupancy Raw Data'!AL$3,FALSE))/100</f>
        <v>0.43125247720967103</v>
      </c>
      <c r="H47" s="119">
        <f>(VLOOKUP($A47,'Occupancy Raw Data'!$B$8:$BE$45,'Occupancy Raw Data'!AN$3,FALSE))/100</f>
        <v>0.46586786182505496</v>
      </c>
      <c r="I47" s="119">
        <f>(VLOOKUP($A47,'Occupancy Raw Data'!$B$8:$BE$45,'Occupancy Raw Data'!AO$3,FALSE))/100</f>
        <v>0.45538735937071201</v>
      </c>
      <c r="J47" s="130">
        <f>(VLOOKUP($A47,'Occupancy Raw Data'!$B$8:$BE$45,'Occupancy Raw Data'!AP$3,FALSE))/100</f>
        <v>0.46062761059788399</v>
      </c>
      <c r="K47" s="131">
        <f>(VLOOKUP($A47,'Occupancy Raw Data'!$B$8:$BE$45,'Occupancy Raw Data'!AR$3,FALSE))/100</f>
        <v>0.43964537246344598</v>
      </c>
      <c r="M47" s="118">
        <f>(VLOOKUP($A47,'Occupancy Raw Data'!$B$8:$BE$45,'Occupancy Raw Data'!AT$3,FALSE))/100</f>
        <v>4.1408465043955298E-3</v>
      </c>
      <c r="N47" s="115">
        <f>(VLOOKUP($A47,'Occupancy Raw Data'!$B$8:$BE$45,'Occupancy Raw Data'!AU$3,FALSE))/100</f>
        <v>4.55349942156884E-2</v>
      </c>
      <c r="O47" s="115">
        <f>(VLOOKUP($A47,'Occupancy Raw Data'!$B$8:$BE$45,'Occupancy Raw Data'!AV$3,FALSE))/100</f>
        <v>-3.03868217814184E-2</v>
      </c>
      <c r="P47" s="115">
        <f>(VLOOKUP($A47,'Occupancy Raw Data'!$B$8:$BE$45,'Occupancy Raw Data'!AW$3,FALSE))/100</f>
        <v>-0.120991496547248</v>
      </c>
      <c r="Q47" s="115">
        <f>(VLOOKUP($A47,'Occupancy Raw Data'!$B$8:$BE$45,'Occupancy Raw Data'!AX$3,FALSE))/100</f>
        <v>-4.0536886402484804E-2</v>
      </c>
      <c r="R47" s="116">
        <f>(VLOOKUP($A47,'Occupancy Raw Data'!$B$8:$BE$45,'Occupancy Raw Data'!AY$3,FALSE))/100</f>
        <v>-3.2492728379491603E-2</v>
      </c>
      <c r="S47" s="115">
        <f>(VLOOKUP($A47,'Occupancy Raw Data'!$B$8:$BE$45,'Occupancy Raw Data'!BA$3,FALSE))/100</f>
        <v>-5.0841245286448004E-3</v>
      </c>
      <c r="T47" s="115">
        <f>(VLOOKUP($A47,'Occupancy Raw Data'!$B$8:$BE$45,'Occupancy Raw Data'!BB$3,FALSE))/100</f>
        <v>-6.0590122472999199E-2</v>
      </c>
      <c r="U47" s="116">
        <f>(VLOOKUP($A47,'Occupancy Raw Data'!$B$8:$BE$45,'Occupancy Raw Data'!BC$3,FALSE))/100</f>
        <v>-3.3317932986464599E-2</v>
      </c>
      <c r="V47" s="117">
        <f>(VLOOKUP($A47,'Occupancy Raw Data'!$B$8:$BE$45,'Occupancy Raw Data'!BE$3,FALSE))/100</f>
        <v>-3.2739901175600904E-2</v>
      </c>
      <c r="X47" s="49">
        <f>VLOOKUP($A47,'ADR Raw Data'!$B$6:$BE$43,'ADR Raw Data'!AG$1,FALSE)</f>
        <v>97.532153534724301</v>
      </c>
      <c r="Y47" s="50">
        <f>VLOOKUP($A47,'ADR Raw Data'!$B$6:$BE$43,'ADR Raw Data'!AH$1,FALSE)</f>
        <v>101.24534161160599</v>
      </c>
      <c r="Z47" s="50">
        <f>VLOOKUP($A47,'ADR Raw Data'!$B$6:$BE$43,'ADR Raw Data'!AI$1,FALSE)</f>
        <v>105.28938782985</v>
      </c>
      <c r="AA47" s="50">
        <f>VLOOKUP($A47,'ADR Raw Data'!$B$6:$BE$43,'ADR Raw Data'!AJ$1,FALSE)</f>
        <v>100.04034397948</v>
      </c>
      <c r="AB47" s="50">
        <f>VLOOKUP($A47,'ADR Raw Data'!$B$6:$BE$43,'ADR Raw Data'!AK$1,FALSE)</f>
        <v>98.960148595829594</v>
      </c>
      <c r="AC47" s="51">
        <f>VLOOKUP($A47,'ADR Raw Data'!$B$6:$BE$43,'ADR Raw Data'!AL$1,FALSE)</f>
        <v>100.718035723754</v>
      </c>
      <c r="AD47" s="50">
        <f>VLOOKUP($A47,'ADR Raw Data'!$B$6:$BE$43,'ADR Raw Data'!AN$1,FALSE)</f>
        <v>105.062824934554</v>
      </c>
      <c r="AE47" s="50">
        <f>VLOOKUP($A47,'ADR Raw Data'!$B$6:$BE$43,'ADR Raw Data'!AO$1,FALSE)</f>
        <v>105.336170558205</v>
      </c>
      <c r="AF47" s="51">
        <f>VLOOKUP($A47,'ADR Raw Data'!$B$6:$BE$43,'ADR Raw Data'!AP$1,FALSE)</f>
        <v>105.197942911512</v>
      </c>
      <c r="AG47" s="52">
        <f>VLOOKUP($A47,'ADR Raw Data'!$B$6:$BE$43,'ADR Raw Data'!AR$1,FALSE)</f>
        <v>102.05909641418801</v>
      </c>
      <c r="AI47" s="118">
        <f>(VLOOKUP($A47,'ADR Raw Data'!$B$6:$BE$43,'ADR Raw Data'!AT$1,FALSE))/100</f>
        <v>-3.9630809723593001E-2</v>
      </c>
      <c r="AJ47" s="115">
        <f>(VLOOKUP($A47,'ADR Raw Data'!$B$6:$BE$43,'ADR Raw Data'!AU$1,FALSE))/100</f>
        <v>2.0685885896689002E-2</v>
      </c>
      <c r="AK47" s="115">
        <f>(VLOOKUP($A47,'ADR Raw Data'!$B$6:$BE$43,'ADR Raw Data'!AV$1,FALSE))/100</f>
        <v>4.26193394129709E-2</v>
      </c>
      <c r="AL47" s="115">
        <f>(VLOOKUP($A47,'ADR Raw Data'!$B$6:$BE$43,'ADR Raw Data'!AW$1,FALSE))/100</f>
        <v>-1.9234895254842198E-2</v>
      </c>
      <c r="AM47" s="115">
        <f>(VLOOKUP($A47,'ADR Raw Data'!$B$6:$BE$43,'ADR Raw Data'!AX$1,FALSE))/100</f>
        <v>-7.2948262644551599E-3</v>
      </c>
      <c r="AN47" s="116">
        <f>(VLOOKUP($A47,'ADR Raw Data'!$B$6:$BE$43,'ADR Raw Data'!AY$1,FALSE))/100</f>
        <v>6.9682990979156903E-5</v>
      </c>
      <c r="AO47" s="115">
        <f>(VLOOKUP($A47,'ADR Raw Data'!$B$6:$BE$43,'ADR Raw Data'!BA$1,FALSE))/100</f>
        <v>-2.9433741202391797E-2</v>
      </c>
      <c r="AP47" s="115">
        <f>(VLOOKUP($A47,'ADR Raw Data'!$B$6:$BE$43,'ADR Raw Data'!BB$1,FALSE))/100</f>
        <v>-6.35287997787055E-2</v>
      </c>
      <c r="AQ47" s="116">
        <f>(VLOOKUP($A47,'ADR Raw Data'!$B$6:$BE$43,'ADR Raw Data'!BC$1,FALSE))/100</f>
        <v>-4.7138861016447098E-2</v>
      </c>
      <c r="AR47" s="117">
        <f>(VLOOKUP($A47,'ADR Raw Data'!$B$6:$BE$43,'ADR Raw Data'!BE$1,FALSE))/100</f>
        <v>-1.5004808834522401E-2</v>
      </c>
      <c r="AT47" s="49">
        <f>VLOOKUP($A47,'RevPAR Raw Data'!$B$6:$BE$43,'RevPAR Raw Data'!AG$1,FALSE)</f>
        <v>38.193328455135799</v>
      </c>
      <c r="AU47" s="50">
        <f>VLOOKUP($A47,'RevPAR Raw Data'!$B$6:$BE$43,'RevPAR Raw Data'!AH$1,FALSE)</f>
        <v>43.565377526753799</v>
      </c>
      <c r="AV47" s="50">
        <f>VLOOKUP($A47,'RevPAR Raw Data'!$B$6:$BE$43,'RevPAR Raw Data'!AI$1,FALSE)</f>
        <v>48.204267508155702</v>
      </c>
      <c r="AW47" s="50">
        <f>VLOOKUP($A47,'RevPAR Raw Data'!$B$6:$BE$43,'RevPAR Raw Data'!AJ$1,FALSE)</f>
        <v>43.404497545656803</v>
      </c>
      <c r="AX47" s="50">
        <f>VLOOKUP($A47,'RevPAR Raw Data'!$B$6:$BE$43,'RevPAR Raw Data'!AK$1,FALSE)</f>
        <v>43.807040992103403</v>
      </c>
      <c r="AY47" s="51">
        <f>VLOOKUP($A47,'RevPAR Raw Data'!$B$6:$BE$43,'RevPAR Raw Data'!AL$1,FALSE)</f>
        <v>43.434902405561097</v>
      </c>
      <c r="AZ47" s="50">
        <f>VLOOKUP($A47,'RevPAR Raw Data'!$B$6:$BE$43,'RevPAR Raw Data'!AN$1,FALSE)</f>
        <v>48.945393609561201</v>
      </c>
      <c r="BA47" s="50">
        <f>VLOOKUP($A47,'RevPAR Raw Data'!$B$6:$BE$43,'RevPAR Raw Data'!AO$1,FALSE)</f>
        <v>47.968760556724199</v>
      </c>
      <c r="BB47" s="51">
        <f>VLOOKUP($A47,'RevPAR Raw Data'!$B$6:$BE$43,'RevPAR Raw Data'!AP$1,FALSE)</f>
        <v>48.4570770831427</v>
      </c>
      <c r="BC47" s="52">
        <f>VLOOKUP($A47,'RevPAR Raw Data'!$B$6:$BE$43,'RevPAR Raw Data'!AR$1,FALSE)</f>
        <v>44.869809456298697</v>
      </c>
      <c r="BE47" s="129">
        <f>(VLOOKUP($A47,'RevPAR Raw Data'!$B$6:$BE$43,'RevPAR Raw Data'!AT$1,FALSE))/100</f>
        <v>-3.56540683191078E-2</v>
      </c>
      <c r="BF47" s="119">
        <f>(VLOOKUP($A47,'RevPAR Raw Data'!$B$6:$BE$43,'RevPAR Raw Data'!AU$1,FALSE))/100</f>
        <v>6.7162811807029599E-2</v>
      </c>
      <c r="BG47" s="119">
        <f>(VLOOKUP($A47,'RevPAR Raw Data'!$B$6:$BE$43,'RevPAR Raw Data'!AV$1,FALSE))/100</f>
        <v>1.09374513603688E-2</v>
      </c>
      <c r="BH47" s="119">
        <f>(VLOOKUP($A47,'RevPAR Raw Data'!$B$6:$BE$43,'RevPAR Raw Data'!AW$1,FALSE))/100</f>
        <v>-0.137899133039278</v>
      </c>
      <c r="BI47" s="119">
        <f>(VLOOKUP($A47,'RevPAR Raw Data'!$B$6:$BE$43,'RevPAR Raw Data'!AX$1,FALSE))/100</f>
        <v>-4.7536003123331901E-2</v>
      </c>
      <c r="BJ47" s="130">
        <f>(VLOOKUP($A47,'RevPAR Raw Data'!$B$6:$BE$43,'RevPAR Raw Data'!AY$1,FALSE))/100</f>
        <v>-3.2425309579010998E-2</v>
      </c>
      <c r="BK47" s="119">
        <f>(VLOOKUP($A47,'RevPAR Raw Data'!$B$6:$BE$43,'RevPAR Raw Data'!BA$1,FALSE))/100</f>
        <v>-3.4368220925419697E-2</v>
      </c>
      <c r="BL47" s="119">
        <f>(VLOOKUP($A47,'RevPAR Raw Data'!$B$6:$BE$43,'RevPAR Raw Data'!BB$1,FALSE))/100</f>
        <v>-0.12026970449254999</v>
      </c>
      <c r="BM47" s="130">
        <f>(VLOOKUP($A47,'RevPAR Raw Data'!$B$6:$BE$43,'RevPAR Raw Data'!BC$1,FALSE))/100</f>
        <v>-7.8886224590507592E-2</v>
      </c>
      <c r="BN47" s="131">
        <f>(VLOOKUP($A47,'RevPAR Raw Data'!$B$6:$BE$43,'RevPAR Raw Data'!BE$1,FALSE))/100</f>
        <v>-4.7253454051722397E-2</v>
      </c>
    </row>
    <row r="48" spans="1:66" x14ac:dyDescent="0.45">
      <c r="A48" s="59" t="s">
        <v>78</v>
      </c>
      <c r="B48" s="129">
        <f>(VLOOKUP($A48,'Occupancy Raw Data'!$B$8:$BE$45,'Occupancy Raw Data'!AG$3,FALSE))/100</f>
        <v>0.34636434714620701</v>
      </c>
      <c r="C48" s="119">
        <f>(VLOOKUP($A48,'Occupancy Raw Data'!$B$8:$BE$45,'Occupancy Raw Data'!AH$3,FALSE))/100</f>
        <v>0.369820172009382</v>
      </c>
      <c r="D48" s="119">
        <f>(VLOOKUP($A48,'Occupancy Raw Data'!$B$8:$BE$45,'Occupancy Raw Data'!AI$3,FALSE))/100</f>
        <v>0.387216575449569</v>
      </c>
      <c r="E48" s="119">
        <f>(VLOOKUP($A48,'Occupancy Raw Data'!$B$8:$BE$45,'Occupancy Raw Data'!AJ$3,FALSE))/100</f>
        <v>0.37881157154026501</v>
      </c>
      <c r="F48" s="119">
        <f>(VLOOKUP($A48,'Occupancy Raw Data'!$B$8:$BE$45,'Occupancy Raw Data'!AK$3,FALSE))/100</f>
        <v>0.39171227521501101</v>
      </c>
      <c r="G48" s="130">
        <f>(VLOOKUP($A48,'Occupancy Raw Data'!$B$8:$BE$45,'Occupancy Raw Data'!AL$3,FALSE))/100</f>
        <v>0.37478498827208706</v>
      </c>
      <c r="H48" s="119">
        <f>(VLOOKUP($A48,'Occupancy Raw Data'!$B$8:$BE$45,'Occupancy Raw Data'!AN$3,FALSE))/100</f>
        <v>0.389562157935887</v>
      </c>
      <c r="I48" s="119">
        <f>(VLOOKUP($A48,'Occupancy Raw Data'!$B$8:$BE$45,'Occupancy Raw Data'!AO$3,FALSE))/100</f>
        <v>0.386043784206411</v>
      </c>
      <c r="J48" s="130">
        <f>(VLOOKUP($A48,'Occupancy Raw Data'!$B$8:$BE$45,'Occupancy Raw Data'!AP$3,FALSE))/100</f>
        <v>0.38780297107114897</v>
      </c>
      <c r="K48" s="131">
        <f>(VLOOKUP($A48,'Occupancy Raw Data'!$B$8:$BE$45,'Occupancy Raw Data'!AR$3,FALSE))/100</f>
        <v>0.378504411928962</v>
      </c>
      <c r="M48" s="118">
        <f>(VLOOKUP($A48,'Occupancy Raw Data'!$B$8:$BE$45,'Occupancy Raw Data'!AT$3,FALSE))/100</f>
        <v>4.1740152851263895E-2</v>
      </c>
      <c r="N48" s="115">
        <f>(VLOOKUP($A48,'Occupancy Raw Data'!$B$8:$BE$45,'Occupancy Raw Data'!AU$3,FALSE))/100</f>
        <v>1.5566290928609701E-2</v>
      </c>
      <c r="O48" s="115">
        <f>(VLOOKUP($A48,'Occupancy Raw Data'!$B$8:$BE$45,'Occupancy Raw Data'!AV$3,FALSE))/100</f>
        <v>-0.11720142602495499</v>
      </c>
      <c r="P48" s="115">
        <f>(VLOOKUP($A48,'Occupancy Raw Data'!$B$8:$BE$45,'Occupancy Raw Data'!AW$3,FALSE))/100</f>
        <v>-0.19718309859154901</v>
      </c>
      <c r="Q48" s="115">
        <f>(VLOOKUP($A48,'Occupancy Raw Data'!$B$8:$BE$45,'Occupancy Raw Data'!AX$3,FALSE))/100</f>
        <v>-0.108540925266903</v>
      </c>
      <c r="R48" s="116">
        <f>(VLOOKUP($A48,'Occupancy Raw Data'!$B$8:$BE$45,'Occupancy Raw Data'!AY$3,FALSE))/100</f>
        <v>-8.4336198662846196E-2</v>
      </c>
      <c r="S48" s="115">
        <f>(VLOOKUP($A48,'Occupancy Raw Data'!$B$8:$BE$45,'Occupancy Raw Data'!BA$3,FALSE))/100</f>
        <v>4.0187891440501E-2</v>
      </c>
      <c r="T48" s="115">
        <f>(VLOOKUP($A48,'Occupancy Raw Data'!$B$8:$BE$45,'Occupancy Raw Data'!BB$3,FALSE))/100</f>
        <v>6.1257388500805997E-2</v>
      </c>
      <c r="U48" s="116">
        <f>(VLOOKUP($A48,'Occupancy Raw Data'!$B$8:$BE$45,'Occupancy Raw Data'!BC$3,FALSE))/100</f>
        <v>5.0569234842467496E-2</v>
      </c>
      <c r="V48" s="117">
        <f>(VLOOKUP($A48,'Occupancy Raw Data'!$B$8:$BE$45,'Occupancy Raw Data'!BE$3,FALSE))/100</f>
        <v>-4.8571629114901302E-2</v>
      </c>
      <c r="X48" s="49">
        <f>VLOOKUP($A48,'ADR Raw Data'!$B$6:$BE$43,'ADR Raw Data'!AG$1,FALSE)</f>
        <v>103.560688487584</v>
      </c>
      <c r="Y48" s="50">
        <f>VLOOKUP($A48,'ADR Raw Data'!$B$6:$BE$43,'ADR Raw Data'!AH$1,FALSE)</f>
        <v>104.164598308668</v>
      </c>
      <c r="Z48" s="50">
        <f>VLOOKUP($A48,'ADR Raw Data'!$B$6:$BE$43,'ADR Raw Data'!AI$1,FALSE)</f>
        <v>110.27270570418899</v>
      </c>
      <c r="AA48" s="50">
        <f>VLOOKUP($A48,'ADR Raw Data'!$B$6:$BE$43,'ADR Raw Data'!AJ$1,FALSE)</f>
        <v>104.633704850361</v>
      </c>
      <c r="AB48" s="50">
        <f>VLOOKUP($A48,'ADR Raw Data'!$B$6:$BE$43,'ADR Raw Data'!AK$1,FALSE)</f>
        <v>107.36773453093799</v>
      </c>
      <c r="AC48" s="51">
        <f>VLOOKUP($A48,'ADR Raw Data'!$B$6:$BE$43,'ADR Raw Data'!AL$1,FALSE)</f>
        <v>106.07950870971101</v>
      </c>
      <c r="AD48" s="50">
        <f>VLOOKUP($A48,'ADR Raw Data'!$B$6:$BE$43,'ADR Raw Data'!AN$1,FALSE)</f>
        <v>112.67245358755601</v>
      </c>
      <c r="AE48" s="50">
        <f>VLOOKUP($A48,'ADR Raw Data'!$B$6:$BE$43,'ADR Raw Data'!AO$1,FALSE)</f>
        <v>114.910394936708</v>
      </c>
      <c r="AF48" s="51">
        <f>VLOOKUP($A48,'ADR Raw Data'!$B$6:$BE$43,'ADR Raw Data'!AP$1,FALSE)</f>
        <v>113.78634828629001</v>
      </c>
      <c r="AG48" s="52">
        <f>VLOOKUP($A48,'ADR Raw Data'!$B$6:$BE$43,'ADR Raw Data'!AR$1,FALSE)</f>
        <v>108.33555735890801</v>
      </c>
      <c r="AI48" s="118">
        <f>(VLOOKUP($A48,'ADR Raw Data'!$B$6:$BE$43,'ADR Raw Data'!AT$1,FALSE))/100</f>
        <v>3.27034763895808E-2</v>
      </c>
      <c r="AJ48" s="115">
        <f>(VLOOKUP($A48,'ADR Raw Data'!$B$6:$BE$43,'ADR Raw Data'!AU$1,FALSE))/100</f>
        <v>0.12117897736653101</v>
      </c>
      <c r="AK48" s="115">
        <f>(VLOOKUP($A48,'ADR Raw Data'!$B$6:$BE$43,'ADR Raw Data'!AV$1,FALSE))/100</f>
        <v>0.19313264208304901</v>
      </c>
      <c r="AL48" s="115">
        <f>(VLOOKUP($A48,'ADR Raw Data'!$B$6:$BE$43,'ADR Raw Data'!AW$1,FALSE))/100</f>
        <v>8.745533855831511E-2</v>
      </c>
      <c r="AM48" s="115">
        <f>(VLOOKUP($A48,'ADR Raw Data'!$B$6:$BE$43,'ADR Raw Data'!AX$1,FALSE))/100</f>
        <v>0.11059192904340601</v>
      </c>
      <c r="AN48" s="116">
        <f>(VLOOKUP($A48,'ADR Raw Data'!$B$6:$BE$43,'ADR Raw Data'!AY$1,FALSE))/100</f>
        <v>0.10992014198019699</v>
      </c>
      <c r="AO48" s="115">
        <f>(VLOOKUP($A48,'ADR Raw Data'!$B$6:$BE$43,'ADR Raw Data'!BA$1,FALSE))/100</f>
        <v>9.2349892497041994E-2</v>
      </c>
      <c r="AP48" s="115">
        <f>(VLOOKUP($A48,'ADR Raw Data'!$B$6:$BE$43,'ADR Raw Data'!BB$1,FALSE))/100</f>
        <v>0.11297542735778601</v>
      </c>
      <c r="AQ48" s="116">
        <f>(VLOOKUP($A48,'ADR Raw Data'!$B$6:$BE$43,'ADR Raw Data'!BC$1,FALSE))/100</f>
        <v>0.102626154980774</v>
      </c>
      <c r="AR48" s="117">
        <f>(VLOOKUP($A48,'ADR Raw Data'!$B$6:$BE$43,'ADR Raw Data'!BE$1,FALSE))/100</f>
        <v>0.110056942659138</v>
      </c>
      <c r="AT48" s="49">
        <f>VLOOKUP($A48,'RevPAR Raw Data'!$B$6:$BE$43,'RevPAR Raw Data'!AG$1,FALSE)</f>
        <v>35.869730258014002</v>
      </c>
      <c r="AU48" s="50">
        <f>VLOOKUP($A48,'RevPAR Raw Data'!$B$6:$BE$43,'RevPAR Raw Data'!AH$1,FALSE)</f>
        <v>38.522169663799801</v>
      </c>
      <c r="AV48" s="50">
        <f>VLOOKUP($A48,'RevPAR Raw Data'!$B$6:$BE$43,'RevPAR Raw Data'!AI$1,FALSE)</f>
        <v>42.699419468334597</v>
      </c>
      <c r="AW48" s="50">
        <f>VLOOKUP($A48,'RevPAR Raw Data'!$B$6:$BE$43,'RevPAR Raw Data'!AJ$1,FALSE)</f>
        <v>39.6364581704456</v>
      </c>
      <c r="AX48" s="50">
        <f>VLOOKUP($A48,'RevPAR Raw Data'!$B$6:$BE$43,'RevPAR Raw Data'!AK$1,FALSE)</f>
        <v>42.057259577795101</v>
      </c>
      <c r="AY48" s="51">
        <f>VLOOKUP($A48,'RevPAR Raw Data'!$B$6:$BE$43,'RevPAR Raw Data'!AL$1,FALSE)</f>
        <v>39.757007427677799</v>
      </c>
      <c r="AZ48" s="50">
        <f>VLOOKUP($A48,'RevPAR Raw Data'!$B$6:$BE$43,'RevPAR Raw Data'!AN$1,FALSE)</f>
        <v>43.8929241594996</v>
      </c>
      <c r="BA48" s="50">
        <f>VLOOKUP($A48,'RevPAR Raw Data'!$B$6:$BE$43,'RevPAR Raw Data'!AO$1,FALSE)</f>
        <v>44.360443706020298</v>
      </c>
      <c r="BB48" s="51">
        <f>VLOOKUP($A48,'RevPAR Raw Data'!$B$6:$BE$43,'RevPAR Raw Data'!AP$1,FALSE)</f>
        <v>44.126683932759903</v>
      </c>
      <c r="BC48" s="52">
        <f>VLOOKUP($A48,'RevPAR Raw Data'!$B$6:$BE$43,'RevPAR Raw Data'!AR$1,FALSE)</f>
        <v>41.005486429129903</v>
      </c>
      <c r="BE48" s="129">
        <f>(VLOOKUP($A48,'RevPAR Raw Data'!$B$6:$BE$43,'RevPAR Raw Data'!AT$1,FALSE))/100</f>
        <v>7.5808677344113604E-2</v>
      </c>
      <c r="BF48" s="119">
        <f>(VLOOKUP($A48,'RevPAR Raw Data'!$B$6:$BE$43,'RevPAR Raw Data'!AU$1,FALSE))/100</f>
        <v>0.13863157551125999</v>
      </c>
      <c r="BG48" s="119">
        <f>(VLOOKUP($A48,'RevPAR Raw Data'!$B$6:$BE$43,'RevPAR Raw Data'!AV$1,FALSE))/100</f>
        <v>5.3295794993993298E-2</v>
      </c>
      <c r="BH48" s="119">
        <f>(VLOOKUP($A48,'RevPAR Raw Data'!$B$6:$BE$43,'RevPAR Raw Data'!AW$1,FALSE))/100</f>
        <v>-0.12697247467853501</v>
      </c>
      <c r="BI48" s="119">
        <f>(VLOOKUP($A48,'RevPAR Raw Data'!$B$6:$BE$43,'RevPAR Raw Data'!AX$1,FALSE))/100</f>
        <v>-9.9527465289209211E-3</v>
      </c>
      <c r="BJ48" s="130">
        <f>(VLOOKUP($A48,'RevPAR Raw Data'!$B$6:$BE$43,'RevPAR Raw Data'!AY$1,FALSE))/100</f>
        <v>1.63136963862613E-2</v>
      </c>
      <c r="BK48" s="119">
        <f>(VLOOKUP($A48,'RevPAR Raw Data'!$B$6:$BE$43,'RevPAR Raw Data'!BA$1,FALSE))/100</f>
        <v>0.13624913139175601</v>
      </c>
      <c r="BL48" s="119">
        <f>(VLOOKUP($A48,'RevPAR Raw Data'!$B$6:$BE$43,'RevPAR Raw Data'!BB$1,FALSE))/100</f>
        <v>0.18115339550329199</v>
      </c>
      <c r="BM48" s="130">
        <f>(VLOOKUP($A48,'RevPAR Raw Data'!$B$6:$BE$43,'RevPAR Raw Data'!BC$1,FALSE))/100</f>
        <v>0.15838511595544399</v>
      </c>
      <c r="BN48" s="131">
        <f>(VLOOKUP($A48,'RevPAR Raw Data'!$B$6:$BE$43,'RevPAR Raw Data'!BE$1,FALSE))/100</f>
        <v>5.6139668543876996E-2</v>
      </c>
    </row>
    <row r="49" spans="1:66" x14ac:dyDescent="0.45">
      <c r="A49" s="59" t="s">
        <v>79</v>
      </c>
      <c r="B49" s="129">
        <f>(VLOOKUP($A49,'Occupancy Raw Data'!$B$8:$BE$45,'Occupancy Raw Data'!AG$3,FALSE))/100</f>
        <v>0.28542132736763604</v>
      </c>
      <c r="C49" s="119">
        <f>(VLOOKUP($A49,'Occupancy Raw Data'!$B$8:$BE$45,'Occupancy Raw Data'!AH$3,FALSE))/100</f>
        <v>0.31655480984340001</v>
      </c>
      <c r="D49" s="119">
        <f>(VLOOKUP($A49,'Occupancy Raw Data'!$B$8:$BE$45,'Occupancy Raw Data'!AI$3,FALSE))/100</f>
        <v>0.32457121551081203</v>
      </c>
      <c r="E49" s="119">
        <f>(VLOOKUP($A49,'Occupancy Raw Data'!$B$8:$BE$45,'Occupancy Raw Data'!AJ$3,FALSE))/100</f>
        <v>0.32550335570469696</v>
      </c>
      <c r="F49" s="119">
        <f>(VLOOKUP($A49,'Occupancy Raw Data'!$B$8:$BE$45,'Occupancy Raw Data'!AK$3,FALSE))/100</f>
        <v>0.34768829231916398</v>
      </c>
      <c r="G49" s="130">
        <f>(VLOOKUP($A49,'Occupancy Raw Data'!$B$8:$BE$45,'Occupancy Raw Data'!AL$3,FALSE))/100</f>
        <v>0.31994780014914198</v>
      </c>
      <c r="H49" s="119">
        <f>(VLOOKUP($A49,'Occupancy Raw Data'!$B$8:$BE$45,'Occupancy Raw Data'!AN$3,FALSE))/100</f>
        <v>0.37003341997771999</v>
      </c>
      <c r="I49" s="119">
        <f>(VLOOKUP($A49,'Occupancy Raw Data'!$B$8:$BE$45,'Occupancy Raw Data'!AO$3,FALSE))/100</f>
        <v>0.34849610100259903</v>
      </c>
      <c r="J49" s="130">
        <f>(VLOOKUP($A49,'Occupancy Raw Data'!$B$8:$BE$45,'Occupancy Raw Data'!AP$3,FALSE))/100</f>
        <v>0.35926476049015904</v>
      </c>
      <c r="K49" s="131">
        <f>(VLOOKUP($A49,'Occupancy Raw Data'!$B$8:$BE$45,'Occupancy Raw Data'!AR$3,FALSE))/100</f>
        <v>0.331214088103851</v>
      </c>
      <c r="M49" s="118">
        <f>(VLOOKUP($A49,'Occupancy Raw Data'!$B$8:$BE$45,'Occupancy Raw Data'!AT$3,FALSE))/100</f>
        <v>-1.95872372695476E-2</v>
      </c>
      <c r="N49" s="115">
        <f>(VLOOKUP($A49,'Occupancy Raw Data'!$B$8:$BE$45,'Occupancy Raw Data'!AU$3,FALSE))/100</f>
        <v>1.77792810253837E-2</v>
      </c>
      <c r="O49" s="115">
        <f>(VLOOKUP($A49,'Occupancy Raw Data'!$B$8:$BE$45,'Occupancy Raw Data'!AV$3,FALSE))/100</f>
        <v>-0.11568360764376401</v>
      </c>
      <c r="P49" s="115">
        <f>(VLOOKUP($A49,'Occupancy Raw Data'!$B$8:$BE$45,'Occupancy Raw Data'!AW$3,FALSE))/100</f>
        <v>-0.1900928774359</v>
      </c>
      <c r="Q49" s="115">
        <f>(VLOOKUP($A49,'Occupancy Raw Data'!$B$8:$BE$45,'Occupancy Raw Data'!AX$3,FALSE))/100</f>
        <v>-7.6625760622910294E-2</v>
      </c>
      <c r="R49" s="116">
        <f>(VLOOKUP($A49,'Occupancy Raw Data'!$B$8:$BE$45,'Occupancy Raw Data'!AY$3,FALSE))/100</f>
        <v>-8.4619767587004499E-2</v>
      </c>
      <c r="S49" s="115">
        <f>(VLOOKUP($A49,'Occupancy Raw Data'!$B$8:$BE$45,'Occupancy Raw Data'!BA$3,FALSE))/100</f>
        <v>8.6652705873712099E-3</v>
      </c>
      <c r="T49" s="115">
        <f>(VLOOKUP($A49,'Occupancy Raw Data'!$B$8:$BE$45,'Occupancy Raw Data'!BB$3,FALSE))/100</f>
        <v>1.7881101590925399E-2</v>
      </c>
      <c r="U49" s="116">
        <f>(VLOOKUP($A49,'Occupancy Raw Data'!$B$8:$BE$45,'Occupancy Raw Data'!BC$3,FALSE))/100</f>
        <v>1.3114134622859E-2</v>
      </c>
      <c r="V49" s="117">
        <f>(VLOOKUP($A49,'Occupancy Raw Data'!$B$8:$BE$45,'Occupancy Raw Data'!BE$3,FALSE))/100</f>
        <v>-5.6312892775935701E-2</v>
      </c>
      <c r="X49" s="49">
        <f>VLOOKUP($A49,'ADR Raw Data'!$B$6:$BE$43,'ADR Raw Data'!AG$1,FALSE)</f>
        <v>88.892697583278903</v>
      </c>
      <c r="Y49" s="50">
        <f>VLOOKUP($A49,'ADR Raw Data'!$B$6:$BE$43,'ADR Raw Data'!AH$1,FALSE)</f>
        <v>91.696254416961096</v>
      </c>
      <c r="Z49" s="50">
        <f>VLOOKUP($A49,'ADR Raw Data'!$B$6:$BE$43,'ADR Raw Data'!AI$1,FALSE)</f>
        <v>95.266524985640402</v>
      </c>
      <c r="AA49" s="50">
        <f>VLOOKUP($A49,'ADR Raw Data'!$B$6:$BE$43,'ADR Raw Data'!AJ$1,FALSE)</f>
        <v>92.742079037800593</v>
      </c>
      <c r="AB49" s="50">
        <f>VLOOKUP($A49,'ADR Raw Data'!$B$6:$BE$43,'ADR Raw Data'!AK$1,FALSE)</f>
        <v>90.975088471849801</v>
      </c>
      <c r="AC49" s="51">
        <f>VLOOKUP($A49,'ADR Raw Data'!$B$6:$BE$43,'ADR Raw Data'!AL$1,FALSE)</f>
        <v>91.976481762032293</v>
      </c>
      <c r="AD49" s="50">
        <f>VLOOKUP($A49,'ADR Raw Data'!$B$6:$BE$43,'ADR Raw Data'!AN$1,FALSE)</f>
        <v>95.334816859006494</v>
      </c>
      <c r="AE49" s="50">
        <f>VLOOKUP($A49,'ADR Raw Data'!$B$6:$BE$43,'ADR Raw Data'!AO$1,FALSE)</f>
        <v>95.381262653169898</v>
      </c>
      <c r="AF49" s="51">
        <f>VLOOKUP($A49,'ADR Raw Data'!$B$6:$BE$43,'ADR Raw Data'!AP$1,FALSE)</f>
        <v>95.357343669250596</v>
      </c>
      <c r="AG49" s="52">
        <f>VLOOKUP($A49,'ADR Raw Data'!$B$6:$BE$43,'ADR Raw Data'!AR$1,FALSE)</f>
        <v>93.027315878242703</v>
      </c>
      <c r="AI49" s="118">
        <f>(VLOOKUP($A49,'ADR Raw Data'!$B$6:$BE$43,'ADR Raw Data'!AT$1,FALSE))/100</f>
        <v>-2.31124238942223E-2</v>
      </c>
      <c r="AJ49" s="115">
        <f>(VLOOKUP($A49,'ADR Raw Data'!$B$6:$BE$43,'ADR Raw Data'!AU$1,FALSE))/100</f>
        <v>4.5352690596819796E-2</v>
      </c>
      <c r="AK49" s="115">
        <f>(VLOOKUP($A49,'ADR Raw Data'!$B$6:$BE$43,'ADR Raw Data'!AV$1,FALSE))/100</f>
        <v>6.4265715474479193E-2</v>
      </c>
      <c r="AL49" s="115">
        <f>(VLOOKUP($A49,'ADR Raw Data'!$B$6:$BE$43,'ADR Raw Data'!AW$1,FALSE))/100</f>
        <v>4.8973723365555298E-2</v>
      </c>
      <c r="AM49" s="115">
        <f>(VLOOKUP($A49,'ADR Raw Data'!$B$6:$BE$43,'ADR Raw Data'!AX$1,FALSE))/100</f>
        <v>3.4403249770203204E-2</v>
      </c>
      <c r="AN49" s="116">
        <f>(VLOOKUP($A49,'ADR Raw Data'!$B$6:$BE$43,'ADR Raw Data'!AY$1,FALSE))/100</f>
        <v>3.51803541199101E-2</v>
      </c>
      <c r="AO49" s="115">
        <f>(VLOOKUP($A49,'ADR Raw Data'!$B$6:$BE$43,'ADR Raw Data'!BA$1,FALSE))/100</f>
        <v>1.7704884238689499E-2</v>
      </c>
      <c r="AP49" s="115">
        <f>(VLOOKUP($A49,'ADR Raw Data'!$B$6:$BE$43,'ADR Raw Data'!BB$1,FALSE))/100</f>
        <v>1.21249232068992E-2</v>
      </c>
      <c r="AQ49" s="116">
        <f>(VLOOKUP($A49,'ADR Raw Data'!$B$6:$BE$43,'ADR Raw Data'!BC$1,FALSE))/100</f>
        <v>1.5003988490589499E-2</v>
      </c>
      <c r="AR49" s="117">
        <f>(VLOOKUP($A49,'ADR Raw Data'!$B$6:$BE$43,'ADR Raw Data'!BE$1,FALSE))/100</f>
        <v>2.9951062107535602E-2</v>
      </c>
      <c r="AT49" s="49">
        <f>VLOOKUP($A49,'RevPAR Raw Data'!$B$6:$BE$43,'RevPAR Raw Data'!AG$1,FALSE)</f>
        <v>25.371871737509299</v>
      </c>
      <c r="AU49" s="50">
        <f>VLOOKUP($A49,'RevPAR Raw Data'!$B$6:$BE$43,'RevPAR Raw Data'!AH$1,FALSE)</f>
        <v>29.026890380313102</v>
      </c>
      <c r="AV49" s="50">
        <f>VLOOKUP($A49,'RevPAR Raw Data'!$B$6:$BE$43,'RevPAR Raw Data'!AI$1,FALSE)</f>
        <v>30.920771812080499</v>
      </c>
      <c r="AW49" s="50">
        <f>VLOOKUP($A49,'RevPAR Raw Data'!$B$6:$BE$43,'RevPAR Raw Data'!AJ$1,FALSE)</f>
        <v>30.187857941834402</v>
      </c>
      <c r="AX49" s="50">
        <f>VLOOKUP($A49,'RevPAR Raw Data'!$B$6:$BE$43,'RevPAR Raw Data'!AK$1,FALSE)</f>
        <v>31.630973154362401</v>
      </c>
      <c r="AY49" s="51">
        <f>VLOOKUP($A49,'RevPAR Raw Data'!$B$6:$BE$43,'RevPAR Raw Data'!AL$1,FALSE)</f>
        <v>29.427673005219901</v>
      </c>
      <c r="AZ49" s="50">
        <f>VLOOKUP($A49,'RevPAR Raw Data'!$B$6:$BE$43,'RevPAR Raw Data'!AN$1,FALSE)</f>
        <v>35.277068325287701</v>
      </c>
      <c r="BA49" s="50">
        <f>VLOOKUP($A49,'RevPAR Raw Data'!$B$6:$BE$43,'RevPAR Raw Data'!AO$1,FALSE)</f>
        <v>33.239998143334503</v>
      </c>
      <c r="BB49" s="51">
        <f>VLOOKUP($A49,'RevPAR Raw Data'!$B$6:$BE$43,'RevPAR Raw Data'!AP$1,FALSE)</f>
        <v>34.258533234311102</v>
      </c>
      <c r="BC49" s="52">
        <f>VLOOKUP($A49,'RevPAR Raw Data'!$B$6:$BE$43,'RevPAR Raw Data'!AR$1,FALSE)</f>
        <v>30.811957597361101</v>
      </c>
      <c r="BE49" s="129">
        <f>(VLOOKUP($A49,'RevPAR Raw Data'!$B$6:$BE$43,'RevPAR Raw Data'!AT$1,FALSE))/100</f>
        <v>-4.2246952633079406E-2</v>
      </c>
      <c r="BF49" s="119">
        <f>(VLOOKUP($A49,'RevPAR Raw Data'!$B$6:$BE$43,'RevPAR Raw Data'!AU$1,FALSE))/100</f>
        <v>6.393830985358169E-2</v>
      </c>
      <c r="BG49" s="119">
        <f>(VLOOKUP($A49,'RevPAR Raw Data'!$B$6:$BE$43,'RevPAR Raw Data'!AV$1,FALSE))/100</f>
        <v>-5.8852381983180407E-2</v>
      </c>
      <c r="BH49" s="119">
        <f>(VLOOKUP($A49,'RevPAR Raw Data'!$B$6:$BE$43,'RevPAR Raw Data'!AW$1,FALSE))/100</f>
        <v>-0.15042871006365299</v>
      </c>
      <c r="BI49" s="119">
        <f>(VLOOKUP($A49,'RevPAR Raw Data'!$B$6:$BE$43,'RevPAR Raw Data'!AX$1,FALSE))/100</f>
        <v>-4.48586860342488E-2</v>
      </c>
      <c r="BJ49" s="130">
        <f>(VLOOKUP($A49,'RevPAR Raw Data'!$B$6:$BE$43,'RevPAR Raw Data'!AY$1,FALSE))/100</f>
        <v>-5.2416366856349698E-2</v>
      </c>
      <c r="BK49" s="119">
        <f>(VLOOKUP($A49,'RevPAR Raw Data'!$B$6:$BE$43,'RevPAR Raw Data'!BA$1,FALSE))/100</f>
        <v>2.6523572438707101E-2</v>
      </c>
      <c r="BL49" s="119">
        <f>(VLOOKUP($A49,'RevPAR Raw Data'!$B$6:$BE$43,'RevPAR Raw Data'!BB$1,FALSE))/100</f>
        <v>3.0222831781469298E-2</v>
      </c>
      <c r="BM49" s="130">
        <f>(VLOOKUP($A49,'RevPAR Raw Data'!$B$6:$BE$43,'RevPAR Raw Data'!BC$1,FALSE))/100</f>
        <v>2.8314887438393898E-2</v>
      </c>
      <c r="BN49" s="131">
        <f>(VLOOKUP($A49,'RevPAR Raw Data'!$B$6:$BE$43,'RevPAR Raw Data'!BE$1,FALSE))/100</f>
        <v>-2.8048461617387003E-2</v>
      </c>
    </row>
    <row r="50" spans="1:66" x14ac:dyDescent="0.45">
      <c r="A50" s="59" t="s">
        <v>80</v>
      </c>
      <c r="B50" s="129">
        <f>(VLOOKUP($A50,'Occupancy Raw Data'!$B$8:$BE$45,'Occupancy Raw Data'!AG$3,FALSE))/100</f>
        <v>0.37009178419520899</v>
      </c>
      <c r="C50" s="119">
        <f>(VLOOKUP($A50,'Occupancy Raw Data'!$B$8:$BE$45,'Occupancy Raw Data'!AH$3,FALSE))/100</f>
        <v>0.38841664268124904</v>
      </c>
      <c r="D50" s="119">
        <f>(VLOOKUP($A50,'Occupancy Raw Data'!$B$8:$BE$45,'Occupancy Raw Data'!AI$3,FALSE))/100</f>
        <v>0.43381986107735399</v>
      </c>
      <c r="E50" s="119">
        <f>(VLOOKUP($A50,'Occupancy Raw Data'!$B$8:$BE$45,'Occupancy Raw Data'!AJ$3,FALSE))/100</f>
        <v>0.39632641579398198</v>
      </c>
      <c r="F50" s="119">
        <f>(VLOOKUP($A50,'Occupancy Raw Data'!$B$8:$BE$45,'Occupancy Raw Data'!AK$3,FALSE))/100</f>
        <v>0.41326863324254803</v>
      </c>
      <c r="G50" s="130">
        <f>(VLOOKUP($A50,'Occupancy Raw Data'!$B$8:$BE$45,'Occupancy Raw Data'!AL$3,FALSE))/100</f>
        <v>0.40038548903645599</v>
      </c>
      <c r="H50" s="119">
        <f>(VLOOKUP($A50,'Occupancy Raw Data'!$B$8:$BE$45,'Occupancy Raw Data'!AN$3,FALSE))/100</f>
        <v>0.45756773690334596</v>
      </c>
      <c r="I50" s="119">
        <f>(VLOOKUP($A50,'Occupancy Raw Data'!$B$8:$BE$45,'Occupancy Raw Data'!AO$3,FALSE))/100</f>
        <v>0.46689554643446202</v>
      </c>
      <c r="J50" s="130">
        <f>(VLOOKUP($A50,'Occupancy Raw Data'!$B$8:$BE$45,'Occupancy Raw Data'!AP$3,FALSE))/100</f>
        <v>0.46223164166890401</v>
      </c>
      <c r="K50" s="131">
        <f>(VLOOKUP($A50,'Occupancy Raw Data'!$B$8:$BE$45,'Occupancy Raw Data'!AR$3,FALSE))/100</f>
        <v>0.41805914357645796</v>
      </c>
      <c r="M50" s="118">
        <f>(VLOOKUP($A50,'Occupancy Raw Data'!$B$8:$BE$45,'Occupancy Raw Data'!AT$3,FALSE))/100</f>
        <v>-8.0471785214190794E-2</v>
      </c>
      <c r="N50" s="115">
        <f>(VLOOKUP($A50,'Occupancy Raw Data'!$B$8:$BE$45,'Occupancy Raw Data'!AU$3,FALSE))/100</f>
        <v>5.50363571640635E-2</v>
      </c>
      <c r="O50" s="115">
        <f>(VLOOKUP($A50,'Occupancy Raw Data'!$B$8:$BE$45,'Occupancy Raw Data'!AV$3,FALSE))/100</f>
        <v>0.11182866981060499</v>
      </c>
      <c r="P50" s="115">
        <f>(VLOOKUP($A50,'Occupancy Raw Data'!$B$8:$BE$45,'Occupancy Raw Data'!AW$3,FALSE))/100</f>
        <v>-2.81702947377644E-2</v>
      </c>
      <c r="Q50" s="115">
        <f>(VLOOKUP($A50,'Occupancy Raw Data'!$B$8:$BE$45,'Occupancy Raw Data'!AX$3,FALSE))/100</f>
        <v>-2.7364247030006599E-2</v>
      </c>
      <c r="R50" s="116">
        <f>(VLOOKUP($A50,'Occupancy Raw Data'!$B$8:$BE$45,'Occupancy Raw Data'!AY$3,FALSE))/100</f>
        <v>4.2126947558358604E-3</v>
      </c>
      <c r="S50" s="115">
        <f>(VLOOKUP($A50,'Occupancy Raw Data'!$B$8:$BE$45,'Occupancy Raw Data'!BA$3,FALSE))/100</f>
        <v>-5.6325170661182698E-3</v>
      </c>
      <c r="T50" s="115">
        <f>(VLOOKUP($A50,'Occupancy Raw Data'!$B$8:$BE$45,'Occupancy Raw Data'!BB$3,FALSE))/100</f>
        <v>-2.5572155776689399E-2</v>
      </c>
      <c r="U50" s="116">
        <f>(VLOOKUP($A50,'Occupancy Raw Data'!$B$8:$BE$45,'Occupancy Raw Data'!BC$3,FALSE))/100</f>
        <v>-1.5803883741209702E-2</v>
      </c>
      <c r="V50" s="117">
        <f>(VLOOKUP($A50,'Occupancy Raw Data'!$B$8:$BE$45,'Occupancy Raw Data'!BE$3,FALSE))/100</f>
        <v>-2.19315719107478E-3</v>
      </c>
      <c r="X50" s="49">
        <f>VLOOKUP($A50,'ADR Raw Data'!$B$6:$BE$43,'ADR Raw Data'!AG$1,FALSE)</f>
        <v>96.768620338045594</v>
      </c>
      <c r="Y50" s="50">
        <f>VLOOKUP($A50,'ADR Raw Data'!$B$6:$BE$43,'ADR Raw Data'!AH$1,FALSE)</f>
        <v>96.881387191858593</v>
      </c>
      <c r="Z50" s="50">
        <f>VLOOKUP($A50,'ADR Raw Data'!$B$6:$BE$43,'ADR Raw Data'!AI$1,FALSE)</f>
        <v>104.135964674313</v>
      </c>
      <c r="AA50" s="50">
        <f>VLOOKUP($A50,'ADR Raw Data'!$B$6:$BE$43,'ADR Raw Data'!AJ$1,FALSE)</f>
        <v>95.551330354406204</v>
      </c>
      <c r="AB50" s="50">
        <f>VLOOKUP($A50,'ADR Raw Data'!$B$6:$BE$43,'ADR Raw Data'!AK$1,FALSE)</f>
        <v>97.122318033446206</v>
      </c>
      <c r="AC50" s="51">
        <f>VLOOKUP($A50,'ADR Raw Data'!$B$6:$BE$43,'ADR Raw Data'!AL$1,FALSE)</f>
        <v>98.218715176954206</v>
      </c>
      <c r="AD50" s="50">
        <f>VLOOKUP($A50,'ADR Raw Data'!$B$6:$BE$43,'ADR Raw Data'!AN$1,FALSE)</f>
        <v>109.23700516976299</v>
      </c>
      <c r="AE50" s="50">
        <f>VLOOKUP($A50,'ADR Raw Data'!$B$6:$BE$43,'ADR Raw Data'!AO$1,FALSE)</f>
        <v>110.264193676484</v>
      </c>
      <c r="AF50" s="51">
        <f>VLOOKUP($A50,'ADR Raw Data'!$B$6:$BE$43,'ADR Raw Data'!AP$1,FALSE)</f>
        <v>109.755781575252</v>
      </c>
      <c r="AG50" s="52">
        <f>VLOOKUP($A50,'ADR Raw Data'!$B$6:$BE$43,'ADR Raw Data'!AR$1,FALSE)</f>
        <v>101.863996167343</v>
      </c>
      <c r="AI50" s="118">
        <f>(VLOOKUP($A50,'ADR Raw Data'!$B$6:$BE$43,'ADR Raw Data'!AT$1,FALSE))/100</f>
        <v>-7.7552765302492402E-2</v>
      </c>
      <c r="AJ50" s="115">
        <f>(VLOOKUP($A50,'ADR Raw Data'!$B$6:$BE$43,'ADR Raw Data'!AU$1,FALSE))/100</f>
        <v>2.0850969485743002E-2</v>
      </c>
      <c r="AK50" s="115">
        <f>(VLOOKUP($A50,'ADR Raw Data'!$B$6:$BE$43,'ADR Raw Data'!AV$1,FALSE))/100</f>
        <v>8.6033469816162902E-2</v>
      </c>
      <c r="AL50" s="115">
        <f>(VLOOKUP($A50,'ADR Raw Data'!$B$6:$BE$43,'ADR Raw Data'!AW$1,FALSE))/100</f>
        <v>-2.67057331737009E-2</v>
      </c>
      <c r="AM50" s="115">
        <f>(VLOOKUP($A50,'ADR Raw Data'!$B$6:$BE$43,'ADR Raw Data'!AX$1,FALSE))/100</f>
        <v>-1.1614043298792599E-2</v>
      </c>
      <c r="AN50" s="116">
        <f>(VLOOKUP($A50,'ADR Raw Data'!$B$6:$BE$43,'ADR Raw Data'!AY$1,FALSE))/100</f>
        <v>-2.8481699362033104E-3</v>
      </c>
      <c r="AO50" s="115">
        <f>(VLOOKUP($A50,'ADR Raw Data'!$B$6:$BE$43,'ADR Raw Data'!BA$1,FALSE))/100</f>
        <v>1.0369965918333801E-2</v>
      </c>
      <c r="AP50" s="115">
        <f>(VLOOKUP($A50,'ADR Raw Data'!$B$6:$BE$43,'ADR Raw Data'!BB$1,FALSE))/100</f>
        <v>-5.0751795068067398E-3</v>
      </c>
      <c r="AQ50" s="116">
        <f>(VLOOKUP($A50,'ADR Raw Data'!$B$6:$BE$43,'ADR Raw Data'!BC$1,FALSE))/100</f>
        <v>2.3482284188792099E-3</v>
      </c>
      <c r="AR50" s="117">
        <f>(VLOOKUP($A50,'ADR Raw Data'!$B$6:$BE$43,'ADR Raw Data'!BE$1,FALSE))/100</f>
        <v>-1.5514142258822999E-3</v>
      </c>
      <c r="AT50" s="49">
        <f>VLOOKUP($A50,'RevPAR Raw Data'!$B$6:$BE$43,'RevPAR Raw Data'!AG$1,FALSE)</f>
        <v>35.813271355016099</v>
      </c>
      <c r="AU50" s="50">
        <f>VLOOKUP($A50,'RevPAR Raw Data'!$B$6:$BE$43,'RevPAR Raw Data'!AH$1,FALSE)</f>
        <v>37.630343151363903</v>
      </c>
      <c r="AV50" s="50">
        <f>VLOOKUP($A50,'RevPAR Raw Data'!$B$6:$BE$43,'RevPAR Raw Data'!AI$1,FALSE)</f>
        <v>45.176249728167001</v>
      </c>
      <c r="AW50" s="50">
        <f>VLOOKUP($A50,'RevPAR Raw Data'!$B$6:$BE$43,'RevPAR Raw Data'!AJ$1,FALSE)</f>
        <v>37.869516283708599</v>
      </c>
      <c r="AX50" s="50">
        <f>VLOOKUP($A50,'RevPAR Raw Data'!$B$6:$BE$43,'RevPAR Raw Data'!AK$1,FALSE)</f>
        <v>40.137607631030399</v>
      </c>
      <c r="AY50" s="51">
        <f>VLOOKUP($A50,'RevPAR Raw Data'!$B$6:$BE$43,'RevPAR Raw Data'!AL$1,FALSE)</f>
        <v>39.325348308657198</v>
      </c>
      <c r="AZ50" s="50">
        <f>VLOOKUP($A50,'RevPAR Raw Data'!$B$6:$BE$43,'RevPAR Raw Data'!AN$1,FALSE)</f>
        <v>49.983329241627899</v>
      </c>
      <c r="BA50" s="50">
        <f>VLOOKUP($A50,'RevPAR Raw Data'!$B$6:$BE$43,'RevPAR Raw Data'!AO$1,FALSE)</f>
        <v>51.481860958737698</v>
      </c>
      <c r="BB50" s="51">
        <f>VLOOKUP($A50,'RevPAR Raw Data'!$B$6:$BE$43,'RevPAR Raw Data'!AP$1,FALSE)</f>
        <v>50.732595100182799</v>
      </c>
      <c r="BC50" s="52">
        <f>VLOOKUP($A50,'RevPAR Raw Data'!$B$6:$BE$43,'RevPAR Raw Data'!AR$1,FALSE)</f>
        <v>42.5851749989951</v>
      </c>
      <c r="BE50" s="129">
        <f>(VLOOKUP($A50,'RevPAR Raw Data'!$B$6:$BE$43,'RevPAR Raw Data'!AT$1,FALSE))/100</f>
        <v>-0.15178374104449399</v>
      </c>
      <c r="BF50" s="119">
        <f>(VLOOKUP($A50,'RevPAR Raw Data'!$B$6:$BE$43,'RevPAR Raw Data'!AU$1,FALSE))/100</f>
        <v>7.7034888053640907E-2</v>
      </c>
      <c r="BG50" s="119">
        <f>(VLOOKUP($A50,'RevPAR Raw Data'!$B$6:$BE$43,'RevPAR Raw Data'!AV$1,FALSE))/100</f>
        <v>0.20748314811550098</v>
      </c>
      <c r="BH50" s="119">
        <f>(VLOOKUP($A50,'RevPAR Raw Data'!$B$6:$BE$43,'RevPAR Raw Data'!AW$1,FALSE))/100</f>
        <v>-5.4123719536774105E-2</v>
      </c>
      <c r="BI50" s="119">
        <f>(VLOOKUP($A50,'RevPAR Raw Data'!$B$6:$BE$43,'RevPAR Raw Data'!AX$1,FALSE))/100</f>
        <v>-3.8660480778953801E-2</v>
      </c>
      <c r="BJ50" s="130">
        <f>(VLOOKUP($A50,'RevPAR Raw Data'!$B$6:$BE$43,'RevPAR Raw Data'!AY$1,FALSE))/100</f>
        <v>1.35252634907858E-3</v>
      </c>
      <c r="BK50" s="119">
        <f>(VLOOKUP($A50,'RevPAR Raw Data'!$B$6:$BE$43,'RevPAR Raw Data'!BA$1,FALSE))/100</f>
        <v>4.6790398422055304E-3</v>
      </c>
      <c r="BL50" s="119">
        <f>(VLOOKUP($A50,'RevPAR Raw Data'!$B$6:$BE$43,'RevPAR Raw Data'!BB$1,FALSE))/100</f>
        <v>-3.0517552002553502E-2</v>
      </c>
      <c r="BM50" s="130">
        <f>(VLOOKUP($A50,'RevPAR Raw Data'!$B$6:$BE$43,'RevPAR Raw Data'!BC$1,FALSE))/100</f>
        <v>-1.3492766451260301E-2</v>
      </c>
      <c r="BN50" s="131">
        <f>(VLOOKUP($A50,'RevPAR Raw Data'!$B$6:$BE$43,'RevPAR Raw Data'!BE$1,FALSE))/100</f>
        <v>-3.7411689216912602E-3</v>
      </c>
    </row>
    <row r="51" spans="1:66" x14ac:dyDescent="0.45">
      <c r="A51" s="62" t="s">
        <v>81</v>
      </c>
      <c r="B51" s="129">
        <f>(VLOOKUP($A51,'Occupancy Raw Data'!$B$8:$BE$45,'Occupancy Raw Data'!AG$3,FALSE))/100</f>
        <v>0.42910496966956702</v>
      </c>
      <c r="C51" s="119">
        <f>(VLOOKUP($A51,'Occupancy Raw Data'!$B$8:$BE$45,'Occupancy Raw Data'!AH$3,FALSE))/100</f>
        <v>0.45406164048076497</v>
      </c>
      <c r="D51" s="119">
        <f>(VLOOKUP($A51,'Occupancy Raw Data'!$B$8:$BE$45,'Occupancy Raw Data'!AI$3,FALSE))/100</f>
        <v>0.47793508157190701</v>
      </c>
      <c r="E51" s="119">
        <f>(VLOOKUP($A51,'Occupancy Raw Data'!$B$8:$BE$45,'Occupancy Raw Data'!AJ$3,FALSE))/100</f>
        <v>0.44924833276817</v>
      </c>
      <c r="F51" s="119">
        <f>(VLOOKUP($A51,'Occupancy Raw Data'!$B$8:$BE$45,'Occupancy Raw Data'!AK$3,FALSE))/100</f>
        <v>0.44939433329565504</v>
      </c>
      <c r="G51" s="130">
        <f>(VLOOKUP($A51,'Occupancy Raw Data'!$B$8:$BE$45,'Occupancy Raw Data'!AL$3,FALSE))/100</f>
        <v>0.45194887155721297</v>
      </c>
      <c r="H51" s="119">
        <f>(VLOOKUP($A51,'Occupancy Raw Data'!$B$8:$BE$45,'Occupancy Raw Data'!AN$3,FALSE))/100</f>
        <v>0.47522229757733297</v>
      </c>
      <c r="I51" s="119">
        <f>(VLOOKUP($A51,'Occupancy Raw Data'!$B$8:$BE$45,'Occupancy Raw Data'!AO$3,FALSE))/100</f>
        <v>0.48222090350777996</v>
      </c>
      <c r="J51" s="130">
        <f>(VLOOKUP($A51,'Occupancy Raw Data'!$B$8:$BE$45,'Occupancy Raw Data'!AP$3,FALSE))/100</f>
        <v>0.47872160054255603</v>
      </c>
      <c r="K51" s="131">
        <f>(VLOOKUP($A51,'Occupancy Raw Data'!$B$8:$BE$45,'Occupancy Raw Data'!AR$3,FALSE))/100</f>
        <v>0.45959822269588202</v>
      </c>
      <c r="M51" s="118">
        <f>(VLOOKUP($A51,'Occupancy Raw Data'!$B$8:$BE$45,'Occupancy Raw Data'!AT$3,FALSE))/100</f>
        <v>2.8487825298866301E-2</v>
      </c>
      <c r="N51" s="115">
        <f>(VLOOKUP($A51,'Occupancy Raw Data'!$B$8:$BE$45,'Occupancy Raw Data'!AU$3,FALSE))/100</f>
        <v>7.6045515571021807E-2</v>
      </c>
      <c r="O51" s="115">
        <f>(VLOOKUP($A51,'Occupancy Raw Data'!$B$8:$BE$45,'Occupancy Raw Data'!AV$3,FALSE))/100</f>
        <v>2.3855058619796702E-2</v>
      </c>
      <c r="P51" s="115">
        <f>(VLOOKUP($A51,'Occupancy Raw Data'!$B$8:$BE$45,'Occupancy Raw Data'!AW$3,FALSE))/100</f>
        <v>-5.0383187513510001E-2</v>
      </c>
      <c r="Q51" s="115">
        <f>(VLOOKUP($A51,'Occupancy Raw Data'!$B$8:$BE$45,'Occupancy Raw Data'!AX$3,FALSE))/100</f>
        <v>1.4599160250176699E-2</v>
      </c>
      <c r="R51" s="116">
        <f>(VLOOKUP($A51,'Occupancy Raw Data'!$B$8:$BE$45,'Occupancy Raw Data'!AY$3,FALSE))/100</f>
        <v>1.69851076764902E-2</v>
      </c>
      <c r="S51" s="115">
        <f>(VLOOKUP($A51,'Occupancy Raw Data'!$B$8:$BE$45,'Occupancy Raw Data'!BA$3,FALSE))/100</f>
        <v>4.1696077344818401E-2</v>
      </c>
      <c r="T51" s="115">
        <f>(VLOOKUP($A51,'Occupancy Raw Data'!$B$8:$BE$45,'Occupancy Raw Data'!BB$3,FALSE))/100</f>
        <v>1.4052256703182199E-2</v>
      </c>
      <c r="U51" s="116">
        <f>(VLOOKUP($A51,'Occupancy Raw Data'!$B$8:$BE$45,'Occupancy Raw Data'!BC$3,FALSE))/100</f>
        <v>2.7587297054000801E-2</v>
      </c>
      <c r="V51" s="117">
        <f>(VLOOKUP($A51,'Occupancy Raw Data'!$B$8:$BE$45,'Occupancy Raw Data'!BE$3,FALSE))/100</f>
        <v>2.0117390806644399E-2</v>
      </c>
      <c r="X51" s="49">
        <f>VLOOKUP($A51,'ADR Raw Data'!$B$6:$BE$43,'ADR Raw Data'!AG$1,FALSE)</f>
        <v>109.204308700376</v>
      </c>
      <c r="Y51" s="50">
        <f>VLOOKUP($A51,'ADR Raw Data'!$B$6:$BE$43,'ADR Raw Data'!AH$1,FALSE)</f>
        <v>119.153133077481</v>
      </c>
      <c r="Z51" s="50">
        <f>VLOOKUP($A51,'ADR Raw Data'!$B$6:$BE$43,'ADR Raw Data'!AI$1,FALSE)</f>
        <v>126.837843199085</v>
      </c>
      <c r="AA51" s="50">
        <f>VLOOKUP($A51,'ADR Raw Data'!$B$6:$BE$43,'ADR Raw Data'!AJ$1,FALSE)</f>
        <v>120.14661099928701</v>
      </c>
      <c r="AB51" s="50">
        <f>VLOOKUP($A51,'ADR Raw Data'!$B$6:$BE$43,'ADR Raw Data'!AK$1,FALSE)</f>
        <v>112.91127940976099</v>
      </c>
      <c r="AC51" s="51">
        <f>VLOOKUP($A51,'ADR Raw Data'!$B$6:$BE$43,'ADR Raw Data'!AL$1,FALSE)</f>
        <v>117.845448524094</v>
      </c>
      <c r="AD51" s="50">
        <f>VLOOKUP($A51,'ADR Raw Data'!$B$6:$BE$43,'ADR Raw Data'!AN$1,FALSE)</f>
        <v>110.01710642894599</v>
      </c>
      <c r="AE51" s="50">
        <f>VLOOKUP($A51,'ADR Raw Data'!$B$6:$BE$43,'ADR Raw Data'!AO$1,FALSE)</f>
        <v>110.187199308519</v>
      </c>
      <c r="AF51" s="51">
        <f>VLOOKUP($A51,'ADR Raw Data'!$B$6:$BE$43,'ADR Raw Data'!AP$1,FALSE)</f>
        <v>110.102774531216</v>
      </c>
      <c r="AG51" s="52">
        <f>VLOOKUP($A51,'ADR Raw Data'!$B$6:$BE$43,'ADR Raw Data'!AR$1,FALSE)</f>
        <v>115.541209048761</v>
      </c>
      <c r="AI51" s="118">
        <f>(VLOOKUP($A51,'ADR Raw Data'!$B$6:$BE$43,'ADR Raw Data'!AT$1,FALSE))/100</f>
        <v>-4.5838480242623804E-2</v>
      </c>
      <c r="AJ51" s="115">
        <f>(VLOOKUP($A51,'ADR Raw Data'!$B$6:$BE$43,'ADR Raw Data'!AU$1,FALSE))/100</f>
        <v>2.2463267155156997E-2</v>
      </c>
      <c r="AK51" s="115">
        <f>(VLOOKUP($A51,'ADR Raw Data'!$B$6:$BE$43,'ADR Raw Data'!AV$1,FALSE))/100</f>
        <v>5.6314118569063203E-2</v>
      </c>
      <c r="AL51" s="115">
        <f>(VLOOKUP($A51,'ADR Raw Data'!$B$6:$BE$43,'ADR Raw Data'!AW$1,FALSE))/100</f>
        <v>1.4355643963892798E-2</v>
      </c>
      <c r="AM51" s="115">
        <f>(VLOOKUP($A51,'ADR Raw Data'!$B$6:$BE$43,'ADR Raw Data'!AX$1,FALSE))/100</f>
        <v>9.390368190788239E-3</v>
      </c>
      <c r="AN51" s="116">
        <f>(VLOOKUP($A51,'ADR Raw Data'!$B$6:$BE$43,'ADR Raw Data'!AY$1,FALSE))/100</f>
        <v>1.27421173532947E-2</v>
      </c>
      <c r="AO51" s="115">
        <f>(VLOOKUP($A51,'ADR Raw Data'!$B$6:$BE$43,'ADR Raw Data'!BA$1,FALSE))/100</f>
        <v>2.4210508034934599E-2</v>
      </c>
      <c r="AP51" s="115">
        <f>(VLOOKUP($A51,'ADR Raw Data'!$B$6:$BE$43,'ADR Raw Data'!BB$1,FALSE))/100</f>
        <v>1.0340357851758299E-2</v>
      </c>
      <c r="AQ51" s="116">
        <f>(VLOOKUP($A51,'ADR Raw Data'!$B$6:$BE$43,'ADR Raw Data'!BC$1,FALSE))/100</f>
        <v>1.7068330622287898E-2</v>
      </c>
      <c r="AR51" s="117">
        <f>(VLOOKUP($A51,'ADR Raw Data'!$B$6:$BE$43,'ADR Raw Data'!BE$1,FALSE))/100</f>
        <v>1.3809240561534099E-2</v>
      </c>
      <c r="AT51" s="49">
        <f>VLOOKUP($A51,'RevPAR Raw Data'!$B$6:$BE$43,'RevPAR Raw Data'!AG$1,FALSE)</f>
        <v>46.860111572661097</v>
      </c>
      <c r="AU51" s="50">
        <f>VLOOKUP($A51,'RevPAR Raw Data'!$B$6:$BE$43,'RevPAR Raw Data'!AH$1,FALSE)</f>
        <v>54.1028670735842</v>
      </c>
      <c r="AV51" s="50">
        <f>VLOOKUP($A51,'RevPAR Raw Data'!$B$6:$BE$43,'RevPAR Raw Data'!AI$1,FALSE)</f>
        <v>60.620254935759696</v>
      </c>
      <c r="AW51" s="50">
        <f>VLOOKUP($A51,'RevPAR Raw Data'!$B$6:$BE$43,'RevPAR Raw Data'!AJ$1,FALSE)</f>
        <v>53.975664679175601</v>
      </c>
      <c r="AX51" s="50">
        <f>VLOOKUP($A51,'RevPAR Raw Data'!$B$6:$BE$43,'RevPAR Raw Data'!AK$1,FALSE)</f>
        <v>50.741689131909098</v>
      </c>
      <c r="AY51" s="51">
        <f>VLOOKUP($A51,'RevPAR Raw Data'!$B$6:$BE$43,'RevPAR Raw Data'!AL$1,FALSE)</f>
        <v>53.2601174786179</v>
      </c>
      <c r="AZ51" s="50">
        <f>VLOOKUP($A51,'RevPAR Raw Data'!$B$6:$BE$43,'RevPAR Raw Data'!AN$1,FALSE)</f>
        <v>52.282582089973999</v>
      </c>
      <c r="BA51" s="50">
        <f>VLOOKUP($A51,'RevPAR Raw Data'!$B$6:$BE$43,'RevPAR Raw Data'!AO$1,FALSE)</f>
        <v>53.134570805546097</v>
      </c>
      <c r="BB51" s="51">
        <f>VLOOKUP($A51,'RevPAR Raw Data'!$B$6:$BE$43,'RevPAR Raw Data'!AP$1,FALSE)</f>
        <v>52.708576447760002</v>
      </c>
      <c r="BC51" s="52">
        <f>VLOOKUP($A51,'RevPAR Raw Data'!$B$6:$BE$43,'RevPAR Raw Data'!AR$1,FALSE)</f>
        <v>53.102534326944202</v>
      </c>
      <c r="BE51" s="129">
        <f>(VLOOKUP($A51,'RevPAR Raw Data'!$B$6:$BE$43,'RevPAR Raw Data'!AT$1,FALSE))/100</f>
        <v>-1.8656493560874902E-2</v>
      </c>
      <c r="BF51" s="119">
        <f>(VLOOKUP($A51,'RevPAR Raw Data'!$B$6:$BE$43,'RevPAR Raw Data'!AU$1,FALSE))/100</f>
        <v>0.10021701345840199</v>
      </c>
      <c r="BG51" s="119">
        <f>(VLOOKUP($A51,'RevPAR Raw Data'!$B$6:$BE$43,'RevPAR Raw Data'!AV$1,FALSE))/100</f>
        <v>8.1512553788447198E-2</v>
      </c>
      <c r="BH51" s="119">
        <f>(VLOOKUP($A51,'RevPAR Raw Data'!$B$6:$BE$43,'RevPAR Raw Data'!AW$1,FALSE))/100</f>
        <v>-3.6750826651327201E-2</v>
      </c>
      <c r="BI51" s="119">
        <f>(VLOOKUP($A51,'RevPAR Raw Data'!$B$6:$BE$43,'RevPAR Raw Data'!AX$1,FALSE))/100</f>
        <v>2.4126619930990502E-2</v>
      </c>
      <c r="BJ51" s="130">
        <f>(VLOOKUP($A51,'RevPAR Raw Data'!$B$6:$BE$43,'RevPAR Raw Data'!AY$1,FALSE))/100</f>
        <v>2.99436512650572E-2</v>
      </c>
      <c r="BK51" s="119">
        <f>(VLOOKUP($A51,'RevPAR Raw Data'!$B$6:$BE$43,'RevPAR Raw Data'!BA$1,FALSE))/100</f>
        <v>6.6916068595334999E-2</v>
      </c>
      <c r="BL51" s="119">
        <f>(VLOOKUP($A51,'RevPAR Raw Data'!$B$6:$BE$43,'RevPAR Raw Data'!BB$1,FALSE))/100</f>
        <v>2.4537919917876197E-2</v>
      </c>
      <c r="BM51" s="130">
        <f>(VLOOKUP($A51,'RevPAR Raw Data'!$B$6:$BE$43,'RevPAR Raw Data'!BC$1,FALSE))/100</f>
        <v>4.5126496783381799E-2</v>
      </c>
      <c r="BN51" s="131">
        <f>(VLOOKUP($A51,'RevPAR Raw Data'!$B$6:$BE$43,'RevPAR Raw Data'!BE$1,FALSE))/100</f>
        <v>3.4204437257297902E-2</v>
      </c>
    </row>
    <row r="52" spans="1:66" x14ac:dyDescent="0.45">
      <c r="A52" s="59" t="s">
        <v>82</v>
      </c>
      <c r="B52" s="129">
        <f>(VLOOKUP($A52,'Occupancy Raw Data'!$B$8:$BE$45,'Occupancy Raw Data'!AG$3,FALSE))/100</f>
        <v>0.38830056535313401</v>
      </c>
      <c r="C52" s="119">
        <f>(VLOOKUP($A52,'Occupancy Raw Data'!$B$8:$BE$45,'Occupancy Raw Data'!AH$3,FALSE))/100</f>
        <v>0.38448232216690498</v>
      </c>
      <c r="D52" s="119">
        <f>(VLOOKUP($A52,'Occupancy Raw Data'!$B$8:$BE$45,'Occupancy Raw Data'!AI$3,FALSE))/100</f>
        <v>0.36598177368998303</v>
      </c>
      <c r="E52" s="119">
        <f>(VLOOKUP($A52,'Occupancy Raw Data'!$B$8:$BE$45,'Occupancy Raw Data'!AJ$3,FALSE))/100</f>
        <v>0.36984220740865703</v>
      </c>
      <c r="F52" s="119">
        <f>(VLOOKUP($A52,'Occupancy Raw Data'!$B$8:$BE$45,'Occupancy Raw Data'!AK$3,FALSE))/100</f>
        <v>0.42715804573453703</v>
      </c>
      <c r="G52" s="130">
        <f>(VLOOKUP($A52,'Occupancy Raw Data'!$B$8:$BE$45,'Occupancy Raw Data'!AL$3,FALSE))/100</f>
        <v>0.38715298287064298</v>
      </c>
      <c r="H52" s="119">
        <f>(VLOOKUP($A52,'Occupancy Raw Data'!$B$8:$BE$45,'Occupancy Raw Data'!AN$3,FALSE))/100</f>
        <v>0.46394819002615795</v>
      </c>
      <c r="I52" s="119">
        <f>(VLOOKUP($A52,'Occupancy Raw Data'!$B$8:$BE$45,'Occupancy Raw Data'!AO$3,FALSE))/100</f>
        <v>0.45105898236435699</v>
      </c>
      <c r="J52" s="130">
        <f>(VLOOKUP($A52,'Occupancy Raw Data'!$B$8:$BE$45,'Occupancy Raw Data'!AP$3,FALSE))/100</f>
        <v>0.45750358619525699</v>
      </c>
      <c r="K52" s="131">
        <f>(VLOOKUP($A52,'Occupancy Raw Data'!$B$8:$BE$45,'Occupancy Raw Data'!AR$3,FALSE))/100</f>
        <v>0.40725315524910399</v>
      </c>
      <c r="M52" s="118">
        <f>(VLOOKUP($A52,'Occupancy Raw Data'!$B$8:$BE$45,'Occupancy Raw Data'!AT$3,FALSE))/100</f>
        <v>0.25143055033856299</v>
      </c>
      <c r="N52" s="115">
        <f>(VLOOKUP($A52,'Occupancy Raw Data'!$B$8:$BE$45,'Occupancy Raw Data'!AU$3,FALSE))/100</f>
        <v>0.124800015509462</v>
      </c>
      <c r="O52" s="115">
        <f>(VLOOKUP($A52,'Occupancy Raw Data'!$B$8:$BE$45,'Occupancy Raw Data'!AV$3,FALSE))/100</f>
        <v>-8.8200748449167199E-2</v>
      </c>
      <c r="P52" s="115">
        <f>(VLOOKUP($A52,'Occupancy Raw Data'!$B$8:$BE$45,'Occupancy Raw Data'!AW$3,FALSE))/100</f>
        <v>-0.15448176525434199</v>
      </c>
      <c r="Q52" s="115">
        <f>(VLOOKUP($A52,'Occupancy Raw Data'!$B$8:$BE$45,'Occupancy Raw Data'!AX$3,FALSE))/100</f>
        <v>-1.3119067810003599E-2</v>
      </c>
      <c r="R52" s="116">
        <f>(VLOOKUP($A52,'Occupancy Raw Data'!$B$8:$BE$45,'Occupancy Raw Data'!AY$3,FALSE))/100</f>
        <v>6.2489110796795401E-3</v>
      </c>
      <c r="S52" s="115">
        <f>(VLOOKUP($A52,'Occupancy Raw Data'!$B$8:$BE$45,'Occupancy Raw Data'!BA$3,FALSE))/100</f>
        <v>7.4840010045800903E-2</v>
      </c>
      <c r="T52" s="115">
        <f>(VLOOKUP($A52,'Occupancy Raw Data'!$B$8:$BE$45,'Occupancy Raw Data'!BB$3,FALSE))/100</f>
        <v>0.102698204582759</v>
      </c>
      <c r="U52" s="116">
        <f>(VLOOKUP($A52,'Occupancy Raw Data'!$B$8:$BE$45,'Occupancy Raw Data'!BC$3,FALSE))/100</f>
        <v>8.8394762163646695E-2</v>
      </c>
      <c r="V52" s="117">
        <f>(VLOOKUP($A52,'Occupancy Raw Data'!$B$8:$BE$45,'Occupancy Raw Data'!BE$3,FALSE))/100</f>
        <v>3.1230316238778699E-2</v>
      </c>
      <c r="X52" s="49">
        <f>VLOOKUP($A52,'ADR Raw Data'!$B$6:$BE$43,'ADR Raw Data'!AG$1,FALSE)</f>
        <v>89.047557450969705</v>
      </c>
      <c r="Y52" s="50">
        <f>VLOOKUP($A52,'ADR Raw Data'!$B$6:$BE$43,'ADR Raw Data'!AH$1,FALSE)</f>
        <v>89.934139690551902</v>
      </c>
      <c r="Z52" s="50">
        <f>VLOOKUP($A52,'ADR Raw Data'!$B$6:$BE$43,'ADR Raw Data'!AI$1,FALSE)</f>
        <v>91.735091359732493</v>
      </c>
      <c r="AA52" s="50">
        <f>VLOOKUP($A52,'ADR Raw Data'!$B$6:$BE$43,'ADR Raw Data'!AJ$1,FALSE)</f>
        <v>89.175531028975499</v>
      </c>
      <c r="AB52" s="50">
        <f>VLOOKUP($A52,'ADR Raw Data'!$B$6:$BE$43,'ADR Raw Data'!AK$1,FALSE)</f>
        <v>90.207625067904502</v>
      </c>
      <c r="AC52" s="51">
        <f>VLOOKUP($A52,'ADR Raw Data'!$B$6:$BE$43,'ADR Raw Data'!AL$1,FALSE)</f>
        <v>90.012202412737096</v>
      </c>
      <c r="AD52" s="50">
        <f>VLOOKUP($A52,'ADR Raw Data'!$B$6:$BE$43,'ADR Raw Data'!AN$1,FALSE)</f>
        <v>98.045512208429898</v>
      </c>
      <c r="AE52" s="50">
        <f>VLOOKUP($A52,'ADR Raw Data'!$B$6:$BE$43,'ADR Raw Data'!AO$1,FALSE)</f>
        <v>98.366380600504996</v>
      </c>
      <c r="AF52" s="51">
        <f>VLOOKUP($A52,'ADR Raw Data'!$B$6:$BE$43,'ADR Raw Data'!AP$1,FALSE)</f>
        <v>98.203686455331393</v>
      </c>
      <c r="AG52" s="52">
        <f>VLOOKUP($A52,'ADR Raw Data'!$B$6:$BE$43,'ADR Raw Data'!AR$1,FALSE)</f>
        <v>92.6414082641448</v>
      </c>
      <c r="AI52" s="118">
        <f>(VLOOKUP($A52,'ADR Raw Data'!$B$6:$BE$43,'ADR Raw Data'!AT$1,FALSE))/100</f>
        <v>-2.7527289848706799E-2</v>
      </c>
      <c r="AJ52" s="115">
        <f>(VLOOKUP($A52,'ADR Raw Data'!$B$6:$BE$43,'ADR Raw Data'!AU$1,FALSE))/100</f>
        <v>1.1210502262926001E-2</v>
      </c>
      <c r="AK52" s="115">
        <f>(VLOOKUP($A52,'ADR Raw Data'!$B$6:$BE$43,'ADR Raw Data'!AV$1,FALSE))/100</f>
        <v>1.35553279637137E-2</v>
      </c>
      <c r="AL52" s="115">
        <f>(VLOOKUP($A52,'ADR Raw Data'!$B$6:$BE$43,'ADR Raw Data'!AW$1,FALSE))/100</f>
        <v>-2.2384907723940101E-2</v>
      </c>
      <c r="AM52" s="115">
        <f>(VLOOKUP($A52,'ADR Raw Data'!$B$6:$BE$43,'ADR Raw Data'!AX$1,FALSE))/100</f>
        <v>-1.3834001472133902E-2</v>
      </c>
      <c r="AN52" s="116">
        <f>(VLOOKUP($A52,'ADR Raw Data'!$B$6:$BE$43,'ADR Raw Data'!AY$1,FALSE))/100</f>
        <v>-8.4399061154803497E-3</v>
      </c>
      <c r="AO52" s="115">
        <f>(VLOOKUP($A52,'ADR Raw Data'!$B$6:$BE$43,'ADR Raw Data'!BA$1,FALSE))/100</f>
        <v>-6.0556208616929395E-3</v>
      </c>
      <c r="AP52" s="115">
        <f>(VLOOKUP($A52,'ADR Raw Data'!$B$6:$BE$43,'ADR Raw Data'!BB$1,FALSE))/100</f>
        <v>-2.3266602789418701E-2</v>
      </c>
      <c r="AQ52" s="116">
        <f>(VLOOKUP($A52,'ADR Raw Data'!$B$6:$BE$43,'ADR Raw Data'!BC$1,FALSE))/100</f>
        <v>-1.4498423036906001E-2</v>
      </c>
      <c r="AR52" s="117">
        <f>(VLOOKUP($A52,'ADR Raw Data'!$B$6:$BE$43,'ADR Raw Data'!BE$1,FALSE))/100</f>
        <v>-8.9267423029328399E-3</v>
      </c>
      <c r="AT52" s="49">
        <f>VLOOKUP($A52,'RevPAR Raw Data'!$B$6:$BE$43,'RevPAR Raw Data'!AG$1,FALSE)</f>
        <v>34.577216901527201</v>
      </c>
      <c r="AU52" s="50">
        <f>VLOOKUP($A52,'RevPAR Raw Data'!$B$6:$BE$43,'RevPAR Raw Data'!AH$1,FALSE)</f>
        <v>34.578086870306301</v>
      </c>
      <c r="AV52" s="50">
        <f>VLOOKUP($A52,'RevPAR Raw Data'!$B$6:$BE$43,'RevPAR Raw Data'!AI$1,FALSE)</f>
        <v>33.573371445447599</v>
      </c>
      <c r="AW52" s="50">
        <f>VLOOKUP($A52,'RevPAR Raw Data'!$B$6:$BE$43,'RevPAR Raw Data'!AJ$1,FALSE)</f>
        <v>32.980875242595502</v>
      </c>
      <c r="AX52" s="50">
        <f>VLOOKUP($A52,'RevPAR Raw Data'!$B$6:$BE$43,'RevPAR Raw Data'!AK$1,FALSE)</f>
        <v>38.532912834359898</v>
      </c>
      <c r="AY52" s="51">
        <f>VLOOKUP($A52,'RevPAR Raw Data'!$B$6:$BE$43,'RevPAR Raw Data'!AL$1,FALSE)</f>
        <v>34.848492658847299</v>
      </c>
      <c r="AZ52" s="50">
        <f>VLOOKUP($A52,'RevPAR Raw Data'!$B$6:$BE$43,'RevPAR Raw Data'!AN$1,FALSE)</f>
        <v>45.488037929288602</v>
      </c>
      <c r="BA52" s="50">
        <f>VLOOKUP($A52,'RevPAR Raw Data'!$B$6:$BE$43,'RevPAR Raw Data'!AO$1,FALSE)</f>
        <v>44.369039532528902</v>
      </c>
      <c r="BB52" s="51">
        <f>VLOOKUP($A52,'RevPAR Raw Data'!$B$6:$BE$43,'RevPAR Raw Data'!AP$1,FALSE)</f>
        <v>44.928538730908699</v>
      </c>
      <c r="BC52" s="52">
        <f>VLOOKUP($A52,'RevPAR Raw Data'!$B$6:$BE$43,'RevPAR Raw Data'!AR$1,FALSE)</f>
        <v>37.7285058222934</v>
      </c>
      <c r="BE52" s="129">
        <f>(VLOOKUP($A52,'RevPAR Raw Data'!$B$6:$BE$43,'RevPAR Raw Data'!AT$1,FALSE))/100</f>
        <v>0.21698205885386698</v>
      </c>
      <c r="BF52" s="119">
        <f>(VLOOKUP($A52,'RevPAR Raw Data'!$B$6:$BE$43,'RevPAR Raw Data'!AU$1,FALSE))/100</f>
        <v>0.13740958862867</v>
      </c>
      <c r="BG52" s="119">
        <f>(VLOOKUP($A52,'RevPAR Raw Data'!$B$6:$BE$43,'RevPAR Raw Data'!AV$1,FALSE))/100</f>
        <v>-7.5841010557326893E-2</v>
      </c>
      <c r="BH52" s="119">
        <f>(VLOOKUP($A52,'RevPAR Raw Data'!$B$6:$BE$43,'RevPAR Raw Data'!AW$1,FALSE))/100</f>
        <v>-0.173408612918032</v>
      </c>
      <c r="BI52" s="119">
        <f>(VLOOKUP($A52,'RevPAR Raw Data'!$B$6:$BE$43,'RevPAR Raw Data'!AX$1,FALSE))/100</f>
        <v>-2.6771580078740902E-2</v>
      </c>
      <c r="BJ52" s="130">
        <f>(VLOOKUP($A52,'RevPAR Raw Data'!$B$6:$BE$43,'RevPAR Raw Data'!AY$1,FALSE))/100</f>
        <v>-2.2437352586372802E-3</v>
      </c>
      <c r="BK52" s="119">
        <f>(VLOOKUP($A52,'RevPAR Raw Data'!$B$6:$BE$43,'RevPAR Raw Data'!BA$1,FALSE))/100</f>
        <v>6.8331186457985305E-2</v>
      </c>
      <c r="BL52" s="119">
        <f>(VLOOKUP($A52,'RevPAR Raw Data'!$B$6:$BE$43,'RevPAR Raw Data'!BB$1,FALSE))/100</f>
        <v>7.7042163460127003E-2</v>
      </c>
      <c r="BM52" s="130">
        <f>(VLOOKUP($A52,'RevPAR Raw Data'!$B$6:$BE$43,'RevPAR Raw Data'!BC$1,FALSE))/100</f>
        <v>7.2614754470645401E-2</v>
      </c>
      <c r="BN52" s="131">
        <f>(VLOOKUP($A52,'RevPAR Raw Data'!$B$6:$BE$43,'RevPAR Raw Data'!BE$1,FALSE))/100</f>
        <v>2.2024788950743203E-2</v>
      </c>
    </row>
    <row r="53" spans="1:66" x14ac:dyDescent="0.45">
      <c r="A53" s="59" t="s">
        <v>83</v>
      </c>
      <c r="B53" s="129">
        <f>(VLOOKUP($A53,'Occupancy Raw Data'!$B$8:$BE$45,'Occupancy Raw Data'!AG$3,FALSE))/100</f>
        <v>0.4087830335332</v>
      </c>
      <c r="C53" s="119">
        <f>(VLOOKUP($A53,'Occupancy Raw Data'!$B$8:$BE$45,'Occupancy Raw Data'!AH$3,FALSE))/100</f>
        <v>0.44237175216522301</v>
      </c>
      <c r="D53" s="119">
        <f>(VLOOKUP($A53,'Occupancy Raw Data'!$B$8:$BE$45,'Occupancy Raw Data'!AI$3,FALSE))/100</f>
        <v>0.46829891183655298</v>
      </c>
      <c r="E53" s="119">
        <f>(VLOOKUP($A53,'Occupancy Raw Data'!$B$8:$BE$45,'Occupancy Raw Data'!AJ$3,FALSE))/100</f>
        <v>0.454308238951809</v>
      </c>
      <c r="F53" s="119">
        <f>(VLOOKUP($A53,'Occupancy Raw Data'!$B$8:$BE$45,'Occupancy Raw Data'!AK$3,FALSE))/100</f>
        <v>0.48756384632467203</v>
      </c>
      <c r="G53" s="130">
        <f>(VLOOKUP($A53,'Occupancy Raw Data'!$B$8:$BE$45,'Occupancy Raw Data'!AL$3,FALSE))/100</f>
        <v>0.45226515656229099</v>
      </c>
      <c r="H53" s="119">
        <f>(VLOOKUP($A53,'Occupancy Raw Data'!$B$8:$BE$45,'Occupancy Raw Data'!AN$3,FALSE))/100</f>
        <v>0.497945813901843</v>
      </c>
      <c r="I53" s="119">
        <f>(VLOOKUP($A53,'Occupancy Raw Data'!$B$8:$BE$45,'Occupancy Raw Data'!AO$3,FALSE))/100</f>
        <v>0.46341328003553101</v>
      </c>
      <c r="J53" s="130">
        <f>(VLOOKUP($A53,'Occupancy Raw Data'!$B$8:$BE$45,'Occupancy Raw Data'!AP$3,FALSE))/100</f>
        <v>0.48067954696868703</v>
      </c>
      <c r="K53" s="131">
        <f>(VLOOKUP($A53,'Occupancy Raw Data'!$B$8:$BE$45,'Occupancy Raw Data'!AR$3,FALSE))/100</f>
        <v>0.460383553821262</v>
      </c>
      <c r="M53" s="118">
        <f>(VLOOKUP($A53,'Occupancy Raw Data'!$B$8:$BE$45,'Occupancy Raw Data'!AT$3,FALSE))/100</f>
        <v>9.8052358068350304E-2</v>
      </c>
      <c r="N53" s="115">
        <f>(VLOOKUP($A53,'Occupancy Raw Data'!$B$8:$BE$45,'Occupancy Raw Data'!AU$3,FALSE))/100</f>
        <v>2.3375136145506202E-2</v>
      </c>
      <c r="O53" s="115">
        <f>(VLOOKUP($A53,'Occupancy Raw Data'!$B$8:$BE$45,'Occupancy Raw Data'!AV$3,FALSE))/100</f>
        <v>-7.6291137203128495E-2</v>
      </c>
      <c r="P53" s="115">
        <f>(VLOOKUP($A53,'Occupancy Raw Data'!$B$8:$BE$45,'Occupancy Raw Data'!AW$3,FALSE))/100</f>
        <v>-0.15877901712012801</v>
      </c>
      <c r="Q53" s="115">
        <f>(VLOOKUP($A53,'Occupancy Raw Data'!$B$8:$BE$45,'Occupancy Raw Data'!AX$3,FALSE))/100</f>
        <v>-1.4327908229388099E-2</v>
      </c>
      <c r="R53" s="116">
        <f>(VLOOKUP($A53,'Occupancy Raw Data'!$B$8:$BE$45,'Occupancy Raw Data'!AY$3,FALSE))/100</f>
        <v>-3.6003846059624103E-2</v>
      </c>
      <c r="S53" s="115">
        <f>(VLOOKUP($A53,'Occupancy Raw Data'!$B$8:$BE$45,'Occupancy Raw Data'!BA$3,FALSE))/100</f>
        <v>0.13364235593801399</v>
      </c>
      <c r="T53" s="115">
        <f>(VLOOKUP($A53,'Occupancy Raw Data'!$B$8:$BE$45,'Occupancy Raw Data'!BB$3,FALSE))/100</f>
        <v>0.14818617352508601</v>
      </c>
      <c r="U53" s="116">
        <f>(VLOOKUP($A53,'Occupancy Raw Data'!$B$8:$BE$45,'Occupancy Raw Data'!BC$3,FALSE))/100</f>
        <v>0.14060677489983101</v>
      </c>
      <c r="V53" s="117">
        <f>(VLOOKUP($A53,'Occupancy Raw Data'!$B$8:$BE$45,'Occupancy Raw Data'!BE$3,FALSE))/100</f>
        <v>1.06594250279808E-2</v>
      </c>
      <c r="X53" s="49">
        <f>VLOOKUP($A53,'ADR Raw Data'!$B$6:$BE$43,'ADR Raw Data'!AG$1,FALSE)</f>
        <v>93.513290778215406</v>
      </c>
      <c r="Y53" s="50">
        <f>VLOOKUP($A53,'ADR Raw Data'!$B$6:$BE$43,'ADR Raw Data'!AH$1,FALSE)</f>
        <v>102.24171686746899</v>
      </c>
      <c r="Z53" s="50">
        <f>VLOOKUP($A53,'ADR Raw Data'!$B$6:$BE$43,'ADR Raw Data'!AI$1,FALSE)</f>
        <v>106.11377711914599</v>
      </c>
      <c r="AA53" s="50">
        <f>VLOOKUP($A53,'ADR Raw Data'!$B$6:$BE$43,'ADR Raw Data'!AJ$1,FALSE)</f>
        <v>101.46966515947599</v>
      </c>
      <c r="AB53" s="50">
        <f>VLOOKUP($A53,'ADR Raw Data'!$B$6:$BE$43,'ADR Raw Data'!AK$1,FALSE)</f>
        <v>98.902803461625993</v>
      </c>
      <c r="AC53" s="51">
        <f>VLOOKUP($A53,'ADR Raw Data'!$B$6:$BE$43,'ADR Raw Data'!AL$1,FALSE)</f>
        <v>100.590723527534</v>
      </c>
      <c r="AD53" s="50">
        <f>VLOOKUP($A53,'ADR Raw Data'!$B$6:$BE$43,'ADR Raw Data'!AN$1,FALSE)</f>
        <v>100.99739324339301</v>
      </c>
      <c r="AE53" s="50">
        <f>VLOOKUP($A53,'ADR Raw Data'!$B$6:$BE$43,'ADR Raw Data'!AO$1,FALSE)</f>
        <v>99.632263088534799</v>
      </c>
      <c r="AF53" s="51">
        <f>VLOOKUP($A53,'ADR Raw Data'!$B$6:$BE$43,'ADR Raw Data'!AP$1,FALSE)</f>
        <v>100.339346269346</v>
      </c>
      <c r="AG53" s="52">
        <f>VLOOKUP($A53,'ADR Raw Data'!$B$6:$BE$43,'ADR Raw Data'!AR$1,FALSE)</f>
        <v>100.515735180112</v>
      </c>
      <c r="AI53" s="118">
        <f>(VLOOKUP($A53,'ADR Raw Data'!$B$6:$BE$43,'ADR Raw Data'!AT$1,FALSE))/100</f>
        <v>5.5881111421555801E-2</v>
      </c>
      <c r="AJ53" s="115">
        <f>(VLOOKUP($A53,'ADR Raw Data'!$B$6:$BE$43,'ADR Raw Data'!AU$1,FALSE))/100</f>
        <v>9.879567530731731E-2</v>
      </c>
      <c r="AK53" s="115">
        <f>(VLOOKUP($A53,'ADR Raw Data'!$B$6:$BE$43,'ADR Raw Data'!AV$1,FALSE))/100</f>
        <v>0.104269262209535</v>
      </c>
      <c r="AL53" s="115">
        <f>(VLOOKUP($A53,'ADR Raw Data'!$B$6:$BE$43,'ADR Raw Data'!AW$1,FALSE))/100</f>
        <v>5.3729001749106997E-2</v>
      </c>
      <c r="AM53" s="115">
        <f>(VLOOKUP($A53,'ADR Raw Data'!$B$6:$BE$43,'ADR Raw Data'!AX$1,FALSE))/100</f>
        <v>6.9034715891068202E-2</v>
      </c>
      <c r="AN53" s="116">
        <f>(VLOOKUP($A53,'ADR Raw Data'!$B$6:$BE$43,'ADR Raw Data'!AY$1,FALSE))/100</f>
        <v>7.4381836993708997E-2</v>
      </c>
      <c r="AO53" s="115">
        <f>(VLOOKUP($A53,'ADR Raw Data'!$B$6:$BE$43,'ADR Raw Data'!BA$1,FALSE))/100</f>
        <v>8.4046769259403201E-2</v>
      </c>
      <c r="AP53" s="115">
        <f>(VLOOKUP($A53,'ADR Raw Data'!$B$6:$BE$43,'ADR Raw Data'!BB$1,FALSE))/100</f>
        <v>7.0891479519015699E-2</v>
      </c>
      <c r="AQ53" s="116">
        <f>(VLOOKUP($A53,'ADR Raw Data'!$B$6:$BE$43,'ADR Raw Data'!BC$1,FALSE))/100</f>
        <v>7.7705194449174605E-2</v>
      </c>
      <c r="AR53" s="117">
        <f>(VLOOKUP($A53,'ADR Raw Data'!$B$6:$BE$43,'ADR Raw Data'!BE$1,FALSE))/100</f>
        <v>7.5164235299372495E-2</v>
      </c>
      <c r="AT53" s="49">
        <f>VLOOKUP($A53,'RevPAR Raw Data'!$B$6:$BE$43,'RevPAR Raw Data'!AG$1,FALSE)</f>
        <v>38.226646679991099</v>
      </c>
      <c r="AU53" s="50">
        <f>VLOOKUP($A53,'RevPAR Raw Data'!$B$6:$BE$43,'RevPAR Raw Data'!AH$1,FALSE)</f>
        <v>45.228847435043299</v>
      </c>
      <c r="AV53" s="50">
        <f>VLOOKUP($A53,'RevPAR Raw Data'!$B$6:$BE$43,'RevPAR Raw Data'!AI$1,FALSE)</f>
        <v>49.692966355762799</v>
      </c>
      <c r="AW53" s="50">
        <f>VLOOKUP($A53,'RevPAR Raw Data'!$B$6:$BE$43,'RevPAR Raw Data'!AJ$1,FALSE)</f>
        <v>46.098504885631797</v>
      </c>
      <c r="AX53" s="50">
        <f>VLOOKUP($A53,'RevPAR Raw Data'!$B$6:$BE$43,'RevPAR Raw Data'!AK$1,FALSE)</f>
        <v>48.221431268043503</v>
      </c>
      <c r="AY53" s="51">
        <f>VLOOKUP($A53,'RevPAR Raw Data'!$B$6:$BE$43,'RevPAR Raw Data'!AL$1,FALSE)</f>
        <v>45.493679324894501</v>
      </c>
      <c r="AZ53" s="50">
        <f>VLOOKUP($A53,'RevPAR Raw Data'!$B$6:$BE$43,'RevPAR Raw Data'!AN$1,FALSE)</f>
        <v>50.291229180546303</v>
      </c>
      <c r="BA53" s="50">
        <f>VLOOKUP($A53,'RevPAR Raw Data'!$B$6:$BE$43,'RevPAR Raw Data'!AO$1,FALSE)</f>
        <v>46.170913835220901</v>
      </c>
      <c r="BB53" s="51">
        <f>VLOOKUP($A53,'RevPAR Raw Data'!$B$6:$BE$43,'RevPAR Raw Data'!AP$1,FALSE)</f>
        <v>48.231071507883598</v>
      </c>
      <c r="BC53" s="52">
        <f>VLOOKUP($A53,'RevPAR Raw Data'!$B$6:$BE$43,'RevPAR Raw Data'!AR$1,FALSE)</f>
        <v>46.2757913771771</v>
      </c>
      <c r="BE53" s="129">
        <f>(VLOOKUP($A53,'RevPAR Raw Data'!$B$6:$BE$43,'RevPAR Raw Data'!AT$1,FALSE))/100</f>
        <v>0.159412744236269</v>
      </c>
      <c r="BF53" s="119">
        <f>(VLOOKUP($A53,'RevPAR Raw Data'!$B$6:$BE$43,'RevPAR Raw Data'!AU$1,FALSE))/100</f>
        <v>0.12448017381371899</v>
      </c>
      <c r="BG53" s="119">
        <f>(VLOOKUP($A53,'RevPAR Raw Data'!$B$6:$BE$43,'RevPAR Raw Data'!AV$1,FALSE))/100</f>
        <v>2.0023304417110501E-2</v>
      </c>
      <c r="BH53" s="119">
        <f>(VLOOKUP($A53,'RevPAR Raw Data'!$B$6:$BE$43,'RevPAR Raw Data'!AW$1,FALSE))/100</f>
        <v>-0.11358105345958901</v>
      </c>
      <c r="BI53" s="119">
        <f>(VLOOKUP($A53,'RevPAR Raw Data'!$B$6:$BE$43,'RevPAR Raw Data'!AX$1,FALSE))/100</f>
        <v>5.3717684587751002E-2</v>
      </c>
      <c r="BJ53" s="130">
        <f>(VLOOKUP($A53,'RevPAR Raw Data'!$B$6:$BE$43,'RevPAR Raw Data'!AY$1,FALSE))/100</f>
        <v>3.5699958725331299E-2</v>
      </c>
      <c r="BK53" s="119">
        <f>(VLOOKUP($A53,'RevPAR Raw Data'!$B$6:$BE$43,'RevPAR Raw Data'!BA$1,FALSE))/100</f>
        <v>0.22892133345022303</v>
      </c>
      <c r="BL53" s="119">
        <f>(VLOOKUP($A53,'RevPAR Raw Data'!$B$6:$BE$43,'RevPAR Raw Data'!BB$1,FALSE))/100</f>
        <v>0.22958279012955601</v>
      </c>
      <c r="BM53" s="130">
        <f>(VLOOKUP($A53,'RevPAR Raw Data'!$B$6:$BE$43,'RevPAR Raw Data'!BC$1,FALSE))/100</f>
        <v>0.22923784613346801</v>
      </c>
      <c r="BN53" s="131">
        <f>(VLOOKUP($A53,'RevPAR Raw Data'!$B$6:$BE$43,'RevPAR Raw Data'!BE$1,FALSE))/100</f>
        <v>8.662486785831261E-2</v>
      </c>
    </row>
    <row r="54" spans="1:66" x14ac:dyDescent="0.45">
      <c r="A54" s="62" t="s">
        <v>84</v>
      </c>
      <c r="B54" s="129">
        <f>(VLOOKUP($A54,'Occupancy Raw Data'!$B$8:$BE$45,'Occupancy Raw Data'!AG$3,FALSE))/100</f>
        <v>0.40260145091815902</v>
      </c>
      <c r="C54" s="119">
        <f>(VLOOKUP($A54,'Occupancy Raw Data'!$B$8:$BE$45,'Occupancy Raw Data'!AH$3,FALSE))/100</f>
        <v>0.39135116753570598</v>
      </c>
      <c r="D54" s="119">
        <f>(VLOOKUP($A54,'Occupancy Raw Data'!$B$8:$BE$45,'Occupancy Raw Data'!AI$3,FALSE))/100</f>
        <v>0.38095103151212795</v>
      </c>
      <c r="E54" s="119">
        <f>(VLOOKUP($A54,'Occupancy Raw Data'!$B$8:$BE$45,'Occupancy Raw Data'!AJ$3,FALSE))/100</f>
        <v>0.394331065759637</v>
      </c>
      <c r="F54" s="119">
        <f>(VLOOKUP($A54,'Occupancy Raw Data'!$B$8:$BE$45,'Occupancy Raw Data'!AK$3,FALSE))/100</f>
        <v>0.47823129251700602</v>
      </c>
      <c r="G54" s="130">
        <f>(VLOOKUP($A54,'Occupancy Raw Data'!$B$8:$BE$45,'Occupancy Raw Data'!AL$3,FALSE))/100</f>
        <v>0.40949077223053498</v>
      </c>
      <c r="H54" s="119">
        <f>(VLOOKUP($A54,'Occupancy Raw Data'!$B$8:$BE$45,'Occupancy Raw Data'!AN$3,FALSE))/100</f>
        <v>0.53112244897959104</v>
      </c>
      <c r="I54" s="119">
        <f>(VLOOKUP($A54,'Occupancy Raw Data'!$B$8:$BE$45,'Occupancy Raw Data'!AO$3,FALSE))/100</f>
        <v>0.48361678004535102</v>
      </c>
      <c r="J54" s="130">
        <f>(VLOOKUP($A54,'Occupancy Raw Data'!$B$8:$BE$45,'Occupancy Raw Data'!AP$3,FALSE))/100</f>
        <v>0.50736961451247098</v>
      </c>
      <c r="K54" s="131">
        <f>(VLOOKUP($A54,'Occupancy Raw Data'!$B$8:$BE$45,'Occupancy Raw Data'!AR$3,FALSE))/100</f>
        <v>0.43745343827940197</v>
      </c>
      <c r="M54" s="118">
        <f>(VLOOKUP($A54,'Occupancy Raw Data'!$B$8:$BE$45,'Occupancy Raw Data'!AT$3,FALSE))/100</f>
        <v>0.48139909655362501</v>
      </c>
      <c r="N54" s="115">
        <f>(VLOOKUP($A54,'Occupancy Raw Data'!$B$8:$BE$45,'Occupancy Raw Data'!AU$3,FALSE))/100</f>
        <v>0.20411553661616799</v>
      </c>
      <c r="O54" s="115">
        <f>(VLOOKUP($A54,'Occupancy Raw Data'!$B$8:$BE$45,'Occupancy Raw Data'!AV$3,FALSE))/100</f>
        <v>-5.9574503907240103E-2</v>
      </c>
      <c r="P54" s="115">
        <f>(VLOOKUP($A54,'Occupancy Raw Data'!$B$8:$BE$45,'Occupancy Raw Data'!AW$3,FALSE))/100</f>
        <v>-0.124720651827108</v>
      </c>
      <c r="Q54" s="115">
        <f>(VLOOKUP($A54,'Occupancy Raw Data'!$B$8:$BE$45,'Occupancy Raw Data'!AX$3,FALSE))/100</f>
        <v>0.10455719674404</v>
      </c>
      <c r="R54" s="116">
        <f>(VLOOKUP($A54,'Occupancy Raw Data'!$B$8:$BE$45,'Occupancy Raw Data'!AY$3,FALSE))/100</f>
        <v>8.5981736345404194E-2</v>
      </c>
      <c r="S54" s="115">
        <f>(VLOOKUP($A54,'Occupancy Raw Data'!$B$8:$BE$45,'Occupancy Raw Data'!BA$3,FALSE))/100</f>
        <v>0.26182164139922098</v>
      </c>
      <c r="T54" s="115">
        <f>(VLOOKUP($A54,'Occupancy Raw Data'!$B$8:$BE$45,'Occupancy Raw Data'!BB$3,FALSE))/100</f>
        <v>0.30419811487945003</v>
      </c>
      <c r="U54" s="116">
        <f>(VLOOKUP($A54,'Occupancy Raw Data'!$B$8:$BE$45,'Occupancy Raw Data'!BC$3,FALSE))/100</f>
        <v>0.28166906121542001</v>
      </c>
      <c r="V54" s="117">
        <f>(VLOOKUP($A54,'Occupancy Raw Data'!$B$8:$BE$45,'Occupancy Raw Data'!BE$3,FALSE))/100</f>
        <v>0.14384812939452002</v>
      </c>
      <c r="X54" s="49">
        <f>VLOOKUP($A54,'ADR Raw Data'!$B$6:$BE$43,'ADR Raw Data'!AG$1,FALSE)</f>
        <v>99.637187302034206</v>
      </c>
      <c r="Y54" s="50">
        <f>VLOOKUP($A54,'ADR Raw Data'!$B$6:$BE$43,'ADR Raw Data'!AH$1,FALSE)</f>
        <v>101.155321506154</v>
      </c>
      <c r="Z54" s="50">
        <f>VLOOKUP($A54,'ADR Raw Data'!$B$6:$BE$43,'ADR Raw Data'!AI$1,FALSE)</f>
        <v>105.151399985122</v>
      </c>
      <c r="AA54" s="50">
        <f>VLOOKUP($A54,'ADR Raw Data'!$B$6:$BE$43,'ADR Raw Data'!AJ$1,FALSE)</f>
        <v>101.500659143185</v>
      </c>
      <c r="AB54" s="50">
        <f>VLOOKUP($A54,'ADR Raw Data'!$B$6:$BE$43,'ADR Raw Data'!AK$1,FALSE)</f>
        <v>108.194784257942</v>
      </c>
      <c r="AC54" s="51">
        <f>VLOOKUP($A54,'ADR Raw Data'!$B$6:$BE$43,'ADR Raw Data'!AL$1,FALSE)</f>
        <v>103.310868030563</v>
      </c>
      <c r="AD54" s="50">
        <f>VLOOKUP($A54,'ADR Raw Data'!$B$6:$BE$43,'ADR Raw Data'!AN$1,FALSE)</f>
        <v>117.25092752694999</v>
      </c>
      <c r="AE54" s="50">
        <f>VLOOKUP($A54,'ADR Raw Data'!$B$6:$BE$43,'ADR Raw Data'!AO$1,FALSE)</f>
        <v>113.29408685968799</v>
      </c>
      <c r="AF54" s="51">
        <f>VLOOKUP($A54,'ADR Raw Data'!$B$6:$BE$43,'ADR Raw Data'!AP$1,FALSE)</f>
        <v>115.36512821229</v>
      </c>
      <c r="AG54" s="52">
        <f>VLOOKUP($A54,'ADR Raw Data'!$B$6:$BE$43,'ADR Raw Data'!AR$1,FALSE)</f>
        <v>107.30500481285399</v>
      </c>
      <c r="AI54" s="118">
        <f>(VLOOKUP($A54,'ADR Raw Data'!$B$6:$BE$43,'ADR Raw Data'!AT$1,FALSE))/100</f>
        <v>-6.7187692710527804E-3</v>
      </c>
      <c r="AJ54" s="115">
        <f>(VLOOKUP($A54,'ADR Raw Data'!$B$6:$BE$43,'ADR Raw Data'!AU$1,FALSE))/100</f>
        <v>9.0671134897928593E-2</v>
      </c>
      <c r="AK54" s="115">
        <f>(VLOOKUP($A54,'ADR Raw Data'!$B$6:$BE$43,'ADR Raw Data'!AV$1,FALSE))/100</f>
        <v>0.107376975099102</v>
      </c>
      <c r="AL54" s="115">
        <f>(VLOOKUP($A54,'ADR Raw Data'!$B$6:$BE$43,'ADR Raw Data'!AW$1,FALSE))/100</f>
        <v>7.6343298419711603E-2</v>
      </c>
      <c r="AM54" s="115">
        <f>(VLOOKUP($A54,'ADR Raw Data'!$B$6:$BE$43,'ADR Raw Data'!AX$1,FALSE))/100</f>
        <v>0.14507198266528198</v>
      </c>
      <c r="AN54" s="116">
        <f>(VLOOKUP($A54,'ADR Raw Data'!$B$6:$BE$43,'ADR Raw Data'!AY$1,FALSE))/100</f>
        <v>8.6536249224013095E-2</v>
      </c>
      <c r="AO54" s="115">
        <f>(VLOOKUP($A54,'ADR Raw Data'!$B$6:$BE$43,'ADR Raw Data'!BA$1,FALSE))/100</f>
        <v>0.12962871494037601</v>
      </c>
      <c r="AP54" s="115">
        <f>(VLOOKUP($A54,'ADR Raw Data'!$B$6:$BE$43,'ADR Raw Data'!BB$1,FALSE))/100</f>
        <v>7.2923615834717598E-2</v>
      </c>
      <c r="AQ54" s="116">
        <f>(VLOOKUP($A54,'ADR Raw Data'!$B$6:$BE$43,'ADR Raw Data'!BC$1,FALSE))/100</f>
        <v>0.102516438213495</v>
      </c>
      <c r="AR54" s="117">
        <f>(VLOOKUP($A54,'ADR Raw Data'!$B$6:$BE$43,'ADR Raw Data'!BE$1,FALSE))/100</f>
        <v>9.5970324636557899E-2</v>
      </c>
      <c r="AT54" s="49">
        <f>VLOOKUP($A54,'RevPAR Raw Data'!$B$6:$BE$43,'RevPAR Raw Data'!AG$1,FALSE)</f>
        <v>40.114076173203301</v>
      </c>
      <c r="AU54" s="50">
        <f>VLOOKUP($A54,'RevPAR Raw Data'!$B$6:$BE$43,'RevPAR Raw Data'!AH$1,FALSE)</f>
        <v>39.587253173883397</v>
      </c>
      <c r="AV54" s="50">
        <f>VLOOKUP($A54,'RevPAR Raw Data'!$B$6:$BE$43,'RevPAR Raw Data'!AI$1,FALSE)</f>
        <v>40.057534289276802</v>
      </c>
      <c r="AW54" s="50">
        <f>VLOOKUP($A54,'RevPAR Raw Data'!$B$6:$BE$43,'RevPAR Raw Data'!AJ$1,FALSE)</f>
        <v>40.024863095237997</v>
      </c>
      <c r="AX54" s="50">
        <f>VLOOKUP($A54,'RevPAR Raw Data'!$B$6:$BE$43,'RevPAR Raw Data'!AK$1,FALSE)</f>
        <v>51.742131519274302</v>
      </c>
      <c r="AY54" s="51">
        <f>VLOOKUP($A54,'RevPAR Raw Data'!$B$6:$BE$43,'RevPAR Raw Data'!AL$1,FALSE)</f>
        <v>42.304847129642198</v>
      </c>
      <c r="AZ54" s="50">
        <f>VLOOKUP($A54,'RevPAR Raw Data'!$B$6:$BE$43,'RevPAR Raw Data'!AN$1,FALSE)</f>
        <v>62.274599773242599</v>
      </c>
      <c r="BA54" s="50">
        <f>VLOOKUP($A54,'RevPAR Raw Data'!$B$6:$BE$43,'RevPAR Raw Data'!AO$1,FALSE)</f>
        <v>54.790921485260696</v>
      </c>
      <c r="BB54" s="51">
        <f>VLOOKUP($A54,'RevPAR Raw Data'!$B$6:$BE$43,'RevPAR Raw Data'!AP$1,FALSE)</f>
        <v>58.532760629251698</v>
      </c>
      <c r="BC54" s="52">
        <f>VLOOKUP($A54,'RevPAR Raw Data'!$B$6:$BE$43,'RevPAR Raw Data'!AR$1,FALSE)</f>
        <v>46.940943299970797</v>
      </c>
      <c r="BE54" s="129">
        <f>(VLOOKUP($A54,'RevPAR Raw Data'!$B$6:$BE$43,'RevPAR Raw Data'!AT$1,FALSE))/100</f>
        <v>0.47144591782553597</v>
      </c>
      <c r="BF54" s="119">
        <f>(VLOOKUP($A54,'RevPAR Raw Data'!$B$6:$BE$43,'RevPAR Raw Data'!AU$1,FALSE))/100</f>
        <v>0.313294058869384</v>
      </c>
      <c r="BG54" s="119">
        <f>(VLOOKUP($A54,'RevPAR Raw Data'!$B$6:$BE$43,'RevPAR Raw Data'!AV$1,FALSE))/100</f>
        <v>4.1405541169272704E-2</v>
      </c>
      <c r="BH54" s="119">
        <f>(VLOOKUP($A54,'RevPAR Raw Data'!$B$6:$BE$43,'RevPAR Raw Data'!AW$1,FALSE))/100</f>
        <v>-5.7898939348934995E-2</v>
      </c>
      <c r="BI54" s="119">
        <f>(VLOOKUP($A54,'RevPAR Raw Data'!$B$6:$BE$43,'RevPAR Raw Data'!AX$1,FALSE))/100</f>
        <v>0.26479749924290497</v>
      </c>
      <c r="BJ54" s="130">
        <f>(VLOOKUP($A54,'RevPAR Raw Data'!$B$6:$BE$43,'RevPAR Raw Data'!AY$1,FALSE))/100</f>
        <v>0.179958522534516</v>
      </c>
      <c r="BK54" s="119">
        <f>(VLOOKUP($A54,'RevPAR Raw Data'!$B$6:$BE$43,'RevPAR Raw Data'!BA$1,FALSE))/100</f>
        <v>0.42538995925775802</v>
      </c>
      <c r="BL54" s="119">
        <f>(VLOOKUP($A54,'RevPAR Raw Data'!$B$6:$BE$43,'RevPAR Raw Data'!BB$1,FALSE))/100</f>
        <v>0.39930495718128201</v>
      </c>
      <c r="BM54" s="130">
        <f>(VLOOKUP($A54,'RevPAR Raw Data'!$B$6:$BE$43,'RevPAR Raw Data'!BC$1,FALSE))/100</f>
        <v>0.41306120833965898</v>
      </c>
      <c r="BN54" s="131">
        <f>(VLOOKUP($A54,'RevPAR Raw Data'!$B$6:$BE$43,'RevPAR Raw Data'!BE$1,FALSE))/100</f>
        <v>0.25362360570743198</v>
      </c>
    </row>
    <row r="55" spans="1:66" x14ac:dyDescent="0.45">
      <c r="A55" s="59" t="s">
        <v>85</v>
      </c>
      <c r="B55" s="129">
        <f>(VLOOKUP($A55,'Occupancy Raw Data'!$B$8:$BE$45,'Occupancy Raw Data'!AG$3,FALSE))/100</f>
        <v>0.29628417089539999</v>
      </c>
      <c r="C55" s="119">
        <f>(VLOOKUP($A55,'Occupancy Raw Data'!$B$8:$BE$45,'Occupancy Raw Data'!AH$3,FALSE))/100</f>
        <v>0.32689474545752101</v>
      </c>
      <c r="D55" s="119">
        <f>(VLOOKUP($A55,'Occupancy Raw Data'!$B$8:$BE$45,'Occupancy Raw Data'!AI$3,FALSE))/100</f>
        <v>0.33360615485349399</v>
      </c>
      <c r="E55" s="119">
        <f>(VLOOKUP($A55,'Occupancy Raw Data'!$B$8:$BE$45,'Occupancy Raw Data'!AJ$3,FALSE))/100</f>
        <v>0.326252904082309</v>
      </c>
      <c r="F55" s="119">
        <f>(VLOOKUP($A55,'Occupancy Raw Data'!$B$8:$BE$45,'Occupancy Raw Data'!AK$3,FALSE))/100</f>
        <v>0.35180882841022204</v>
      </c>
      <c r="G55" s="130">
        <f>(VLOOKUP($A55,'Occupancy Raw Data'!$B$8:$BE$45,'Occupancy Raw Data'!AL$3,FALSE))/100</f>
        <v>0.32690345304321999</v>
      </c>
      <c r="H55" s="119">
        <f>(VLOOKUP($A55,'Occupancy Raw Data'!$B$8:$BE$45,'Occupancy Raw Data'!AN$3,FALSE))/100</f>
        <v>0.404248257550614</v>
      </c>
      <c r="I55" s="119">
        <f>(VLOOKUP($A55,'Occupancy Raw Data'!$B$8:$BE$45,'Occupancy Raw Data'!AO$3,FALSE))/100</f>
        <v>0.34649850647195402</v>
      </c>
      <c r="J55" s="130">
        <f>(VLOOKUP($A55,'Occupancy Raw Data'!$B$8:$BE$45,'Occupancy Raw Data'!AP$3,FALSE))/100</f>
        <v>0.37537338201128401</v>
      </c>
      <c r="K55" s="131">
        <f>(VLOOKUP($A55,'Occupancy Raw Data'!$B$8:$BE$45,'Occupancy Raw Data'!AR$3,FALSE))/100</f>
        <v>0.34067073601847703</v>
      </c>
      <c r="M55" s="118">
        <f>(VLOOKUP($A55,'Occupancy Raw Data'!$B$8:$BE$45,'Occupancy Raw Data'!AT$3,FALSE))/100</f>
        <v>-6.3238402284907305E-2</v>
      </c>
      <c r="N55" s="115">
        <f>(VLOOKUP($A55,'Occupancy Raw Data'!$B$8:$BE$45,'Occupancy Raw Data'!AU$3,FALSE))/100</f>
        <v>-0.121538442240282</v>
      </c>
      <c r="O55" s="115">
        <f>(VLOOKUP($A55,'Occupancy Raw Data'!$B$8:$BE$45,'Occupancy Raw Data'!AV$3,FALSE))/100</f>
        <v>-0.23557615653294101</v>
      </c>
      <c r="P55" s="115">
        <f>(VLOOKUP($A55,'Occupancy Raw Data'!$B$8:$BE$45,'Occupancy Raw Data'!AW$3,FALSE))/100</f>
        <v>-0.30646690645755897</v>
      </c>
      <c r="Q55" s="115">
        <f>(VLOOKUP($A55,'Occupancy Raw Data'!$B$8:$BE$45,'Occupancy Raw Data'!AX$3,FALSE))/100</f>
        <v>-0.17988742972579799</v>
      </c>
      <c r="R55" s="116">
        <f>(VLOOKUP($A55,'Occupancy Raw Data'!$B$8:$BE$45,'Occupancy Raw Data'!AY$3,FALSE))/100</f>
        <v>-0.19200196717479601</v>
      </c>
      <c r="S55" s="115">
        <f>(VLOOKUP($A55,'Occupancy Raw Data'!$B$8:$BE$45,'Occupancy Raw Data'!BA$3,FALSE))/100</f>
        <v>0.10100610811903801</v>
      </c>
      <c r="T55" s="115">
        <f>(VLOOKUP($A55,'Occupancy Raw Data'!$B$8:$BE$45,'Occupancy Raw Data'!BB$3,FALSE))/100</f>
        <v>-7.4426344288903304E-3</v>
      </c>
      <c r="U55" s="116">
        <f>(VLOOKUP($A55,'Occupancy Raw Data'!$B$8:$BE$45,'Occupancy Raw Data'!BC$3,FALSE))/100</f>
        <v>4.81494138653372E-2</v>
      </c>
      <c r="V55" s="117">
        <f>(VLOOKUP($A55,'Occupancy Raw Data'!$B$8:$BE$45,'Occupancy Raw Data'!BE$3,FALSE))/100</f>
        <v>-0.12947515968696099</v>
      </c>
      <c r="X55" s="49">
        <f>VLOOKUP($A55,'ADR Raw Data'!$B$6:$BE$43,'ADR Raw Data'!AG$1,FALSE)</f>
        <v>79.455276243093905</v>
      </c>
      <c r="Y55" s="50">
        <f>VLOOKUP($A55,'ADR Raw Data'!$B$6:$BE$43,'ADR Raw Data'!AH$1,FALSE)</f>
        <v>80.973890836254299</v>
      </c>
      <c r="Z55" s="50">
        <f>VLOOKUP($A55,'ADR Raw Data'!$B$6:$BE$43,'ADR Raw Data'!AI$1,FALSE)</f>
        <v>82.832468105986194</v>
      </c>
      <c r="AA55" s="50">
        <f>VLOOKUP($A55,'ADR Raw Data'!$B$6:$BE$43,'ADR Raw Data'!AJ$1,FALSE)</f>
        <v>81.238830111902303</v>
      </c>
      <c r="AB55" s="50">
        <f>VLOOKUP($A55,'ADR Raw Data'!$B$6:$BE$43,'ADR Raw Data'!AK$1,FALSE)</f>
        <v>81.661566037735795</v>
      </c>
      <c r="AC55" s="51">
        <f>VLOOKUP($A55,'ADR Raw Data'!$B$6:$BE$43,'ADR Raw Data'!AL$1,FALSE)</f>
        <v>81.277770617258994</v>
      </c>
      <c r="AD55" s="50">
        <f>VLOOKUP($A55,'ADR Raw Data'!$B$6:$BE$43,'ADR Raw Data'!AN$1,FALSE)</f>
        <v>84.764174876847207</v>
      </c>
      <c r="AE55" s="50">
        <f>VLOOKUP($A55,'ADR Raw Data'!$B$6:$BE$43,'ADR Raw Data'!AO$1,FALSE)</f>
        <v>83.248304597701093</v>
      </c>
      <c r="AF55" s="51">
        <f>VLOOKUP($A55,'ADR Raw Data'!$B$6:$BE$43,'ADR Raw Data'!AP$1,FALSE)</f>
        <v>84.064542440318306</v>
      </c>
      <c r="AG55" s="52">
        <f>VLOOKUP($A55,'ADR Raw Data'!$B$6:$BE$43,'ADR Raw Data'!AR$1,FALSE)</f>
        <v>82.149950190245505</v>
      </c>
      <c r="AI55" s="118">
        <f>(VLOOKUP($A55,'ADR Raw Data'!$B$6:$BE$43,'ADR Raw Data'!AT$1,FALSE))/100</f>
        <v>-1.32036182167886E-2</v>
      </c>
      <c r="AJ55" s="115">
        <f>(VLOOKUP($A55,'ADR Raw Data'!$B$6:$BE$43,'ADR Raw Data'!AU$1,FALSE))/100</f>
        <v>-3.4366640746505105E-2</v>
      </c>
      <c r="AK55" s="115">
        <f>(VLOOKUP($A55,'ADR Raw Data'!$B$6:$BE$43,'ADR Raw Data'!AV$1,FALSE))/100</f>
        <v>-2.76588944826636E-2</v>
      </c>
      <c r="AL55" s="115">
        <f>(VLOOKUP($A55,'ADR Raw Data'!$B$6:$BE$43,'ADR Raw Data'!AW$1,FALSE))/100</f>
        <v>-4.3138511585724099E-2</v>
      </c>
      <c r="AM55" s="115">
        <f>(VLOOKUP($A55,'ADR Raw Data'!$B$6:$BE$43,'ADR Raw Data'!AX$1,FALSE))/100</f>
        <v>-1.3326324584035201E-2</v>
      </c>
      <c r="AN55" s="116">
        <f>(VLOOKUP($A55,'ADR Raw Data'!$B$6:$BE$43,'ADR Raw Data'!AY$1,FALSE))/100</f>
        <v>-2.8083168797039801E-2</v>
      </c>
      <c r="AO55" s="115">
        <f>(VLOOKUP($A55,'ADR Raw Data'!$B$6:$BE$43,'ADR Raw Data'!BA$1,FALSE))/100</f>
        <v>2.0930965895637799E-2</v>
      </c>
      <c r="AP55" s="115">
        <f>(VLOOKUP($A55,'ADR Raw Data'!$B$6:$BE$43,'ADR Raw Data'!BB$1,FALSE))/100</f>
        <v>1.8348235614499799E-2</v>
      </c>
      <c r="AQ55" s="116">
        <f>(VLOOKUP($A55,'ADR Raw Data'!$B$6:$BE$43,'ADR Raw Data'!BC$1,FALSE))/100</f>
        <v>2.0157713606619301E-2</v>
      </c>
      <c r="AR55" s="117">
        <f>(VLOOKUP($A55,'ADR Raw Data'!$B$6:$BE$43,'ADR Raw Data'!BE$1,FALSE))/100</f>
        <v>-1.3891497015488901E-2</v>
      </c>
      <c r="AT55" s="49">
        <f>VLOOKUP($A55,'RevPAR Raw Data'!$B$6:$BE$43,'RevPAR Raw Data'!AG$1,FALSE)</f>
        <v>23.541340644950001</v>
      </c>
      <c r="AU55" s="50">
        <f>VLOOKUP($A55,'RevPAR Raw Data'!$B$6:$BE$43,'RevPAR Raw Data'!AH$1,FALSE)</f>
        <v>26.4699394336225</v>
      </c>
      <c r="AV55" s="50">
        <f>VLOOKUP($A55,'RevPAR Raw Data'!$B$6:$BE$43,'RevPAR Raw Data'!AI$1,FALSE)</f>
        <v>27.633421181862801</v>
      </c>
      <c r="AW55" s="50">
        <f>VLOOKUP($A55,'RevPAR Raw Data'!$B$6:$BE$43,'RevPAR Raw Data'!AJ$1,FALSE)</f>
        <v>26.504404248257501</v>
      </c>
      <c r="AX55" s="50">
        <f>VLOOKUP($A55,'RevPAR Raw Data'!$B$6:$BE$43,'RevPAR Raw Data'!AK$1,FALSE)</f>
        <v>28.729259873879801</v>
      </c>
      <c r="AY55" s="51">
        <f>VLOOKUP($A55,'RevPAR Raw Data'!$B$6:$BE$43,'RevPAR Raw Data'!AL$1,FALSE)</f>
        <v>26.569983870436801</v>
      </c>
      <c r="AZ55" s="50">
        <f>VLOOKUP($A55,'RevPAR Raw Data'!$B$6:$BE$43,'RevPAR Raw Data'!AN$1,FALSE)</f>
        <v>34.265769996681001</v>
      </c>
      <c r="BA55" s="50">
        <f>VLOOKUP($A55,'RevPAR Raw Data'!$B$6:$BE$43,'RevPAR Raw Data'!AO$1,FALSE)</f>
        <v>28.8454132094258</v>
      </c>
      <c r="BB55" s="51">
        <f>VLOOKUP($A55,'RevPAR Raw Data'!$B$6:$BE$43,'RevPAR Raw Data'!AP$1,FALSE)</f>
        <v>31.555591603053401</v>
      </c>
      <c r="BC55" s="52">
        <f>VLOOKUP($A55,'RevPAR Raw Data'!$B$6:$BE$43,'RevPAR Raw Data'!AR$1,FALSE)</f>
        <v>27.9860839951921</v>
      </c>
      <c r="BE55" s="129">
        <f>(VLOOKUP($A55,'RevPAR Raw Data'!$B$6:$BE$43,'RevPAR Raw Data'!AT$1,FALSE))/100</f>
        <v>-7.5607044781286395E-2</v>
      </c>
      <c r="BF55" s="119">
        <f>(VLOOKUP($A55,'RevPAR Raw Data'!$B$6:$BE$43,'RevPAR Raw Data'!AU$1,FALSE))/100</f>
        <v>-0.15172821500542499</v>
      </c>
      <c r="BG55" s="119">
        <f>(VLOOKUP($A55,'RevPAR Raw Data'!$B$6:$BE$43,'RevPAR Raw Data'!AV$1,FALSE))/100</f>
        <v>-0.25671927495942898</v>
      </c>
      <c r="BH55" s="119">
        <f>(VLOOKUP($A55,'RevPAR Raw Data'!$B$6:$BE$43,'RevPAR Raw Data'!AW$1,FALSE))/100</f>
        <v>-0.33638489184842302</v>
      </c>
      <c r="BI55" s="119">
        <f>(VLOOKUP($A55,'RevPAR Raw Data'!$B$6:$BE$43,'RevPAR Raw Data'!AX$1,FALSE))/100</f>
        <v>-0.19081651603272001</v>
      </c>
      <c r="BJ55" s="130">
        <f>(VLOOKUP($A55,'RevPAR Raw Data'!$B$6:$BE$43,'RevPAR Raw Data'!AY$1,FALSE))/100</f>
        <v>-0.21469311231830202</v>
      </c>
      <c r="BK55" s="119">
        <f>(VLOOKUP($A55,'RevPAR Raw Data'!$B$6:$BE$43,'RevPAR Raw Data'!BA$1,FALSE))/100</f>
        <v>0.124051229418967</v>
      </c>
      <c r="BL55" s="119">
        <f>(VLOOKUP($A55,'RevPAR Raw Data'!$B$6:$BE$43,'RevPAR Raw Data'!BB$1,FALSE))/100</f>
        <v>1.0769041975515601E-2</v>
      </c>
      <c r="BM55" s="130">
        <f>(VLOOKUP($A55,'RevPAR Raw Data'!$B$6:$BE$43,'RevPAR Raw Data'!BC$1,FALSE))/100</f>
        <v>6.9277709566980594E-2</v>
      </c>
      <c r="BN55" s="131">
        <f>(VLOOKUP($A55,'RevPAR Raw Data'!$B$6:$BE$43,'RevPAR Raw Data'!BE$1,FALSE))/100</f>
        <v>-0.141568052908079</v>
      </c>
    </row>
    <row r="56" spans="1:66" ht="16.5" thickBot="1" x14ac:dyDescent="0.5">
      <c r="A56" s="59" t="s">
        <v>86</v>
      </c>
      <c r="B56" s="140">
        <f>(VLOOKUP($A56,'Occupancy Raw Data'!$B$8:$BE$45,'Occupancy Raw Data'!AG$3,FALSE))/100</f>
        <v>0.38913793103448202</v>
      </c>
      <c r="C56" s="127">
        <f>(VLOOKUP($A56,'Occupancy Raw Data'!$B$8:$BE$45,'Occupancy Raw Data'!AH$3,FALSE))/100</f>
        <v>0.42103448275861999</v>
      </c>
      <c r="D56" s="127">
        <f>(VLOOKUP($A56,'Occupancy Raw Data'!$B$8:$BE$45,'Occupancy Raw Data'!AI$3,FALSE))/100</f>
        <v>0.43503448275862</v>
      </c>
      <c r="E56" s="127">
        <f>(VLOOKUP($A56,'Occupancy Raw Data'!$B$8:$BE$45,'Occupancy Raw Data'!AJ$3,FALSE))/100</f>
        <v>0.42172413793103403</v>
      </c>
      <c r="F56" s="127">
        <f>(VLOOKUP($A56,'Occupancy Raw Data'!$B$8:$BE$45,'Occupancy Raw Data'!AK$3,FALSE))/100</f>
        <v>0.456758620689655</v>
      </c>
      <c r="G56" s="141">
        <f>(VLOOKUP($A56,'Occupancy Raw Data'!$B$8:$BE$45,'Occupancy Raw Data'!AL$3,FALSE))/100</f>
        <v>0.42473793103448204</v>
      </c>
      <c r="H56" s="127">
        <f>(VLOOKUP($A56,'Occupancy Raw Data'!$B$8:$BE$45,'Occupancy Raw Data'!AN$3,FALSE))/100</f>
        <v>0.506793103448275</v>
      </c>
      <c r="I56" s="127">
        <f>(VLOOKUP($A56,'Occupancy Raw Data'!$B$8:$BE$45,'Occupancy Raw Data'!AO$3,FALSE))/100</f>
        <v>0.48972413793103398</v>
      </c>
      <c r="J56" s="141">
        <f>(VLOOKUP($A56,'Occupancy Raw Data'!$B$8:$BE$45,'Occupancy Raw Data'!AP$3,FALSE))/100</f>
        <v>0.49825862068965499</v>
      </c>
      <c r="K56" s="142">
        <f>(VLOOKUP($A56,'Occupancy Raw Data'!$B$8:$BE$45,'Occupancy Raw Data'!AR$3,FALSE))/100</f>
        <v>0.44574384236453196</v>
      </c>
      <c r="M56" s="124">
        <f>(VLOOKUP($A56,'Occupancy Raw Data'!$B$8:$BE$45,'Occupancy Raw Data'!AT$3,FALSE))/100</f>
        <v>4.8690641970740106E-2</v>
      </c>
      <c r="N56" s="125">
        <f>(VLOOKUP($A56,'Occupancy Raw Data'!$B$8:$BE$45,'Occupancy Raw Data'!AU$3,FALSE))/100</f>
        <v>4.1418279973543505E-2</v>
      </c>
      <c r="O56" s="125">
        <f>(VLOOKUP($A56,'Occupancy Raw Data'!$B$8:$BE$45,'Occupancy Raw Data'!AV$3,FALSE))/100</f>
        <v>-7.6853667451353191E-2</v>
      </c>
      <c r="P56" s="125">
        <f>(VLOOKUP($A56,'Occupancy Raw Data'!$B$8:$BE$45,'Occupancy Raw Data'!AW$3,FALSE))/100</f>
        <v>-0.17897867251345401</v>
      </c>
      <c r="Q56" s="125">
        <f>(VLOOKUP($A56,'Occupancy Raw Data'!$B$8:$BE$45,'Occupancy Raw Data'!AX$3,FALSE))/100</f>
        <v>-8.7630073046089191E-2</v>
      </c>
      <c r="R56" s="126">
        <f>(VLOOKUP($A56,'Occupancy Raw Data'!$B$8:$BE$45,'Occupancy Raw Data'!AY$3,FALSE))/100</f>
        <v>-6.0687718064490304E-2</v>
      </c>
      <c r="S56" s="125">
        <f>(VLOOKUP($A56,'Occupancy Raw Data'!$B$8:$BE$45,'Occupancy Raw Data'!BA$3,FALSE))/100</f>
        <v>2.3020234488593999E-2</v>
      </c>
      <c r="T56" s="125">
        <f>(VLOOKUP($A56,'Occupancy Raw Data'!$B$8:$BE$45,'Occupancy Raw Data'!BB$3,FALSE))/100</f>
        <v>6.8502600464115104E-2</v>
      </c>
      <c r="U56" s="126">
        <f>(VLOOKUP($A56,'Occupancy Raw Data'!$B$8:$BE$45,'Occupancy Raw Data'!BC$3,FALSE))/100</f>
        <v>4.4877690591030098E-2</v>
      </c>
      <c r="V56" s="128">
        <f>(VLOOKUP($A56,'Occupancy Raw Data'!$B$8:$BE$45,'Occupancy Raw Data'!BE$3,FALSE))/100</f>
        <v>-2.9368420106024699E-2</v>
      </c>
      <c r="X56" s="63">
        <f>VLOOKUP($A56,'ADR Raw Data'!$B$6:$BE$43,'ADR Raw Data'!AG$1,FALSE)</f>
        <v>119.45513602126699</v>
      </c>
      <c r="Y56" s="64">
        <f>VLOOKUP($A56,'ADR Raw Data'!$B$6:$BE$43,'ADR Raw Data'!AH$1,FALSE)</f>
        <v>122.88832923832901</v>
      </c>
      <c r="Z56" s="64">
        <f>VLOOKUP($A56,'ADR Raw Data'!$B$6:$BE$43,'ADR Raw Data'!AI$1,FALSE)</f>
        <v>129.69726854787501</v>
      </c>
      <c r="AA56" s="64">
        <f>VLOOKUP($A56,'ADR Raw Data'!$B$6:$BE$43,'ADR Raw Data'!AJ$1,FALSE)</f>
        <v>112.772876533115</v>
      </c>
      <c r="AB56" s="64">
        <f>VLOOKUP($A56,'ADR Raw Data'!$B$6:$BE$43,'ADR Raw Data'!AK$1,FALSE)</f>
        <v>114.98695983693101</v>
      </c>
      <c r="AC56" s="65">
        <f>VLOOKUP($A56,'ADR Raw Data'!$B$6:$BE$43,'ADR Raw Data'!AL$1,FALSE)</f>
        <v>119.94589767321</v>
      </c>
      <c r="AD56" s="64">
        <f>VLOOKUP($A56,'ADR Raw Data'!$B$6:$BE$43,'ADR Raw Data'!AN$1,FALSE)</f>
        <v>131.46179424372301</v>
      </c>
      <c r="AE56" s="64">
        <f>VLOOKUP($A56,'ADR Raw Data'!$B$6:$BE$43,'ADR Raw Data'!AO$1,FALSE)</f>
        <v>133.65409590198499</v>
      </c>
      <c r="AF56" s="65">
        <f>VLOOKUP($A56,'ADR Raw Data'!$B$6:$BE$43,'ADR Raw Data'!AP$1,FALSE)</f>
        <v>132.53916952143601</v>
      </c>
      <c r="AG56" s="66">
        <f>VLOOKUP($A56,'ADR Raw Data'!$B$6:$BE$43,'ADR Raw Data'!AR$1,FALSE)</f>
        <v>123.96787856685</v>
      </c>
      <c r="AI56" s="124">
        <f>(VLOOKUP($A56,'ADR Raw Data'!$B$6:$BE$43,'ADR Raw Data'!AT$1,FALSE))/100</f>
        <v>2.95567541232864E-2</v>
      </c>
      <c r="AJ56" s="125">
        <f>(VLOOKUP($A56,'ADR Raw Data'!$B$6:$BE$43,'ADR Raw Data'!AU$1,FALSE))/100</f>
        <v>0.210152362977408</v>
      </c>
      <c r="AK56" s="125">
        <f>(VLOOKUP($A56,'ADR Raw Data'!$B$6:$BE$43,'ADR Raw Data'!AV$1,FALSE))/100</f>
        <v>0.25246149798557799</v>
      </c>
      <c r="AL56" s="125">
        <f>(VLOOKUP($A56,'ADR Raw Data'!$B$6:$BE$43,'ADR Raw Data'!AW$1,FALSE))/100</f>
        <v>4.9400531946471801E-2</v>
      </c>
      <c r="AM56" s="125">
        <f>(VLOOKUP($A56,'ADR Raw Data'!$B$6:$BE$43,'ADR Raw Data'!AX$1,FALSE))/100</f>
        <v>7.0967565002679395E-2</v>
      </c>
      <c r="AN56" s="126">
        <f>(VLOOKUP($A56,'ADR Raw Data'!$B$6:$BE$43,'ADR Raw Data'!AY$1,FALSE))/100</f>
        <v>0.121252704925971</v>
      </c>
      <c r="AO56" s="125">
        <f>(VLOOKUP($A56,'ADR Raw Data'!$B$6:$BE$43,'ADR Raw Data'!BA$1,FALSE))/100</f>
        <v>7.9309730087279304E-2</v>
      </c>
      <c r="AP56" s="125">
        <f>(VLOOKUP($A56,'ADR Raw Data'!$B$6:$BE$43,'ADR Raw Data'!BB$1,FALSE))/100</f>
        <v>6.1952806759369296E-2</v>
      </c>
      <c r="AQ56" s="126">
        <f>(VLOOKUP($A56,'ADR Raw Data'!$B$6:$BE$43,'ADR Raw Data'!BC$1,FALSE))/100</f>
        <v>7.1019030647813799E-2</v>
      </c>
      <c r="AR56" s="128">
        <f>(VLOOKUP($A56,'ADR Raw Data'!$B$6:$BE$43,'ADR Raw Data'!BE$1,FALSE))/100</f>
        <v>0.107331436718324</v>
      </c>
      <c r="AT56" s="63">
        <f>VLOOKUP($A56,'RevPAR Raw Data'!$B$6:$BE$43,'RevPAR Raw Data'!AG$1,FALSE)</f>
        <v>46.484524482758601</v>
      </c>
      <c r="AU56" s="64">
        <f>VLOOKUP($A56,'RevPAR Raw Data'!$B$6:$BE$43,'RevPAR Raw Data'!AH$1,FALSE)</f>
        <v>51.740224137931001</v>
      </c>
      <c r="AV56" s="64">
        <f>VLOOKUP($A56,'RevPAR Raw Data'!$B$6:$BE$43,'RevPAR Raw Data'!AI$1,FALSE)</f>
        <v>56.422784137931004</v>
      </c>
      <c r="AW56" s="64">
        <f>VLOOKUP($A56,'RevPAR Raw Data'!$B$6:$BE$43,'RevPAR Raw Data'!AJ$1,FALSE)</f>
        <v>47.559044137930996</v>
      </c>
      <c r="AX56" s="64">
        <f>VLOOKUP($A56,'RevPAR Raw Data'!$B$6:$BE$43,'RevPAR Raw Data'!AK$1,FALSE)</f>
        <v>52.521285172413698</v>
      </c>
      <c r="AY56" s="65">
        <f>VLOOKUP($A56,'RevPAR Raw Data'!$B$6:$BE$43,'RevPAR Raw Data'!AL$1,FALSE)</f>
        <v>50.945572413793101</v>
      </c>
      <c r="AZ56" s="64">
        <f>VLOOKUP($A56,'RevPAR Raw Data'!$B$6:$BE$43,'RevPAR Raw Data'!AN$1,FALSE)</f>
        <v>66.623930689655097</v>
      </c>
      <c r="BA56" s="64">
        <f>VLOOKUP($A56,'RevPAR Raw Data'!$B$6:$BE$43,'RevPAR Raw Data'!AO$1,FALSE)</f>
        <v>65.4536368965517</v>
      </c>
      <c r="BB56" s="65">
        <f>VLOOKUP($A56,'RevPAR Raw Data'!$B$6:$BE$43,'RevPAR Raw Data'!AP$1,FALSE)</f>
        <v>66.038783793103406</v>
      </c>
      <c r="BC56" s="66">
        <f>VLOOKUP($A56,'RevPAR Raw Data'!$B$6:$BE$43,'RevPAR Raw Data'!AR$1,FALSE)</f>
        <v>55.257918522167401</v>
      </c>
      <c r="BE56" s="140">
        <f>(VLOOKUP($A56,'RevPAR Raw Data'!$B$6:$BE$43,'RevPAR Raw Data'!AT$1,FALSE))/100</f>
        <v>7.9686533426860703E-2</v>
      </c>
      <c r="BF56" s="127">
        <f>(VLOOKUP($A56,'RevPAR Raw Data'!$B$6:$BE$43,'RevPAR Raw Data'!AU$1,FALSE))/100</f>
        <v>0.260274792357852</v>
      </c>
      <c r="BG56" s="127">
        <f>(VLOOKUP($A56,'RevPAR Raw Data'!$B$6:$BE$43,'RevPAR Raw Data'!AV$1,FALSE))/100</f>
        <v>0.156205238523771</v>
      </c>
      <c r="BH56" s="127">
        <f>(VLOOKUP($A56,'RevPAR Raw Data'!$B$6:$BE$43,'RevPAR Raw Data'!AW$1,FALSE))/100</f>
        <v>-0.13841978219622</v>
      </c>
      <c r="BI56" s="127">
        <f>(VLOOKUP($A56,'RevPAR Raw Data'!$B$6:$BE$43,'RevPAR Raw Data'!AX$1,FALSE))/100</f>
        <v>-2.28814009484977E-2</v>
      </c>
      <c r="BJ56" s="141">
        <f>(VLOOKUP($A56,'RevPAR Raw Data'!$B$6:$BE$43,'RevPAR Raw Data'!AY$1,FALSE))/100</f>
        <v>5.3206436890377004E-2</v>
      </c>
      <c r="BK56" s="127">
        <f>(VLOOKUP($A56,'RevPAR Raw Data'!$B$6:$BE$43,'RevPAR Raw Data'!BA$1,FALSE))/100</f>
        <v>0.104155693159709</v>
      </c>
      <c r="BL56" s="127">
        <f>(VLOOKUP($A56,'RevPAR Raw Data'!$B$6:$BE$43,'RevPAR Raw Data'!BB$1,FALSE))/100</f>
        <v>0.13469933559255198</v>
      </c>
      <c r="BM56" s="141">
        <f>(VLOOKUP($A56,'RevPAR Raw Data'!$B$6:$BE$43,'RevPAR Raw Data'!BC$1,FALSE))/100</f>
        <v>0.11908389132233101</v>
      </c>
      <c r="BN56" s="142">
        <f>(VLOOKUP($A56,'RevPAR Raw Data'!$B$6:$BE$43,'RevPAR Raw Data'!BE$1,FALSE))/100</f>
        <v>7.4810861888172403E-2</v>
      </c>
    </row>
    <row r="57" spans="1:66" ht="14.25" customHeight="1" x14ac:dyDescent="0.45">
      <c r="A57" s="194" t="s">
        <v>122</v>
      </c>
      <c r="B57" s="194"/>
      <c r="C57" s="194"/>
      <c r="D57" s="194"/>
      <c r="E57" s="194"/>
      <c r="F57" s="194"/>
      <c r="G57" s="194"/>
      <c r="H57" s="194"/>
      <c r="I57" s="194"/>
      <c r="J57" s="194"/>
      <c r="K57" s="194"/>
    </row>
    <row r="58" spans="1:66" x14ac:dyDescent="0.45">
      <c r="A58" s="194"/>
      <c r="B58" s="194"/>
      <c r="C58" s="194"/>
      <c r="D58" s="194"/>
      <c r="E58" s="194"/>
      <c r="F58" s="194"/>
      <c r="G58" s="194"/>
      <c r="H58" s="194"/>
      <c r="I58" s="194"/>
      <c r="J58" s="194"/>
      <c r="K58" s="194"/>
    </row>
    <row r="59" spans="1:66" x14ac:dyDescent="0.45">
      <c r="A59" s="194"/>
      <c r="B59" s="194"/>
      <c r="C59" s="194"/>
      <c r="D59" s="194"/>
      <c r="E59" s="194"/>
      <c r="F59" s="194"/>
      <c r="G59" s="194"/>
      <c r="H59" s="194"/>
      <c r="I59" s="194"/>
      <c r="J59" s="194"/>
      <c r="K59" s="194"/>
    </row>
  </sheetData>
  <sheetProtection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3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A8" sqref="AA8"/>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7"/>
      <c r="B1" s="78" t="s">
        <v>98</v>
      </c>
      <c r="D1" s="147"/>
      <c r="E1" s="147"/>
      <c r="F1" s="147"/>
      <c r="G1" s="147"/>
      <c r="H1" s="147"/>
      <c r="I1" s="147"/>
      <c r="J1" s="147"/>
      <c r="K1" s="147"/>
      <c r="L1" s="147"/>
      <c r="M1" s="147"/>
      <c r="N1" s="147"/>
      <c r="O1" s="147"/>
      <c r="P1" s="147"/>
      <c r="Q1" s="147"/>
      <c r="R1" s="147"/>
      <c r="S1" s="147"/>
      <c r="T1" s="147"/>
      <c r="U1" s="147"/>
      <c r="V1" s="147"/>
      <c r="W1" s="147"/>
      <c r="X1" s="147"/>
      <c r="Y1" s="148"/>
      <c r="Z1" s="148"/>
      <c r="AA1" s="148"/>
      <c r="AB1" s="148"/>
      <c r="AC1" s="148"/>
      <c r="AD1" s="148"/>
      <c r="AE1" s="148"/>
      <c r="AF1" s="148"/>
      <c r="AG1" s="148"/>
      <c r="AH1" s="148"/>
      <c r="AI1" s="148"/>
      <c r="AJ1" s="148"/>
      <c r="AK1" s="148"/>
      <c r="AL1" s="148"/>
    </row>
    <row r="2" spans="1:50" ht="15" customHeight="1" x14ac:dyDescent="0.25">
      <c r="A2" s="147"/>
      <c r="B2" t="s">
        <v>148</v>
      </c>
      <c r="C2" s="147"/>
      <c r="D2" s="147"/>
      <c r="E2" s="147"/>
      <c r="F2" s="147"/>
      <c r="G2" s="147"/>
      <c r="H2" s="147"/>
      <c r="I2" s="147"/>
      <c r="J2" s="147"/>
      <c r="K2" s="147"/>
      <c r="L2" s="147"/>
      <c r="M2" s="147"/>
      <c r="N2" s="147"/>
      <c r="O2" s="147"/>
      <c r="P2" s="147"/>
      <c r="Q2" s="147"/>
      <c r="R2" s="147"/>
      <c r="S2" s="147"/>
      <c r="T2" s="147"/>
      <c r="U2" s="147"/>
      <c r="V2" s="147"/>
      <c r="W2" s="147"/>
      <c r="X2" s="147"/>
      <c r="Y2" s="148"/>
      <c r="Z2" s="148"/>
      <c r="AA2" s="148"/>
      <c r="AB2" s="148"/>
      <c r="AC2" s="148"/>
      <c r="AD2" s="148"/>
      <c r="AE2" s="148"/>
      <c r="AF2" s="148"/>
      <c r="AG2" s="148"/>
      <c r="AH2" s="148"/>
      <c r="AI2" s="148"/>
      <c r="AJ2" s="148"/>
      <c r="AK2" s="148"/>
      <c r="AL2" s="148"/>
    </row>
    <row r="3" spans="1:50" x14ac:dyDescent="0.25">
      <c r="A3" s="147"/>
      <c r="B3" s="147"/>
      <c r="C3" s="147"/>
      <c r="D3" s="147"/>
      <c r="E3" s="147"/>
      <c r="F3" s="147"/>
      <c r="G3" s="147"/>
      <c r="H3" s="147"/>
      <c r="I3" s="147"/>
      <c r="J3" s="147"/>
      <c r="K3" s="147"/>
      <c r="L3" s="147"/>
      <c r="M3" s="147"/>
      <c r="N3" s="147"/>
      <c r="O3" s="147"/>
      <c r="P3" s="147"/>
      <c r="Q3" s="147"/>
      <c r="R3" s="147"/>
      <c r="S3" s="147"/>
      <c r="T3" s="147"/>
      <c r="U3" s="147"/>
      <c r="V3" s="147"/>
      <c r="W3" s="147"/>
      <c r="X3" s="147"/>
      <c r="Y3" s="148"/>
      <c r="Z3" s="148"/>
      <c r="AA3" s="148"/>
      <c r="AB3" s="148"/>
      <c r="AC3" s="148"/>
      <c r="AD3" s="148"/>
      <c r="AE3" s="148"/>
      <c r="AF3" s="148"/>
      <c r="AG3" s="148"/>
      <c r="AH3" s="148"/>
      <c r="AI3" s="148"/>
      <c r="AJ3" s="148"/>
      <c r="AK3" s="148"/>
      <c r="AL3" s="148"/>
    </row>
    <row r="4" spans="1:50" x14ac:dyDescent="0.25">
      <c r="A4" s="147"/>
      <c r="B4" s="147"/>
      <c r="C4" s="147"/>
      <c r="D4" s="147"/>
      <c r="E4" s="147"/>
      <c r="F4" s="147"/>
      <c r="G4" s="147"/>
      <c r="H4" s="147"/>
      <c r="I4" s="147"/>
      <c r="J4" s="147"/>
      <c r="K4" s="147"/>
      <c r="L4" s="147"/>
      <c r="M4" s="147"/>
      <c r="N4" s="147"/>
      <c r="O4" s="147"/>
      <c r="P4" s="147"/>
      <c r="Q4" s="147"/>
      <c r="R4" s="147"/>
      <c r="S4" s="147"/>
      <c r="T4" s="147"/>
      <c r="U4" s="147"/>
      <c r="V4" s="147"/>
      <c r="W4" s="147"/>
      <c r="X4" s="147"/>
      <c r="Y4" s="148"/>
      <c r="Z4" s="148"/>
      <c r="AA4" s="148"/>
      <c r="AB4" s="148"/>
      <c r="AC4" s="148"/>
      <c r="AD4" s="148"/>
      <c r="AE4" s="148"/>
      <c r="AF4" s="148"/>
      <c r="AG4" s="148"/>
      <c r="AH4" s="148"/>
      <c r="AI4" s="148"/>
      <c r="AJ4" s="148"/>
      <c r="AK4" s="148"/>
      <c r="AL4" s="148"/>
    </row>
    <row r="5" spans="1:50" x14ac:dyDescent="0.25">
      <c r="A5" s="147"/>
      <c r="B5" s="147"/>
      <c r="C5" s="147"/>
      <c r="D5" s="147"/>
      <c r="E5" s="147"/>
      <c r="F5" s="147"/>
      <c r="G5" s="147"/>
      <c r="H5" s="147"/>
      <c r="I5" s="147"/>
      <c r="J5" s="147"/>
      <c r="K5" s="147"/>
      <c r="L5" s="147"/>
      <c r="M5" s="147"/>
      <c r="N5" s="147"/>
      <c r="O5" s="147"/>
      <c r="P5" s="147"/>
      <c r="Q5" s="147"/>
      <c r="R5" s="147"/>
      <c r="S5" s="147"/>
      <c r="T5" s="147"/>
      <c r="U5" s="147"/>
      <c r="V5" s="147"/>
      <c r="W5" s="147"/>
      <c r="X5" s="147"/>
      <c r="Y5" s="148"/>
      <c r="Z5" s="148"/>
      <c r="AA5" s="148"/>
      <c r="AB5" s="148"/>
      <c r="AC5" s="148"/>
      <c r="AD5" s="148"/>
      <c r="AE5" s="148"/>
      <c r="AF5" s="148"/>
      <c r="AG5" s="148"/>
      <c r="AH5" s="148"/>
      <c r="AI5" s="148"/>
      <c r="AJ5" s="148"/>
      <c r="AK5" s="148"/>
      <c r="AL5" s="148"/>
    </row>
    <row r="6" spans="1:50" x14ac:dyDescent="0.25">
      <c r="A6" s="147"/>
      <c r="B6" s="147"/>
      <c r="C6" s="147"/>
      <c r="D6" s="147"/>
      <c r="E6" s="147"/>
      <c r="F6" s="147"/>
      <c r="G6" s="147"/>
      <c r="H6" s="147"/>
      <c r="I6" s="147"/>
      <c r="J6" s="147"/>
      <c r="K6" s="147"/>
      <c r="L6" s="147"/>
      <c r="M6" s="147"/>
      <c r="N6" s="147"/>
      <c r="O6" s="147"/>
      <c r="P6" s="147"/>
      <c r="Q6" s="147"/>
      <c r="R6" s="147"/>
      <c r="S6" s="147"/>
      <c r="T6" s="147"/>
      <c r="U6" s="147"/>
      <c r="V6" s="147"/>
      <c r="W6" s="147"/>
      <c r="X6" s="147"/>
      <c r="Y6" s="148"/>
      <c r="Z6" s="148"/>
      <c r="AA6" s="148"/>
      <c r="AB6" s="148"/>
      <c r="AC6" s="148"/>
      <c r="AD6" s="148"/>
      <c r="AE6" s="148"/>
      <c r="AF6" s="148"/>
      <c r="AG6" s="148"/>
      <c r="AH6" s="148"/>
      <c r="AI6" s="148"/>
      <c r="AJ6" s="148"/>
      <c r="AK6" s="148"/>
      <c r="AL6" s="148"/>
    </row>
    <row r="7" spans="1:50" x14ac:dyDescent="0.25">
      <c r="A7" s="147"/>
      <c r="B7" s="147"/>
      <c r="C7" s="147"/>
      <c r="D7" s="147"/>
      <c r="E7" s="147"/>
      <c r="F7" s="147"/>
      <c r="G7" s="147"/>
      <c r="H7" s="147"/>
      <c r="I7" s="147"/>
      <c r="J7" s="147"/>
      <c r="K7" s="147"/>
      <c r="L7" s="147"/>
      <c r="M7" s="147"/>
      <c r="N7" s="147"/>
      <c r="O7" s="147"/>
      <c r="P7" s="147"/>
      <c r="Q7" s="147"/>
      <c r="R7" s="147"/>
      <c r="S7" s="147"/>
      <c r="T7" s="147"/>
      <c r="U7" s="147"/>
      <c r="V7" s="147"/>
      <c r="W7" s="147"/>
      <c r="X7" s="147"/>
      <c r="Y7" s="148"/>
      <c r="Z7" s="148"/>
      <c r="AA7" s="148"/>
      <c r="AB7" s="148"/>
      <c r="AC7" s="148"/>
      <c r="AD7" s="148"/>
      <c r="AE7" s="148"/>
      <c r="AF7" s="148"/>
      <c r="AG7" s="148"/>
      <c r="AH7" s="148"/>
      <c r="AI7" s="148"/>
      <c r="AJ7" s="148"/>
      <c r="AK7" s="148"/>
      <c r="AL7" s="148"/>
    </row>
    <row r="8" spans="1:50" ht="18" customHeight="1" x14ac:dyDescent="0.35">
      <c r="A8" s="79"/>
      <c r="B8" s="147"/>
      <c r="C8" s="147"/>
      <c r="D8" s="201" t="s">
        <v>135</v>
      </c>
      <c r="E8" s="201"/>
      <c r="F8" s="201"/>
      <c r="G8" s="201"/>
      <c r="H8" s="201"/>
      <c r="I8" s="201"/>
      <c r="J8" s="201"/>
      <c r="K8" s="79"/>
      <c r="L8" s="79"/>
      <c r="M8" s="79"/>
      <c r="N8" s="79"/>
      <c r="O8" s="147"/>
      <c r="P8" s="201" t="s">
        <v>136</v>
      </c>
      <c r="Q8" s="201"/>
      <c r="R8" s="201"/>
      <c r="S8" s="201"/>
      <c r="T8" s="201"/>
      <c r="U8" s="201"/>
      <c r="V8" s="201"/>
      <c r="W8" s="79"/>
      <c r="X8" s="79"/>
      <c r="Y8" s="148"/>
      <c r="Z8" s="148"/>
      <c r="AA8" s="148"/>
      <c r="AB8" s="148"/>
      <c r="AC8" s="148"/>
      <c r="AD8" s="148"/>
      <c r="AE8" s="148"/>
      <c r="AF8" s="148"/>
      <c r="AG8" s="148"/>
      <c r="AH8" s="148"/>
      <c r="AI8" s="148"/>
      <c r="AJ8" s="148"/>
      <c r="AK8" s="148"/>
      <c r="AL8" s="148"/>
    </row>
    <row r="9" spans="1:50" ht="15.75" customHeight="1" x14ac:dyDescent="0.35">
      <c r="A9" s="80"/>
      <c r="B9" s="81"/>
      <c r="C9" s="81"/>
      <c r="D9" s="82" t="s">
        <v>0</v>
      </c>
      <c r="E9" s="82" t="s">
        <v>1</v>
      </c>
      <c r="F9" s="82" t="s">
        <v>99</v>
      </c>
      <c r="G9" s="82" t="s">
        <v>2</v>
      </c>
      <c r="H9" s="82" t="s">
        <v>100</v>
      </c>
      <c r="I9" s="82" t="s">
        <v>3</v>
      </c>
      <c r="J9" s="82" t="s">
        <v>4</v>
      </c>
      <c r="K9" s="80"/>
      <c r="L9" s="80"/>
      <c r="M9" s="81"/>
      <c r="N9" s="81"/>
      <c r="O9" s="81"/>
      <c r="P9" s="82" t="s">
        <v>0</v>
      </c>
      <c r="Q9" s="82" t="s">
        <v>1</v>
      </c>
      <c r="R9" s="82" t="s">
        <v>99</v>
      </c>
      <c r="S9" s="82" t="s">
        <v>2</v>
      </c>
      <c r="T9" s="82" t="s">
        <v>100</v>
      </c>
      <c r="U9" s="82" t="s">
        <v>3</v>
      </c>
      <c r="V9" s="82" t="s">
        <v>4</v>
      </c>
      <c r="W9" s="80"/>
      <c r="X9" s="80"/>
      <c r="Y9" s="83"/>
      <c r="Z9" s="83"/>
      <c r="AA9" s="83"/>
      <c r="AB9" s="83"/>
      <c r="AC9" s="83"/>
      <c r="AD9" s="83"/>
      <c r="AE9" s="83"/>
      <c r="AF9" s="83"/>
      <c r="AG9" s="83"/>
      <c r="AH9" s="83"/>
      <c r="AI9" s="83"/>
      <c r="AJ9" s="83"/>
      <c r="AK9" s="83"/>
      <c r="AL9" s="83"/>
      <c r="AM9" s="84"/>
      <c r="AN9" s="84"/>
      <c r="AO9" s="84"/>
      <c r="AP9" s="84"/>
      <c r="AQ9" s="84"/>
      <c r="AR9" s="84"/>
      <c r="AS9" s="84"/>
      <c r="AT9" s="84"/>
      <c r="AU9" s="84"/>
      <c r="AV9" s="84"/>
      <c r="AW9" s="84"/>
      <c r="AX9" s="84"/>
    </row>
    <row r="10" spans="1:50" ht="20.149999999999999" customHeight="1" x14ac:dyDescent="0.25">
      <c r="A10" s="149"/>
      <c r="B10" s="147"/>
      <c r="C10" s="85" t="s">
        <v>124</v>
      </c>
      <c r="D10" s="86">
        <v>15</v>
      </c>
      <c r="E10" s="87">
        <v>16</v>
      </c>
      <c r="F10" s="87">
        <v>17</v>
      </c>
      <c r="G10" s="87">
        <v>18</v>
      </c>
      <c r="H10" s="87">
        <v>19</v>
      </c>
      <c r="I10" s="87">
        <v>20</v>
      </c>
      <c r="J10" s="88">
        <v>21</v>
      </c>
      <c r="K10" s="149"/>
      <c r="L10" s="149"/>
      <c r="M10" s="203" t="s">
        <v>101</v>
      </c>
      <c r="N10" s="204"/>
      <c r="O10" s="85" t="s">
        <v>124</v>
      </c>
      <c r="P10" s="86">
        <v>17</v>
      </c>
      <c r="Q10" s="87">
        <v>18</v>
      </c>
      <c r="R10" s="87">
        <v>19</v>
      </c>
      <c r="S10" s="87">
        <v>20</v>
      </c>
      <c r="T10" s="87">
        <v>21</v>
      </c>
      <c r="U10" s="87">
        <v>22</v>
      </c>
      <c r="V10" s="88">
        <v>23</v>
      </c>
      <c r="W10" s="149"/>
      <c r="X10" s="149"/>
      <c r="Y10" s="148"/>
      <c r="Z10" s="148"/>
      <c r="AA10" s="148"/>
      <c r="AB10" s="148"/>
      <c r="AC10" s="148"/>
      <c r="AD10" s="148"/>
      <c r="AE10" s="148"/>
      <c r="AF10" s="148"/>
      <c r="AG10" s="148"/>
      <c r="AH10" s="148"/>
      <c r="AI10" s="148"/>
      <c r="AJ10" s="148"/>
      <c r="AK10" s="148"/>
      <c r="AL10" s="148"/>
    </row>
    <row r="11" spans="1:50" ht="20.149999999999999" customHeight="1" x14ac:dyDescent="0.25">
      <c r="A11" s="149"/>
      <c r="B11" s="147"/>
      <c r="C11" s="85" t="s">
        <v>124</v>
      </c>
      <c r="D11" s="89">
        <v>22</v>
      </c>
      <c r="E11" s="90">
        <v>23</v>
      </c>
      <c r="F11" s="90">
        <v>24</v>
      </c>
      <c r="G11" s="90">
        <v>25</v>
      </c>
      <c r="H11" s="90">
        <v>26</v>
      </c>
      <c r="I11" s="90">
        <v>27</v>
      </c>
      <c r="J11" s="91">
        <v>28</v>
      </c>
      <c r="K11" s="149"/>
      <c r="L11" s="149"/>
      <c r="M11" s="203" t="s">
        <v>101</v>
      </c>
      <c r="N11" s="204"/>
      <c r="O11" s="85" t="s">
        <v>124</v>
      </c>
      <c r="P11" s="89">
        <v>24</v>
      </c>
      <c r="Q11" s="90">
        <v>25</v>
      </c>
      <c r="R11" s="90">
        <v>26</v>
      </c>
      <c r="S11" s="90">
        <v>27</v>
      </c>
      <c r="T11" s="90">
        <v>28</v>
      </c>
      <c r="U11" s="90">
        <v>29</v>
      </c>
      <c r="V11" s="91">
        <v>30</v>
      </c>
      <c r="W11" s="149"/>
      <c r="X11" s="149"/>
      <c r="Y11" s="148"/>
      <c r="Z11" s="148"/>
      <c r="AA11" s="148"/>
      <c r="AB11" s="148"/>
      <c r="AC11" s="148"/>
      <c r="AD11" s="148"/>
      <c r="AE11" s="148"/>
      <c r="AF11" s="148"/>
      <c r="AG11" s="148"/>
      <c r="AH11" s="148"/>
      <c r="AI11" s="148"/>
      <c r="AJ11" s="148"/>
      <c r="AK11" s="148"/>
      <c r="AL11" s="148"/>
    </row>
    <row r="12" spans="1:50" ht="20.149999999999999" customHeight="1" x14ac:dyDescent="0.25">
      <c r="A12" s="149"/>
      <c r="B12" s="147"/>
      <c r="C12" s="85" t="s">
        <v>137</v>
      </c>
      <c r="D12" s="92">
        <v>29</v>
      </c>
      <c r="E12" s="93">
        <v>30</v>
      </c>
      <c r="F12" s="93">
        <v>31</v>
      </c>
      <c r="G12" s="93">
        <v>1</v>
      </c>
      <c r="H12" s="93">
        <v>2</v>
      </c>
      <c r="I12" s="93">
        <v>3</v>
      </c>
      <c r="J12" s="94">
        <v>4</v>
      </c>
      <c r="K12" s="149"/>
      <c r="L12" s="149"/>
      <c r="M12" s="203" t="s">
        <v>101</v>
      </c>
      <c r="N12" s="204"/>
      <c r="O12" s="85" t="s">
        <v>137</v>
      </c>
      <c r="P12" s="92">
        <v>31</v>
      </c>
      <c r="Q12" s="93">
        <v>1</v>
      </c>
      <c r="R12" s="93">
        <v>2</v>
      </c>
      <c r="S12" s="93">
        <v>3</v>
      </c>
      <c r="T12" s="93">
        <v>4</v>
      </c>
      <c r="U12" s="93">
        <v>5</v>
      </c>
      <c r="V12" s="94">
        <v>6</v>
      </c>
      <c r="W12" s="149"/>
      <c r="X12" s="149"/>
      <c r="Y12" s="148"/>
      <c r="Z12" s="148"/>
      <c r="AA12" s="148"/>
      <c r="AB12" s="148"/>
      <c r="AC12" s="148"/>
      <c r="AD12" s="148"/>
      <c r="AE12" s="148"/>
      <c r="AF12" s="148"/>
      <c r="AG12" s="148"/>
      <c r="AH12" s="148"/>
      <c r="AI12" s="148"/>
      <c r="AJ12" s="148"/>
      <c r="AK12" s="148"/>
      <c r="AL12" s="148"/>
    </row>
    <row r="13" spans="1:50" ht="20.149999999999999" customHeight="1" x14ac:dyDescent="0.25">
      <c r="A13" s="149"/>
      <c r="B13" s="147"/>
      <c r="C13" s="85" t="s">
        <v>144</v>
      </c>
      <c r="D13" s="106">
        <v>5</v>
      </c>
      <c r="E13" s="107">
        <v>6</v>
      </c>
      <c r="F13" s="107">
        <v>7</v>
      </c>
      <c r="G13" s="107">
        <v>8</v>
      </c>
      <c r="H13" s="107">
        <v>9</v>
      </c>
      <c r="I13" s="107">
        <v>10</v>
      </c>
      <c r="J13" s="108">
        <v>11</v>
      </c>
      <c r="K13" s="149"/>
      <c r="L13" s="149"/>
      <c r="M13" s="203" t="s">
        <v>101</v>
      </c>
      <c r="N13" s="204"/>
      <c r="O13" s="85" t="s">
        <v>144</v>
      </c>
      <c r="P13" s="106">
        <v>7</v>
      </c>
      <c r="Q13" s="107">
        <v>8</v>
      </c>
      <c r="R13" s="107">
        <v>9</v>
      </c>
      <c r="S13" s="107">
        <v>10</v>
      </c>
      <c r="T13" s="107">
        <v>11</v>
      </c>
      <c r="U13" s="107">
        <v>12</v>
      </c>
      <c r="V13" s="108">
        <v>13</v>
      </c>
      <c r="W13" s="149"/>
      <c r="X13" s="149"/>
      <c r="Y13" s="148"/>
      <c r="Z13" s="148"/>
      <c r="AA13" s="148"/>
      <c r="AB13" s="148"/>
      <c r="AC13" s="148"/>
      <c r="AD13" s="148"/>
      <c r="AE13" s="148"/>
      <c r="AF13" s="148"/>
      <c r="AG13" s="148"/>
      <c r="AH13" s="148"/>
      <c r="AI13" s="148"/>
      <c r="AJ13" s="148"/>
      <c r="AK13" s="148"/>
      <c r="AL13" s="148"/>
    </row>
    <row r="14" spans="1:50" ht="20.149999999999999" customHeight="1" x14ac:dyDescent="0.25">
      <c r="A14" s="149"/>
      <c r="B14" s="147"/>
      <c r="C14" s="85" t="s">
        <v>144</v>
      </c>
      <c r="D14" s="95">
        <v>12</v>
      </c>
      <c r="E14" s="96">
        <v>13</v>
      </c>
      <c r="F14" s="96">
        <v>14</v>
      </c>
      <c r="G14" s="96">
        <v>15</v>
      </c>
      <c r="H14" s="96">
        <v>16</v>
      </c>
      <c r="I14" s="96">
        <v>17</v>
      </c>
      <c r="J14" s="97">
        <v>18</v>
      </c>
      <c r="K14" s="149"/>
      <c r="L14" s="149"/>
      <c r="M14" s="203" t="s">
        <v>101</v>
      </c>
      <c r="N14" s="204"/>
      <c r="O14" s="85" t="s">
        <v>144</v>
      </c>
      <c r="P14" s="95">
        <v>14</v>
      </c>
      <c r="Q14" s="96">
        <v>15</v>
      </c>
      <c r="R14" s="96">
        <v>16</v>
      </c>
      <c r="S14" s="96">
        <v>17</v>
      </c>
      <c r="T14" s="96">
        <v>18</v>
      </c>
      <c r="U14" s="96">
        <v>19</v>
      </c>
      <c r="V14" s="97">
        <v>20</v>
      </c>
      <c r="W14" s="149"/>
      <c r="X14" s="149"/>
      <c r="Y14" s="148"/>
      <c r="Z14" s="148"/>
      <c r="AA14" s="148"/>
      <c r="AB14" s="148"/>
      <c r="AC14" s="148"/>
      <c r="AD14" s="148"/>
      <c r="AE14" s="148"/>
      <c r="AF14" s="148"/>
      <c r="AG14" s="148"/>
      <c r="AH14" s="148"/>
      <c r="AI14" s="148"/>
      <c r="AJ14" s="148"/>
      <c r="AK14" s="148"/>
      <c r="AL14" s="148"/>
    </row>
    <row r="15" spans="1:50" ht="20.149999999999999" customHeight="1" x14ac:dyDescent="0.25">
      <c r="A15" s="149"/>
      <c r="B15" s="147"/>
      <c r="C15" s="85" t="s">
        <v>144</v>
      </c>
      <c r="D15" s="109">
        <v>19</v>
      </c>
      <c r="E15" s="110">
        <v>20</v>
      </c>
      <c r="F15" s="110">
        <v>21</v>
      </c>
      <c r="G15" s="110">
        <v>22</v>
      </c>
      <c r="H15" s="110">
        <v>23</v>
      </c>
      <c r="I15" s="110">
        <v>24</v>
      </c>
      <c r="J15" s="111">
        <v>25</v>
      </c>
      <c r="K15" s="149"/>
      <c r="L15" s="149"/>
      <c r="M15" s="203" t="s">
        <v>101</v>
      </c>
      <c r="N15" s="204"/>
      <c r="O15" s="85" t="s">
        <v>144</v>
      </c>
      <c r="P15" s="109">
        <v>21</v>
      </c>
      <c r="Q15" s="110">
        <v>22</v>
      </c>
      <c r="R15" s="110">
        <v>23</v>
      </c>
      <c r="S15" s="110">
        <v>24</v>
      </c>
      <c r="T15" s="110">
        <v>25</v>
      </c>
      <c r="U15" s="110">
        <v>26</v>
      </c>
      <c r="V15" s="111">
        <v>27</v>
      </c>
      <c r="W15" s="149"/>
      <c r="X15" s="149"/>
      <c r="Y15" s="148"/>
      <c r="Z15" s="148"/>
      <c r="AA15" s="148"/>
      <c r="AB15" s="148"/>
      <c r="AC15" s="148"/>
      <c r="AD15" s="148"/>
      <c r="AE15" s="148"/>
      <c r="AF15" s="148"/>
      <c r="AG15" s="148"/>
      <c r="AH15" s="148"/>
      <c r="AI15" s="148"/>
      <c r="AJ15" s="148"/>
      <c r="AK15" s="148"/>
      <c r="AL15" s="148"/>
    </row>
    <row r="16" spans="1:50" x14ac:dyDescent="0.25">
      <c r="A16" s="147"/>
      <c r="B16" s="147"/>
      <c r="C16" s="147"/>
      <c r="D16" s="147"/>
      <c r="E16" s="147"/>
      <c r="F16" s="147"/>
      <c r="G16" s="147"/>
      <c r="H16" s="147"/>
      <c r="I16" s="147"/>
      <c r="J16" s="147"/>
      <c r="K16" s="147"/>
      <c r="L16" s="147"/>
      <c r="M16" s="147"/>
      <c r="N16" s="147"/>
      <c r="O16" s="147"/>
      <c r="P16" s="147"/>
      <c r="Q16" s="147"/>
      <c r="R16" s="147"/>
      <c r="S16" s="147"/>
      <c r="T16" s="147"/>
      <c r="U16" s="147"/>
      <c r="V16" s="147"/>
      <c r="W16" s="147"/>
      <c r="X16" s="147"/>
      <c r="Y16" s="148"/>
      <c r="Z16" s="148"/>
      <c r="AA16" s="148"/>
      <c r="AB16" s="148"/>
      <c r="AC16" s="148"/>
      <c r="AD16" s="148"/>
      <c r="AE16" s="148"/>
      <c r="AF16" s="148"/>
      <c r="AG16" s="148"/>
      <c r="AH16" s="148"/>
      <c r="AI16" s="148"/>
      <c r="AJ16" s="148"/>
      <c r="AK16" s="148"/>
      <c r="AL16" s="148"/>
    </row>
    <row r="17" spans="1:50" x14ac:dyDescent="0.25">
      <c r="A17" s="147"/>
      <c r="B17" s="147"/>
      <c r="C17" s="147"/>
      <c r="D17" s="147"/>
      <c r="E17" s="147"/>
      <c r="F17" s="147"/>
      <c r="G17" s="147"/>
      <c r="H17" s="147"/>
      <c r="I17" s="147"/>
      <c r="J17" s="147"/>
      <c r="K17" s="147"/>
      <c r="L17" s="147"/>
      <c r="M17" s="147"/>
      <c r="N17" s="147"/>
      <c r="O17" s="147"/>
      <c r="P17" s="147"/>
      <c r="Q17" s="147"/>
      <c r="R17" s="147"/>
      <c r="S17" s="147"/>
      <c r="T17" s="147"/>
      <c r="U17" s="147"/>
      <c r="V17" s="147"/>
      <c r="W17" s="147"/>
      <c r="X17" s="147"/>
      <c r="Y17" s="148"/>
      <c r="Z17" s="148"/>
      <c r="AA17" s="148"/>
      <c r="AB17" s="148"/>
      <c r="AC17" s="148"/>
      <c r="AD17" s="148"/>
      <c r="AE17" s="148"/>
      <c r="AF17" s="148"/>
      <c r="AG17" s="148"/>
      <c r="AH17" s="148"/>
      <c r="AI17" s="148"/>
      <c r="AJ17" s="148"/>
      <c r="AK17" s="148"/>
      <c r="AL17" s="148"/>
    </row>
    <row r="18" spans="1:50" ht="13" x14ac:dyDescent="0.3">
      <c r="A18" s="147"/>
      <c r="B18" s="147"/>
      <c r="C18" s="147"/>
      <c r="D18" s="205" t="s">
        <v>102</v>
      </c>
      <c r="E18" s="205"/>
      <c r="F18" s="205"/>
      <c r="G18" s="205"/>
      <c r="H18" s="205"/>
      <c r="I18" s="205"/>
      <c r="J18" s="205"/>
      <c r="K18" s="147"/>
      <c r="L18" s="147"/>
      <c r="M18" s="147"/>
      <c r="N18" s="147"/>
      <c r="O18" s="147"/>
      <c r="P18" s="205" t="s">
        <v>103</v>
      </c>
      <c r="Q18" s="205"/>
      <c r="R18" s="205"/>
      <c r="S18" s="205"/>
      <c r="T18" s="205"/>
      <c r="U18" s="205"/>
      <c r="V18" s="205"/>
      <c r="W18" s="147"/>
      <c r="X18" s="147"/>
      <c r="Y18" s="148"/>
      <c r="Z18" s="148"/>
      <c r="AA18" s="148"/>
      <c r="AB18" s="148"/>
      <c r="AC18" s="148"/>
      <c r="AD18" s="148"/>
      <c r="AE18" s="148"/>
      <c r="AF18" s="148"/>
      <c r="AG18" s="148"/>
      <c r="AH18" s="148"/>
      <c r="AI18" s="148"/>
      <c r="AJ18" s="148"/>
      <c r="AK18" s="148"/>
      <c r="AL18" s="148"/>
    </row>
    <row r="19" spans="1:50" ht="13.15" customHeight="1" x14ac:dyDescent="0.25">
      <c r="A19" s="147"/>
      <c r="B19" s="147"/>
      <c r="C19" s="202" t="s">
        <v>126</v>
      </c>
      <c r="D19" s="202"/>
      <c r="E19" s="202"/>
      <c r="F19" s="202"/>
      <c r="G19" s="147"/>
      <c r="H19" s="147" t="s">
        <v>127</v>
      </c>
      <c r="I19" s="147"/>
      <c r="J19" s="147"/>
      <c r="K19" s="147"/>
      <c r="L19" s="147"/>
      <c r="M19" s="147"/>
      <c r="N19" s="147"/>
      <c r="O19" s="202" t="s">
        <v>130</v>
      </c>
      <c r="P19" s="202"/>
      <c r="Q19" s="202"/>
      <c r="R19" s="202"/>
      <c r="S19" s="147"/>
      <c r="T19" s="147" t="s">
        <v>127</v>
      </c>
      <c r="U19" s="147"/>
      <c r="V19" s="147"/>
      <c r="W19" s="147"/>
      <c r="X19" s="147"/>
      <c r="Y19" s="148"/>
      <c r="Z19" s="148"/>
      <c r="AA19" s="148"/>
      <c r="AB19" s="148"/>
      <c r="AC19" s="148"/>
      <c r="AD19" s="148"/>
      <c r="AE19" s="148"/>
      <c r="AF19" s="148"/>
      <c r="AG19" s="148"/>
      <c r="AH19" s="148"/>
      <c r="AI19" s="148"/>
      <c r="AJ19" s="148"/>
      <c r="AK19" s="148"/>
      <c r="AL19" s="148"/>
    </row>
    <row r="20" spans="1:50" x14ac:dyDescent="0.25">
      <c r="A20" s="98"/>
      <c r="B20" s="98"/>
      <c r="C20" s="202" t="s">
        <v>128</v>
      </c>
      <c r="D20" s="202"/>
      <c r="E20" s="202"/>
      <c r="F20" s="202"/>
      <c r="G20" s="7"/>
      <c r="H20" s="7" t="s">
        <v>129</v>
      </c>
      <c r="I20" s="7"/>
      <c r="J20" s="7"/>
      <c r="K20" s="98"/>
      <c r="L20" s="98"/>
      <c r="M20" s="98"/>
      <c r="N20" s="98"/>
      <c r="O20" s="202" t="s">
        <v>133</v>
      </c>
      <c r="P20" s="202"/>
      <c r="Q20" s="202"/>
      <c r="R20" s="202"/>
      <c r="S20" s="7"/>
      <c r="T20" s="7" t="s">
        <v>129</v>
      </c>
      <c r="U20" s="7"/>
      <c r="V20" s="7"/>
      <c r="W20" s="7"/>
      <c r="X20" s="7"/>
      <c r="Y20" s="99"/>
      <c r="Z20" s="99"/>
      <c r="AA20" s="99"/>
      <c r="AB20" s="99"/>
      <c r="AC20" s="99"/>
      <c r="AD20" s="99"/>
      <c r="AE20" s="99"/>
      <c r="AF20" s="99"/>
      <c r="AG20" s="99"/>
      <c r="AH20" s="99"/>
      <c r="AI20" s="99"/>
      <c r="AJ20" s="99"/>
      <c r="AK20" s="99"/>
      <c r="AL20" s="99"/>
      <c r="AM20" s="1"/>
      <c r="AN20" s="1"/>
      <c r="AO20" s="1"/>
      <c r="AP20" s="1"/>
      <c r="AQ20" s="1"/>
      <c r="AR20" s="1"/>
      <c r="AS20" s="1"/>
      <c r="AT20" s="1"/>
      <c r="AU20" s="1"/>
      <c r="AV20" s="1"/>
      <c r="AW20" s="1"/>
      <c r="AX20" s="1"/>
    </row>
    <row r="21" spans="1:50" x14ac:dyDescent="0.25">
      <c r="A21" s="100"/>
      <c r="B21" s="100"/>
      <c r="C21" s="202" t="s">
        <v>131</v>
      </c>
      <c r="D21" s="202"/>
      <c r="E21" s="202"/>
      <c r="F21" s="202"/>
      <c r="G21" s="7"/>
      <c r="H21" s="7" t="s">
        <v>132</v>
      </c>
      <c r="I21" s="7"/>
      <c r="J21" s="7"/>
      <c r="K21" s="98"/>
      <c r="L21" s="98"/>
      <c r="M21" s="98"/>
      <c r="N21" s="98"/>
      <c r="O21" s="202" t="s">
        <v>134</v>
      </c>
      <c r="P21" s="202"/>
      <c r="Q21" s="202"/>
      <c r="R21" s="202"/>
      <c r="S21" s="101"/>
      <c r="T21" s="101" t="s">
        <v>132</v>
      </c>
      <c r="U21" s="101"/>
      <c r="V21" s="101"/>
      <c r="W21" s="101"/>
      <c r="X21" s="101"/>
      <c r="Y21" s="99"/>
      <c r="Z21" s="99"/>
      <c r="AA21" s="99"/>
      <c r="AB21" s="99"/>
      <c r="AC21" s="99"/>
      <c r="AD21" s="99"/>
      <c r="AE21" s="99"/>
      <c r="AF21" s="99"/>
      <c r="AG21" s="99"/>
      <c r="AH21" s="99"/>
      <c r="AI21" s="99"/>
      <c r="AJ21" s="99"/>
      <c r="AK21" s="99"/>
      <c r="AL21" s="99"/>
      <c r="AM21" s="1"/>
      <c r="AN21" s="1"/>
      <c r="AO21" s="1"/>
      <c r="AP21" s="1"/>
      <c r="AQ21" s="1"/>
      <c r="AR21" s="1"/>
      <c r="AS21" s="1"/>
      <c r="AT21" s="1"/>
      <c r="AU21" s="1"/>
      <c r="AV21" s="1"/>
      <c r="AW21" s="1"/>
      <c r="AX21" s="1"/>
    </row>
    <row r="22" spans="1:50" x14ac:dyDescent="0.25">
      <c r="A22" s="98"/>
      <c r="B22" s="98"/>
      <c r="C22" s="202" t="s">
        <v>131</v>
      </c>
      <c r="D22" s="202"/>
      <c r="E22" s="202"/>
      <c r="F22" s="202"/>
      <c r="G22" s="7"/>
      <c r="H22" s="7" t="s">
        <v>125</v>
      </c>
      <c r="I22" s="7"/>
      <c r="J22" s="7"/>
      <c r="K22" s="98"/>
      <c r="L22" s="98"/>
      <c r="M22" s="98"/>
      <c r="N22" s="98"/>
      <c r="O22" s="202" t="s">
        <v>138</v>
      </c>
      <c r="P22" s="202"/>
      <c r="Q22" s="202"/>
      <c r="R22" s="202"/>
      <c r="S22" s="7"/>
      <c r="T22" s="7" t="s">
        <v>139</v>
      </c>
      <c r="U22" s="7"/>
      <c r="V22" s="7"/>
      <c r="W22" s="7"/>
      <c r="X22" s="7"/>
      <c r="Y22" s="99"/>
      <c r="Z22" s="99"/>
      <c r="AA22" s="99"/>
      <c r="AB22" s="99"/>
      <c r="AC22" s="99"/>
      <c r="AD22" s="99"/>
      <c r="AE22" s="99"/>
      <c r="AF22" s="99"/>
      <c r="AG22" s="99"/>
      <c r="AH22" s="99"/>
      <c r="AI22" s="99"/>
      <c r="AJ22" s="99"/>
      <c r="AK22" s="99"/>
      <c r="AL22" s="99"/>
      <c r="AM22" s="1"/>
      <c r="AN22" s="1"/>
      <c r="AO22" s="1"/>
      <c r="AP22" s="1"/>
      <c r="AQ22" s="1"/>
      <c r="AR22" s="1"/>
      <c r="AS22" s="1"/>
      <c r="AT22" s="1"/>
      <c r="AU22" s="1"/>
      <c r="AV22" s="1"/>
      <c r="AW22" s="1"/>
      <c r="AX22" s="1"/>
    </row>
    <row r="23" spans="1:50" x14ac:dyDescent="0.25">
      <c r="A23" s="98"/>
      <c r="B23" s="98"/>
      <c r="C23" s="202" t="s">
        <v>140</v>
      </c>
      <c r="D23" s="202"/>
      <c r="E23" s="202"/>
      <c r="F23" s="202"/>
      <c r="G23" s="7"/>
      <c r="H23" s="7" t="s">
        <v>139</v>
      </c>
      <c r="I23" s="7"/>
      <c r="J23" s="98"/>
      <c r="K23" s="98"/>
      <c r="L23" s="98"/>
      <c r="M23" s="98"/>
      <c r="N23" s="98"/>
      <c r="O23" s="202" t="s">
        <v>141</v>
      </c>
      <c r="P23" s="202"/>
      <c r="Q23" s="202"/>
      <c r="R23" s="202"/>
      <c r="S23" s="7"/>
      <c r="T23" s="7" t="s">
        <v>142</v>
      </c>
      <c r="U23" s="7"/>
      <c r="V23" s="7"/>
      <c r="W23" s="7"/>
      <c r="X23" s="98"/>
      <c r="Y23" s="99"/>
      <c r="Z23" s="99"/>
      <c r="AA23" s="99"/>
      <c r="AB23" s="99"/>
      <c r="AC23" s="99"/>
      <c r="AD23" s="99"/>
      <c r="AE23" s="99"/>
      <c r="AF23" s="99"/>
      <c r="AG23" s="99"/>
      <c r="AH23" s="99"/>
      <c r="AI23" s="99"/>
      <c r="AJ23" s="99"/>
      <c r="AK23" s="99"/>
      <c r="AL23" s="99"/>
      <c r="AM23" s="1"/>
      <c r="AN23" s="1"/>
      <c r="AO23" s="1"/>
      <c r="AP23" s="1"/>
      <c r="AQ23" s="1"/>
      <c r="AR23" s="1"/>
      <c r="AS23" s="1"/>
      <c r="AT23" s="1"/>
      <c r="AU23" s="1"/>
      <c r="AV23" s="1"/>
      <c r="AW23" s="1"/>
      <c r="AX23" s="1"/>
    </row>
    <row r="24" spans="1:50" x14ac:dyDescent="0.25">
      <c r="A24" s="147"/>
      <c r="B24" s="147"/>
      <c r="C24" s="202" t="s">
        <v>143</v>
      </c>
      <c r="D24" s="202"/>
      <c r="E24" s="202"/>
      <c r="F24" s="202"/>
      <c r="G24" s="7"/>
      <c r="H24" s="7" t="s">
        <v>142</v>
      </c>
      <c r="I24" s="7"/>
      <c r="J24" s="147"/>
      <c r="K24" s="147"/>
      <c r="L24" s="147"/>
      <c r="M24" s="147"/>
      <c r="N24" s="147"/>
      <c r="O24" s="202" t="s">
        <v>146</v>
      </c>
      <c r="P24" s="202"/>
      <c r="Q24" s="202"/>
      <c r="R24" s="202"/>
      <c r="S24" s="7"/>
      <c r="T24" s="7" t="s">
        <v>147</v>
      </c>
      <c r="U24" s="7"/>
      <c r="V24" s="7"/>
      <c r="W24" s="7"/>
      <c r="X24" s="147"/>
      <c r="Y24" s="148"/>
      <c r="Z24" s="148"/>
      <c r="AA24" s="148"/>
      <c r="AB24" s="148"/>
      <c r="AC24" s="148"/>
      <c r="AD24" s="148"/>
      <c r="AE24" s="148"/>
      <c r="AF24" s="148"/>
      <c r="AG24" s="148"/>
      <c r="AH24" s="148"/>
      <c r="AI24" s="148"/>
      <c r="AJ24" s="148"/>
      <c r="AK24" s="148"/>
      <c r="AL24" s="148"/>
    </row>
    <row r="25" spans="1:50" ht="12.75" customHeight="1" x14ac:dyDescent="0.25">
      <c r="Y25" s="148"/>
      <c r="Z25" s="148"/>
      <c r="AA25" s="148"/>
      <c r="AB25" s="148"/>
      <c r="AC25" s="148"/>
      <c r="AD25" s="148"/>
      <c r="AE25" s="148"/>
      <c r="AF25" s="148"/>
      <c r="AG25" s="148"/>
      <c r="AH25" s="148"/>
      <c r="AI25" s="148"/>
      <c r="AJ25" s="148"/>
      <c r="AK25" s="148"/>
      <c r="AL25" s="148"/>
    </row>
    <row r="26" spans="1:50" x14ac:dyDescent="0.25">
      <c r="A26" s="147"/>
      <c r="B26" s="147"/>
      <c r="C26" s="202" t="s">
        <v>146</v>
      </c>
      <c r="D26" s="202"/>
      <c r="E26" s="202"/>
      <c r="F26" s="202"/>
      <c r="G26" s="7"/>
      <c r="H26" s="7" t="s">
        <v>147</v>
      </c>
      <c r="I26" s="7"/>
      <c r="J26" s="147"/>
      <c r="K26" s="147"/>
      <c r="L26" s="147"/>
      <c r="M26" s="147"/>
      <c r="N26" s="147"/>
      <c r="O26" s="202"/>
      <c r="P26" s="202"/>
      <c r="Q26" s="202"/>
      <c r="R26" s="202"/>
      <c r="S26" s="7"/>
      <c r="T26" s="7"/>
      <c r="U26" s="7"/>
      <c r="V26" s="7"/>
      <c r="W26" s="7"/>
      <c r="X26" s="147"/>
      <c r="Y26" s="148"/>
      <c r="Z26" s="148"/>
      <c r="AA26" s="148"/>
      <c r="AB26" s="148"/>
      <c r="AC26" s="148"/>
      <c r="AD26" s="148"/>
      <c r="AE26" s="148"/>
      <c r="AF26" s="148"/>
      <c r="AG26" s="148"/>
      <c r="AH26" s="148"/>
      <c r="AI26" s="148"/>
      <c r="AJ26" s="148"/>
      <c r="AK26" s="148"/>
      <c r="AL26" s="148"/>
    </row>
    <row r="27" spans="1:50" x14ac:dyDescent="0.25">
      <c r="A27" s="147"/>
      <c r="B27" s="147"/>
      <c r="C27" s="202"/>
      <c r="D27" s="206"/>
      <c r="E27" s="206"/>
      <c r="F27" s="7"/>
      <c r="G27" s="7"/>
      <c r="H27" s="7"/>
      <c r="I27" s="7"/>
      <c r="J27" s="147"/>
      <c r="K27" s="147"/>
      <c r="L27" s="147"/>
      <c r="M27" s="147"/>
      <c r="N27" s="147"/>
      <c r="O27" s="202"/>
      <c r="P27" s="206"/>
      <c r="Q27" s="206"/>
      <c r="R27" s="7"/>
      <c r="S27" s="7"/>
      <c r="T27" s="7"/>
      <c r="U27" s="7"/>
      <c r="V27" s="7"/>
      <c r="W27" s="7"/>
      <c r="X27" s="147"/>
      <c r="Y27" s="148"/>
      <c r="Z27" s="148"/>
      <c r="AA27" s="148"/>
      <c r="AB27" s="148"/>
      <c r="AC27" s="148"/>
      <c r="AD27" s="148"/>
      <c r="AE27" s="148"/>
      <c r="AF27" s="148"/>
      <c r="AG27" s="148"/>
      <c r="AH27" s="148"/>
      <c r="AI27" s="148"/>
      <c r="AJ27" s="148"/>
      <c r="AK27" s="148"/>
      <c r="AL27" s="148"/>
    </row>
    <row r="28" spans="1:50" x14ac:dyDescent="0.25">
      <c r="A28" s="147"/>
      <c r="B28" s="147"/>
      <c r="C28" s="202"/>
      <c r="D28" s="206"/>
      <c r="E28" s="206"/>
      <c r="F28" s="147"/>
      <c r="G28" s="147"/>
      <c r="H28" s="147"/>
      <c r="I28" s="147"/>
      <c r="J28" s="147"/>
      <c r="K28" s="147"/>
      <c r="L28" s="147"/>
      <c r="M28" s="147"/>
      <c r="N28" s="147"/>
      <c r="O28" s="202"/>
      <c r="P28" s="206"/>
      <c r="Q28" s="206"/>
      <c r="R28" s="147"/>
      <c r="S28" s="147"/>
      <c r="T28" s="147"/>
      <c r="U28" s="147"/>
      <c r="V28" s="147"/>
      <c r="W28" s="147"/>
      <c r="X28" s="147"/>
      <c r="Y28" s="148"/>
      <c r="Z28" s="148"/>
      <c r="AA28" s="148"/>
      <c r="AB28" s="148"/>
      <c r="AC28" s="148"/>
      <c r="AD28" s="148"/>
      <c r="AE28" s="148"/>
      <c r="AF28" s="148"/>
      <c r="AG28" s="148"/>
      <c r="AH28" s="148"/>
      <c r="AI28" s="148"/>
      <c r="AJ28" s="148"/>
      <c r="AK28" s="148"/>
      <c r="AL28" s="148"/>
    </row>
    <row r="29" spans="1:50" x14ac:dyDescent="0.25">
      <c r="A29" s="147"/>
      <c r="B29" s="147"/>
      <c r="C29" s="202"/>
      <c r="D29" s="206"/>
      <c r="E29" s="206"/>
      <c r="F29" s="147"/>
      <c r="G29" s="147"/>
      <c r="H29" s="147"/>
      <c r="I29" s="147"/>
      <c r="J29" s="147"/>
      <c r="K29" s="147"/>
      <c r="L29" s="147"/>
      <c r="M29" s="147"/>
      <c r="N29" s="147"/>
      <c r="O29" s="202"/>
      <c r="P29" s="206"/>
      <c r="Q29" s="206"/>
      <c r="R29" s="147"/>
      <c r="T29" s="147"/>
      <c r="U29" s="147"/>
      <c r="V29" s="147"/>
      <c r="W29" s="147"/>
      <c r="X29" s="147"/>
      <c r="Y29" s="148"/>
      <c r="Z29" s="148"/>
      <c r="AA29" s="148"/>
      <c r="AB29" s="148"/>
      <c r="AC29" s="148"/>
      <c r="AD29" s="148"/>
      <c r="AE29" s="148"/>
      <c r="AF29" s="148"/>
      <c r="AG29" s="148"/>
      <c r="AH29" s="148"/>
      <c r="AI29" s="148"/>
      <c r="AJ29" s="148"/>
      <c r="AK29" s="148"/>
      <c r="AL29" s="148"/>
    </row>
    <row r="30" spans="1:50" ht="13" x14ac:dyDescent="0.3">
      <c r="A30" s="147"/>
      <c r="B30" s="147"/>
      <c r="C30" s="150"/>
      <c r="D30" s="147"/>
      <c r="E30" s="147"/>
      <c r="F30" s="147"/>
      <c r="G30" s="102" t="s">
        <v>104</v>
      </c>
      <c r="H30" s="147">
        <v>30</v>
      </c>
      <c r="I30" s="147"/>
      <c r="J30" s="147"/>
      <c r="K30" s="147"/>
      <c r="L30" s="147"/>
      <c r="M30" s="147"/>
      <c r="N30" s="147"/>
      <c r="O30" s="150"/>
      <c r="P30" s="147"/>
      <c r="Q30" s="147"/>
      <c r="R30" s="147"/>
      <c r="S30" s="102" t="s">
        <v>104</v>
      </c>
      <c r="T30" s="147">
        <v>30</v>
      </c>
      <c r="U30" s="147"/>
      <c r="V30" s="147"/>
      <c r="W30" s="147"/>
      <c r="X30" s="147"/>
      <c r="Y30" s="148"/>
      <c r="Z30" s="148"/>
      <c r="AA30" s="148"/>
      <c r="AB30" s="148"/>
      <c r="AC30" s="148"/>
      <c r="AD30" s="148"/>
      <c r="AE30" s="148"/>
      <c r="AF30" s="148"/>
      <c r="AG30" s="148"/>
      <c r="AH30" s="148"/>
      <c r="AI30" s="148"/>
      <c r="AJ30" s="148"/>
      <c r="AK30" s="148"/>
      <c r="AL30" s="148"/>
    </row>
    <row r="31" spans="1:50" ht="13" x14ac:dyDescent="0.3">
      <c r="A31" s="147"/>
      <c r="B31" s="147"/>
      <c r="C31" s="150"/>
      <c r="D31" s="147"/>
      <c r="E31" s="147"/>
      <c r="F31" s="147"/>
      <c r="G31" s="102" t="s">
        <v>105</v>
      </c>
      <c r="H31" s="147">
        <v>12</v>
      </c>
      <c r="I31" s="147"/>
      <c r="J31" s="147"/>
      <c r="K31" s="147"/>
      <c r="L31" s="147"/>
      <c r="M31" s="147"/>
      <c r="N31" s="147"/>
      <c r="O31" s="150"/>
      <c r="P31" s="147"/>
      <c r="Q31" s="147"/>
      <c r="R31" s="147"/>
      <c r="S31" s="102" t="s">
        <v>105</v>
      </c>
      <c r="T31" s="147">
        <v>12</v>
      </c>
      <c r="U31" s="147"/>
      <c r="V31" s="147"/>
      <c r="W31" s="147"/>
      <c r="X31" s="147"/>
      <c r="Y31" s="148"/>
      <c r="Z31" s="148"/>
      <c r="AA31" s="148"/>
      <c r="AB31" s="148"/>
      <c r="AC31" s="148"/>
      <c r="AD31" s="148"/>
      <c r="AE31" s="148"/>
      <c r="AF31" s="148"/>
      <c r="AG31" s="148"/>
      <c r="AH31" s="148"/>
      <c r="AI31" s="148"/>
      <c r="AJ31" s="148"/>
      <c r="AK31" s="148"/>
      <c r="AL31" s="148"/>
    </row>
    <row r="32" spans="1:50" x14ac:dyDescent="0.25">
      <c r="A32" s="147"/>
      <c r="B32" s="147"/>
      <c r="C32" s="150"/>
      <c r="D32" s="147"/>
      <c r="E32" s="147"/>
      <c r="F32" s="147"/>
      <c r="G32" s="147"/>
      <c r="H32" s="147"/>
      <c r="I32" s="147"/>
      <c r="J32" s="147"/>
      <c r="K32" s="147"/>
      <c r="L32" s="147"/>
      <c r="M32" s="147"/>
      <c r="N32" s="147"/>
      <c r="O32" s="150"/>
      <c r="P32" s="147"/>
      <c r="Q32" s="147"/>
      <c r="R32" s="147"/>
      <c r="S32" s="147"/>
      <c r="T32" s="147"/>
      <c r="U32" s="147"/>
      <c r="V32" s="147"/>
      <c r="W32" s="147"/>
      <c r="X32" s="147"/>
      <c r="Y32" s="148"/>
      <c r="Z32" s="148"/>
      <c r="AA32" s="148"/>
      <c r="AB32" s="148"/>
      <c r="AC32" s="148"/>
      <c r="AD32" s="148"/>
      <c r="AE32" s="148"/>
      <c r="AF32" s="148"/>
      <c r="AG32" s="148"/>
      <c r="AH32" s="148"/>
      <c r="AI32" s="148"/>
      <c r="AJ32" s="148"/>
      <c r="AK32" s="148"/>
      <c r="AL32" s="148"/>
    </row>
    <row r="33" spans="1:38" x14ac:dyDescent="0.25">
      <c r="A33" s="147"/>
      <c r="B33" s="147"/>
      <c r="C33" s="150"/>
      <c r="D33" s="147"/>
      <c r="E33" s="147"/>
      <c r="F33" s="147"/>
      <c r="G33" s="147"/>
      <c r="H33" s="147"/>
      <c r="I33" s="147"/>
      <c r="J33" s="147"/>
      <c r="K33" s="147"/>
      <c r="L33" s="147"/>
      <c r="M33" s="147"/>
      <c r="N33" s="147"/>
      <c r="O33" s="150"/>
      <c r="P33" s="147"/>
      <c r="Q33" s="147"/>
      <c r="R33" s="147"/>
      <c r="S33" s="147"/>
      <c r="T33" s="147"/>
      <c r="U33" s="147"/>
      <c r="V33" s="147"/>
      <c r="W33" s="147"/>
      <c r="X33" s="147"/>
      <c r="Y33" s="148"/>
      <c r="Z33" s="148"/>
      <c r="AA33" s="148"/>
      <c r="AB33" s="148"/>
      <c r="AC33" s="148"/>
      <c r="AD33" s="148"/>
      <c r="AE33" s="148"/>
      <c r="AF33" s="148"/>
      <c r="AG33" s="148"/>
      <c r="AH33" s="148"/>
      <c r="AI33" s="148"/>
      <c r="AJ33" s="148"/>
      <c r="AK33" s="148"/>
      <c r="AL33" s="148"/>
    </row>
    <row r="34" spans="1:38" ht="13" x14ac:dyDescent="0.3">
      <c r="A34" s="147"/>
      <c r="B34" s="103"/>
      <c r="C34" s="104"/>
      <c r="D34" s="147"/>
      <c r="E34" s="147"/>
      <c r="F34" s="147"/>
      <c r="G34" s="147"/>
      <c r="H34" s="147"/>
      <c r="I34" s="147"/>
      <c r="J34" s="147"/>
      <c r="K34" s="147"/>
      <c r="L34" s="147"/>
      <c r="M34" s="147"/>
      <c r="N34" s="147"/>
      <c r="O34" s="150"/>
      <c r="P34" s="147"/>
      <c r="Q34" s="147"/>
      <c r="R34" s="147"/>
      <c r="S34" s="147"/>
      <c r="T34" s="147"/>
      <c r="U34" s="147"/>
      <c r="V34" s="147"/>
      <c r="W34" s="147"/>
      <c r="X34" s="147"/>
      <c r="Y34" s="148"/>
      <c r="Z34" s="148"/>
      <c r="AA34" s="148"/>
      <c r="AB34" s="148"/>
      <c r="AC34" s="148"/>
      <c r="AD34" s="148"/>
      <c r="AE34" s="148"/>
      <c r="AF34" s="148"/>
      <c r="AG34" s="148"/>
      <c r="AH34" s="148"/>
      <c r="AI34" s="148"/>
      <c r="AJ34" s="148"/>
      <c r="AK34" s="148"/>
      <c r="AL34" s="148"/>
    </row>
    <row r="35" spans="1:38" ht="13" x14ac:dyDescent="0.3">
      <c r="A35" s="147"/>
      <c r="B35" s="103"/>
      <c r="C35" s="104"/>
      <c r="D35" s="147"/>
      <c r="E35" s="147"/>
      <c r="F35" s="147"/>
      <c r="G35" s="147"/>
      <c r="H35" s="147"/>
      <c r="I35" s="147"/>
      <c r="J35" s="147"/>
      <c r="K35" s="147"/>
      <c r="L35" s="147"/>
      <c r="M35" s="147"/>
      <c r="N35" s="147"/>
      <c r="O35" s="147"/>
      <c r="P35" s="147"/>
      <c r="Q35" s="147"/>
      <c r="R35" s="147"/>
      <c r="S35" s="147"/>
      <c r="T35" s="147"/>
      <c r="U35" s="147"/>
      <c r="V35" s="147"/>
      <c r="W35" s="147"/>
      <c r="X35" s="147"/>
      <c r="Y35" s="148"/>
      <c r="Z35" s="148"/>
      <c r="AA35" s="148"/>
      <c r="AB35" s="148"/>
      <c r="AC35" s="148"/>
      <c r="AD35" s="148"/>
      <c r="AE35" s="148"/>
      <c r="AF35" s="148"/>
      <c r="AG35" s="148"/>
      <c r="AH35" s="148"/>
      <c r="AI35" s="148"/>
      <c r="AJ35" s="148"/>
      <c r="AK35" s="148"/>
      <c r="AL35" s="148"/>
    </row>
    <row r="36" spans="1:38" ht="13" x14ac:dyDescent="0.3">
      <c r="A36" s="147"/>
      <c r="B36" s="147"/>
      <c r="C36" s="104"/>
      <c r="D36" s="147"/>
      <c r="E36" s="147"/>
      <c r="F36" s="147"/>
      <c r="G36" s="147"/>
      <c r="H36" s="147"/>
      <c r="I36" s="147"/>
      <c r="J36" s="147"/>
      <c r="K36" s="147"/>
      <c r="L36" s="147"/>
      <c r="M36" s="147"/>
      <c r="N36" s="147"/>
      <c r="O36" s="147"/>
      <c r="P36" s="147"/>
      <c r="Q36" s="147"/>
      <c r="R36" s="147"/>
      <c r="S36" s="147"/>
      <c r="T36" s="147"/>
      <c r="U36" s="147"/>
      <c r="V36" s="147"/>
      <c r="W36" s="147"/>
      <c r="X36" s="147"/>
      <c r="Y36" s="148"/>
      <c r="Z36" s="148"/>
      <c r="AA36" s="148"/>
      <c r="AB36" s="148"/>
      <c r="AC36" s="148"/>
      <c r="AD36" s="148"/>
      <c r="AE36" s="148"/>
      <c r="AF36" s="148"/>
      <c r="AG36" s="148"/>
      <c r="AH36" s="148"/>
      <c r="AI36" s="148"/>
      <c r="AJ36" s="148"/>
      <c r="AK36" s="148"/>
      <c r="AL36" s="148"/>
    </row>
    <row r="37" spans="1:38" ht="13" x14ac:dyDescent="0.3">
      <c r="A37" s="147"/>
      <c r="C37" s="105" t="s">
        <v>149</v>
      </c>
      <c r="D37" s="147"/>
      <c r="E37" s="147"/>
      <c r="F37" s="147"/>
      <c r="G37" s="147"/>
      <c r="H37" s="147"/>
      <c r="I37" s="147"/>
      <c r="J37" s="147"/>
      <c r="K37" s="147"/>
      <c r="L37" s="147"/>
      <c r="M37" s="147"/>
      <c r="N37" s="147"/>
      <c r="O37" s="147"/>
      <c r="P37" s="147"/>
      <c r="Q37" s="147"/>
      <c r="R37" s="147"/>
      <c r="S37" s="147"/>
      <c r="T37" s="147"/>
      <c r="U37" s="147"/>
      <c r="V37" s="147"/>
      <c r="W37" s="147"/>
      <c r="X37" s="147"/>
      <c r="Y37" s="148"/>
      <c r="Z37" s="148"/>
      <c r="AA37" s="148"/>
      <c r="AB37" s="148"/>
      <c r="AC37" s="148"/>
      <c r="AD37" s="148"/>
      <c r="AE37" s="148"/>
      <c r="AF37" s="148"/>
      <c r="AG37" s="148"/>
      <c r="AH37" s="148"/>
      <c r="AI37" s="148"/>
      <c r="AJ37" s="148"/>
      <c r="AK37" s="148"/>
      <c r="AL37" s="148"/>
    </row>
    <row r="38" spans="1:38" x14ac:dyDescent="0.25">
      <c r="A38" s="147"/>
      <c r="B38" s="147"/>
      <c r="C38" s="147"/>
      <c r="D38" s="147"/>
      <c r="E38" s="147"/>
      <c r="F38" s="147"/>
      <c r="G38" s="147"/>
      <c r="H38" s="147"/>
      <c r="I38" s="147"/>
      <c r="J38" s="147"/>
      <c r="K38" s="147"/>
      <c r="L38" s="147"/>
      <c r="M38" s="147"/>
      <c r="N38" s="147"/>
      <c r="O38" s="147"/>
      <c r="P38" s="147"/>
      <c r="Q38" s="147"/>
      <c r="R38" s="147"/>
      <c r="S38" s="147"/>
      <c r="T38" s="147"/>
      <c r="U38" s="147"/>
      <c r="V38" s="147"/>
      <c r="W38" s="147"/>
      <c r="X38" s="147"/>
      <c r="Y38" s="148"/>
      <c r="Z38" s="148"/>
      <c r="AA38" s="148"/>
      <c r="AB38" s="148"/>
      <c r="AC38" s="148"/>
      <c r="AD38" s="148"/>
      <c r="AE38" s="148"/>
      <c r="AF38" s="148"/>
      <c r="AG38" s="148"/>
      <c r="AH38" s="148"/>
      <c r="AI38" s="148"/>
      <c r="AJ38" s="148"/>
      <c r="AK38" s="148"/>
      <c r="AL38" s="148"/>
    </row>
    <row r="39" spans="1:38" x14ac:dyDescent="0.25">
      <c r="A39" s="147"/>
      <c r="B39" s="147"/>
      <c r="C39" s="147"/>
      <c r="D39" s="147"/>
      <c r="E39" s="147"/>
      <c r="F39" s="147"/>
      <c r="G39" s="147"/>
      <c r="H39" s="147"/>
      <c r="I39" s="147"/>
      <c r="J39" s="147"/>
      <c r="K39" s="147"/>
      <c r="L39" s="147"/>
      <c r="M39" s="147"/>
      <c r="N39" s="147"/>
      <c r="O39" s="147"/>
      <c r="P39" s="147"/>
      <c r="Q39" s="147"/>
      <c r="R39" s="147"/>
      <c r="S39" s="147"/>
      <c r="T39" s="147"/>
      <c r="U39" s="147"/>
      <c r="V39" s="147"/>
      <c r="W39" s="147"/>
      <c r="X39" s="147"/>
      <c r="Y39" s="148"/>
      <c r="Z39" s="148"/>
      <c r="AA39" s="148"/>
      <c r="AB39" s="148"/>
      <c r="AC39" s="148"/>
      <c r="AD39" s="148"/>
      <c r="AE39" s="148"/>
      <c r="AF39" s="148"/>
      <c r="AG39" s="148"/>
      <c r="AH39" s="148"/>
      <c r="AI39" s="148"/>
      <c r="AJ39" s="148"/>
      <c r="AK39" s="148"/>
      <c r="AL39" s="148"/>
    </row>
    <row r="40" spans="1:38" x14ac:dyDescent="0.25">
      <c r="A40" s="147"/>
      <c r="B40" s="147"/>
      <c r="C40" s="147"/>
      <c r="D40" s="147"/>
      <c r="E40" s="147"/>
      <c r="F40" s="147"/>
      <c r="G40" s="147"/>
      <c r="H40" s="147"/>
      <c r="I40" s="147"/>
      <c r="J40" s="147"/>
      <c r="K40" s="147"/>
      <c r="L40" s="147"/>
      <c r="M40" s="147"/>
      <c r="N40" s="147"/>
      <c r="O40" s="147"/>
      <c r="P40" s="147"/>
      <c r="Q40" s="147"/>
      <c r="R40" s="147"/>
      <c r="S40" s="147"/>
      <c r="T40" s="147"/>
      <c r="U40" s="147"/>
      <c r="V40" s="147"/>
      <c r="W40" s="147"/>
      <c r="X40" s="147"/>
      <c r="Y40" s="148"/>
      <c r="Z40" s="148"/>
      <c r="AA40" s="148"/>
      <c r="AB40" s="148"/>
      <c r="AC40" s="148"/>
      <c r="AD40" s="148"/>
      <c r="AE40" s="148"/>
      <c r="AF40" s="148"/>
      <c r="AG40" s="148"/>
      <c r="AH40" s="148"/>
      <c r="AI40" s="148"/>
      <c r="AJ40" s="148"/>
      <c r="AK40" s="148"/>
      <c r="AL40" s="148"/>
    </row>
    <row r="41" spans="1:38" x14ac:dyDescent="0.25">
      <c r="A41" s="147"/>
      <c r="B41" s="147"/>
      <c r="C41" s="147"/>
      <c r="D41" s="147"/>
      <c r="E41" s="147"/>
      <c r="F41" s="147"/>
      <c r="G41" s="147"/>
      <c r="H41" s="147"/>
      <c r="I41" s="147"/>
      <c r="J41" s="147"/>
      <c r="K41" s="147"/>
      <c r="L41" s="147"/>
      <c r="M41" s="147"/>
      <c r="N41" s="147"/>
      <c r="O41" s="147"/>
      <c r="P41" s="147"/>
      <c r="Q41" s="147"/>
      <c r="R41" s="147"/>
      <c r="S41" s="147"/>
      <c r="T41" s="147"/>
      <c r="U41" s="147"/>
      <c r="V41" s="147"/>
      <c r="W41" s="147"/>
      <c r="X41" s="147"/>
      <c r="Y41" s="148"/>
      <c r="Z41" s="148"/>
      <c r="AA41" s="148"/>
      <c r="AB41" s="148"/>
      <c r="AC41" s="148"/>
      <c r="AD41" s="148"/>
      <c r="AE41" s="148"/>
      <c r="AF41" s="148"/>
      <c r="AG41" s="148"/>
      <c r="AH41" s="148"/>
      <c r="AI41" s="148"/>
      <c r="AJ41" s="148"/>
      <c r="AK41" s="148"/>
      <c r="AL41" s="148"/>
    </row>
    <row r="42" spans="1:38" x14ac:dyDescent="0.25">
      <c r="A42" s="147"/>
      <c r="B42" s="147"/>
      <c r="C42" s="147"/>
      <c r="D42" s="147"/>
      <c r="E42" s="147"/>
      <c r="F42" s="147"/>
      <c r="G42" s="147"/>
      <c r="H42" s="147"/>
      <c r="I42" s="147"/>
      <c r="J42" s="147"/>
      <c r="K42" s="147"/>
      <c r="L42" s="147"/>
      <c r="M42" s="147"/>
      <c r="N42" s="147"/>
      <c r="O42" s="147"/>
      <c r="P42" s="147"/>
      <c r="Q42" s="147"/>
      <c r="R42" s="147"/>
      <c r="S42" s="147"/>
      <c r="T42" s="147"/>
      <c r="U42" s="147"/>
      <c r="V42" s="147"/>
      <c r="W42" s="147"/>
      <c r="X42" s="147"/>
      <c r="Y42" s="148"/>
      <c r="Z42" s="148"/>
      <c r="AA42" s="148"/>
      <c r="AB42" s="148"/>
      <c r="AC42" s="148"/>
      <c r="AD42" s="148"/>
      <c r="AE42" s="148"/>
      <c r="AF42" s="148"/>
      <c r="AG42" s="148"/>
      <c r="AH42" s="148"/>
      <c r="AI42" s="148"/>
      <c r="AJ42" s="148"/>
      <c r="AK42" s="148"/>
      <c r="AL42" s="148"/>
    </row>
    <row r="43" spans="1:38" ht="12.75" customHeight="1" x14ac:dyDescent="0.25">
      <c r="A43" s="147"/>
      <c r="X43" s="147"/>
      <c r="Y43" s="148"/>
      <c r="Z43" s="148"/>
      <c r="AA43" s="148"/>
      <c r="AB43" s="148"/>
      <c r="AC43" s="148"/>
      <c r="AD43" s="148"/>
      <c r="AE43" s="148"/>
      <c r="AF43" s="148"/>
      <c r="AG43" s="148"/>
      <c r="AH43" s="148"/>
      <c r="AI43" s="148"/>
      <c r="AJ43" s="148"/>
      <c r="AK43" s="148"/>
      <c r="AL43" s="148"/>
    </row>
    <row r="44" spans="1:38" ht="41.25" customHeight="1" x14ac:dyDescent="0.25">
      <c r="A44" s="147"/>
      <c r="B44" s="207" t="s">
        <v>145</v>
      </c>
      <c r="C44" s="207"/>
      <c r="D44" s="207"/>
      <c r="E44" s="207"/>
      <c r="F44" s="207"/>
      <c r="G44" s="207"/>
      <c r="H44" s="207"/>
      <c r="I44" s="207"/>
      <c r="J44" s="207"/>
      <c r="K44" s="207"/>
      <c r="L44" s="207"/>
      <c r="M44" s="207"/>
      <c r="N44" s="207"/>
      <c r="O44" s="207"/>
      <c r="P44" s="207"/>
      <c r="Q44" s="207"/>
      <c r="R44" s="207"/>
      <c r="S44" s="207"/>
      <c r="T44" s="207"/>
      <c r="U44" s="207"/>
      <c r="V44" s="207"/>
      <c r="W44" s="207"/>
      <c r="X44" s="147"/>
      <c r="Y44" s="148"/>
      <c r="Z44" s="148"/>
      <c r="AA44" s="148"/>
      <c r="AB44" s="148"/>
      <c r="AC44" s="148"/>
      <c r="AD44" s="148"/>
      <c r="AE44" s="148"/>
      <c r="AF44" s="148"/>
      <c r="AG44" s="148"/>
      <c r="AH44" s="148"/>
      <c r="AI44" s="148"/>
      <c r="AJ44" s="148"/>
      <c r="AK44" s="148"/>
      <c r="AL44" s="148"/>
    </row>
    <row r="45" spans="1:38" x14ac:dyDescent="0.25">
      <c r="A45" s="147"/>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8"/>
      <c r="Z45" s="148"/>
      <c r="AA45" s="148"/>
      <c r="AB45" s="148"/>
      <c r="AC45" s="148"/>
      <c r="AD45" s="148"/>
      <c r="AE45" s="148"/>
      <c r="AF45" s="148"/>
      <c r="AG45" s="148"/>
      <c r="AH45" s="148"/>
      <c r="AI45" s="148"/>
      <c r="AJ45" s="148"/>
      <c r="AK45" s="148"/>
      <c r="AL45" s="148"/>
    </row>
    <row r="46" spans="1:38" x14ac:dyDescent="0.25">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c r="AI46" s="148"/>
      <c r="AJ46" s="148"/>
      <c r="AK46" s="148"/>
      <c r="AL46" s="148"/>
    </row>
    <row r="47" spans="1:38" x14ac:dyDescent="0.25">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c r="AJ47" s="148"/>
      <c r="AK47" s="148"/>
      <c r="AL47" s="148"/>
    </row>
    <row r="48" spans="1:38" x14ac:dyDescent="0.25">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c r="AJ48" s="148"/>
      <c r="AK48" s="148"/>
      <c r="AL48" s="148"/>
    </row>
    <row r="49" spans="1:38" x14ac:dyDescent="0.25">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row>
    <row r="50" spans="1:38" x14ac:dyDescent="0.25">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row>
    <row r="51" spans="1:38" x14ac:dyDescent="0.25">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row>
    <row r="52" spans="1:38" x14ac:dyDescent="0.25">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row>
    <row r="53" spans="1:38" x14ac:dyDescent="0.25">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row>
    <row r="54" spans="1:38" x14ac:dyDescent="0.25">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row>
    <row r="55" spans="1:38" x14ac:dyDescent="0.25">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row>
    <row r="56" spans="1:38" x14ac:dyDescent="0.25">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48"/>
      <c r="AG56" s="148"/>
      <c r="AH56" s="148"/>
      <c r="AI56" s="148"/>
      <c r="AJ56" s="148"/>
      <c r="AK56" s="148"/>
      <c r="AL56" s="148"/>
    </row>
    <row r="57" spans="1:38" x14ac:dyDescent="0.25">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8"/>
      <c r="AG57" s="148"/>
      <c r="AH57" s="148"/>
      <c r="AI57" s="148"/>
      <c r="AJ57" s="148"/>
      <c r="AK57" s="148"/>
      <c r="AL57" s="148"/>
    </row>
    <row r="58" spans="1:38" x14ac:dyDescent="0.25">
      <c r="A58" s="148"/>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8"/>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I19" sqref="I19"/>
    </sheetView>
  </sheetViews>
  <sheetFormatPr defaultRowHeight="12.5" x14ac:dyDescent="0.25"/>
  <cols>
    <col min="1" max="1" width="28" customWidth="1"/>
    <col min="2" max="2" width="19.6328125" customWidth="1"/>
    <col min="3" max="3" width="2.81640625" customWidth="1"/>
    <col min="4" max="5" width="5.453125" customWidth="1"/>
    <col min="6" max="6" width="4.453125" customWidth="1"/>
  </cols>
  <sheetData>
    <row r="1" spans="1:57" ht="18" x14ac:dyDescent="0.4">
      <c r="A1" s="71" t="s">
        <v>108</v>
      </c>
      <c r="B1" s="71" t="s">
        <v>150</v>
      </c>
    </row>
    <row r="2" spans="1:57" ht="90" x14ac:dyDescent="0.4">
      <c r="A2" s="72" t="s">
        <v>107</v>
      </c>
      <c r="B2" s="72" t="s">
        <v>151</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220" t="s">
        <v>5</v>
      </c>
      <c r="E4" s="221"/>
      <c r="G4" s="214" t="s">
        <v>6</v>
      </c>
      <c r="H4" s="215"/>
      <c r="I4" s="215"/>
      <c r="J4" s="215"/>
      <c r="K4" s="215"/>
      <c r="L4" s="215"/>
      <c r="M4" s="215"/>
      <c r="N4" s="215"/>
      <c r="O4" s="215"/>
      <c r="P4" s="215"/>
      <c r="Q4" s="215"/>
      <c r="R4" s="215"/>
      <c r="T4" s="214" t="s">
        <v>7</v>
      </c>
      <c r="U4" s="215"/>
      <c r="V4" s="215"/>
      <c r="W4" s="215"/>
      <c r="X4" s="215"/>
      <c r="Y4" s="215"/>
      <c r="Z4" s="215"/>
      <c r="AA4" s="215"/>
      <c r="AB4" s="215"/>
      <c r="AC4" s="215"/>
      <c r="AD4" s="215"/>
      <c r="AE4" s="215"/>
      <c r="AF4" s="4"/>
      <c r="AG4" s="214" t="s">
        <v>34</v>
      </c>
      <c r="AH4" s="215"/>
      <c r="AI4" s="215"/>
      <c r="AJ4" s="215"/>
      <c r="AK4" s="215"/>
      <c r="AL4" s="215"/>
      <c r="AM4" s="215"/>
      <c r="AN4" s="215"/>
      <c r="AO4" s="215"/>
      <c r="AP4" s="215"/>
      <c r="AQ4" s="215"/>
      <c r="AR4" s="215"/>
      <c r="AT4" s="214" t="s">
        <v>35</v>
      </c>
      <c r="AU4" s="215"/>
      <c r="AV4" s="215"/>
      <c r="AW4" s="215"/>
      <c r="AX4" s="215"/>
      <c r="AY4" s="215"/>
      <c r="AZ4" s="215"/>
      <c r="BA4" s="215"/>
      <c r="BB4" s="215"/>
      <c r="BC4" s="215"/>
      <c r="BD4" s="215"/>
      <c r="BE4" s="215"/>
    </row>
    <row r="5" spans="1:57" ht="13" x14ac:dyDescent="0.25">
      <c r="A5" s="32"/>
      <c r="B5" s="32"/>
      <c r="C5" s="3"/>
      <c r="D5" s="222" t="s">
        <v>8</v>
      </c>
      <c r="E5" s="224" t="s">
        <v>9</v>
      </c>
      <c r="F5" s="5"/>
      <c r="G5" s="212" t="s">
        <v>0</v>
      </c>
      <c r="H5" s="208" t="s">
        <v>1</v>
      </c>
      <c r="I5" s="208" t="s">
        <v>10</v>
      </c>
      <c r="J5" s="208" t="s">
        <v>2</v>
      </c>
      <c r="K5" s="208" t="s">
        <v>11</v>
      </c>
      <c r="L5" s="210" t="s">
        <v>12</v>
      </c>
      <c r="M5" s="5"/>
      <c r="N5" s="212" t="s">
        <v>3</v>
      </c>
      <c r="O5" s="208" t="s">
        <v>4</v>
      </c>
      <c r="P5" s="210" t="s">
        <v>13</v>
      </c>
      <c r="Q5" s="2"/>
      <c r="R5" s="216" t="s">
        <v>14</v>
      </c>
      <c r="S5" s="2"/>
      <c r="T5" s="212" t="s">
        <v>0</v>
      </c>
      <c r="U5" s="208" t="s">
        <v>1</v>
      </c>
      <c r="V5" s="208" t="s">
        <v>10</v>
      </c>
      <c r="W5" s="208" t="s">
        <v>2</v>
      </c>
      <c r="X5" s="208" t="s">
        <v>11</v>
      </c>
      <c r="Y5" s="210" t="s">
        <v>12</v>
      </c>
      <c r="Z5" s="2"/>
      <c r="AA5" s="212" t="s">
        <v>3</v>
      </c>
      <c r="AB5" s="208" t="s">
        <v>4</v>
      </c>
      <c r="AC5" s="210" t="s">
        <v>13</v>
      </c>
      <c r="AD5" s="1"/>
      <c r="AE5" s="218" t="s">
        <v>14</v>
      </c>
      <c r="AF5" s="38"/>
      <c r="AG5" s="212" t="s">
        <v>0</v>
      </c>
      <c r="AH5" s="208" t="s">
        <v>1</v>
      </c>
      <c r="AI5" s="208" t="s">
        <v>10</v>
      </c>
      <c r="AJ5" s="208" t="s">
        <v>2</v>
      </c>
      <c r="AK5" s="208" t="s">
        <v>11</v>
      </c>
      <c r="AL5" s="210" t="s">
        <v>12</v>
      </c>
      <c r="AM5" s="5"/>
      <c r="AN5" s="212" t="s">
        <v>3</v>
      </c>
      <c r="AO5" s="208" t="s">
        <v>4</v>
      </c>
      <c r="AP5" s="210" t="s">
        <v>13</v>
      </c>
      <c r="AQ5" s="2"/>
      <c r="AR5" s="216" t="s">
        <v>14</v>
      </c>
      <c r="AS5" s="2"/>
      <c r="AT5" s="212" t="s">
        <v>0</v>
      </c>
      <c r="AU5" s="208" t="s">
        <v>1</v>
      </c>
      <c r="AV5" s="208" t="s">
        <v>10</v>
      </c>
      <c r="AW5" s="208" t="s">
        <v>2</v>
      </c>
      <c r="AX5" s="208" t="s">
        <v>11</v>
      </c>
      <c r="AY5" s="210" t="s">
        <v>12</v>
      </c>
      <c r="AZ5" s="2"/>
      <c r="BA5" s="212" t="s">
        <v>3</v>
      </c>
      <c r="BB5" s="208" t="s">
        <v>4</v>
      </c>
      <c r="BC5" s="210" t="s">
        <v>13</v>
      </c>
      <c r="BD5" s="1"/>
      <c r="BE5" s="218" t="s">
        <v>14</v>
      </c>
    </row>
    <row r="6" spans="1:57" ht="13" x14ac:dyDescent="0.25">
      <c r="A6" s="32"/>
      <c r="B6" s="32"/>
      <c r="C6" s="3"/>
      <c r="D6" s="223"/>
      <c r="E6" s="225"/>
      <c r="F6" s="5"/>
      <c r="G6" s="213"/>
      <c r="H6" s="209"/>
      <c r="I6" s="209"/>
      <c r="J6" s="209"/>
      <c r="K6" s="209"/>
      <c r="L6" s="211"/>
      <c r="M6" s="5"/>
      <c r="N6" s="213"/>
      <c r="O6" s="209"/>
      <c r="P6" s="211"/>
      <c r="Q6" s="2"/>
      <c r="R6" s="217"/>
      <c r="S6" s="2"/>
      <c r="T6" s="213"/>
      <c r="U6" s="209"/>
      <c r="V6" s="209"/>
      <c r="W6" s="209"/>
      <c r="X6" s="209"/>
      <c r="Y6" s="211"/>
      <c r="Z6" s="2"/>
      <c r="AA6" s="213"/>
      <c r="AB6" s="209"/>
      <c r="AC6" s="211"/>
      <c r="AD6" s="1"/>
      <c r="AE6" s="219"/>
      <c r="AF6" s="39"/>
      <c r="AG6" s="213"/>
      <c r="AH6" s="209"/>
      <c r="AI6" s="209"/>
      <c r="AJ6" s="209"/>
      <c r="AK6" s="209"/>
      <c r="AL6" s="211"/>
      <c r="AM6" s="5"/>
      <c r="AN6" s="213"/>
      <c r="AO6" s="209"/>
      <c r="AP6" s="211"/>
      <c r="AQ6" s="2"/>
      <c r="AR6" s="217"/>
      <c r="AS6" s="2"/>
      <c r="AT6" s="213"/>
      <c r="AU6" s="209"/>
      <c r="AV6" s="209"/>
      <c r="AW6" s="209"/>
      <c r="AX6" s="209"/>
      <c r="AY6" s="211"/>
      <c r="AZ6" s="2"/>
      <c r="BA6" s="213"/>
      <c r="BB6" s="209"/>
      <c r="BC6" s="211"/>
      <c r="BD6" s="1"/>
      <c r="BE6" s="219"/>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51">
        <v>39.850157891698601</v>
      </c>
      <c r="H8" s="152">
        <v>46.581849450778101</v>
      </c>
      <c r="I8" s="152">
        <v>50.9825682542754</v>
      </c>
      <c r="J8" s="152">
        <v>52.3372723280984</v>
      </c>
      <c r="K8" s="152">
        <v>50.661041489394798</v>
      </c>
      <c r="L8" s="153">
        <v>48.082502169466103</v>
      </c>
      <c r="M8" s="154"/>
      <c r="N8" s="155">
        <v>52.439478113548098</v>
      </c>
      <c r="O8" s="156">
        <v>51.808611942277203</v>
      </c>
      <c r="P8" s="157">
        <v>52.1240499178897</v>
      </c>
      <c r="Q8" s="154"/>
      <c r="R8" s="158">
        <v>49.237278600088999</v>
      </c>
      <c r="S8" s="159"/>
      <c r="T8" s="151">
        <v>-1.87366718631232</v>
      </c>
      <c r="U8" s="152">
        <v>-9.0705682355676291</v>
      </c>
      <c r="V8" s="152">
        <v>-7.9828986179499699</v>
      </c>
      <c r="W8" s="152">
        <v>-6.0569418553177803</v>
      </c>
      <c r="X8" s="152">
        <v>-3.5467331724289899</v>
      </c>
      <c r="Y8" s="153">
        <v>-5.8974645433664596</v>
      </c>
      <c r="Z8" s="154"/>
      <c r="AA8" s="155">
        <v>-8.1532302789455908</v>
      </c>
      <c r="AB8" s="156">
        <v>-14.7880741428908</v>
      </c>
      <c r="AC8" s="157">
        <v>-11.574894746548701</v>
      </c>
      <c r="AD8" s="154"/>
      <c r="AE8" s="158">
        <v>-7.6901421132727803</v>
      </c>
      <c r="AF8" s="29"/>
      <c r="AG8" s="151">
        <v>43.187755224514099</v>
      </c>
      <c r="AH8" s="152">
        <v>45.260493330225003</v>
      </c>
      <c r="AI8" s="152">
        <v>49.118486893484203</v>
      </c>
      <c r="AJ8" s="152">
        <v>46.170523525749097</v>
      </c>
      <c r="AK8" s="152">
        <v>48.6306735412359</v>
      </c>
      <c r="AL8" s="153">
        <v>46.473536832328101</v>
      </c>
      <c r="AM8" s="154"/>
      <c r="AN8" s="155">
        <v>53.271863673324901</v>
      </c>
      <c r="AO8" s="156">
        <v>53.831323516288897</v>
      </c>
      <c r="AP8" s="157">
        <v>53.551593108981599</v>
      </c>
      <c r="AQ8" s="154"/>
      <c r="AR8" s="158">
        <v>48.495798717861703</v>
      </c>
      <c r="AS8" s="159"/>
      <c r="AT8" s="151">
        <v>-4.2900005124659097</v>
      </c>
      <c r="AU8" s="152">
        <v>4.3454576117565598</v>
      </c>
      <c r="AV8" s="152">
        <v>3.9529071112962901</v>
      </c>
      <c r="AW8" s="152">
        <v>-6.5968086682184603</v>
      </c>
      <c r="AX8" s="152">
        <v>-1.3123507018106499</v>
      </c>
      <c r="AY8" s="153">
        <v>-0.89155271245435097</v>
      </c>
      <c r="AZ8" s="154"/>
      <c r="BA8" s="155">
        <v>2.0902801357677698</v>
      </c>
      <c r="BB8" s="156">
        <v>0.78534199353221501</v>
      </c>
      <c r="BC8" s="157">
        <v>1.43020651114047</v>
      </c>
      <c r="BD8" s="154"/>
      <c r="BE8" s="158">
        <v>-0.170609021945693</v>
      </c>
    </row>
    <row r="9" spans="1:57" x14ac:dyDescent="0.25">
      <c r="A9" s="20" t="s">
        <v>18</v>
      </c>
      <c r="B9" s="3" t="str">
        <f>TRIM(A9)</f>
        <v>Virginia</v>
      </c>
      <c r="C9" s="10"/>
      <c r="D9" s="24" t="s">
        <v>16</v>
      </c>
      <c r="E9" s="27" t="s">
        <v>17</v>
      </c>
      <c r="F9" s="3"/>
      <c r="G9" s="160">
        <v>41.349640769416702</v>
      </c>
      <c r="H9" s="154">
        <v>46.257369031162199</v>
      </c>
      <c r="I9" s="154">
        <v>47.170478002938303</v>
      </c>
      <c r="J9" s="154">
        <v>48.317908217980701</v>
      </c>
      <c r="K9" s="154">
        <v>45.374635035365102</v>
      </c>
      <c r="L9" s="161">
        <v>45.694006211372603</v>
      </c>
      <c r="M9" s="154"/>
      <c r="N9" s="162">
        <v>45.689542949596103</v>
      </c>
      <c r="O9" s="163">
        <v>42.972532343150398</v>
      </c>
      <c r="P9" s="164">
        <v>44.331037646373197</v>
      </c>
      <c r="Q9" s="154"/>
      <c r="R9" s="165">
        <v>45.304586621372799</v>
      </c>
      <c r="S9" s="159"/>
      <c r="T9" s="160">
        <v>16.259426745093801</v>
      </c>
      <c r="U9" s="154">
        <v>-7.2603070481535203</v>
      </c>
      <c r="V9" s="154">
        <v>-15.086736362402901</v>
      </c>
      <c r="W9" s="154">
        <v>-13.115560358166301</v>
      </c>
      <c r="X9" s="154">
        <v>-8.1389206207431304</v>
      </c>
      <c r="Y9" s="161">
        <v>-7.1272562849241199</v>
      </c>
      <c r="Z9" s="154"/>
      <c r="AA9" s="162">
        <v>-11.339800152974901</v>
      </c>
      <c r="AB9" s="163">
        <v>-24.1099012648131</v>
      </c>
      <c r="AC9" s="164">
        <v>-18.025417075395598</v>
      </c>
      <c r="AD9" s="154"/>
      <c r="AE9" s="165">
        <v>-10.455466536264099</v>
      </c>
      <c r="AF9" s="30"/>
      <c r="AG9" s="160">
        <v>39.748099433781498</v>
      </c>
      <c r="AH9" s="154">
        <v>42.014677670787499</v>
      </c>
      <c r="AI9" s="154">
        <v>44.429947236706496</v>
      </c>
      <c r="AJ9" s="154">
        <v>42.0793352672815</v>
      </c>
      <c r="AK9" s="154">
        <v>43.860644153525698</v>
      </c>
      <c r="AL9" s="161">
        <v>42.426533962555901</v>
      </c>
      <c r="AM9" s="154"/>
      <c r="AN9" s="162">
        <v>47.131252963581602</v>
      </c>
      <c r="AO9" s="163">
        <v>46.778412418995401</v>
      </c>
      <c r="AP9" s="164">
        <v>46.954832691288502</v>
      </c>
      <c r="AQ9" s="154"/>
      <c r="AR9" s="165">
        <v>43.720345914977798</v>
      </c>
      <c r="AS9" s="159"/>
      <c r="AT9" s="160">
        <v>2.9513135518856899</v>
      </c>
      <c r="AU9" s="154">
        <v>6.92947567564359</v>
      </c>
      <c r="AV9" s="154">
        <v>0.81229156556350002</v>
      </c>
      <c r="AW9" s="154">
        <v>-8.5670247961950601</v>
      </c>
      <c r="AX9" s="154">
        <v>-1.22008193183731</v>
      </c>
      <c r="AY9" s="161">
        <v>-0.12418014086451799</v>
      </c>
      <c r="AZ9" s="154"/>
      <c r="BA9" s="162">
        <v>3.6541799483946802</v>
      </c>
      <c r="BB9" s="163">
        <v>1.3619027541712201</v>
      </c>
      <c r="BC9" s="164">
        <v>2.4995323711859401</v>
      </c>
      <c r="BD9" s="154"/>
      <c r="BE9" s="165">
        <v>0.66658774803097698</v>
      </c>
    </row>
    <row r="10" spans="1:57" x14ac:dyDescent="0.25">
      <c r="A10" s="21" t="s">
        <v>19</v>
      </c>
      <c r="B10" s="3" t="str">
        <f t="shared" ref="B10:B45" si="0">TRIM(A10)</f>
        <v>Norfolk/Virginia Beach, VA</v>
      </c>
      <c r="C10" s="3"/>
      <c r="D10" s="24" t="s">
        <v>16</v>
      </c>
      <c r="E10" s="27" t="s">
        <v>17</v>
      </c>
      <c r="F10" s="3"/>
      <c r="G10" s="160">
        <v>33.025078771421903</v>
      </c>
      <c r="H10" s="154">
        <v>35.4074339728975</v>
      </c>
      <c r="I10" s="154">
        <v>39.493301227041002</v>
      </c>
      <c r="J10" s="154">
        <v>40.369393139841598</v>
      </c>
      <c r="K10" s="154">
        <v>41.652790941926803</v>
      </c>
      <c r="L10" s="161">
        <v>37.989599610625802</v>
      </c>
      <c r="M10" s="154"/>
      <c r="N10" s="162">
        <v>44.393780259753498</v>
      </c>
      <c r="O10" s="163">
        <v>42.690268207085502</v>
      </c>
      <c r="P10" s="164">
        <v>43.542024233419497</v>
      </c>
      <c r="Q10" s="154"/>
      <c r="R10" s="165">
        <v>39.576006645709697</v>
      </c>
      <c r="S10" s="159"/>
      <c r="T10" s="160">
        <v>2.4023404301023299</v>
      </c>
      <c r="U10" s="154">
        <v>-13.016912886452699</v>
      </c>
      <c r="V10" s="154">
        <v>-12.037440738046399</v>
      </c>
      <c r="W10" s="154">
        <v>-11.561472616185901</v>
      </c>
      <c r="X10" s="154">
        <v>-11.4795316713064</v>
      </c>
      <c r="Y10" s="161">
        <v>-9.7872243284991693</v>
      </c>
      <c r="Z10" s="154"/>
      <c r="AA10" s="162">
        <v>-19.233024251602298</v>
      </c>
      <c r="AB10" s="163">
        <v>-26.693077225911502</v>
      </c>
      <c r="AC10" s="164">
        <v>-23.0707900390703</v>
      </c>
      <c r="AD10" s="154"/>
      <c r="AE10" s="165">
        <v>-14.431783261883</v>
      </c>
      <c r="AF10" s="30"/>
      <c r="AG10" s="160">
        <v>37.070430483323797</v>
      </c>
      <c r="AH10" s="154">
        <v>38.877524191841701</v>
      </c>
      <c r="AI10" s="154">
        <v>43.453335214374498</v>
      </c>
      <c r="AJ10" s="154">
        <v>39.678866739311502</v>
      </c>
      <c r="AK10" s="154">
        <v>41.391577462983101</v>
      </c>
      <c r="AL10" s="161">
        <v>40.094429142238702</v>
      </c>
      <c r="AM10" s="154"/>
      <c r="AN10" s="162">
        <v>45.797064290750498</v>
      </c>
      <c r="AO10" s="163">
        <v>46.770078841099902</v>
      </c>
      <c r="AP10" s="164">
        <v>46.2835715659252</v>
      </c>
      <c r="AQ10" s="154"/>
      <c r="AR10" s="165">
        <v>41.863089175941298</v>
      </c>
      <c r="AS10" s="159"/>
      <c r="AT10" s="160">
        <v>-7.8662827805720097</v>
      </c>
      <c r="AU10" s="154">
        <v>5.6590282846935702</v>
      </c>
      <c r="AV10" s="154">
        <v>11.3313645120922</v>
      </c>
      <c r="AW10" s="154">
        <v>-2.77725778282782</v>
      </c>
      <c r="AX10" s="154">
        <v>-2.5969448633299601</v>
      </c>
      <c r="AY10" s="161">
        <v>0.553473872095116</v>
      </c>
      <c r="AZ10" s="154"/>
      <c r="BA10" s="162">
        <v>-0.39582661001367903</v>
      </c>
      <c r="BB10" s="163">
        <v>-2.3200928605120299</v>
      </c>
      <c r="BC10" s="164">
        <v>-1.37745558546568</v>
      </c>
      <c r="BD10" s="154"/>
      <c r="BE10" s="165">
        <v>-6.4105785499351906E-2</v>
      </c>
    </row>
    <row r="11" spans="1:57" x14ac:dyDescent="0.25">
      <c r="A11" s="21" t="s">
        <v>20</v>
      </c>
      <c r="B11" s="2" t="s">
        <v>71</v>
      </c>
      <c r="C11" s="3"/>
      <c r="D11" s="24" t="s">
        <v>16</v>
      </c>
      <c r="E11" s="27" t="s">
        <v>17</v>
      </c>
      <c r="F11" s="3"/>
      <c r="G11" s="160">
        <v>41.2774606469468</v>
      </c>
      <c r="H11" s="154">
        <v>49.1696938245978</v>
      </c>
      <c r="I11" s="154">
        <v>53.0790520671164</v>
      </c>
      <c r="J11" s="154">
        <v>53.969901401141598</v>
      </c>
      <c r="K11" s="154">
        <v>48.274519979242299</v>
      </c>
      <c r="L11" s="161">
        <v>49.154125583808998</v>
      </c>
      <c r="M11" s="154"/>
      <c r="N11" s="162">
        <v>47.7512541082857</v>
      </c>
      <c r="O11" s="163">
        <v>42.293720809548503</v>
      </c>
      <c r="P11" s="164">
        <v>45.022487458917098</v>
      </c>
      <c r="Q11" s="154"/>
      <c r="R11" s="165">
        <v>47.973657548125601</v>
      </c>
      <c r="S11" s="159"/>
      <c r="T11" s="160">
        <v>1.56380424016449</v>
      </c>
      <c r="U11" s="154">
        <v>-11.4505865164236</v>
      </c>
      <c r="V11" s="154">
        <v>-15.5839497652275</v>
      </c>
      <c r="W11" s="154">
        <v>-14.976392498990499</v>
      </c>
      <c r="X11" s="154">
        <v>-11.7451477679107</v>
      </c>
      <c r="Y11" s="161">
        <v>-11.3455637617081</v>
      </c>
      <c r="Z11" s="154"/>
      <c r="AA11" s="162">
        <v>-14.9152614395963</v>
      </c>
      <c r="AB11" s="163">
        <v>-37.216257303119498</v>
      </c>
      <c r="AC11" s="164">
        <v>-27.080896604088601</v>
      </c>
      <c r="AD11" s="154"/>
      <c r="AE11" s="165">
        <v>-16.1947034162942</v>
      </c>
      <c r="AF11" s="30"/>
      <c r="AG11" s="160">
        <v>40.2806607853312</v>
      </c>
      <c r="AH11" s="154">
        <v>43.2353831517038</v>
      </c>
      <c r="AI11" s="154">
        <v>46.909055526725403</v>
      </c>
      <c r="AJ11" s="154">
        <v>44.863561667531499</v>
      </c>
      <c r="AK11" s="154">
        <v>45.062489188721599</v>
      </c>
      <c r="AL11" s="161">
        <v>44.0702300640027</v>
      </c>
      <c r="AM11" s="154"/>
      <c r="AN11" s="162">
        <v>47.442051548175002</v>
      </c>
      <c r="AO11" s="163">
        <v>46.797699359972299</v>
      </c>
      <c r="AP11" s="164">
        <v>47.1198754540736</v>
      </c>
      <c r="AQ11" s="154"/>
      <c r="AR11" s="165">
        <v>44.941557318308703</v>
      </c>
      <c r="AS11" s="159"/>
      <c r="AT11" s="160">
        <v>-2.32708309195931</v>
      </c>
      <c r="AU11" s="154">
        <v>-4.8292573991379498E-2</v>
      </c>
      <c r="AV11" s="154">
        <v>-4.31986305240983</v>
      </c>
      <c r="AW11" s="154">
        <v>-11.795862373140601</v>
      </c>
      <c r="AX11" s="154">
        <v>-6.0192182023174796</v>
      </c>
      <c r="AY11" s="161">
        <v>-5.1582228873384004</v>
      </c>
      <c r="AZ11" s="154"/>
      <c r="BA11" s="162">
        <v>-3.49231924397656</v>
      </c>
      <c r="BB11" s="163">
        <v>-8.1313634877507894</v>
      </c>
      <c r="BC11" s="164">
        <v>-5.8531105286261802</v>
      </c>
      <c r="BD11" s="154"/>
      <c r="BE11" s="165">
        <v>-5.3674592127688001</v>
      </c>
    </row>
    <row r="12" spans="1:57" x14ac:dyDescent="0.25">
      <c r="A12" s="21" t="s">
        <v>21</v>
      </c>
      <c r="B12" s="3" t="str">
        <f t="shared" si="0"/>
        <v>Virginia Area</v>
      </c>
      <c r="C12" s="3"/>
      <c r="D12" s="24" t="s">
        <v>16</v>
      </c>
      <c r="E12" s="27" t="s">
        <v>17</v>
      </c>
      <c r="F12" s="3"/>
      <c r="G12" s="160">
        <v>41.892924102492799</v>
      </c>
      <c r="H12" s="154">
        <v>45.9528273499525</v>
      </c>
      <c r="I12" s="154">
        <v>46.999050991829201</v>
      </c>
      <c r="J12" s="154">
        <v>47.931856584033497</v>
      </c>
      <c r="K12" s="154">
        <v>42.703053028724803</v>
      </c>
      <c r="L12" s="161">
        <v>45.095942411406597</v>
      </c>
      <c r="M12" s="154"/>
      <c r="N12" s="162">
        <v>42.4090919612063</v>
      </c>
      <c r="O12" s="163">
        <v>39.346804620049497</v>
      </c>
      <c r="P12" s="164">
        <v>40.877948290627899</v>
      </c>
      <c r="Q12" s="154"/>
      <c r="R12" s="165">
        <v>43.890801234041199</v>
      </c>
      <c r="S12" s="159"/>
      <c r="T12" s="160">
        <v>36.923883662513198</v>
      </c>
      <c r="U12" s="154">
        <v>5.34799024226841</v>
      </c>
      <c r="V12" s="154">
        <v>3.8643798889476901</v>
      </c>
      <c r="W12" s="154">
        <v>-1.08443711025213</v>
      </c>
      <c r="X12" s="154">
        <v>-2.8885461976160198</v>
      </c>
      <c r="Y12" s="161">
        <v>6.41015554102332</v>
      </c>
      <c r="Z12" s="154"/>
      <c r="AA12" s="162">
        <v>-6.7082900878082299</v>
      </c>
      <c r="AB12" s="163">
        <v>-22.275425362178201</v>
      </c>
      <c r="AC12" s="164">
        <v>-14.910255751648799</v>
      </c>
      <c r="AD12" s="154"/>
      <c r="AE12" s="165">
        <v>-0.24129978661218399</v>
      </c>
      <c r="AF12" s="30"/>
      <c r="AG12" s="160">
        <v>37.653753935927398</v>
      </c>
      <c r="AH12" s="154">
        <v>39.922003639830102</v>
      </c>
      <c r="AI12" s="154">
        <v>39.922003639830102</v>
      </c>
      <c r="AJ12" s="154">
        <v>39.161473808340098</v>
      </c>
      <c r="AK12" s="154">
        <v>43.877244297490002</v>
      </c>
      <c r="AL12" s="161">
        <v>40.106998843099497</v>
      </c>
      <c r="AM12" s="154"/>
      <c r="AN12" s="162">
        <v>47.042470060572398</v>
      </c>
      <c r="AO12" s="163">
        <v>44.4172793267674</v>
      </c>
      <c r="AP12" s="164">
        <v>45.729874693669899</v>
      </c>
      <c r="AQ12" s="154"/>
      <c r="AR12" s="165">
        <v>41.7133186105549</v>
      </c>
      <c r="AS12" s="159"/>
      <c r="AT12" s="160">
        <v>16.07713583264</v>
      </c>
      <c r="AU12" s="154">
        <v>10.2292200598168</v>
      </c>
      <c r="AV12" s="154">
        <v>-6.9011790237598403</v>
      </c>
      <c r="AW12" s="154">
        <v>-15.7461628475521</v>
      </c>
      <c r="AX12" s="154">
        <v>-1.3520492703074001</v>
      </c>
      <c r="AY12" s="161">
        <v>-0.96471881825581396</v>
      </c>
      <c r="AZ12" s="154"/>
      <c r="BA12" s="162">
        <v>9.7382251694126598</v>
      </c>
      <c r="BB12" s="163">
        <v>9.17447926098429</v>
      </c>
      <c r="BC12" s="164">
        <v>9.4637175437382801</v>
      </c>
      <c r="BD12" s="154"/>
      <c r="BE12" s="165">
        <v>2.0810220762097602</v>
      </c>
    </row>
    <row r="13" spans="1:57" x14ac:dyDescent="0.25">
      <c r="A13" s="34" t="s">
        <v>22</v>
      </c>
      <c r="B13" s="2" t="s">
        <v>87</v>
      </c>
      <c r="C13" s="3"/>
      <c r="D13" s="24" t="s">
        <v>16</v>
      </c>
      <c r="E13" s="27" t="s">
        <v>17</v>
      </c>
      <c r="F13" s="3"/>
      <c r="G13" s="160">
        <v>48.018435579627102</v>
      </c>
      <c r="H13" s="154">
        <v>52.563101065861098</v>
      </c>
      <c r="I13" s="154">
        <v>51.857445404992497</v>
      </c>
      <c r="J13" s="154">
        <v>51.675172725063298</v>
      </c>
      <c r="K13" s="154">
        <v>46.736451064125198</v>
      </c>
      <c r="L13" s="161">
        <v>50.1701211679338</v>
      </c>
      <c r="M13" s="154"/>
      <c r="N13" s="162">
        <v>46.114120056938503</v>
      </c>
      <c r="O13" s="163">
        <v>46.045550810679401</v>
      </c>
      <c r="P13" s="164">
        <v>46.079835433808903</v>
      </c>
      <c r="Q13" s="154"/>
      <c r="R13" s="165">
        <v>49.001468101040999</v>
      </c>
      <c r="S13" s="159"/>
      <c r="T13" s="160">
        <v>8.4791157025470003</v>
      </c>
      <c r="U13" s="154">
        <v>-10.613721768109301</v>
      </c>
      <c r="V13" s="154">
        <v>-22.893089090282</v>
      </c>
      <c r="W13" s="154">
        <v>-16.8965963392654</v>
      </c>
      <c r="X13" s="154">
        <v>-8.8037276524081101</v>
      </c>
      <c r="Y13" s="161">
        <v>-11.5955956491569</v>
      </c>
      <c r="Z13" s="154"/>
      <c r="AA13" s="162">
        <v>-16.214378645886399</v>
      </c>
      <c r="AB13" s="163">
        <v>-24.148347662243701</v>
      </c>
      <c r="AC13" s="164">
        <v>-20.375577837199899</v>
      </c>
      <c r="AD13" s="154"/>
      <c r="AE13" s="165">
        <v>-14.139350722260099</v>
      </c>
      <c r="AF13" s="30"/>
      <c r="AG13" s="160">
        <v>43.225567058629501</v>
      </c>
      <c r="AH13" s="154">
        <v>43.7662743464222</v>
      </c>
      <c r="AI13" s="154">
        <v>47.374839426448602</v>
      </c>
      <c r="AJ13" s="154">
        <v>42.506205950769001</v>
      </c>
      <c r="AK13" s="154">
        <v>43.362887546436099</v>
      </c>
      <c r="AL13" s="161">
        <v>44.0471566485189</v>
      </c>
      <c r="AM13" s="154"/>
      <c r="AN13" s="162">
        <v>47.8732684095406</v>
      </c>
      <c r="AO13" s="163">
        <v>50.348704996007299</v>
      </c>
      <c r="AP13" s="164">
        <v>49.110986702773999</v>
      </c>
      <c r="AQ13" s="154"/>
      <c r="AR13" s="165">
        <v>45.493967477915596</v>
      </c>
      <c r="AS13" s="159"/>
      <c r="AT13" s="160">
        <v>0.54503736314342499</v>
      </c>
      <c r="AU13" s="154">
        <v>8.8778805620627992</v>
      </c>
      <c r="AV13" s="154">
        <v>6.7402443415231197</v>
      </c>
      <c r="AW13" s="154">
        <v>-5.7353301038937801</v>
      </c>
      <c r="AX13" s="154">
        <v>0.36413292898460903</v>
      </c>
      <c r="AY13" s="161">
        <v>2.0224150119466402</v>
      </c>
      <c r="AZ13" s="154"/>
      <c r="BA13" s="162">
        <v>2.1462552972927602</v>
      </c>
      <c r="BB13" s="163">
        <v>-7.8475282672559696E-2</v>
      </c>
      <c r="BC13" s="164">
        <v>0.99361988015333502</v>
      </c>
      <c r="BD13" s="154"/>
      <c r="BE13" s="165">
        <v>1.70314765733075</v>
      </c>
    </row>
    <row r="14" spans="1:57" x14ac:dyDescent="0.25">
      <c r="A14" s="21" t="s">
        <v>23</v>
      </c>
      <c r="B14" s="3" t="str">
        <f t="shared" si="0"/>
        <v>Arlington, VA</v>
      </c>
      <c r="C14" s="3"/>
      <c r="D14" s="24" t="s">
        <v>16</v>
      </c>
      <c r="E14" s="27" t="s">
        <v>17</v>
      </c>
      <c r="F14" s="3"/>
      <c r="G14" s="160">
        <v>45.119916579770504</v>
      </c>
      <c r="H14" s="154">
        <v>52.148070907194899</v>
      </c>
      <c r="I14" s="154">
        <v>48.654848800834202</v>
      </c>
      <c r="J14" s="154">
        <v>52.5443169968717</v>
      </c>
      <c r="K14" s="154">
        <v>53.868613138686101</v>
      </c>
      <c r="L14" s="161">
        <v>50.467153284671497</v>
      </c>
      <c r="M14" s="154"/>
      <c r="N14" s="162">
        <v>52.241918665276302</v>
      </c>
      <c r="O14" s="163">
        <v>44.181438998957198</v>
      </c>
      <c r="P14" s="164">
        <v>48.211678832116696</v>
      </c>
      <c r="Q14" s="154"/>
      <c r="R14" s="165">
        <v>49.822732012513001</v>
      </c>
      <c r="S14" s="159"/>
      <c r="T14" s="160">
        <v>3.4300452911865098</v>
      </c>
      <c r="U14" s="154">
        <v>-29.103786894019599</v>
      </c>
      <c r="V14" s="154">
        <v>-43.599713601520698</v>
      </c>
      <c r="W14" s="154">
        <v>-34.793915450232902</v>
      </c>
      <c r="X14" s="154">
        <v>-13.15791774116</v>
      </c>
      <c r="Y14" s="161">
        <v>-27.082938337054699</v>
      </c>
      <c r="Z14" s="154"/>
      <c r="AA14" s="162">
        <v>-5.1285973948176498</v>
      </c>
      <c r="AB14" s="163">
        <v>-21.487622519638101</v>
      </c>
      <c r="AC14" s="164">
        <v>-13.396795247729401</v>
      </c>
      <c r="AD14" s="154"/>
      <c r="AE14" s="165">
        <v>-23.7514734461903</v>
      </c>
      <c r="AF14" s="30"/>
      <c r="AG14" s="160">
        <v>41.105318039624599</v>
      </c>
      <c r="AH14" s="154">
        <v>43.060479666318997</v>
      </c>
      <c r="AI14" s="154">
        <v>45.836809176225202</v>
      </c>
      <c r="AJ14" s="154">
        <v>41.871741397288801</v>
      </c>
      <c r="AK14" s="154">
        <v>42.3149113660062</v>
      </c>
      <c r="AL14" s="161">
        <v>42.8378519290928</v>
      </c>
      <c r="AM14" s="154"/>
      <c r="AN14" s="162">
        <v>46.115745568300298</v>
      </c>
      <c r="AO14" s="163">
        <v>45.701251303440998</v>
      </c>
      <c r="AP14" s="164">
        <v>45.908498435870598</v>
      </c>
      <c r="AQ14" s="154"/>
      <c r="AR14" s="165">
        <v>43.7151795024579</v>
      </c>
      <c r="AS14" s="159"/>
      <c r="AT14" s="160">
        <v>3.89014732121825</v>
      </c>
      <c r="AU14" s="154">
        <v>7.6525875865001698</v>
      </c>
      <c r="AV14" s="154">
        <v>1.83389215724354</v>
      </c>
      <c r="AW14" s="154">
        <v>-7.6577922242394898</v>
      </c>
      <c r="AX14" s="154">
        <v>2.76667818313165</v>
      </c>
      <c r="AY14" s="161">
        <v>1.4649578183160501</v>
      </c>
      <c r="AZ14" s="154"/>
      <c r="BA14" s="162">
        <v>9.7694617911135495</v>
      </c>
      <c r="BB14" s="163">
        <v>3.6957807872997699</v>
      </c>
      <c r="BC14" s="164">
        <v>6.6599147431657402</v>
      </c>
      <c r="BD14" s="154"/>
      <c r="BE14" s="165">
        <v>2.9697733086165301</v>
      </c>
    </row>
    <row r="15" spans="1:57" x14ac:dyDescent="0.25">
      <c r="A15" s="21" t="s">
        <v>24</v>
      </c>
      <c r="B15" s="3" t="str">
        <f t="shared" si="0"/>
        <v>Suburban Virginia Area</v>
      </c>
      <c r="C15" s="3"/>
      <c r="D15" s="24" t="s">
        <v>16</v>
      </c>
      <c r="E15" s="27" t="s">
        <v>17</v>
      </c>
      <c r="F15" s="3"/>
      <c r="G15" s="160">
        <v>45.586760280842498</v>
      </c>
      <c r="H15" s="154">
        <v>50.112838515546599</v>
      </c>
      <c r="I15" s="154">
        <v>47.6805416248746</v>
      </c>
      <c r="J15" s="154">
        <v>49.711634904714103</v>
      </c>
      <c r="K15" s="154">
        <v>42.527582748244697</v>
      </c>
      <c r="L15" s="161">
        <v>47.123871614844496</v>
      </c>
      <c r="M15" s="154"/>
      <c r="N15" s="162">
        <v>41.687562688064098</v>
      </c>
      <c r="O15" s="163">
        <v>44.495987963891601</v>
      </c>
      <c r="P15" s="164">
        <v>43.091775325977899</v>
      </c>
      <c r="Q15" s="154"/>
      <c r="R15" s="165">
        <v>45.971844103739699</v>
      </c>
      <c r="S15" s="159"/>
      <c r="T15" s="160">
        <v>28.495259148550399</v>
      </c>
      <c r="U15" s="154">
        <v>-1.50661862129598</v>
      </c>
      <c r="V15" s="154">
        <v>-13.584446417576901</v>
      </c>
      <c r="W15" s="154">
        <v>-10.4132637895574</v>
      </c>
      <c r="X15" s="154">
        <v>-6.07115464039176</v>
      </c>
      <c r="Y15" s="161">
        <v>-2.75677449728768</v>
      </c>
      <c r="Z15" s="154"/>
      <c r="AA15" s="162">
        <v>-3.05784428951476</v>
      </c>
      <c r="AB15" s="163">
        <v>-8.1700637302105896</v>
      </c>
      <c r="AC15" s="164">
        <v>-5.7663374739603404</v>
      </c>
      <c r="AD15" s="154"/>
      <c r="AE15" s="165">
        <v>-3.5814674799419901</v>
      </c>
      <c r="AF15" s="30"/>
      <c r="AG15" s="160">
        <v>39.189443329989899</v>
      </c>
      <c r="AH15" s="154">
        <v>42.113841524573701</v>
      </c>
      <c r="AI15" s="154">
        <v>45.3610832497492</v>
      </c>
      <c r="AJ15" s="154">
        <v>41.537111334001999</v>
      </c>
      <c r="AK15" s="154">
        <v>40.311559679037103</v>
      </c>
      <c r="AL15" s="161">
        <v>41.702607823470402</v>
      </c>
      <c r="AM15" s="154"/>
      <c r="AN15" s="162">
        <v>42.298771313941799</v>
      </c>
      <c r="AO15" s="163">
        <v>44.727933801404198</v>
      </c>
      <c r="AP15" s="164">
        <v>43.513352557673002</v>
      </c>
      <c r="AQ15" s="154"/>
      <c r="AR15" s="165">
        <v>42.219963461813997</v>
      </c>
      <c r="AS15" s="159"/>
      <c r="AT15" s="160">
        <v>0.92953778426600597</v>
      </c>
      <c r="AU15" s="154">
        <v>8.8485034615169393</v>
      </c>
      <c r="AV15" s="154">
        <v>6.4723104070782096</v>
      </c>
      <c r="AW15" s="154">
        <v>-6.36210529066667</v>
      </c>
      <c r="AX15" s="154">
        <v>-0.97823945528918099</v>
      </c>
      <c r="AY15" s="161">
        <v>1.6187097714246901</v>
      </c>
      <c r="AZ15" s="154"/>
      <c r="BA15" s="162">
        <v>7.57990882945185</v>
      </c>
      <c r="BB15" s="163">
        <v>6.5971116943645303</v>
      </c>
      <c r="BC15" s="164">
        <v>7.0725410901741803</v>
      </c>
      <c r="BD15" s="154"/>
      <c r="BE15" s="165">
        <v>3.1660906061604499</v>
      </c>
    </row>
    <row r="16" spans="1:57" x14ac:dyDescent="0.25">
      <c r="A16" s="21" t="s">
        <v>25</v>
      </c>
      <c r="B16" s="3" t="str">
        <f t="shared" si="0"/>
        <v>Alexandria, VA</v>
      </c>
      <c r="C16" s="3"/>
      <c r="D16" s="24" t="s">
        <v>16</v>
      </c>
      <c r="E16" s="27" t="s">
        <v>17</v>
      </c>
      <c r="F16" s="3"/>
      <c r="G16" s="160">
        <v>36.787745154926299</v>
      </c>
      <c r="H16" s="154">
        <v>39.770221654868202</v>
      </c>
      <c r="I16" s="154">
        <v>40.0719507949402</v>
      </c>
      <c r="J16" s="154">
        <v>40.930718347452697</v>
      </c>
      <c r="K16" s="154">
        <v>40.188000464198602</v>
      </c>
      <c r="L16" s="161">
        <v>39.5497272832772</v>
      </c>
      <c r="M16" s="154"/>
      <c r="N16" s="162">
        <v>43.321341534176597</v>
      </c>
      <c r="O16" s="163">
        <v>44.052454450504797</v>
      </c>
      <c r="P16" s="164">
        <v>43.686897992340697</v>
      </c>
      <c r="Q16" s="154"/>
      <c r="R16" s="165">
        <v>40.731776057295299</v>
      </c>
      <c r="S16" s="159"/>
      <c r="T16" s="160">
        <v>-3.3640435143278302</v>
      </c>
      <c r="U16" s="154">
        <v>-24.072598361466099</v>
      </c>
      <c r="V16" s="154">
        <v>-33.891767161128797</v>
      </c>
      <c r="W16" s="154">
        <v>-30.466797633698601</v>
      </c>
      <c r="X16" s="154">
        <v>-18.639373941295201</v>
      </c>
      <c r="Y16" s="161">
        <v>-23.744341237829499</v>
      </c>
      <c r="Z16" s="154"/>
      <c r="AA16" s="162">
        <v>-14.234022377907101</v>
      </c>
      <c r="AB16" s="163">
        <v>-21.7100772962525</v>
      </c>
      <c r="AC16" s="164">
        <v>-18.1735940112649</v>
      </c>
      <c r="AD16" s="154"/>
      <c r="AE16" s="165">
        <v>-22.119547412770402</v>
      </c>
      <c r="AF16" s="30"/>
      <c r="AG16" s="160">
        <v>38.453057908784899</v>
      </c>
      <c r="AH16" s="154">
        <v>39.277010560519898</v>
      </c>
      <c r="AI16" s="154">
        <v>44.043750725310403</v>
      </c>
      <c r="AJ16" s="154">
        <v>39.863061390275</v>
      </c>
      <c r="AK16" s="154">
        <v>41.069977950562802</v>
      </c>
      <c r="AL16" s="161">
        <v>40.541371707090597</v>
      </c>
      <c r="AM16" s="154"/>
      <c r="AN16" s="162">
        <v>46.004990135778101</v>
      </c>
      <c r="AO16" s="163">
        <v>47.1393756527793</v>
      </c>
      <c r="AP16" s="164">
        <v>46.572182894278697</v>
      </c>
      <c r="AQ16" s="154"/>
      <c r="AR16" s="165">
        <v>42.264460617715798</v>
      </c>
      <c r="AS16" s="159"/>
      <c r="AT16" s="160">
        <v>-11.6652310090585</v>
      </c>
      <c r="AU16" s="154">
        <v>0.95506647750506601</v>
      </c>
      <c r="AV16" s="154">
        <v>5.3248210305244603</v>
      </c>
      <c r="AW16" s="154">
        <v>-6.65452040444519</v>
      </c>
      <c r="AX16" s="154">
        <v>1.57588912843429</v>
      </c>
      <c r="AY16" s="161">
        <v>-2.2615068567931802</v>
      </c>
      <c r="AZ16" s="154"/>
      <c r="BA16" s="162">
        <v>3.83645588486679</v>
      </c>
      <c r="BB16" s="163">
        <v>-4.5166222358786197</v>
      </c>
      <c r="BC16" s="164">
        <v>-0.56586315838053303</v>
      </c>
      <c r="BD16" s="154"/>
      <c r="BE16" s="165">
        <v>-1.7324858445912299</v>
      </c>
    </row>
    <row r="17" spans="1:57" x14ac:dyDescent="0.25">
      <c r="A17" s="21" t="s">
        <v>26</v>
      </c>
      <c r="B17" s="3" t="str">
        <f t="shared" si="0"/>
        <v>Fairfax/Tysons Corner, VA</v>
      </c>
      <c r="C17" s="3"/>
      <c r="D17" s="24" t="s">
        <v>16</v>
      </c>
      <c r="E17" s="27" t="s">
        <v>17</v>
      </c>
      <c r="F17" s="3"/>
      <c r="G17" s="160">
        <v>45.3365495060877</v>
      </c>
      <c r="H17" s="154">
        <v>51.608086377211102</v>
      </c>
      <c r="I17" s="154">
        <v>53.250631748219597</v>
      </c>
      <c r="J17" s="154">
        <v>54.778313806570097</v>
      </c>
      <c r="K17" s="154">
        <v>51.343900758097803</v>
      </c>
      <c r="L17" s="161">
        <v>51.263496439237301</v>
      </c>
      <c r="M17" s="154"/>
      <c r="N17" s="162">
        <v>48.357454628991498</v>
      </c>
      <c r="O17" s="163">
        <v>45.773030094187902</v>
      </c>
      <c r="P17" s="164">
        <v>47.065242361589704</v>
      </c>
      <c r="Q17" s="154"/>
      <c r="R17" s="165">
        <v>50.063995274195101</v>
      </c>
      <c r="S17" s="159"/>
      <c r="T17" s="160">
        <v>21.7689654832222</v>
      </c>
      <c r="U17" s="154">
        <v>-12.375333659324999</v>
      </c>
      <c r="V17" s="154">
        <v>-24.565194695452</v>
      </c>
      <c r="W17" s="154">
        <v>-16.7582582974091</v>
      </c>
      <c r="X17" s="154">
        <v>-5.3941087883196701</v>
      </c>
      <c r="Y17" s="161">
        <v>-10.627752703495901</v>
      </c>
      <c r="Z17" s="154"/>
      <c r="AA17" s="162">
        <v>-6.24050648107848</v>
      </c>
      <c r="AB17" s="163">
        <v>-20.161623206233099</v>
      </c>
      <c r="AC17" s="164">
        <v>-13.568946703422901</v>
      </c>
      <c r="AD17" s="154"/>
      <c r="AE17" s="165">
        <v>-11.4372431786548</v>
      </c>
      <c r="AF17" s="30"/>
      <c r="AG17" s="160">
        <v>42.5568573397656</v>
      </c>
      <c r="AH17" s="154">
        <v>46.901562141052104</v>
      </c>
      <c r="AI17" s="154">
        <v>52.170916609235</v>
      </c>
      <c r="AJ17" s="154">
        <v>46.852745233172499</v>
      </c>
      <c r="AK17" s="154">
        <v>45.563404548587101</v>
      </c>
      <c r="AL17" s="161">
        <v>46.809097174362499</v>
      </c>
      <c r="AM17" s="154"/>
      <c r="AN17" s="162">
        <v>47.6596600045945</v>
      </c>
      <c r="AO17" s="163">
        <v>47.745807489087902</v>
      </c>
      <c r="AP17" s="164">
        <v>47.702733746841197</v>
      </c>
      <c r="AQ17" s="154"/>
      <c r="AR17" s="165">
        <v>47.064421909356398</v>
      </c>
      <c r="AS17" s="159"/>
      <c r="AT17" s="160">
        <v>-2.3063376070079902</v>
      </c>
      <c r="AU17" s="154">
        <v>8.4466266185735606</v>
      </c>
      <c r="AV17" s="154">
        <v>9.4592792773863597</v>
      </c>
      <c r="AW17" s="154">
        <v>-1.19269049724239</v>
      </c>
      <c r="AX17" s="154">
        <v>0.91647838639503998</v>
      </c>
      <c r="AY17" s="161">
        <v>3.0829729448927501</v>
      </c>
      <c r="AZ17" s="154"/>
      <c r="BA17" s="162">
        <v>0.96147223993130604</v>
      </c>
      <c r="BB17" s="163">
        <v>-1.9864111074089501</v>
      </c>
      <c r="BC17" s="164">
        <v>-0.53563698497013101</v>
      </c>
      <c r="BD17" s="154"/>
      <c r="BE17" s="165">
        <v>2.0075930818330301</v>
      </c>
    </row>
    <row r="18" spans="1:57" x14ac:dyDescent="0.25">
      <c r="A18" s="21" t="s">
        <v>27</v>
      </c>
      <c r="B18" s="3" t="str">
        <f t="shared" si="0"/>
        <v>I-95 Fredericksburg, VA</v>
      </c>
      <c r="C18" s="3"/>
      <c r="D18" s="24" t="s">
        <v>16</v>
      </c>
      <c r="E18" s="27" t="s">
        <v>17</v>
      </c>
      <c r="F18" s="3"/>
      <c r="G18" s="160">
        <v>43.0418923400022</v>
      </c>
      <c r="H18" s="154">
        <v>45.971040123797899</v>
      </c>
      <c r="I18" s="154">
        <v>45.926826572344403</v>
      </c>
      <c r="J18" s="154">
        <v>48.369625290151397</v>
      </c>
      <c r="K18" s="154">
        <v>47.054272134409104</v>
      </c>
      <c r="L18" s="161">
        <v>46.072731292141</v>
      </c>
      <c r="M18" s="154"/>
      <c r="N18" s="162">
        <v>47.385873770310603</v>
      </c>
      <c r="O18" s="163">
        <v>48.137504145020401</v>
      </c>
      <c r="P18" s="164">
        <v>47.761688957665498</v>
      </c>
      <c r="Q18" s="154"/>
      <c r="R18" s="165">
        <v>46.555290625147997</v>
      </c>
      <c r="S18" s="159"/>
      <c r="T18" s="160">
        <v>10.695956947306</v>
      </c>
      <c r="U18" s="154">
        <v>-6.8814305648302296</v>
      </c>
      <c r="V18" s="154">
        <v>-11.7417076829623</v>
      </c>
      <c r="W18" s="154">
        <v>-7.7382079769611503</v>
      </c>
      <c r="X18" s="154">
        <v>-5.5009175465232403</v>
      </c>
      <c r="Y18" s="161">
        <v>-5.0077998555987699</v>
      </c>
      <c r="Z18" s="154"/>
      <c r="AA18" s="162">
        <v>-9.7974904561113707</v>
      </c>
      <c r="AB18" s="163">
        <v>-13.737511086716401</v>
      </c>
      <c r="AC18" s="164">
        <v>-11.8269768321592</v>
      </c>
      <c r="AD18" s="154"/>
      <c r="AE18" s="165">
        <v>-7.1134757806128199</v>
      </c>
      <c r="AF18" s="30"/>
      <c r="AG18" s="160">
        <v>42.743450867690903</v>
      </c>
      <c r="AH18" s="154">
        <v>43.224273239747902</v>
      </c>
      <c r="AI18" s="154">
        <v>44.987288603957097</v>
      </c>
      <c r="AJ18" s="154">
        <v>45.711285509008498</v>
      </c>
      <c r="AK18" s="154">
        <v>47.333370177959502</v>
      </c>
      <c r="AL18" s="161">
        <v>44.799933679672797</v>
      </c>
      <c r="AM18" s="154"/>
      <c r="AN18" s="162">
        <v>51.036255112191803</v>
      </c>
      <c r="AO18" s="163">
        <v>52.022769978998497</v>
      </c>
      <c r="AP18" s="164">
        <v>51.529512545595203</v>
      </c>
      <c r="AQ18" s="154"/>
      <c r="AR18" s="165">
        <v>46.722670498507703</v>
      </c>
      <c r="AS18" s="159"/>
      <c r="AT18" s="160">
        <v>4.5772888627689197</v>
      </c>
      <c r="AU18" s="154">
        <v>3.7750163196103901</v>
      </c>
      <c r="AV18" s="154">
        <v>-1.6844468906747201</v>
      </c>
      <c r="AW18" s="154">
        <v>-6.2187798023756997</v>
      </c>
      <c r="AX18" s="154">
        <v>-1.70026678834247</v>
      </c>
      <c r="AY18" s="161">
        <v>-0.52289866856776601</v>
      </c>
      <c r="AZ18" s="154"/>
      <c r="BA18" s="162">
        <v>1.1528304575598101</v>
      </c>
      <c r="BB18" s="163">
        <v>4.4835095635593296</v>
      </c>
      <c r="BC18" s="164">
        <v>2.8071360755371901</v>
      </c>
      <c r="BD18" s="154"/>
      <c r="BE18" s="165">
        <v>0.50290548487073505</v>
      </c>
    </row>
    <row r="19" spans="1:57" x14ac:dyDescent="0.25">
      <c r="A19" s="21" t="s">
        <v>28</v>
      </c>
      <c r="B19" s="3" t="str">
        <f t="shared" si="0"/>
        <v>Dulles Airport Area, VA</v>
      </c>
      <c r="C19" s="3"/>
      <c r="D19" s="24" t="s">
        <v>16</v>
      </c>
      <c r="E19" s="27" t="s">
        <v>17</v>
      </c>
      <c r="F19" s="3"/>
      <c r="G19" s="160">
        <v>62.7964333143616</v>
      </c>
      <c r="H19" s="154">
        <v>75.336748245114705</v>
      </c>
      <c r="I19" s="154">
        <v>63.707076456080401</v>
      </c>
      <c r="J19" s="154">
        <v>62.341111743502097</v>
      </c>
      <c r="K19" s="154">
        <v>55.776892430278799</v>
      </c>
      <c r="L19" s="161">
        <v>63.991652437867501</v>
      </c>
      <c r="M19" s="154"/>
      <c r="N19" s="162">
        <v>54.135837601973002</v>
      </c>
      <c r="O19" s="163">
        <v>50.028457598178697</v>
      </c>
      <c r="P19" s="164">
        <v>52.0821476000758</v>
      </c>
      <c r="Q19" s="154"/>
      <c r="R19" s="165">
        <v>60.588936769927003</v>
      </c>
      <c r="S19" s="159"/>
      <c r="T19" s="160">
        <v>38.435800920117103</v>
      </c>
      <c r="U19" s="154">
        <v>11.922209695603099</v>
      </c>
      <c r="V19" s="154">
        <v>-20.689655172413701</v>
      </c>
      <c r="W19" s="154">
        <v>-15.786776012301299</v>
      </c>
      <c r="X19" s="154">
        <v>-3.5274815422477399</v>
      </c>
      <c r="Y19" s="161">
        <v>-1.50386917798218</v>
      </c>
      <c r="Z19" s="154"/>
      <c r="AA19" s="162">
        <v>-5.9957173447537402</v>
      </c>
      <c r="AB19" s="163">
        <v>-18.067422712443602</v>
      </c>
      <c r="AC19" s="164">
        <v>-12.2081867604732</v>
      </c>
      <c r="AD19" s="154"/>
      <c r="AE19" s="165">
        <v>-4.3676341625136299</v>
      </c>
      <c r="AF19" s="30"/>
      <c r="AG19" s="160">
        <v>50.163631189527599</v>
      </c>
      <c r="AH19" s="154">
        <v>54.209353063934699</v>
      </c>
      <c r="AI19" s="154">
        <v>52.480553974577802</v>
      </c>
      <c r="AJ19" s="154">
        <v>50.735154619616701</v>
      </c>
      <c r="AK19" s="154">
        <v>49.606336558527701</v>
      </c>
      <c r="AL19" s="161">
        <v>51.439005881236902</v>
      </c>
      <c r="AM19" s="154"/>
      <c r="AN19" s="162">
        <v>49.504363498387399</v>
      </c>
      <c r="AO19" s="163">
        <v>50.488522102067897</v>
      </c>
      <c r="AP19" s="164">
        <v>49.996442800227598</v>
      </c>
      <c r="AQ19" s="154"/>
      <c r="AR19" s="165">
        <v>51.026845000948498</v>
      </c>
      <c r="AS19" s="159"/>
      <c r="AT19" s="160">
        <v>15.3820978563246</v>
      </c>
      <c r="AU19" s="154">
        <v>12.9397233201581</v>
      </c>
      <c r="AV19" s="154">
        <v>-1.91037631310668</v>
      </c>
      <c r="AW19" s="154">
        <v>-3.1507469443186902</v>
      </c>
      <c r="AX19" s="154">
        <v>3.3089687870406901</v>
      </c>
      <c r="AY19" s="161">
        <v>4.8148291325189403</v>
      </c>
      <c r="AZ19" s="154"/>
      <c r="BA19" s="162">
        <v>2.30837090766516</v>
      </c>
      <c r="BB19" s="163">
        <v>0.52410406534775</v>
      </c>
      <c r="BC19" s="164">
        <v>1.39961041771877</v>
      </c>
      <c r="BD19" s="154"/>
      <c r="BE19" s="165">
        <v>3.83578642583847</v>
      </c>
    </row>
    <row r="20" spans="1:57" x14ac:dyDescent="0.25">
      <c r="A20" s="21" t="s">
        <v>29</v>
      </c>
      <c r="B20" s="3" t="str">
        <f t="shared" si="0"/>
        <v>Williamsburg, VA</v>
      </c>
      <c r="C20" s="3"/>
      <c r="D20" s="24" t="s">
        <v>16</v>
      </c>
      <c r="E20" s="27" t="s">
        <v>17</v>
      </c>
      <c r="F20" s="3"/>
      <c r="G20" s="160">
        <v>22.504560854834502</v>
      </c>
      <c r="H20" s="154">
        <v>22.673964034401799</v>
      </c>
      <c r="I20" s="154">
        <v>22.869429241594901</v>
      </c>
      <c r="J20" s="154">
        <v>24.954391451654899</v>
      </c>
      <c r="K20" s="154">
        <v>29.1503778994005</v>
      </c>
      <c r="L20" s="161">
        <v>24.4305446963773</v>
      </c>
      <c r="M20" s="154"/>
      <c r="N20" s="162">
        <v>35.9786291373468</v>
      </c>
      <c r="O20" s="163">
        <v>34.414907479801897</v>
      </c>
      <c r="P20" s="164">
        <v>35.196768308574399</v>
      </c>
      <c r="Q20" s="154"/>
      <c r="R20" s="165">
        <v>27.506608585576501</v>
      </c>
      <c r="S20" s="159"/>
      <c r="T20" s="160">
        <v>-2.47598854923642</v>
      </c>
      <c r="U20" s="154">
        <v>-12.5383836918963</v>
      </c>
      <c r="V20" s="154">
        <v>-17.443517931166699</v>
      </c>
      <c r="W20" s="154">
        <v>-14.7809202233309</v>
      </c>
      <c r="X20" s="154">
        <v>-8.4580048977789897</v>
      </c>
      <c r="Y20" s="161">
        <v>-11.3732657558892</v>
      </c>
      <c r="Z20" s="154"/>
      <c r="AA20" s="162">
        <v>-8.0038594092496709</v>
      </c>
      <c r="AB20" s="163">
        <v>-21.450257398471699</v>
      </c>
      <c r="AC20" s="164">
        <v>-15.108456392839599</v>
      </c>
      <c r="AD20" s="154"/>
      <c r="AE20" s="165">
        <v>-12.776339023444899</v>
      </c>
      <c r="AF20" s="30"/>
      <c r="AG20" s="160">
        <v>38.8226479020067</v>
      </c>
      <c r="AH20" s="154">
        <v>37.943054469637701</v>
      </c>
      <c r="AI20" s="154">
        <v>37.871383893666902</v>
      </c>
      <c r="AJ20" s="154">
        <v>34.294370602032799</v>
      </c>
      <c r="AK20" s="154">
        <v>40.819650768829803</v>
      </c>
      <c r="AL20" s="161">
        <v>37.950221527234802</v>
      </c>
      <c r="AM20" s="154"/>
      <c r="AN20" s="162">
        <v>48.1854313265572</v>
      </c>
      <c r="AO20" s="163">
        <v>49.530883502736501</v>
      </c>
      <c r="AP20" s="164">
        <v>48.858157414646797</v>
      </c>
      <c r="AQ20" s="154"/>
      <c r="AR20" s="165">
        <v>41.066774637923899</v>
      </c>
      <c r="AS20" s="159"/>
      <c r="AT20" s="160">
        <v>4.1302810458452104</v>
      </c>
      <c r="AU20" s="154">
        <v>19.497199940797302</v>
      </c>
      <c r="AV20" s="154">
        <v>11.0352268703124</v>
      </c>
      <c r="AW20" s="154">
        <v>-8.7589715913932498</v>
      </c>
      <c r="AX20" s="154">
        <v>-3.47820567469347</v>
      </c>
      <c r="AY20" s="161">
        <v>3.6779514325234901</v>
      </c>
      <c r="AZ20" s="154"/>
      <c r="BA20" s="162">
        <v>8.9162241577618797</v>
      </c>
      <c r="BB20" s="163">
        <v>12.807038597259799</v>
      </c>
      <c r="BC20" s="164">
        <v>10.8542777036147</v>
      </c>
      <c r="BD20" s="154"/>
      <c r="BE20" s="165">
        <v>6.0107545658703803</v>
      </c>
    </row>
    <row r="21" spans="1:57" x14ac:dyDescent="0.25">
      <c r="A21" s="21" t="s">
        <v>30</v>
      </c>
      <c r="B21" s="3" t="str">
        <f t="shared" si="0"/>
        <v>Virginia Beach, VA</v>
      </c>
      <c r="C21" s="3"/>
      <c r="D21" s="24" t="s">
        <v>16</v>
      </c>
      <c r="E21" s="27" t="s">
        <v>17</v>
      </c>
      <c r="F21" s="3"/>
      <c r="G21" s="160">
        <v>27.492471073070199</v>
      </c>
      <c r="H21" s="154">
        <v>28.253288952290301</v>
      </c>
      <c r="I21" s="154">
        <v>31.637343477571701</v>
      </c>
      <c r="J21" s="154">
        <v>32.303059121889298</v>
      </c>
      <c r="K21" s="154">
        <v>32.263433190679898</v>
      </c>
      <c r="L21" s="161">
        <v>30.389919163100299</v>
      </c>
      <c r="M21" s="154"/>
      <c r="N21" s="162">
        <v>35.845617372008199</v>
      </c>
      <c r="O21" s="163">
        <v>36.749088603582102</v>
      </c>
      <c r="P21" s="164">
        <v>36.2973529877952</v>
      </c>
      <c r="Q21" s="154"/>
      <c r="R21" s="165">
        <v>32.0777573987274</v>
      </c>
      <c r="S21" s="159"/>
      <c r="T21" s="160">
        <v>4.7071346967716501</v>
      </c>
      <c r="U21" s="154">
        <v>-16.262456098639301</v>
      </c>
      <c r="V21" s="154">
        <v>-16.546748091574699</v>
      </c>
      <c r="W21" s="154">
        <v>-14.5763547665592</v>
      </c>
      <c r="X21" s="154">
        <v>-24.382953127603599</v>
      </c>
      <c r="Y21" s="161">
        <v>-14.821251372467399</v>
      </c>
      <c r="Z21" s="154"/>
      <c r="AA21" s="162">
        <v>-40.340860597636599</v>
      </c>
      <c r="AB21" s="163">
        <v>-40.903492650996199</v>
      </c>
      <c r="AC21" s="164">
        <v>-40.627010233022197</v>
      </c>
      <c r="AD21" s="154"/>
      <c r="AE21" s="165">
        <v>-25.3157067160755</v>
      </c>
      <c r="AF21" s="30"/>
      <c r="AG21" s="160">
        <v>30.794787625584402</v>
      </c>
      <c r="AH21" s="154">
        <v>32.191385656023002</v>
      </c>
      <c r="AI21" s="154">
        <v>39.257151951617303</v>
      </c>
      <c r="AJ21" s="154">
        <v>33.937298843723902</v>
      </c>
      <c r="AK21" s="154">
        <v>34.527357253546299</v>
      </c>
      <c r="AL21" s="161">
        <v>34.141666401552499</v>
      </c>
      <c r="AM21" s="154"/>
      <c r="AN21" s="162">
        <v>41.250447013946797</v>
      </c>
      <c r="AO21" s="163">
        <v>43.672269241466999</v>
      </c>
      <c r="AP21" s="164">
        <v>42.461358127706902</v>
      </c>
      <c r="AQ21" s="154"/>
      <c r="AR21" s="165">
        <v>36.520111776265701</v>
      </c>
      <c r="AS21" s="159"/>
      <c r="AT21" s="160">
        <v>-16.278961925943101</v>
      </c>
      <c r="AU21" s="154">
        <v>5.3300296645478404</v>
      </c>
      <c r="AV21" s="154">
        <v>21.183969462326601</v>
      </c>
      <c r="AW21" s="154">
        <v>0.59642305703274401</v>
      </c>
      <c r="AX21" s="154">
        <v>-3.8880003873181099</v>
      </c>
      <c r="AY21" s="161">
        <v>0.774747213763751</v>
      </c>
      <c r="AZ21" s="154"/>
      <c r="BA21" s="162">
        <v>-6.3935741266378896</v>
      </c>
      <c r="BB21" s="163">
        <v>-7.6449427093666902</v>
      </c>
      <c r="BC21" s="164">
        <v>-7.0413077665341604</v>
      </c>
      <c r="BD21" s="154"/>
      <c r="BE21" s="165">
        <v>-1.9616211631407701</v>
      </c>
    </row>
    <row r="22" spans="1:57" x14ac:dyDescent="0.25">
      <c r="A22" s="34" t="s">
        <v>31</v>
      </c>
      <c r="B22" s="3" t="str">
        <f t="shared" si="0"/>
        <v>Norfolk/Portsmouth, VA</v>
      </c>
      <c r="C22" s="3"/>
      <c r="D22" s="24" t="s">
        <v>16</v>
      </c>
      <c r="E22" s="27" t="s">
        <v>17</v>
      </c>
      <c r="F22" s="3"/>
      <c r="G22" s="160">
        <v>37.453971593897897</v>
      </c>
      <c r="H22" s="154">
        <v>42.118183412239098</v>
      </c>
      <c r="I22" s="154">
        <v>46.852533754164398</v>
      </c>
      <c r="J22" s="154">
        <v>47.062949324916701</v>
      </c>
      <c r="K22" s="154">
        <v>48.062423285989802</v>
      </c>
      <c r="L22" s="161">
        <v>44.3100122742416</v>
      </c>
      <c r="M22" s="154"/>
      <c r="N22" s="162">
        <v>47.939680869717598</v>
      </c>
      <c r="O22" s="163">
        <v>46.9577415395405</v>
      </c>
      <c r="P22" s="164">
        <v>47.448711204629099</v>
      </c>
      <c r="Q22" s="154"/>
      <c r="R22" s="165">
        <v>45.206783397209399</v>
      </c>
      <c r="S22" s="159"/>
      <c r="T22" s="160">
        <v>3.4529603734365599</v>
      </c>
      <c r="U22" s="154">
        <v>-13.106430886279499</v>
      </c>
      <c r="V22" s="154">
        <v>-17.207789732547798</v>
      </c>
      <c r="W22" s="154">
        <v>-18.207641521448899</v>
      </c>
      <c r="X22" s="154">
        <v>-6.9812284022849802</v>
      </c>
      <c r="Y22" s="161">
        <v>-11.5478635137402</v>
      </c>
      <c r="Z22" s="154"/>
      <c r="AA22" s="162">
        <v>-18.574094283971998</v>
      </c>
      <c r="AB22" s="163">
        <v>-25.924716007766499</v>
      </c>
      <c r="AC22" s="164">
        <v>-22.385175577306299</v>
      </c>
      <c r="AD22" s="154"/>
      <c r="AE22" s="165">
        <v>-15.102730788304299</v>
      </c>
      <c r="AF22" s="30"/>
      <c r="AG22" s="160">
        <v>37.51095914431</v>
      </c>
      <c r="AH22" s="154">
        <v>41.009118008065897</v>
      </c>
      <c r="AI22" s="154">
        <v>45.340171839382698</v>
      </c>
      <c r="AJ22" s="154">
        <v>41.197615290198101</v>
      </c>
      <c r="AK22" s="154">
        <v>41.057338243029903</v>
      </c>
      <c r="AL22" s="161">
        <v>41.2230405049973</v>
      </c>
      <c r="AM22" s="154"/>
      <c r="AN22" s="162">
        <v>43.205330527792299</v>
      </c>
      <c r="AO22" s="163">
        <v>43.656847273364797</v>
      </c>
      <c r="AP22" s="164">
        <v>43.431088900578601</v>
      </c>
      <c r="AQ22" s="154"/>
      <c r="AR22" s="165">
        <v>41.8539114751634</v>
      </c>
      <c r="AS22" s="159"/>
      <c r="AT22" s="160">
        <v>-5.3702693278102496</v>
      </c>
      <c r="AU22" s="154">
        <v>8.3421388117911199</v>
      </c>
      <c r="AV22" s="154">
        <v>10.9138339493069</v>
      </c>
      <c r="AW22" s="154">
        <v>-3.7411226768391601</v>
      </c>
      <c r="AX22" s="154">
        <v>-4.5685234465520299</v>
      </c>
      <c r="AY22" s="161">
        <v>0.94207534252917002</v>
      </c>
      <c r="AZ22" s="154"/>
      <c r="BA22" s="162">
        <v>-2.2220023056025799</v>
      </c>
      <c r="BB22" s="163">
        <v>-7.8350947090450704</v>
      </c>
      <c r="BC22" s="164">
        <v>-5.1260597584058001</v>
      </c>
      <c r="BD22" s="154"/>
      <c r="BE22" s="165">
        <v>-0.93645744855240498</v>
      </c>
    </row>
    <row r="23" spans="1:57" x14ac:dyDescent="0.25">
      <c r="A23" s="35" t="s">
        <v>32</v>
      </c>
      <c r="B23" s="3" t="str">
        <f t="shared" si="0"/>
        <v>Newport News/Hampton, VA</v>
      </c>
      <c r="C23" s="3"/>
      <c r="D23" s="24" t="s">
        <v>16</v>
      </c>
      <c r="E23" s="27" t="s">
        <v>17</v>
      </c>
      <c r="F23" s="3"/>
      <c r="G23" s="160">
        <v>41.448578299617999</v>
      </c>
      <c r="H23" s="154">
        <v>44.815391144433399</v>
      </c>
      <c r="I23" s="154">
        <v>49.7100014146272</v>
      </c>
      <c r="J23" s="154">
        <v>50.671947941717299</v>
      </c>
      <c r="K23" s="154">
        <v>55.495826849625097</v>
      </c>
      <c r="L23" s="161">
        <v>48.4283491300042</v>
      </c>
      <c r="M23" s="154"/>
      <c r="N23" s="162">
        <v>59.131418871127401</v>
      </c>
      <c r="O23" s="163">
        <v>52.185599094638498</v>
      </c>
      <c r="P23" s="164">
        <v>55.658508982882999</v>
      </c>
      <c r="Q23" s="154"/>
      <c r="R23" s="165">
        <v>50.494109087969598</v>
      </c>
      <c r="S23" s="159"/>
      <c r="T23" s="160">
        <v>1.45992721897343</v>
      </c>
      <c r="U23" s="154">
        <v>-12.374747458379</v>
      </c>
      <c r="V23" s="154">
        <v>-9.0744128943087201</v>
      </c>
      <c r="W23" s="154">
        <v>-6.8981691745277702</v>
      </c>
      <c r="X23" s="154">
        <v>-8.7935866751015492</v>
      </c>
      <c r="Y23" s="161">
        <v>-7.5584597993791602</v>
      </c>
      <c r="Z23" s="154"/>
      <c r="AA23" s="162">
        <v>-1.8432576110579499</v>
      </c>
      <c r="AB23" s="163">
        <v>-14.6578726670305</v>
      </c>
      <c r="AC23" s="164">
        <v>-8.29843189752442</v>
      </c>
      <c r="AD23" s="154"/>
      <c r="AE23" s="165">
        <v>-7.79278892831866</v>
      </c>
      <c r="AF23" s="30"/>
      <c r="AG23" s="160">
        <v>41.1550431461309</v>
      </c>
      <c r="AH23" s="154">
        <v>43.291130287169302</v>
      </c>
      <c r="AI23" s="154">
        <v>47.870985995190203</v>
      </c>
      <c r="AJ23" s="154">
        <v>46.389163955297697</v>
      </c>
      <c r="AK23" s="154">
        <v>47.704767293818001</v>
      </c>
      <c r="AL23" s="161">
        <v>45.282218135521198</v>
      </c>
      <c r="AM23" s="154"/>
      <c r="AN23" s="162">
        <v>50.650728533031497</v>
      </c>
      <c r="AO23" s="163">
        <v>49.405856556797197</v>
      </c>
      <c r="AP23" s="164">
        <v>50.0282925449144</v>
      </c>
      <c r="AQ23" s="154"/>
      <c r="AR23" s="165">
        <v>46.638239395347803</v>
      </c>
      <c r="AS23" s="159"/>
      <c r="AT23" s="160">
        <v>-8.5692085909267597</v>
      </c>
      <c r="AU23" s="154">
        <v>-1.03866992268333</v>
      </c>
      <c r="AV23" s="154">
        <v>4.4061658295539701</v>
      </c>
      <c r="AW23" s="154">
        <v>5.9154543958292602E-2</v>
      </c>
      <c r="AX23" s="154">
        <v>-1.56530232712432</v>
      </c>
      <c r="AY23" s="161">
        <v>-1.31736510470821</v>
      </c>
      <c r="AZ23" s="154"/>
      <c r="BA23" s="162">
        <v>0.63509541512087797</v>
      </c>
      <c r="BB23" s="163">
        <v>-2.0763236804363099</v>
      </c>
      <c r="BC23" s="164">
        <v>-0.72225999870872204</v>
      </c>
      <c r="BD23" s="154"/>
      <c r="BE23" s="165">
        <v>-1.135735506092</v>
      </c>
    </row>
    <row r="24" spans="1:57" x14ac:dyDescent="0.25">
      <c r="A24" s="36" t="s">
        <v>33</v>
      </c>
      <c r="B24" s="3" t="str">
        <f t="shared" si="0"/>
        <v>Chesapeake/Suffolk, VA</v>
      </c>
      <c r="C24" s="3"/>
      <c r="D24" s="25" t="s">
        <v>16</v>
      </c>
      <c r="E24" s="28" t="s">
        <v>17</v>
      </c>
      <c r="F24" s="3"/>
      <c r="G24" s="166">
        <v>44.031474970701403</v>
      </c>
      <c r="H24" s="167">
        <v>49.338690775154802</v>
      </c>
      <c r="I24" s="167">
        <v>58.329147831910198</v>
      </c>
      <c r="J24" s="167">
        <v>58.630503934371298</v>
      </c>
      <c r="K24" s="167">
        <v>55.047714716222998</v>
      </c>
      <c r="L24" s="168">
        <v>53.075506445672097</v>
      </c>
      <c r="M24" s="154"/>
      <c r="N24" s="169">
        <v>52.435961828227001</v>
      </c>
      <c r="O24" s="170">
        <v>50.560857190691401</v>
      </c>
      <c r="P24" s="171">
        <v>51.498409509459201</v>
      </c>
      <c r="Q24" s="154"/>
      <c r="R24" s="172">
        <v>52.624907321039899</v>
      </c>
      <c r="S24" s="159"/>
      <c r="T24" s="166">
        <v>1.96854916552336</v>
      </c>
      <c r="U24" s="167">
        <v>-10.6216551845714</v>
      </c>
      <c r="V24" s="167">
        <v>-2.08314242420375</v>
      </c>
      <c r="W24" s="167">
        <v>-5.5054378108732402</v>
      </c>
      <c r="X24" s="167">
        <v>-0.98903152649651505</v>
      </c>
      <c r="Y24" s="168">
        <v>-3.7083270992188302</v>
      </c>
      <c r="Z24" s="154"/>
      <c r="AA24" s="169">
        <v>-3.9637423523968001</v>
      </c>
      <c r="AB24" s="170">
        <v>-15.9006337059866</v>
      </c>
      <c r="AC24" s="171">
        <v>-10.2193820124402</v>
      </c>
      <c r="AD24" s="154"/>
      <c r="AE24" s="172">
        <v>-5.6220270298748698</v>
      </c>
      <c r="AF24" s="31"/>
      <c r="AG24" s="166">
        <v>42.767453540934198</v>
      </c>
      <c r="AH24" s="167">
        <v>46.885986941235501</v>
      </c>
      <c r="AI24" s="167">
        <v>52.423405323957802</v>
      </c>
      <c r="AJ24" s="167">
        <v>49.301021262347199</v>
      </c>
      <c r="AK24" s="167">
        <v>49.434957307885398</v>
      </c>
      <c r="AL24" s="168">
        <v>48.162564875271997</v>
      </c>
      <c r="AM24" s="154"/>
      <c r="AN24" s="169">
        <v>49.037334672693703</v>
      </c>
      <c r="AO24" s="170">
        <v>49.602377364808298</v>
      </c>
      <c r="AP24" s="171">
        <v>49.319856018750997</v>
      </c>
      <c r="AQ24" s="154"/>
      <c r="AR24" s="172">
        <v>48.493219487694603</v>
      </c>
      <c r="AS24" s="67"/>
      <c r="AT24" s="166">
        <v>-7.9427198443337401</v>
      </c>
      <c r="AU24" s="167">
        <v>-1.4576618547809499</v>
      </c>
      <c r="AV24" s="167">
        <v>5.0364723779187397</v>
      </c>
      <c r="AW24" s="167">
        <v>-4.8110106613931602</v>
      </c>
      <c r="AX24" s="167">
        <v>0.20541237310818</v>
      </c>
      <c r="AY24" s="168">
        <v>-1.7383640622738701</v>
      </c>
      <c r="AZ24" s="154"/>
      <c r="BA24" s="169">
        <v>0.167595019483404</v>
      </c>
      <c r="BB24" s="170">
        <v>-4.2847770445129196</v>
      </c>
      <c r="BC24" s="171">
        <v>-2.1219358392432599</v>
      </c>
      <c r="BD24" s="154"/>
      <c r="BE24" s="172">
        <v>-1.8501336691349399</v>
      </c>
    </row>
    <row r="25" spans="1:57" ht="13" x14ac:dyDescent="0.3">
      <c r="A25" s="35" t="s">
        <v>109</v>
      </c>
      <c r="B25" s="3" t="s">
        <v>109</v>
      </c>
      <c r="C25" s="9"/>
      <c r="D25" s="23" t="s">
        <v>16</v>
      </c>
      <c r="E25" s="26" t="s">
        <v>17</v>
      </c>
      <c r="F25" s="3"/>
      <c r="G25" s="151">
        <v>34.145527369826397</v>
      </c>
      <c r="H25" s="152">
        <v>40.020026702269597</v>
      </c>
      <c r="I25" s="152">
        <v>33.411214953270999</v>
      </c>
      <c r="J25" s="152">
        <v>26.668891855807701</v>
      </c>
      <c r="K25" s="152">
        <v>28.1041388518024</v>
      </c>
      <c r="L25" s="153">
        <v>32.469959946595402</v>
      </c>
      <c r="M25" s="154"/>
      <c r="N25" s="155">
        <v>38.618157543391099</v>
      </c>
      <c r="O25" s="156">
        <v>30.440587449933201</v>
      </c>
      <c r="P25" s="157">
        <v>34.529372496662198</v>
      </c>
      <c r="Q25" s="154"/>
      <c r="R25" s="158">
        <v>33.058363532328798</v>
      </c>
      <c r="S25" s="159"/>
      <c r="T25" s="151">
        <v>-8.4973166368515205</v>
      </c>
      <c r="U25" s="152">
        <v>-37.649505980239198</v>
      </c>
      <c r="V25" s="152">
        <v>-52.401331431288597</v>
      </c>
      <c r="W25" s="152">
        <v>-63.632225762403202</v>
      </c>
      <c r="X25" s="152">
        <v>-55.117270788912499</v>
      </c>
      <c r="Y25" s="153">
        <v>-47.2279483562981</v>
      </c>
      <c r="Z25" s="154"/>
      <c r="AA25" s="155">
        <v>-38.750661725780802</v>
      </c>
      <c r="AB25" s="156">
        <v>-62.236024844720397</v>
      </c>
      <c r="AC25" s="157">
        <v>-51.928438661709997</v>
      </c>
      <c r="AD25" s="154"/>
      <c r="AE25" s="158">
        <v>-48.724206789438597</v>
      </c>
      <c r="AG25" s="151">
        <v>34.3708277703604</v>
      </c>
      <c r="AH25" s="152">
        <v>36.323431241655499</v>
      </c>
      <c r="AI25" s="152">
        <v>38.910213618157499</v>
      </c>
      <c r="AJ25" s="152">
        <v>31.5170226969292</v>
      </c>
      <c r="AK25" s="152">
        <v>32.893858477970603</v>
      </c>
      <c r="AL25" s="153">
        <v>34.803070761014602</v>
      </c>
      <c r="AM25" s="154"/>
      <c r="AN25" s="155">
        <v>40.53738317757</v>
      </c>
      <c r="AO25" s="156">
        <v>41.530373831775698</v>
      </c>
      <c r="AP25" s="157">
        <v>41.033878504672799</v>
      </c>
      <c r="AQ25" s="154"/>
      <c r="AR25" s="158">
        <v>36.583301544916999</v>
      </c>
      <c r="AS25" s="159"/>
      <c r="AT25" s="151">
        <v>-2.3933649289099499</v>
      </c>
      <c r="AU25" s="152">
        <v>4.5966444495518198E-2</v>
      </c>
      <c r="AV25" s="152">
        <v>-5.6072874493927101</v>
      </c>
      <c r="AW25" s="152">
        <v>-28.070843648828699</v>
      </c>
      <c r="AX25" s="152">
        <v>-19.5017357565856</v>
      </c>
      <c r="AY25" s="153">
        <v>-11.8559533369964</v>
      </c>
      <c r="AZ25" s="154"/>
      <c r="BA25" s="155">
        <v>-6.2704997105923201</v>
      </c>
      <c r="BB25" s="156">
        <v>-10.886302596239901</v>
      </c>
      <c r="BC25" s="157">
        <v>-8.6645616641901899</v>
      </c>
      <c r="BD25" s="154"/>
      <c r="BE25" s="158">
        <v>-10.8577569930577</v>
      </c>
    </row>
    <row r="26" spans="1:57" x14ac:dyDescent="0.25">
      <c r="A26" s="35" t="s">
        <v>43</v>
      </c>
      <c r="B26" s="3" t="str">
        <f t="shared" si="0"/>
        <v>Richmond North/Glen Allen, VA</v>
      </c>
      <c r="C26" s="10"/>
      <c r="D26" s="24" t="s">
        <v>16</v>
      </c>
      <c r="E26" s="27" t="s">
        <v>17</v>
      </c>
      <c r="F26" s="3"/>
      <c r="G26" s="160">
        <v>34.972677595628397</v>
      </c>
      <c r="H26" s="154">
        <v>45.820253458900098</v>
      </c>
      <c r="I26" s="154">
        <v>60.213928612951896</v>
      </c>
      <c r="J26" s="154">
        <v>64.876177188698904</v>
      </c>
      <c r="K26" s="154">
        <v>53.261248692012501</v>
      </c>
      <c r="L26" s="161">
        <v>51.828857109638399</v>
      </c>
      <c r="M26" s="154"/>
      <c r="N26" s="162">
        <v>47.529357051505599</v>
      </c>
      <c r="O26" s="163">
        <v>42.541564934309903</v>
      </c>
      <c r="P26" s="164">
        <v>45.035460992907801</v>
      </c>
      <c r="Q26" s="154"/>
      <c r="R26" s="165">
        <v>49.887886790572502</v>
      </c>
      <c r="S26" s="159"/>
      <c r="T26" s="160">
        <v>-2.1145811835184198</v>
      </c>
      <c r="U26" s="154">
        <v>-10.6830793950444</v>
      </c>
      <c r="V26" s="154">
        <v>2.4187554552303401E-2</v>
      </c>
      <c r="W26" s="154">
        <v>8.9792594556336205</v>
      </c>
      <c r="X26" s="154">
        <v>6.3931597232868604</v>
      </c>
      <c r="Y26" s="161">
        <v>0.90508818136078595</v>
      </c>
      <c r="Z26" s="154"/>
      <c r="AA26" s="162">
        <v>-14.2783400338335</v>
      </c>
      <c r="AB26" s="163">
        <v>-39.298020268927303</v>
      </c>
      <c r="AC26" s="164">
        <v>-28.246813455808699</v>
      </c>
      <c r="AD26" s="154"/>
      <c r="AE26" s="165">
        <v>-8.6657669726965807</v>
      </c>
      <c r="AG26" s="160">
        <v>38.306592256714303</v>
      </c>
      <c r="AH26" s="154">
        <v>42.172421811417202</v>
      </c>
      <c r="AI26" s="154">
        <v>49.232647366585198</v>
      </c>
      <c r="AJ26" s="154">
        <v>47.735728403673903</v>
      </c>
      <c r="AK26" s="154">
        <v>46.224276246948001</v>
      </c>
      <c r="AL26" s="161">
        <v>44.7343332170677</v>
      </c>
      <c r="AM26" s="154"/>
      <c r="AN26" s="162">
        <v>48.662946169050102</v>
      </c>
      <c r="AO26" s="163">
        <v>47.860713870480097</v>
      </c>
      <c r="AP26" s="164">
        <v>48.2618300197651</v>
      </c>
      <c r="AQ26" s="154"/>
      <c r="AR26" s="165">
        <v>45.742189446409803</v>
      </c>
      <c r="AS26" s="159"/>
      <c r="AT26" s="160">
        <v>-4.2073178587225604</v>
      </c>
      <c r="AU26" s="154">
        <v>1.1474136076152801</v>
      </c>
      <c r="AV26" s="154">
        <v>2.9913553913231601</v>
      </c>
      <c r="AW26" s="154">
        <v>-3.2464945549778799</v>
      </c>
      <c r="AX26" s="154">
        <v>-0.33004026018492999</v>
      </c>
      <c r="AY26" s="161">
        <v>-0.67891361846165099</v>
      </c>
      <c r="AZ26" s="154"/>
      <c r="BA26" s="162">
        <v>-2.8748282939205998</v>
      </c>
      <c r="BB26" s="163">
        <v>-9.9388694272972806</v>
      </c>
      <c r="BC26" s="164">
        <v>-6.5108174396354404</v>
      </c>
      <c r="BD26" s="154"/>
      <c r="BE26" s="165">
        <v>-2.5121492078179699</v>
      </c>
    </row>
    <row r="27" spans="1:57" x14ac:dyDescent="0.25">
      <c r="A27" s="21" t="s">
        <v>44</v>
      </c>
      <c r="B27" s="3" t="str">
        <f t="shared" si="0"/>
        <v>Richmond West/Midlothian, VA</v>
      </c>
      <c r="C27" s="3"/>
      <c r="D27" s="24" t="s">
        <v>16</v>
      </c>
      <c r="E27" s="27" t="s">
        <v>17</v>
      </c>
      <c r="F27" s="3"/>
      <c r="G27" s="160">
        <v>45.045558086560298</v>
      </c>
      <c r="H27" s="154">
        <v>55.324601366742499</v>
      </c>
      <c r="I27" s="154">
        <v>57.659453302961197</v>
      </c>
      <c r="J27" s="154">
        <v>59.026195899772198</v>
      </c>
      <c r="K27" s="154">
        <v>54.698177676537497</v>
      </c>
      <c r="L27" s="161">
        <v>54.350797266514803</v>
      </c>
      <c r="M27" s="154"/>
      <c r="N27" s="162">
        <v>51.736902050113798</v>
      </c>
      <c r="O27" s="163">
        <v>49.088838268792699</v>
      </c>
      <c r="P27" s="164">
        <v>50.412870159453298</v>
      </c>
      <c r="Q27" s="154"/>
      <c r="R27" s="165">
        <v>53.225675235925799</v>
      </c>
      <c r="S27" s="159"/>
      <c r="T27" s="160">
        <v>16.580692704495199</v>
      </c>
      <c r="U27" s="154">
        <v>10.2724177071509</v>
      </c>
      <c r="V27" s="154">
        <v>8.2887700534759308</v>
      </c>
      <c r="W27" s="154">
        <v>6.5262076053442897</v>
      </c>
      <c r="X27" s="154">
        <v>9.0238365493756998</v>
      </c>
      <c r="Y27" s="161">
        <v>9.7389904564792396</v>
      </c>
      <c r="Z27" s="154"/>
      <c r="AA27" s="162">
        <v>-1.73066522444564</v>
      </c>
      <c r="AB27" s="163">
        <v>-20.772058823529399</v>
      </c>
      <c r="AC27" s="164">
        <v>-12.0248447204968</v>
      </c>
      <c r="AD27" s="154"/>
      <c r="AE27" s="165">
        <v>2.8533249489074</v>
      </c>
      <c r="AG27" s="160">
        <v>43.728644646924799</v>
      </c>
      <c r="AH27" s="154">
        <v>47.472949886104701</v>
      </c>
      <c r="AI27" s="154">
        <v>50.334567198177602</v>
      </c>
      <c r="AJ27" s="154">
        <v>50.021355353075101</v>
      </c>
      <c r="AK27" s="154">
        <v>50.526765375854197</v>
      </c>
      <c r="AL27" s="161">
        <v>48.4168564920273</v>
      </c>
      <c r="AM27" s="154"/>
      <c r="AN27" s="162">
        <v>51.074886104783502</v>
      </c>
      <c r="AO27" s="163">
        <v>51.195899772209501</v>
      </c>
      <c r="AP27" s="164">
        <v>51.135392938496501</v>
      </c>
      <c r="AQ27" s="154"/>
      <c r="AR27" s="165">
        <v>49.193581191018502</v>
      </c>
      <c r="AS27" s="159"/>
      <c r="AT27" s="160">
        <v>0.98635541673516303</v>
      </c>
      <c r="AU27" s="154">
        <v>8.2629870129870095</v>
      </c>
      <c r="AV27" s="154">
        <v>6.33082706766917</v>
      </c>
      <c r="AW27" s="154">
        <v>1.3412171906547401</v>
      </c>
      <c r="AX27" s="154">
        <v>5.7351407716371199</v>
      </c>
      <c r="AY27" s="161">
        <v>4.5113706207744304</v>
      </c>
      <c r="AZ27" s="154"/>
      <c r="BA27" s="162">
        <v>5.0666276175135403</v>
      </c>
      <c r="BB27" s="163">
        <v>-0.69041701187517202</v>
      </c>
      <c r="BC27" s="164">
        <v>2.10361736905692</v>
      </c>
      <c r="BD27" s="154"/>
      <c r="BE27" s="165">
        <v>3.78451438501641</v>
      </c>
    </row>
    <row r="28" spans="1:57" x14ac:dyDescent="0.25">
      <c r="A28" s="21" t="s">
        <v>45</v>
      </c>
      <c r="B28" s="3" t="str">
        <f t="shared" si="0"/>
        <v>Petersburg/Chester, VA</v>
      </c>
      <c r="C28" s="3"/>
      <c r="D28" s="24" t="s">
        <v>16</v>
      </c>
      <c r="E28" s="27" t="s">
        <v>17</v>
      </c>
      <c r="F28" s="3"/>
      <c r="G28" s="160">
        <v>46.0550800148864</v>
      </c>
      <c r="H28" s="154">
        <v>48.474134722739102</v>
      </c>
      <c r="I28" s="154">
        <v>53.349460364719</v>
      </c>
      <c r="J28" s="154">
        <v>57.033866765909899</v>
      </c>
      <c r="K28" s="154">
        <v>52.8470413100111</v>
      </c>
      <c r="L28" s="161">
        <v>51.5519166356531</v>
      </c>
      <c r="M28" s="154"/>
      <c r="N28" s="162">
        <v>48.139188686267197</v>
      </c>
      <c r="O28" s="163">
        <v>45.627093412727902</v>
      </c>
      <c r="P28" s="164">
        <v>46.883141049497503</v>
      </c>
      <c r="Q28" s="154"/>
      <c r="R28" s="165">
        <v>50.217980753894402</v>
      </c>
      <c r="S28" s="159"/>
      <c r="T28" s="160">
        <v>-7.9766053809558901</v>
      </c>
      <c r="U28" s="154">
        <v>-20.832049142382001</v>
      </c>
      <c r="V28" s="154">
        <v>-17.373776777422599</v>
      </c>
      <c r="W28" s="154">
        <v>-13.2882467145583</v>
      </c>
      <c r="X28" s="154">
        <v>-12.367773587558</v>
      </c>
      <c r="Y28" s="161">
        <v>-14.6275017429053</v>
      </c>
      <c r="Z28" s="154"/>
      <c r="AA28" s="162">
        <v>-15.1040513457681</v>
      </c>
      <c r="AB28" s="163">
        <v>-26.988389750242501</v>
      </c>
      <c r="AC28" s="164">
        <v>-21.334821393613101</v>
      </c>
      <c r="AD28" s="154"/>
      <c r="AE28" s="165">
        <v>-16.525986764942001</v>
      </c>
      <c r="AG28" s="160">
        <v>41.537960550800101</v>
      </c>
      <c r="AH28" s="154">
        <v>42.291589132861901</v>
      </c>
      <c r="AI28" s="154">
        <v>44.482694454782198</v>
      </c>
      <c r="AJ28" s="154">
        <v>44.775772236695097</v>
      </c>
      <c r="AK28" s="154">
        <v>45.8689988835132</v>
      </c>
      <c r="AL28" s="161">
        <v>43.791403051730498</v>
      </c>
      <c r="AM28" s="154"/>
      <c r="AN28" s="162">
        <v>45.794566430963897</v>
      </c>
      <c r="AO28" s="163">
        <v>46.106252326014101</v>
      </c>
      <c r="AP28" s="164">
        <v>45.950409378488999</v>
      </c>
      <c r="AQ28" s="154"/>
      <c r="AR28" s="165">
        <v>44.408262002232902</v>
      </c>
      <c r="AS28" s="159"/>
      <c r="AT28" s="160">
        <v>-8.6845041762283302</v>
      </c>
      <c r="AU28" s="154">
        <v>-13.0643290351519</v>
      </c>
      <c r="AV28" s="154">
        <v>-17.5564076212457</v>
      </c>
      <c r="AW28" s="154">
        <v>-20.433636534742501</v>
      </c>
      <c r="AX28" s="154">
        <v>-13.858060706765601</v>
      </c>
      <c r="AY28" s="161">
        <v>-15.005650879924101</v>
      </c>
      <c r="AZ28" s="154"/>
      <c r="BA28" s="162">
        <v>-11.627152189446299</v>
      </c>
      <c r="BB28" s="163">
        <v>-9.7863827747060199</v>
      </c>
      <c r="BC28" s="164">
        <v>-10.7131329879989</v>
      </c>
      <c r="BD28" s="154"/>
      <c r="BE28" s="165">
        <v>-13.7802194730568</v>
      </c>
    </row>
    <row r="29" spans="1:57" x14ac:dyDescent="0.25">
      <c r="A29" s="69" t="s">
        <v>97</v>
      </c>
      <c r="B29" s="37" t="s">
        <v>70</v>
      </c>
      <c r="C29" s="3"/>
      <c r="D29" s="24" t="s">
        <v>16</v>
      </c>
      <c r="E29" s="27" t="s">
        <v>17</v>
      </c>
      <c r="F29" s="3"/>
      <c r="G29" s="160">
        <v>40.915608357230603</v>
      </c>
      <c r="H29" s="154">
        <v>42.789840229414096</v>
      </c>
      <c r="I29" s="154">
        <v>44.131503482179397</v>
      </c>
      <c r="J29" s="154">
        <v>44.541171650962703</v>
      </c>
      <c r="K29" s="154">
        <v>40.633961491192103</v>
      </c>
      <c r="L29" s="161">
        <v>42.602417042195803</v>
      </c>
      <c r="M29" s="154"/>
      <c r="N29" s="162">
        <v>40.562269561655</v>
      </c>
      <c r="O29" s="163">
        <v>36.931585415813103</v>
      </c>
      <c r="P29" s="164">
        <v>38.746927488734102</v>
      </c>
      <c r="Q29" s="154"/>
      <c r="R29" s="165">
        <v>41.500848598349599</v>
      </c>
      <c r="S29" s="159"/>
      <c r="T29" s="160">
        <v>29.1377754679866</v>
      </c>
      <c r="U29" s="154">
        <v>-2.9951324729118198</v>
      </c>
      <c r="V29" s="154">
        <v>-2.17192256881631</v>
      </c>
      <c r="W29" s="154">
        <v>-7.6131139827141903</v>
      </c>
      <c r="X29" s="154">
        <v>-5.2734104902559098</v>
      </c>
      <c r="Y29" s="161">
        <v>0.47094573420724301</v>
      </c>
      <c r="Z29" s="154"/>
      <c r="AA29" s="162">
        <v>-4.2007993469630902</v>
      </c>
      <c r="AB29" s="163">
        <v>-16.424671306594799</v>
      </c>
      <c r="AC29" s="164">
        <v>-10.443311699161301</v>
      </c>
      <c r="AD29" s="154"/>
      <c r="AE29" s="165">
        <v>-2.6924600856315402</v>
      </c>
      <c r="AG29" s="160">
        <v>36.796580978503499</v>
      </c>
      <c r="AH29" s="154">
        <v>38.548191618294297</v>
      </c>
      <c r="AI29" s="154">
        <v>39.047011545576296</v>
      </c>
      <c r="AJ29" s="154">
        <v>38.175339106444902</v>
      </c>
      <c r="AK29" s="154">
        <v>42.037704038623602</v>
      </c>
      <c r="AL29" s="161">
        <v>38.920414659610998</v>
      </c>
      <c r="AM29" s="154"/>
      <c r="AN29" s="162">
        <v>45.219367689871802</v>
      </c>
      <c r="AO29" s="163">
        <v>42.3106389498952</v>
      </c>
      <c r="AP29" s="164">
        <v>43.765003319883498</v>
      </c>
      <c r="AQ29" s="154"/>
      <c r="AR29" s="165">
        <v>40.304171415545902</v>
      </c>
      <c r="AS29" s="159"/>
      <c r="AT29" s="160">
        <v>12.893061528134799</v>
      </c>
      <c r="AU29" s="154">
        <v>6.1943719118370701</v>
      </c>
      <c r="AV29" s="154">
        <v>-8.6502088035802007</v>
      </c>
      <c r="AW29" s="154">
        <v>-17.389586852827101</v>
      </c>
      <c r="AX29" s="154">
        <v>-3.5849538029677901</v>
      </c>
      <c r="AY29" s="161">
        <v>-3.39167836657986</v>
      </c>
      <c r="AZ29" s="154"/>
      <c r="BA29" s="162">
        <v>10.633960782771</v>
      </c>
      <c r="BB29" s="163">
        <v>10.893619311616201</v>
      </c>
      <c r="BC29" s="164">
        <v>10.759323660136699</v>
      </c>
      <c r="BD29" s="154"/>
      <c r="BE29" s="165">
        <v>0.59453693031056398</v>
      </c>
    </row>
    <row r="30" spans="1:57" x14ac:dyDescent="0.25">
      <c r="A30" s="21" t="s">
        <v>47</v>
      </c>
      <c r="B30" s="3" t="str">
        <f t="shared" si="0"/>
        <v>Roanoke, VA</v>
      </c>
      <c r="C30" s="3"/>
      <c r="D30" s="24" t="s">
        <v>16</v>
      </c>
      <c r="E30" s="27" t="s">
        <v>17</v>
      </c>
      <c r="F30" s="3"/>
      <c r="G30" s="160">
        <v>44.844517184942703</v>
      </c>
      <c r="H30" s="154">
        <v>51.918530641934801</v>
      </c>
      <c r="I30" s="154">
        <v>57.719585379159803</v>
      </c>
      <c r="J30" s="154">
        <v>59.4108019639934</v>
      </c>
      <c r="K30" s="154">
        <v>50.791052918712403</v>
      </c>
      <c r="L30" s="161">
        <v>52.936897617748599</v>
      </c>
      <c r="M30" s="154"/>
      <c r="N30" s="162">
        <v>48.099654482633198</v>
      </c>
      <c r="O30" s="163">
        <v>45.335515548281499</v>
      </c>
      <c r="P30" s="164">
        <v>46.717585015457303</v>
      </c>
      <c r="Q30" s="154"/>
      <c r="R30" s="165">
        <v>51.159951159951099</v>
      </c>
      <c r="S30" s="159"/>
      <c r="T30" s="160">
        <v>27.552478958755199</v>
      </c>
      <c r="U30" s="154">
        <v>4.0687542432239097</v>
      </c>
      <c r="V30" s="154">
        <v>11.030894073401701</v>
      </c>
      <c r="W30" s="154">
        <v>4.3415518364042702</v>
      </c>
      <c r="X30" s="154">
        <v>-3.4683444175386602</v>
      </c>
      <c r="Y30" s="161">
        <v>7.3395072453785897</v>
      </c>
      <c r="Z30" s="154"/>
      <c r="AA30" s="162">
        <v>-4.1917451362184099</v>
      </c>
      <c r="AB30" s="163">
        <v>-20.065937584155201</v>
      </c>
      <c r="AC30" s="164">
        <v>-12.6122563826773</v>
      </c>
      <c r="AD30" s="154"/>
      <c r="AE30" s="165">
        <v>1.3049730904249599</v>
      </c>
      <c r="AG30" s="160">
        <v>41.625750136388397</v>
      </c>
      <c r="AH30" s="154">
        <v>44.262593198763398</v>
      </c>
      <c r="AI30" s="154">
        <v>45.4582651391162</v>
      </c>
      <c r="AJ30" s="154">
        <v>44.394435351882102</v>
      </c>
      <c r="AK30" s="154">
        <v>48.476995817421297</v>
      </c>
      <c r="AL30" s="161">
        <v>44.843607928714299</v>
      </c>
      <c r="AM30" s="154"/>
      <c r="AN30" s="162">
        <v>52.886888525186301</v>
      </c>
      <c r="AO30" s="163">
        <v>51.6866703036915</v>
      </c>
      <c r="AP30" s="164">
        <v>52.286779414438897</v>
      </c>
      <c r="AQ30" s="154"/>
      <c r="AR30" s="165">
        <v>46.970228353206998</v>
      </c>
      <c r="AS30" s="159"/>
      <c r="AT30" s="160">
        <v>7.08163380748534</v>
      </c>
      <c r="AU30" s="154">
        <v>2.8896506054273998</v>
      </c>
      <c r="AV30" s="154">
        <v>-9.5282750485234597</v>
      </c>
      <c r="AW30" s="154">
        <v>-18.520130570649499</v>
      </c>
      <c r="AX30" s="154">
        <v>-9.9229483906227394</v>
      </c>
      <c r="AY30" s="161">
        <v>-6.74702570043012</v>
      </c>
      <c r="AZ30" s="154"/>
      <c r="BA30" s="162">
        <v>0.40871051453141299</v>
      </c>
      <c r="BB30" s="163">
        <v>7.9601445211771402</v>
      </c>
      <c r="BC30" s="164">
        <v>4.0043328882096603</v>
      </c>
      <c r="BD30" s="154"/>
      <c r="BE30" s="165">
        <v>-3.5767664204740099</v>
      </c>
    </row>
    <row r="31" spans="1:57" x14ac:dyDescent="0.25">
      <c r="A31" s="21" t="s">
        <v>48</v>
      </c>
      <c r="B31" s="3" t="str">
        <f t="shared" si="0"/>
        <v>Charlottesville, VA</v>
      </c>
      <c r="C31" s="3"/>
      <c r="D31" s="24" t="s">
        <v>16</v>
      </c>
      <c r="E31" s="27" t="s">
        <v>17</v>
      </c>
      <c r="F31" s="3"/>
      <c r="G31" s="160">
        <v>54.955998147290401</v>
      </c>
      <c r="H31" s="154">
        <v>57.410838351088401</v>
      </c>
      <c r="I31" s="154">
        <v>45.599814729041199</v>
      </c>
      <c r="J31" s="154">
        <v>49.282075034738298</v>
      </c>
      <c r="K31" s="154">
        <v>48.332561371004999</v>
      </c>
      <c r="L31" s="161">
        <v>51.116257526632701</v>
      </c>
      <c r="M31" s="154"/>
      <c r="N31" s="162">
        <v>44.465030106530797</v>
      </c>
      <c r="O31" s="163">
        <v>38.397406206577102</v>
      </c>
      <c r="P31" s="164">
        <v>41.431218156553903</v>
      </c>
      <c r="Q31" s="154"/>
      <c r="R31" s="165">
        <v>48.349103420895901</v>
      </c>
      <c r="S31" s="159"/>
      <c r="T31" s="160">
        <v>57.862696791194097</v>
      </c>
      <c r="U31" s="154">
        <v>19.945103029988399</v>
      </c>
      <c r="V31" s="154">
        <v>-15.831090990722799</v>
      </c>
      <c r="W31" s="154">
        <v>-2.3167148652929299</v>
      </c>
      <c r="X31" s="154">
        <v>7.1401439334115997</v>
      </c>
      <c r="Y31" s="161">
        <v>9.9672805887432006</v>
      </c>
      <c r="Z31" s="154"/>
      <c r="AA31" s="162">
        <v>-5.4136108687931301</v>
      </c>
      <c r="AB31" s="163">
        <v>-36.4217407644337</v>
      </c>
      <c r="AC31" s="164">
        <v>-22.8496892126741</v>
      </c>
      <c r="AD31" s="154"/>
      <c r="AE31" s="165">
        <v>-0.40489855379973599</v>
      </c>
      <c r="AG31" s="160">
        <v>39.497452524316799</v>
      </c>
      <c r="AH31" s="154">
        <v>42.8091709124594</v>
      </c>
      <c r="AI31" s="154">
        <v>41.5991199629458</v>
      </c>
      <c r="AJ31" s="154">
        <v>38.304770727188497</v>
      </c>
      <c r="AK31" s="154">
        <v>43.336035201482098</v>
      </c>
      <c r="AL31" s="161">
        <v>41.109309865678497</v>
      </c>
      <c r="AM31" s="154"/>
      <c r="AN31" s="162">
        <v>43.955534969893399</v>
      </c>
      <c r="AO31" s="163">
        <v>41.8770264011116</v>
      </c>
      <c r="AP31" s="164">
        <v>42.9162806855025</v>
      </c>
      <c r="AQ31" s="154"/>
      <c r="AR31" s="165">
        <v>41.625587242771097</v>
      </c>
      <c r="AS31" s="159"/>
      <c r="AT31" s="160">
        <v>10.980006626085</v>
      </c>
      <c r="AU31" s="154">
        <v>18.897904910268</v>
      </c>
      <c r="AV31" s="154">
        <v>-1.2540816652000299</v>
      </c>
      <c r="AW31" s="154">
        <v>-15.2781504556502</v>
      </c>
      <c r="AX31" s="154">
        <v>4.96798525020598</v>
      </c>
      <c r="AY31" s="161">
        <v>2.6606013653556699</v>
      </c>
      <c r="AZ31" s="154"/>
      <c r="BA31" s="162">
        <v>5.9357302620137702</v>
      </c>
      <c r="BB31" s="163">
        <v>-5.7193592871460401</v>
      </c>
      <c r="BC31" s="164">
        <v>-9.0211002716533303E-2</v>
      </c>
      <c r="BD31" s="154"/>
      <c r="BE31" s="165">
        <v>1.8346732313715599</v>
      </c>
    </row>
    <row r="32" spans="1:57" x14ac:dyDescent="0.25">
      <c r="A32" s="21" t="s">
        <v>49</v>
      </c>
      <c r="B32" t="s">
        <v>72</v>
      </c>
      <c r="C32" s="3"/>
      <c r="D32" s="24" t="s">
        <v>16</v>
      </c>
      <c r="E32" s="27" t="s">
        <v>17</v>
      </c>
      <c r="F32" s="3"/>
      <c r="G32" s="160">
        <v>39.020919311228099</v>
      </c>
      <c r="H32" s="154">
        <v>45.937099758075902</v>
      </c>
      <c r="I32" s="154">
        <v>52.981357620606197</v>
      </c>
      <c r="J32" s="154">
        <v>54.461363312935802</v>
      </c>
      <c r="K32" s="154">
        <v>46.406716948911303</v>
      </c>
      <c r="L32" s="161">
        <v>47.761491390351502</v>
      </c>
      <c r="M32" s="154"/>
      <c r="N32" s="162">
        <v>44.812864664864001</v>
      </c>
      <c r="O32" s="163">
        <v>44.257862530240502</v>
      </c>
      <c r="P32" s="164">
        <v>44.535363597552198</v>
      </c>
      <c r="Q32" s="154"/>
      <c r="R32" s="165">
        <v>46.839740592408802</v>
      </c>
      <c r="S32" s="159"/>
      <c r="T32" s="160">
        <v>32.146145418446203</v>
      </c>
      <c r="U32" s="154">
        <v>5.1906568119418299</v>
      </c>
      <c r="V32" s="154">
        <v>9.7029584127101405</v>
      </c>
      <c r="W32" s="154">
        <v>9.2141370122071997</v>
      </c>
      <c r="X32" s="154">
        <v>12.288275659022901</v>
      </c>
      <c r="Y32" s="161">
        <v>12.2801160159294</v>
      </c>
      <c r="Z32" s="154"/>
      <c r="AA32" s="162">
        <v>-1.5605389029068</v>
      </c>
      <c r="AB32" s="163">
        <v>3.9566645644158802</v>
      </c>
      <c r="AC32" s="164">
        <v>1.1056916806622199</v>
      </c>
      <c r="AD32" s="154"/>
      <c r="AE32" s="165">
        <v>9.0072559388266509</v>
      </c>
      <c r="AG32" s="160">
        <v>43.336416678525602</v>
      </c>
      <c r="AH32" s="154">
        <v>45.865945638252398</v>
      </c>
      <c r="AI32" s="154">
        <v>47.5629713960438</v>
      </c>
      <c r="AJ32" s="154">
        <v>46.726910488117198</v>
      </c>
      <c r="AK32" s="154">
        <v>50.078269531805802</v>
      </c>
      <c r="AL32" s="161">
        <v>46.714102746549003</v>
      </c>
      <c r="AM32" s="154"/>
      <c r="AN32" s="162">
        <v>54.450690194962199</v>
      </c>
      <c r="AO32" s="163">
        <v>51.469332574356002</v>
      </c>
      <c r="AP32" s="164">
        <v>52.960011384659097</v>
      </c>
      <c r="AQ32" s="154"/>
      <c r="AR32" s="165">
        <v>48.498648071723302</v>
      </c>
      <c r="AS32" s="159"/>
      <c r="AT32" s="160">
        <v>31.171045165825799</v>
      </c>
      <c r="AU32" s="154">
        <v>23.099928098528299</v>
      </c>
      <c r="AV32" s="154">
        <v>4.4805617185645303</v>
      </c>
      <c r="AW32" s="154">
        <v>-4.1885294368270296</v>
      </c>
      <c r="AX32" s="154">
        <v>10.275177496837699</v>
      </c>
      <c r="AY32" s="161">
        <v>11.2228764989216</v>
      </c>
      <c r="AZ32" s="154"/>
      <c r="BA32" s="162">
        <v>20.7807171574897</v>
      </c>
      <c r="BB32" s="163">
        <v>28.704334184637499</v>
      </c>
      <c r="BC32" s="164">
        <v>24.505397038128802</v>
      </c>
      <c r="BD32" s="154"/>
      <c r="BE32" s="165">
        <v>15.0523421244072</v>
      </c>
    </row>
    <row r="33" spans="1:57" x14ac:dyDescent="0.25">
      <c r="A33" s="21" t="s">
        <v>50</v>
      </c>
      <c r="B33" s="3" t="str">
        <f t="shared" si="0"/>
        <v>Staunton &amp; Harrisonburg, VA</v>
      </c>
      <c r="C33" s="3"/>
      <c r="D33" s="24" t="s">
        <v>16</v>
      </c>
      <c r="E33" s="27" t="s">
        <v>17</v>
      </c>
      <c r="F33" s="3"/>
      <c r="G33" s="160">
        <v>40.684956069571399</v>
      </c>
      <c r="H33" s="154">
        <v>40.613232920925199</v>
      </c>
      <c r="I33" s="154">
        <v>39.627039627039601</v>
      </c>
      <c r="J33" s="154">
        <v>42.011834319526599</v>
      </c>
      <c r="K33" s="154">
        <v>38.515330823023099</v>
      </c>
      <c r="L33" s="161">
        <v>40.290478752017201</v>
      </c>
      <c r="M33" s="154"/>
      <c r="N33" s="162">
        <v>39.160839160839103</v>
      </c>
      <c r="O33" s="163">
        <v>39.609108839877997</v>
      </c>
      <c r="P33" s="164">
        <v>39.384974000358604</v>
      </c>
      <c r="Q33" s="154"/>
      <c r="R33" s="165">
        <v>40.0317631086861</v>
      </c>
      <c r="S33" s="159"/>
      <c r="T33" s="160">
        <v>68.138346988777499</v>
      </c>
      <c r="U33" s="154">
        <v>7.6646569349301696</v>
      </c>
      <c r="V33" s="154">
        <v>6.7765809186785502</v>
      </c>
      <c r="W33" s="154">
        <v>3.4066120668260198</v>
      </c>
      <c r="X33" s="154">
        <v>-1.0949012720617399</v>
      </c>
      <c r="Y33" s="161">
        <v>12.7947268466887</v>
      </c>
      <c r="Z33" s="154"/>
      <c r="AA33" s="162">
        <v>-8.4988774846276893</v>
      </c>
      <c r="AB33" s="163">
        <v>-30.450147470135299</v>
      </c>
      <c r="AC33" s="164">
        <v>-21.031746070131501</v>
      </c>
      <c r="AD33" s="154"/>
      <c r="AE33" s="165">
        <v>0.67273845318200698</v>
      </c>
      <c r="AG33" s="160">
        <v>40.178411332257397</v>
      </c>
      <c r="AH33" s="154">
        <v>40.770127308588798</v>
      </c>
      <c r="AI33" s="154">
        <v>38.537744306975</v>
      </c>
      <c r="AJ33" s="154">
        <v>39.559799175183699</v>
      </c>
      <c r="AK33" s="154">
        <v>46.862112246727598</v>
      </c>
      <c r="AL33" s="161">
        <v>41.181638873946497</v>
      </c>
      <c r="AM33" s="154"/>
      <c r="AN33" s="162">
        <v>50.820333512641199</v>
      </c>
      <c r="AO33" s="163">
        <v>49.354491662183896</v>
      </c>
      <c r="AP33" s="164">
        <v>50.087412587412501</v>
      </c>
      <c r="AQ33" s="154"/>
      <c r="AR33" s="165">
        <v>43.726145649222502</v>
      </c>
      <c r="AS33" s="159"/>
      <c r="AT33" s="160">
        <v>28.6401396567612</v>
      </c>
      <c r="AU33" s="154">
        <v>17.222000900145801</v>
      </c>
      <c r="AV33" s="154">
        <v>-6.1287058388264102</v>
      </c>
      <c r="AW33" s="154">
        <v>-11.702179801161099</v>
      </c>
      <c r="AX33" s="154">
        <v>3.6114518245118101</v>
      </c>
      <c r="AY33" s="161">
        <v>4.4696092290638196</v>
      </c>
      <c r="AZ33" s="154"/>
      <c r="BA33" s="162">
        <v>13.7045688102637</v>
      </c>
      <c r="BB33" s="163">
        <v>13.0332919858994</v>
      </c>
      <c r="BC33" s="164">
        <v>13.372848223639901</v>
      </c>
      <c r="BD33" s="154"/>
      <c r="BE33" s="165">
        <v>7.2254635914925798</v>
      </c>
    </row>
    <row r="34" spans="1:57" x14ac:dyDescent="0.25">
      <c r="A34" s="21" t="s">
        <v>51</v>
      </c>
      <c r="B34" s="3" t="str">
        <f t="shared" si="0"/>
        <v>Blacksburg &amp; Wytheville, VA</v>
      </c>
      <c r="C34" s="3"/>
      <c r="D34" s="24" t="s">
        <v>16</v>
      </c>
      <c r="E34" s="27" t="s">
        <v>17</v>
      </c>
      <c r="F34" s="3"/>
      <c r="G34" s="160">
        <v>34.656609765779997</v>
      </c>
      <c r="H34" s="154">
        <v>37.911869789599002</v>
      </c>
      <c r="I34" s="154">
        <v>41.3259229853116</v>
      </c>
      <c r="J34" s="154">
        <v>42.179436284239699</v>
      </c>
      <c r="K34" s="154">
        <v>35.807860262008703</v>
      </c>
      <c r="L34" s="161">
        <v>38.376339817387802</v>
      </c>
      <c r="M34" s="154"/>
      <c r="N34" s="162">
        <v>37.177451369591097</v>
      </c>
      <c r="O34" s="163">
        <v>34.934497816593797</v>
      </c>
      <c r="P34" s="164">
        <v>36.055974593092401</v>
      </c>
      <c r="Q34" s="154"/>
      <c r="R34" s="165">
        <v>37.713378324731998</v>
      </c>
      <c r="S34" s="159"/>
      <c r="T34" s="160">
        <v>37.929694116228198</v>
      </c>
      <c r="U34" s="154">
        <v>2.7580852055815899</v>
      </c>
      <c r="V34" s="154">
        <v>11.3342028006505</v>
      </c>
      <c r="W34" s="154">
        <v>-0.287887244908619</v>
      </c>
      <c r="X34" s="154">
        <v>-13.6313117777812</v>
      </c>
      <c r="Y34" s="161">
        <v>4.9107693964495001</v>
      </c>
      <c r="Z34" s="154"/>
      <c r="AA34" s="162">
        <v>-24.097220179348898</v>
      </c>
      <c r="AB34" s="163">
        <v>-29.749852960987798</v>
      </c>
      <c r="AC34" s="164">
        <v>-26.944964291099499</v>
      </c>
      <c r="AD34" s="154"/>
      <c r="AE34" s="165">
        <v>-6.2552451488274503</v>
      </c>
      <c r="AG34" s="160">
        <v>36.1800317586343</v>
      </c>
      <c r="AH34" s="154">
        <v>35.529972211194902</v>
      </c>
      <c r="AI34" s="154">
        <v>34.011512504962198</v>
      </c>
      <c r="AJ34" s="154">
        <v>35.768161969035297</v>
      </c>
      <c r="AK34" s="154">
        <v>45.538904327113897</v>
      </c>
      <c r="AL34" s="161">
        <v>37.405716554188103</v>
      </c>
      <c r="AM34" s="154"/>
      <c r="AN34" s="162">
        <v>48.5758237395791</v>
      </c>
      <c r="AO34" s="163">
        <v>43.211591901548204</v>
      </c>
      <c r="AP34" s="164">
        <v>45.893707820563698</v>
      </c>
      <c r="AQ34" s="154"/>
      <c r="AR34" s="165">
        <v>39.830856916009701</v>
      </c>
      <c r="AS34" s="159"/>
      <c r="AT34" s="160">
        <v>42.010111804590203</v>
      </c>
      <c r="AU34" s="154">
        <v>12.3880464381339</v>
      </c>
      <c r="AV34" s="154">
        <v>-12.8202688699084</v>
      </c>
      <c r="AW34" s="154">
        <v>-17.354014600888799</v>
      </c>
      <c r="AX34" s="154">
        <v>6.6865849784895799</v>
      </c>
      <c r="AY34" s="161">
        <v>2.7249421888381802</v>
      </c>
      <c r="AZ34" s="154"/>
      <c r="BA34" s="162">
        <v>20.0082171888379</v>
      </c>
      <c r="BB34" s="163">
        <v>19.362252565258501</v>
      </c>
      <c r="BC34" s="164">
        <v>19.7032418206236</v>
      </c>
      <c r="BD34" s="154"/>
      <c r="BE34" s="165">
        <v>7.7564361180408499</v>
      </c>
    </row>
    <row r="35" spans="1:57" x14ac:dyDescent="0.25">
      <c r="A35" s="21" t="s">
        <v>52</v>
      </c>
      <c r="B35" s="3" t="str">
        <f t="shared" si="0"/>
        <v>Lynchburg, VA</v>
      </c>
      <c r="C35" s="3"/>
      <c r="D35" s="24" t="s">
        <v>16</v>
      </c>
      <c r="E35" s="27" t="s">
        <v>17</v>
      </c>
      <c r="F35" s="3"/>
      <c r="G35" s="160">
        <v>38.698735738513697</v>
      </c>
      <c r="H35" s="154">
        <v>61.301264261486203</v>
      </c>
      <c r="I35" s="154">
        <v>69.441874807277202</v>
      </c>
      <c r="J35" s="154">
        <v>66.204131976564895</v>
      </c>
      <c r="K35" s="154">
        <v>51.865556583410402</v>
      </c>
      <c r="L35" s="161">
        <v>57.502312673450497</v>
      </c>
      <c r="M35" s="154"/>
      <c r="N35" s="162">
        <v>54.856614246068403</v>
      </c>
      <c r="O35" s="163">
        <v>51.403021893308598</v>
      </c>
      <c r="P35" s="164">
        <v>53.129818069688497</v>
      </c>
      <c r="Q35" s="154"/>
      <c r="R35" s="165">
        <v>56.253028500947003</v>
      </c>
      <c r="S35" s="159"/>
      <c r="T35" s="160">
        <v>24.184877390394401</v>
      </c>
      <c r="U35" s="154">
        <v>32.960913896797102</v>
      </c>
      <c r="V35" s="154">
        <v>36.529787756680598</v>
      </c>
      <c r="W35" s="154">
        <v>15.903488737060499</v>
      </c>
      <c r="X35" s="154">
        <v>9.4628862663352002</v>
      </c>
      <c r="Y35" s="161">
        <v>23.591300640438501</v>
      </c>
      <c r="Z35" s="154"/>
      <c r="AA35" s="162">
        <v>3.62540157942485</v>
      </c>
      <c r="AB35" s="163">
        <v>-8.9913710741420303</v>
      </c>
      <c r="AC35" s="164">
        <v>-2.8873124048645602</v>
      </c>
      <c r="AD35" s="154"/>
      <c r="AE35" s="165">
        <v>15.1210115611653</v>
      </c>
      <c r="AG35" s="160">
        <v>31.591119333950001</v>
      </c>
      <c r="AH35" s="154">
        <v>42.383595436324299</v>
      </c>
      <c r="AI35" s="154">
        <v>45.151094665433199</v>
      </c>
      <c r="AJ35" s="154">
        <v>41.967314215232797</v>
      </c>
      <c r="AK35" s="154">
        <v>40.186555658341</v>
      </c>
      <c r="AL35" s="161">
        <v>40.255935861856301</v>
      </c>
      <c r="AM35" s="154"/>
      <c r="AN35" s="162">
        <v>43.370336108541402</v>
      </c>
      <c r="AO35" s="163">
        <v>41.5741597286463</v>
      </c>
      <c r="AP35" s="164">
        <v>42.472247918593801</v>
      </c>
      <c r="AQ35" s="154"/>
      <c r="AR35" s="165">
        <v>40.889167878066999</v>
      </c>
      <c r="AS35" s="159"/>
      <c r="AT35" s="160">
        <v>4.6189645825340104</v>
      </c>
      <c r="AU35" s="154">
        <v>22.120902397946601</v>
      </c>
      <c r="AV35" s="154">
        <v>7.7228935380970496</v>
      </c>
      <c r="AW35" s="154">
        <v>-5.7090185637667403</v>
      </c>
      <c r="AX35" s="154">
        <v>0.95391403402778696</v>
      </c>
      <c r="AY35" s="161">
        <v>5.3093264726113496</v>
      </c>
      <c r="AZ35" s="154"/>
      <c r="BA35" s="162">
        <v>6.0596468412663604</v>
      </c>
      <c r="BB35" s="163">
        <v>1.0753101262334599</v>
      </c>
      <c r="BC35" s="164">
        <v>3.5602027878832798</v>
      </c>
      <c r="BD35" s="154"/>
      <c r="BE35" s="165">
        <v>4.7840935751429701</v>
      </c>
    </row>
    <row r="36" spans="1:57" x14ac:dyDescent="0.25">
      <c r="A36" s="21" t="s">
        <v>77</v>
      </c>
      <c r="B36" s="3" t="str">
        <f t="shared" si="0"/>
        <v>Central Virginia</v>
      </c>
      <c r="C36" s="3"/>
      <c r="D36" s="24" t="s">
        <v>16</v>
      </c>
      <c r="E36" s="27" t="s">
        <v>17</v>
      </c>
      <c r="F36" s="3"/>
      <c r="G36" s="160">
        <v>43.193390042379299</v>
      </c>
      <c r="H36" s="154">
        <v>51.6357206012378</v>
      </c>
      <c r="I36" s="154">
        <v>53.410164944053101</v>
      </c>
      <c r="J36" s="154">
        <v>54.062623860483498</v>
      </c>
      <c r="K36" s="154">
        <v>48.288057562730501</v>
      </c>
      <c r="L36" s="161">
        <v>50.117991402176798</v>
      </c>
      <c r="M36" s="154"/>
      <c r="N36" s="162">
        <v>47.772797951157003</v>
      </c>
      <c r="O36" s="163">
        <v>42.547028872831397</v>
      </c>
      <c r="P36" s="164">
        <v>45.159913411994197</v>
      </c>
      <c r="Q36" s="154"/>
      <c r="R36" s="165">
        <v>48.701397690696098</v>
      </c>
      <c r="S36" s="159"/>
      <c r="T36" s="160">
        <v>12.017713860516199</v>
      </c>
      <c r="U36" s="154">
        <v>-2.6942687500359002</v>
      </c>
      <c r="V36" s="154">
        <v>-10.504311850048699</v>
      </c>
      <c r="W36" s="154">
        <v>-10.5340551042654</v>
      </c>
      <c r="X36" s="154">
        <v>-7.4947647122999701</v>
      </c>
      <c r="Y36" s="161">
        <v>-5.0552581381716202</v>
      </c>
      <c r="Z36" s="154"/>
      <c r="AA36" s="162">
        <v>-11.149391055513901</v>
      </c>
      <c r="AB36" s="163">
        <v>-33.790829716182998</v>
      </c>
      <c r="AC36" s="164">
        <v>-23.476637056709901</v>
      </c>
      <c r="AD36" s="154"/>
      <c r="AE36" s="165">
        <v>-10.7476079839506</v>
      </c>
      <c r="AG36" s="160">
        <v>39.159730479587701</v>
      </c>
      <c r="AH36" s="154">
        <v>43.029513094911401</v>
      </c>
      <c r="AI36" s="154">
        <v>45.782645812372301</v>
      </c>
      <c r="AJ36" s="154">
        <v>43.386993505899497</v>
      </c>
      <c r="AK36" s="154">
        <v>44.267355712064301</v>
      </c>
      <c r="AL36" s="161">
        <v>43.125247720967103</v>
      </c>
      <c r="AM36" s="154"/>
      <c r="AN36" s="162">
        <v>46.586786182505499</v>
      </c>
      <c r="AO36" s="163">
        <v>45.538735937071202</v>
      </c>
      <c r="AP36" s="164">
        <v>46.0627610597884</v>
      </c>
      <c r="AQ36" s="154"/>
      <c r="AR36" s="165">
        <v>43.964537246344598</v>
      </c>
      <c r="AS36" s="159"/>
      <c r="AT36" s="160">
        <v>0.414084650439553</v>
      </c>
      <c r="AU36" s="154">
        <v>4.5534994215688398</v>
      </c>
      <c r="AV36" s="154">
        <v>-3.0386821781418401</v>
      </c>
      <c r="AW36" s="154">
        <v>-12.099149654724799</v>
      </c>
      <c r="AX36" s="154">
        <v>-4.0536886402484802</v>
      </c>
      <c r="AY36" s="161">
        <v>-3.2492728379491602</v>
      </c>
      <c r="AZ36" s="154"/>
      <c r="BA36" s="162">
        <v>-0.50841245286448</v>
      </c>
      <c r="BB36" s="163">
        <v>-6.0590122472999202</v>
      </c>
      <c r="BC36" s="164">
        <v>-3.3317932986464598</v>
      </c>
      <c r="BD36" s="154"/>
      <c r="BE36" s="165">
        <v>-3.2739901175600901</v>
      </c>
    </row>
    <row r="37" spans="1:57" x14ac:dyDescent="0.25">
      <c r="A37" s="21" t="s">
        <v>78</v>
      </c>
      <c r="B37" s="3" t="str">
        <f t="shared" si="0"/>
        <v>Chesapeake Bay</v>
      </c>
      <c r="C37" s="3"/>
      <c r="D37" s="24" t="s">
        <v>16</v>
      </c>
      <c r="E37" s="27" t="s">
        <v>17</v>
      </c>
      <c r="F37" s="3"/>
      <c r="G37" s="160">
        <v>44.644253322908497</v>
      </c>
      <c r="H37" s="154">
        <v>46.2079749804534</v>
      </c>
      <c r="I37" s="154">
        <v>46.364347146207898</v>
      </c>
      <c r="J37" s="154">
        <v>45.191555903049199</v>
      </c>
      <c r="K37" s="154">
        <v>43.002345582486299</v>
      </c>
      <c r="L37" s="161">
        <v>45.082095387021099</v>
      </c>
      <c r="M37" s="154"/>
      <c r="N37" s="162">
        <v>38.154808444096901</v>
      </c>
      <c r="O37" s="163">
        <v>36.825645035183697</v>
      </c>
      <c r="P37" s="164">
        <v>37.490226739640299</v>
      </c>
      <c r="Q37" s="154"/>
      <c r="R37" s="165">
        <v>42.912990059198002</v>
      </c>
      <c r="S37" s="159"/>
      <c r="T37" s="160">
        <v>29.1855203619909</v>
      </c>
      <c r="U37" s="154">
        <v>-3.4313725490196001</v>
      </c>
      <c r="V37" s="154">
        <v>-20.295698924731099</v>
      </c>
      <c r="W37" s="154">
        <v>-21.786197564276002</v>
      </c>
      <c r="X37" s="154">
        <v>-19.117647058823501</v>
      </c>
      <c r="Y37" s="161">
        <v>-10.38234379857</v>
      </c>
      <c r="Z37" s="154"/>
      <c r="AA37" s="162">
        <v>-11.913357400721999</v>
      </c>
      <c r="AB37" s="163">
        <v>-14.207650273224001</v>
      </c>
      <c r="AC37" s="164">
        <v>-13.055303717135001</v>
      </c>
      <c r="AD37" s="154"/>
      <c r="AE37" s="165">
        <v>-11.064814814814801</v>
      </c>
      <c r="AG37" s="160">
        <v>34.636434714620698</v>
      </c>
      <c r="AH37" s="154">
        <v>36.982017200938202</v>
      </c>
      <c r="AI37" s="154">
        <v>38.721657544956898</v>
      </c>
      <c r="AJ37" s="154">
        <v>37.881157154026504</v>
      </c>
      <c r="AK37" s="154">
        <v>39.171227521501102</v>
      </c>
      <c r="AL37" s="161">
        <v>37.478498827208703</v>
      </c>
      <c r="AM37" s="154"/>
      <c r="AN37" s="162">
        <v>38.956215793588697</v>
      </c>
      <c r="AO37" s="163">
        <v>38.604378420641098</v>
      </c>
      <c r="AP37" s="164">
        <v>38.780297107114897</v>
      </c>
      <c r="AQ37" s="154"/>
      <c r="AR37" s="165">
        <v>37.850441192896199</v>
      </c>
      <c r="AS37" s="159"/>
      <c r="AT37" s="160">
        <v>4.1740152851263899</v>
      </c>
      <c r="AU37" s="154">
        <v>1.5566290928609701</v>
      </c>
      <c r="AV37" s="154">
        <v>-11.7201426024955</v>
      </c>
      <c r="AW37" s="154">
        <v>-19.7183098591549</v>
      </c>
      <c r="AX37" s="154">
        <v>-10.8540925266903</v>
      </c>
      <c r="AY37" s="161">
        <v>-8.4336198662846193</v>
      </c>
      <c r="AZ37" s="154"/>
      <c r="BA37" s="162">
        <v>4.0187891440500998</v>
      </c>
      <c r="BB37" s="163">
        <v>6.1257388500805998</v>
      </c>
      <c r="BC37" s="164">
        <v>5.0569234842467496</v>
      </c>
      <c r="BD37" s="154"/>
      <c r="BE37" s="165">
        <v>-4.8571629114901302</v>
      </c>
    </row>
    <row r="38" spans="1:57" x14ac:dyDescent="0.25">
      <c r="A38" s="21" t="s">
        <v>79</v>
      </c>
      <c r="B38" s="3" t="str">
        <f t="shared" si="0"/>
        <v>Coastal Virginia - Eastern Shore</v>
      </c>
      <c r="C38" s="3"/>
      <c r="D38" s="24" t="s">
        <v>16</v>
      </c>
      <c r="E38" s="27" t="s">
        <v>17</v>
      </c>
      <c r="F38" s="3"/>
      <c r="G38" s="160">
        <v>28.7099179716629</v>
      </c>
      <c r="H38" s="154">
        <v>34.601043997017101</v>
      </c>
      <c r="I38" s="154">
        <v>37.5838926174496</v>
      </c>
      <c r="J38" s="154">
        <v>39.000745712155101</v>
      </c>
      <c r="K38" s="154">
        <v>36.316181953765799</v>
      </c>
      <c r="L38" s="161">
        <v>35.242356450410099</v>
      </c>
      <c r="M38" s="154"/>
      <c r="N38" s="162">
        <v>34.824757643549503</v>
      </c>
      <c r="O38" s="163">
        <v>33.109619686800798</v>
      </c>
      <c r="P38" s="164">
        <v>33.9671886651752</v>
      </c>
      <c r="Q38" s="154"/>
      <c r="R38" s="165">
        <v>34.878022797485798</v>
      </c>
      <c r="S38" s="159"/>
      <c r="T38" s="160">
        <v>1.74391982940199</v>
      </c>
      <c r="U38" s="154">
        <v>-14.614526681008201</v>
      </c>
      <c r="V38" s="154">
        <v>-10.381746777278501</v>
      </c>
      <c r="W38" s="154">
        <v>-11.196369666687</v>
      </c>
      <c r="X38" s="154">
        <v>-7.9729726117833204</v>
      </c>
      <c r="Y38" s="161">
        <v>-9.1969897578718207</v>
      </c>
      <c r="Z38" s="154"/>
      <c r="AA38" s="162">
        <v>-9.6473260404052805</v>
      </c>
      <c r="AB38" s="163">
        <v>-16.843690520183799</v>
      </c>
      <c r="AC38" s="164">
        <v>-13.3039625044083</v>
      </c>
      <c r="AD38" s="154"/>
      <c r="AE38" s="165">
        <v>-10.378330828267</v>
      </c>
      <c r="AG38" s="160">
        <v>28.542132736763602</v>
      </c>
      <c r="AH38" s="154">
        <v>31.655480984339999</v>
      </c>
      <c r="AI38" s="154">
        <v>32.457121551081201</v>
      </c>
      <c r="AJ38" s="154">
        <v>32.550335570469699</v>
      </c>
      <c r="AK38" s="154">
        <v>34.768829231916399</v>
      </c>
      <c r="AL38" s="161">
        <v>31.994780014914198</v>
      </c>
      <c r="AM38" s="154"/>
      <c r="AN38" s="162">
        <v>37.003341997771997</v>
      </c>
      <c r="AO38" s="163">
        <v>34.849610100259902</v>
      </c>
      <c r="AP38" s="164">
        <v>35.926476049015903</v>
      </c>
      <c r="AQ38" s="154"/>
      <c r="AR38" s="165">
        <v>33.121408810385098</v>
      </c>
      <c r="AS38" s="159"/>
      <c r="AT38" s="160">
        <v>-1.9587237269547599</v>
      </c>
      <c r="AU38" s="154">
        <v>1.77792810253837</v>
      </c>
      <c r="AV38" s="154">
        <v>-11.568360764376401</v>
      </c>
      <c r="AW38" s="154">
        <v>-19.009287743590001</v>
      </c>
      <c r="AX38" s="154">
        <v>-7.6625760622910297</v>
      </c>
      <c r="AY38" s="161">
        <v>-8.46197675870045</v>
      </c>
      <c r="AZ38" s="154"/>
      <c r="BA38" s="162">
        <v>0.86652705873712099</v>
      </c>
      <c r="BB38" s="163">
        <v>1.7881101590925399</v>
      </c>
      <c r="BC38" s="164">
        <v>1.3114134622858999</v>
      </c>
      <c r="BD38" s="154"/>
      <c r="BE38" s="165">
        <v>-5.6312892775935701</v>
      </c>
    </row>
    <row r="39" spans="1:57" x14ac:dyDescent="0.25">
      <c r="A39" s="21" t="s">
        <v>80</v>
      </c>
      <c r="B39" s="3" t="str">
        <f t="shared" si="0"/>
        <v>Coastal Virginia - Hampton Roads</v>
      </c>
      <c r="C39" s="3"/>
      <c r="D39" s="24" t="s">
        <v>16</v>
      </c>
      <c r="E39" s="27" t="s">
        <v>17</v>
      </c>
      <c r="F39" s="3"/>
      <c r="G39" s="160">
        <v>32.865757064745203</v>
      </c>
      <c r="H39" s="154">
        <v>35.346721855996698</v>
      </c>
      <c r="I39" s="154">
        <v>39.416934948132202</v>
      </c>
      <c r="J39" s="154">
        <v>40.3137615616536</v>
      </c>
      <c r="K39" s="154">
        <v>41.560631611221801</v>
      </c>
      <c r="L39" s="161">
        <v>37.900761408349901</v>
      </c>
      <c r="M39" s="154"/>
      <c r="N39" s="162">
        <v>44.358424038019301</v>
      </c>
      <c r="O39" s="163">
        <v>42.636312535131999</v>
      </c>
      <c r="P39" s="164">
        <v>43.4973682865757</v>
      </c>
      <c r="Q39" s="154"/>
      <c r="R39" s="165">
        <v>39.499791944985802</v>
      </c>
      <c r="S39" s="159"/>
      <c r="T39" s="160">
        <v>1.6936624624112</v>
      </c>
      <c r="U39" s="154">
        <v>-13.198396859198301</v>
      </c>
      <c r="V39" s="154">
        <v>-11.983582704256801</v>
      </c>
      <c r="W39" s="154">
        <v>-11.473004648523901</v>
      </c>
      <c r="X39" s="154">
        <v>-11.672850150682599</v>
      </c>
      <c r="Y39" s="161">
        <v>-9.9379578448303292</v>
      </c>
      <c r="Z39" s="154"/>
      <c r="AA39" s="162">
        <v>-19.344542334617799</v>
      </c>
      <c r="AB39" s="163">
        <v>-26.808983257547101</v>
      </c>
      <c r="AC39" s="164">
        <v>-23.184067105592302</v>
      </c>
      <c r="AD39" s="154"/>
      <c r="AE39" s="165">
        <v>-14.572783567212401</v>
      </c>
      <c r="AG39" s="160">
        <v>37.0091784195209</v>
      </c>
      <c r="AH39" s="154">
        <v>38.841664268124902</v>
      </c>
      <c r="AI39" s="154">
        <v>43.381986107735401</v>
      </c>
      <c r="AJ39" s="154">
        <v>39.632641579398197</v>
      </c>
      <c r="AK39" s="154">
        <v>41.326863324254802</v>
      </c>
      <c r="AL39" s="161">
        <v>40.038548903645598</v>
      </c>
      <c r="AM39" s="154"/>
      <c r="AN39" s="162">
        <v>45.756773690334597</v>
      </c>
      <c r="AO39" s="163">
        <v>46.689554643446201</v>
      </c>
      <c r="AP39" s="164">
        <v>46.223164166890399</v>
      </c>
      <c r="AQ39" s="154"/>
      <c r="AR39" s="165">
        <v>41.805914357645797</v>
      </c>
      <c r="AS39" s="159"/>
      <c r="AT39" s="160">
        <v>-8.0471785214190792</v>
      </c>
      <c r="AU39" s="154">
        <v>5.5036357164063503</v>
      </c>
      <c r="AV39" s="154">
        <v>11.182866981060499</v>
      </c>
      <c r="AW39" s="154">
        <v>-2.8170294737764401</v>
      </c>
      <c r="AX39" s="154">
        <v>-2.7364247030006599</v>
      </c>
      <c r="AY39" s="161">
        <v>0.42126947558358602</v>
      </c>
      <c r="AZ39" s="154"/>
      <c r="BA39" s="162">
        <v>-0.563251706611827</v>
      </c>
      <c r="BB39" s="163">
        <v>-2.55721557766894</v>
      </c>
      <c r="BC39" s="164">
        <v>-1.5803883741209701</v>
      </c>
      <c r="BD39" s="154"/>
      <c r="BE39" s="165">
        <v>-0.21931571910747799</v>
      </c>
    </row>
    <row r="40" spans="1:57" x14ac:dyDescent="0.25">
      <c r="A40" s="20" t="s">
        <v>81</v>
      </c>
      <c r="B40" s="3" t="str">
        <f t="shared" si="0"/>
        <v>Northern Virginia</v>
      </c>
      <c r="C40" s="3"/>
      <c r="D40" s="24" t="s">
        <v>16</v>
      </c>
      <c r="E40" s="27" t="s">
        <v>17</v>
      </c>
      <c r="F40" s="3"/>
      <c r="G40" s="160">
        <v>47.281564372103503</v>
      </c>
      <c r="H40" s="154">
        <v>53.782826570212102</v>
      </c>
      <c r="I40" s="154">
        <v>50.762970498473997</v>
      </c>
      <c r="J40" s="154">
        <v>52.219208017783799</v>
      </c>
      <c r="K40" s="154">
        <v>49.372668701254597</v>
      </c>
      <c r="L40" s="161">
        <v>50.683847631965598</v>
      </c>
      <c r="M40" s="154"/>
      <c r="N40" s="162">
        <v>48.702008213707003</v>
      </c>
      <c r="O40" s="163">
        <v>46.337741607324503</v>
      </c>
      <c r="P40" s="164">
        <v>47.519874910515803</v>
      </c>
      <c r="Q40" s="154"/>
      <c r="R40" s="165">
        <v>49.779855425837098</v>
      </c>
      <c r="S40" s="159"/>
      <c r="T40" s="160">
        <v>17.184873252554102</v>
      </c>
      <c r="U40" s="154">
        <v>-10.2543695705735</v>
      </c>
      <c r="V40" s="154">
        <v>-26.657876818433198</v>
      </c>
      <c r="W40" s="154">
        <v>-20.729193825396599</v>
      </c>
      <c r="X40" s="154">
        <v>-8.4380740257944709</v>
      </c>
      <c r="Y40" s="161">
        <v>-12.3986790479878</v>
      </c>
      <c r="Z40" s="154"/>
      <c r="AA40" s="162">
        <v>-7.1389363016127598</v>
      </c>
      <c r="AB40" s="163">
        <v>-17.913189014706202</v>
      </c>
      <c r="AC40" s="164">
        <v>-12.7241215428693</v>
      </c>
      <c r="AD40" s="154"/>
      <c r="AE40" s="165">
        <v>-12.487681676798699</v>
      </c>
      <c r="AG40" s="160">
        <v>42.9104969669567</v>
      </c>
      <c r="AH40" s="154">
        <v>45.406164048076498</v>
      </c>
      <c r="AI40" s="154">
        <v>47.793508157190701</v>
      </c>
      <c r="AJ40" s="154">
        <v>44.924833276816997</v>
      </c>
      <c r="AK40" s="154">
        <v>44.939433329565503</v>
      </c>
      <c r="AL40" s="161">
        <v>45.194887155721297</v>
      </c>
      <c r="AM40" s="154"/>
      <c r="AN40" s="162">
        <v>47.522229757733299</v>
      </c>
      <c r="AO40" s="163">
        <v>48.222090350777997</v>
      </c>
      <c r="AP40" s="164">
        <v>47.872160054255602</v>
      </c>
      <c r="AQ40" s="154"/>
      <c r="AR40" s="165">
        <v>45.959822269588201</v>
      </c>
      <c r="AS40" s="159"/>
      <c r="AT40" s="160">
        <v>2.8487825298866301</v>
      </c>
      <c r="AU40" s="154">
        <v>7.6045515571021802</v>
      </c>
      <c r="AV40" s="154">
        <v>2.3855058619796701</v>
      </c>
      <c r="AW40" s="154">
        <v>-5.0383187513510004</v>
      </c>
      <c r="AX40" s="154">
        <v>1.4599160250176699</v>
      </c>
      <c r="AY40" s="161">
        <v>1.6985107676490201</v>
      </c>
      <c r="AZ40" s="154"/>
      <c r="BA40" s="162">
        <v>4.1696077344818399</v>
      </c>
      <c r="BB40" s="163">
        <v>1.40522567031822</v>
      </c>
      <c r="BC40" s="164">
        <v>2.7587297054000799</v>
      </c>
      <c r="BD40" s="154"/>
      <c r="BE40" s="165">
        <v>2.01173908066444</v>
      </c>
    </row>
    <row r="41" spans="1:57" x14ac:dyDescent="0.25">
      <c r="A41" s="22" t="s">
        <v>82</v>
      </c>
      <c r="B41" s="3" t="str">
        <f t="shared" si="0"/>
        <v>Shenandoah Valley</v>
      </c>
      <c r="C41" s="3"/>
      <c r="D41" s="25" t="s">
        <v>16</v>
      </c>
      <c r="E41" s="28" t="s">
        <v>17</v>
      </c>
      <c r="F41" s="3"/>
      <c r="G41" s="166">
        <v>42.325542148341903</v>
      </c>
      <c r="H41" s="167">
        <v>40.545101679183098</v>
      </c>
      <c r="I41" s="167">
        <v>39.043118724158198</v>
      </c>
      <c r="J41" s="167">
        <v>40.992321323094998</v>
      </c>
      <c r="K41" s="167">
        <v>36.570753522909399</v>
      </c>
      <c r="L41" s="168">
        <v>39.895367479537498</v>
      </c>
      <c r="M41" s="154"/>
      <c r="N41" s="169">
        <v>36.266981689308899</v>
      </c>
      <c r="O41" s="170">
        <v>36.0054003881528</v>
      </c>
      <c r="P41" s="171">
        <v>36.1361910387309</v>
      </c>
      <c r="Q41" s="154"/>
      <c r="R41" s="172">
        <v>38.821317067878503</v>
      </c>
      <c r="S41" s="159"/>
      <c r="T41" s="166">
        <v>57.098281638170697</v>
      </c>
      <c r="U41" s="167">
        <v>5.1467845623173503</v>
      </c>
      <c r="V41" s="167">
        <v>3.4219796528922402</v>
      </c>
      <c r="W41" s="167">
        <v>-0.197044310838564</v>
      </c>
      <c r="X41" s="167">
        <v>-4.8447149027134104</v>
      </c>
      <c r="Y41" s="168">
        <v>9.1470018199504306</v>
      </c>
      <c r="Z41" s="154"/>
      <c r="AA41" s="169">
        <v>-15.268783078112</v>
      </c>
      <c r="AB41" s="170">
        <v>-28.050485011588901</v>
      </c>
      <c r="AC41" s="171">
        <v>-22.1580031569356</v>
      </c>
      <c r="AD41" s="154"/>
      <c r="AE41" s="172">
        <v>-1.3989418766763999</v>
      </c>
      <c r="AG41" s="166">
        <v>38.830056535313403</v>
      </c>
      <c r="AH41" s="167">
        <v>38.448232216690499</v>
      </c>
      <c r="AI41" s="167">
        <v>36.5981773689983</v>
      </c>
      <c r="AJ41" s="167">
        <v>36.984220740865702</v>
      </c>
      <c r="AK41" s="167">
        <v>42.715804573453703</v>
      </c>
      <c r="AL41" s="168">
        <v>38.7152982870643</v>
      </c>
      <c r="AM41" s="154"/>
      <c r="AN41" s="169">
        <v>46.394819002615797</v>
      </c>
      <c r="AO41" s="170">
        <v>45.105898236435699</v>
      </c>
      <c r="AP41" s="171">
        <v>45.750358619525699</v>
      </c>
      <c r="AQ41" s="154"/>
      <c r="AR41" s="172">
        <v>40.7253155249104</v>
      </c>
      <c r="AS41" s="67"/>
      <c r="AT41" s="166">
        <v>25.143055033856299</v>
      </c>
      <c r="AU41" s="167">
        <v>12.4800015509462</v>
      </c>
      <c r="AV41" s="167">
        <v>-8.8200748449167197</v>
      </c>
      <c r="AW41" s="167">
        <v>-15.448176525434199</v>
      </c>
      <c r="AX41" s="167">
        <v>-1.31190678100036</v>
      </c>
      <c r="AY41" s="168">
        <v>0.624891107967954</v>
      </c>
      <c r="AZ41" s="154"/>
      <c r="BA41" s="169">
        <v>7.4840010045800902</v>
      </c>
      <c r="BB41" s="170">
        <v>10.2698204582759</v>
      </c>
      <c r="BC41" s="171">
        <v>8.8394762163646696</v>
      </c>
      <c r="BD41" s="154"/>
      <c r="BE41" s="172">
        <v>3.1230316238778699</v>
      </c>
    </row>
    <row r="42" spans="1:57" ht="13" x14ac:dyDescent="0.3">
      <c r="A42" s="19" t="s">
        <v>83</v>
      </c>
      <c r="B42" s="3" t="str">
        <f t="shared" si="0"/>
        <v>Southern Virginia</v>
      </c>
      <c r="C42" s="9"/>
      <c r="D42" s="23" t="s">
        <v>16</v>
      </c>
      <c r="E42" s="26" t="s">
        <v>17</v>
      </c>
      <c r="F42" s="3"/>
      <c r="G42" s="151">
        <v>43.060182100821599</v>
      </c>
      <c r="H42" s="152">
        <v>47.523872973573098</v>
      </c>
      <c r="I42" s="152">
        <v>54.341550077725898</v>
      </c>
      <c r="J42" s="152">
        <v>55.385298689762301</v>
      </c>
      <c r="K42" s="152">
        <v>50.166555629580202</v>
      </c>
      <c r="L42" s="153">
        <v>50.0954918942926</v>
      </c>
      <c r="M42" s="154"/>
      <c r="N42" s="155">
        <v>47.457250721740998</v>
      </c>
      <c r="O42" s="156">
        <v>41.439040639573598</v>
      </c>
      <c r="P42" s="157">
        <v>44.448145680657298</v>
      </c>
      <c r="Q42" s="154"/>
      <c r="R42" s="158">
        <v>48.4819644046825</v>
      </c>
      <c r="S42" s="159"/>
      <c r="T42" s="151">
        <v>13.162477328501099</v>
      </c>
      <c r="U42" s="152">
        <v>-12.623349647206799</v>
      </c>
      <c r="V42" s="152">
        <v>-3.9838227577301502</v>
      </c>
      <c r="W42" s="152">
        <v>-8.7267418110685693</v>
      </c>
      <c r="X42" s="152">
        <v>-1.2889020868304799</v>
      </c>
      <c r="Y42" s="153">
        <v>-3.8621517840855502</v>
      </c>
      <c r="Z42" s="154"/>
      <c r="AA42" s="155">
        <v>2.7798109174463201</v>
      </c>
      <c r="AB42" s="156">
        <v>-10.208385999703101</v>
      </c>
      <c r="AC42" s="157">
        <v>-3.7126363592167402</v>
      </c>
      <c r="AD42" s="154"/>
      <c r="AE42" s="158">
        <v>-3.8230322945958601</v>
      </c>
      <c r="AF42" s="29"/>
      <c r="AG42" s="151">
        <v>40.87830335332</v>
      </c>
      <c r="AH42" s="152">
        <v>44.237175216522303</v>
      </c>
      <c r="AI42" s="152">
        <v>46.829891183655299</v>
      </c>
      <c r="AJ42" s="152">
        <v>45.4308238951809</v>
      </c>
      <c r="AK42" s="152">
        <v>48.756384632467203</v>
      </c>
      <c r="AL42" s="153">
        <v>45.226515656229097</v>
      </c>
      <c r="AM42" s="154"/>
      <c r="AN42" s="155">
        <v>49.794581390184298</v>
      </c>
      <c r="AO42" s="156">
        <v>46.341328003553102</v>
      </c>
      <c r="AP42" s="157">
        <v>48.067954696868703</v>
      </c>
      <c r="AQ42" s="154"/>
      <c r="AR42" s="158">
        <v>46.038355382126198</v>
      </c>
      <c r="AS42" s="159"/>
      <c r="AT42" s="151">
        <v>9.8052358068350305</v>
      </c>
      <c r="AU42" s="152">
        <v>2.3375136145506201</v>
      </c>
      <c r="AV42" s="152">
        <v>-7.6291137203128496</v>
      </c>
      <c r="AW42" s="152">
        <v>-15.8779017120128</v>
      </c>
      <c r="AX42" s="152">
        <v>-1.43279082293881</v>
      </c>
      <c r="AY42" s="153">
        <v>-3.6003846059624101</v>
      </c>
      <c r="AZ42" s="154"/>
      <c r="BA42" s="155">
        <v>13.3642355938014</v>
      </c>
      <c r="BB42" s="156">
        <v>14.8186173525086</v>
      </c>
      <c r="BC42" s="157">
        <v>14.0606774899831</v>
      </c>
      <c r="BD42" s="154"/>
      <c r="BE42" s="158">
        <v>1.06594250279808</v>
      </c>
    </row>
    <row r="43" spans="1:57" x14ac:dyDescent="0.25">
      <c r="A43" s="20" t="s">
        <v>84</v>
      </c>
      <c r="B43" s="3" t="str">
        <f t="shared" si="0"/>
        <v>Southwest Virginia - Blue Ridge Highlands</v>
      </c>
      <c r="C43" s="10"/>
      <c r="D43" s="24" t="s">
        <v>16</v>
      </c>
      <c r="E43" s="27" t="s">
        <v>17</v>
      </c>
      <c r="F43" s="3"/>
      <c r="G43" s="160">
        <v>37.205081669691403</v>
      </c>
      <c r="H43" s="154">
        <v>38.225952813067103</v>
      </c>
      <c r="I43" s="154">
        <v>42.139292196007197</v>
      </c>
      <c r="J43" s="154">
        <v>43.6819419237749</v>
      </c>
      <c r="K43" s="154">
        <v>38.691016333938201</v>
      </c>
      <c r="L43" s="161">
        <v>39.988656987295798</v>
      </c>
      <c r="M43" s="154"/>
      <c r="N43" s="162">
        <v>40.834845735027201</v>
      </c>
      <c r="O43" s="163">
        <v>39.099364791288501</v>
      </c>
      <c r="P43" s="164">
        <v>39.967105263157798</v>
      </c>
      <c r="Q43" s="154"/>
      <c r="R43" s="165">
        <v>39.982499351827798</v>
      </c>
      <c r="S43" s="159"/>
      <c r="T43" s="160">
        <v>44.855716478825101</v>
      </c>
      <c r="U43" s="154">
        <v>3.3936600713183598</v>
      </c>
      <c r="V43" s="154">
        <v>9.0098366287583893</v>
      </c>
      <c r="W43" s="154">
        <v>2.0707533007447498</v>
      </c>
      <c r="X43" s="154">
        <v>-2.5616729066697799</v>
      </c>
      <c r="Y43" s="161">
        <v>8.7736741160615495</v>
      </c>
      <c r="Z43" s="154"/>
      <c r="AA43" s="162">
        <v>-10.539716058198501</v>
      </c>
      <c r="AB43" s="163">
        <v>-14.7431360087364</v>
      </c>
      <c r="AC43" s="164">
        <v>-12.646361454247399</v>
      </c>
      <c r="AD43" s="154"/>
      <c r="AE43" s="165">
        <v>1.6544863162188901</v>
      </c>
      <c r="AF43" s="30"/>
      <c r="AG43" s="160">
        <v>40.2601450918159</v>
      </c>
      <c r="AH43" s="154">
        <v>39.1351167535706</v>
      </c>
      <c r="AI43" s="154">
        <v>38.095103151212797</v>
      </c>
      <c r="AJ43" s="154">
        <v>39.433106575963699</v>
      </c>
      <c r="AK43" s="154">
        <v>47.8231292517006</v>
      </c>
      <c r="AL43" s="161">
        <v>40.9490772230535</v>
      </c>
      <c r="AM43" s="154"/>
      <c r="AN43" s="162">
        <v>53.112244897959101</v>
      </c>
      <c r="AO43" s="163">
        <v>48.361678004535101</v>
      </c>
      <c r="AP43" s="164">
        <v>50.736961451247097</v>
      </c>
      <c r="AQ43" s="154"/>
      <c r="AR43" s="165">
        <v>43.745343827940196</v>
      </c>
      <c r="AS43" s="159"/>
      <c r="AT43" s="160">
        <v>48.139909655362501</v>
      </c>
      <c r="AU43" s="154">
        <v>20.4115536616168</v>
      </c>
      <c r="AV43" s="154">
        <v>-5.9574503907240102</v>
      </c>
      <c r="AW43" s="154">
        <v>-12.4720651827108</v>
      </c>
      <c r="AX43" s="154">
        <v>10.455719674404</v>
      </c>
      <c r="AY43" s="161">
        <v>8.5981736345404194</v>
      </c>
      <c r="AZ43" s="154"/>
      <c r="BA43" s="162">
        <v>26.182164139922101</v>
      </c>
      <c r="BB43" s="163">
        <v>30.419811487945001</v>
      </c>
      <c r="BC43" s="164">
        <v>28.166906121541999</v>
      </c>
      <c r="BD43" s="154"/>
      <c r="BE43" s="165">
        <v>14.384812939452001</v>
      </c>
    </row>
    <row r="44" spans="1:57" x14ac:dyDescent="0.25">
      <c r="A44" s="21" t="s">
        <v>85</v>
      </c>
      <c r="B44" s="3" t="str">
        <f t="shared" si="0"/>
        <v>Southwest Virginia - Heart of Appalachia</v>
      </c>
      <c r="C44" s="3"/>
      <c r="D44" s="24" t="s">
        <v>16</v>
      </c>
      <c r="E44" s="27" t="s">
        <v>17</v>
      </c>
      <c r="F44" s="3"/>
      <c r="G44" s="160">
        <v>31.331058020477801</v>
      </c>
      <c r="H44" s="154">
        <v>33.788395904436797</v>
      </c>
      <c r="I44" s="154">
        <v>37.2013651877133</v>
      </c>
      <c r="J44" s="154">
        <v>38.225255972696203</v>
      </c>
      <c r="K44" s="154">
        <v>35.2218430034129</v>
      </c>
      <c r="L44" s="161">
        <v>35.153583617747401</v>
      </c>
      <c r="M44" s="154"/>
      <c r="N44" s="162">
        <v>37.269624573378799</v>
      </c>
      <c r="O44" s="163">
        <v>33.856655290102303</v>
      </c>
      <c r="P44" s="164">
        <v>35.563139931740601</v>
      </c>
      <c r="Q44" s="154"/>
      <c r="R44" s="165">
        <v>35.270599707459702</v>
      </c>
      <c r="S44" s="159"/>
      <c r="T44" s="160">
        <v>-3.9741622191172001</v>
      </c>
      <c r="U44" s="154">
        <v>-28.009172023205998</v>
      </c>
      <c r="V44" s="154">
        <v>-22.895808915026802</v>
      </c>
      <c r="W44" s="154">
        <v>-29.3271245848935</v>
      </c>
      <c r="X44" s="154">
        <v>-23.284698068877901</v>
      </c>
      <c r="Y44" s="161">
        <v>-22.844585779695599</v>
      </c>
      <c r="Z44" s="154"/>
      <c r="AA44" s="162">
        <v>-3.8429648483446099</v>
      </c>
      <c r="AB44" s="163">
        <v>-12.4837400991692</v>
      </c>
      <c r="AC44" s="164">
        <v>-8.1592804778800296</v>
      </c>
      <c r="AD44" s="154"/>
      <c r="AE44" s="165">
        <v>-19.1188304173746</v>
      </c>
      <c r="AF44" s="30"/>
      <c r="AG44" s="160">
        <v>29.628417089540001</v>
      </c>
      <c r="AH44" s="154">
        <v>32.689474545752098</v>
      </c>
      <c r="AI44" s="154">
        <v>33.360615485349399</v>
      </c>
      <c r="AJ44" s="154">
        <v>32.625290408230903</v>
      </c>
      <c r="AK44" s="154">
        <v>35.180882841022203</v>
      </c>
      <c r="AL44" s="161">
        <v>32.690345304322001</v>
      </c>
      <c r="AM44" s="154"/>
      <c r="AN44" s="162">
        <v>40.424825755061399</v>
      </c>
      <c r="AO44" s="163">
        <v>34.6498506471954</v>
      </c>
      <c r="AP44" s="164">
        <v>37.537338201128399</v>
      </c>
      <c r="AQ44" s="154"/>
      <c r="AR44" s="165">
        <v>34.067073601847703</v>
      </c>
      <c r="AS44" s="159"/>
      <c r="AT44" s="160">
        <v>-6.32384022849073</v>
      </c>
      <c r="AU44" s="154">
        <v>-12.1538442240282</v>
      </c>
      <c r="AV44" s="154">
        <v>-23.5576156532941</v>
      </c>
      <c r="AW44" s="154">
        <v>-30.6466906457559</v>
      </c>
      <c r="AX44" s="154">
        <v>-17.9887429725798</v>
      </c>
      <c r="AY44" s="161">
        <v>-19.200196717479599</v>
      </c>
      <c r="AZ44" s="154"/>
      <c r="BA44" s="162">
        <v>10.100610811903801</v>
      </c>
      <c r="BB44" s="163">
        <v>-0.74426344288903301</v>
      </c>
      <c r="BC44" s="164">
        <v>4.8149413865337198</v>
      </c>
      <c r="BD44" s="154"/>
      <c r="BE44" s="165">
        <v>-12.9475159686961</v>
      </c>
    </row>
    <row r="45" spans="1:57" x14ac:dyDescent="0.25">
      <c r="A45" s="22" t="s">
        <v>86</v>
      </c>
      <c r="B45" s="3" t="str">
        <f t="shared" si="0"/>
        <v>Virginia Mountains</v>
      </c>
      <c r="C45" s="3"/>
      <c r="D45" s="25" t="s">
        <v>16</v>
      </c>
      <c r="E45" s="28" t="s">
        <v>17</v>
      </c>
      <c r="F45" s="3"/>
      <c r="G45" s="160">
        <v>41.0896551724137</v>
      </c>
      <c r="H45" s="154">
        <v>48.386206896551698</v>
      </c>
      <c r="I45" s="154">
        <v>53.006896551724097</v>
      </c>
      <c r="J45" s="154">
        <v>54.262068965517201</v>
      </c>
      <c r="K45" s="154">
        <v>46.910344827586201</v>
      </c>
      <c r="L45" s="161">
        <v>48.731034482758602</v>
      </c>
      <c r="M45" s="154"/>
      <c r="N45" s="162">
        <v>46.372413793103398</v>
      </c>
      <c r="O45" s="163">
        <v>43.517241379310299</v>
      </c>
      <c r="P45" s="164">
        <v>44.944827586206799</v>
      </c>
      <c r="Q45" s="154"/>
      <c r="R45" s="165">
        <v>47.649261083743802</v>
      </c>
      <c r="S45" s="159"/>
      <c r="T45" s="160">
        <v>27.417097950158301</v>
      </c>
      <c r="U45" s="154">
        <v>4.3072538429580298</v>
      </c>
      <c r="V45" s="154">
        <v>9.4863949843260098</v>
      </c>
      <c r="W45" s="154">
        <v>3.4230699297488401</v>
      </c>
      <c r="X45" s="154">
        <v>-1.54330265952067</v>
      </c>
      <c r="Y45" s="161">
        <v>7.2604298785531496</v>
      </c>
      <c r="Z45" s="154"/>
      <c r="AA45" s="162">
        <v>-2.8148270813348799</v>
      </c>
      <c r="AB45" s="163">
        <v>-20.283364076855801</v>
      </c>
      <c r="AC45" s="164">
        <v>-12.1359926155469</v>
      </c>
      <c r="AD45" s="154"/>
      <c r="AE45" s="165">
        <v>1.23750343657687</v>
      </c>
      <c r="AF45" s="31"/>
      <c r="AG45" s="160">
        <v>38.913793103448199</v>
      </c>
      <c r="AH45" s="154">
        <v>42.103448275862</v>
      </c>
      <c r="AI45" s="154">
        <v>43.503448275861999</v>
      </c>
      <c r="AJ45" s="154">
        <v>42.172413793103402</v>
      </c>
      <c r="AK45" s="154">
        <v>45.6758620689655</v>
      </c>
      <c r="AL45" s="161">
        <v>42.473793103448202</v>
      </c>
      <c r="AM45" s="154"/>
      <c r="AN45" s="162">
        <v>50.679310344827499</v>
      </c>
      <c r="AO45" s="163">
        <v>48.972413793103399</v>
      </c>
      <c r="AP45" s="164">
        <v>49.825862068965499</v>
      </c>
      <c r="AQ45" s="154"/>
      <c r="AR45" s="165">
        <v>44.574384236453199</v>
      </c>
      <c r="AS45" s="159"/>
      <c r="AT45" s="160">
        <v>4.8690641970740103</v>
      </c>
      <c r="AU45" s="154">
        <v>4.1418279973543504</v>
      </c>
      <c r="AV45" s="154">
        <v>-7.6853667451353198</v>
      </c>
      <c r="AW45" s="154">
        <v>-17.897867251345399</v>
      </c>
      <c r="AX45" s="154">
        <v>-8.7630073046089194</v>
      </c>
      <c r="AY45" s="161">
        <v>-6.0687718064490301</v>
      </c>
      <c r="AZ45" s="154"/>
      <c r="BA45" s="162">
        <v>2.3020234488594</v>
      </c>
      <c r="BB45" s="163">
        <v>6.8502600464115098</v>
      </c>
      <c r="BC45" s="164">
        <v>4.4877690591030097</v>
      </c>
      <c r="BD45" s="154"/>
      <c r="BE45" s="165">
        <v>-2.93684201060247</v>
      </c>
    </row>
    <row r="46" spans="1:57" x14ac:dyDescent="0.25">
      <c r="A46" s="75" t="s">
        <v>110</v>
      </c>
      <c r="B46" s="3" t="s">
        <v>116</v>
      </c>
      <c r="D46" s="25" t="s">
        <v>16</v>
      </c>
      <c r="E46" s="28" t="s">
        <v>17</v>
      </c>
      <c r="G46" s="160">
        <v>24.201628052598601</v>
      </c>
      <c r="H46" s="154">
        <v>31.747025673137099</v>
      </c>
      <c r="I46" s="154">
        <v>45.6167814652473</v>
      </c>
      <c r="J46" s="154">
        <v>44.740137758296797</v>
      </c>
      <c r="K46" s="154">
        <v>36.505948653725703</v>
      </c>
      <c r="L46" s="161">
        <v>36.5623043206011</v>
      </c>
      <c r="M46" s="154"/>
      <c r="N46" s="162">
        <v>36.599874765184701</v>
      </c>
      <c r="O46" s="163">
        <v>41.8284283030682</v>
      </c>
      <c r="P46" s="164">
        <v>39.214151534126401</v>
      </c>
      <c r="Q46" s="154"/>
      <c r="R46" s="165">
        <v>37.319974953036898</v>
      </c>
      <c r="S46" s="159"/>
      <c r="T46" s="160">
        <v>-14.748500523189399</v>
      </c>
      <c r="U46" s="154">
        <v>-25.528222560157399</v>
      </c>
      <c r="V46" s="154">
        <v>-11.6898825563954</v>
      </c>
      <c r="W46" s="154">
        <v>-12.1655909858575</v>
      </c>
      <c r="X46" s="154">
        <v>-11.6462225327061</v>
      </c>
      <c r="Y46" s="161">
        <v>-14.942968298049299</v>
      </c>
      <c r="Z46" s="154"/>
      <c r="AA46" s="162">
        <v>-22.0792559852915</v>
      </c>
      <c r="AB46" s="163">
        <v>-28.108090485010901</v>
      </c>
      <c r="AC46" s="164">
        <v>-25.4150797669895</v>
      </c>
      <c r="AD46" s="154"/>
      <c r="AE46" s="165">
        <v>-18.3832648456073</v>
      </c>
      <c r="AG46" s="160">
        <v>36.7734375</v>
      </c>
      <c r="AH46" s="154">
        <v>41.2421875</v>
      </c>
      <c r="AI46" s="154">
        <v>49.8828125</v>
      </c>
      <c r="AJ46" s="154">
        <v>40.634771732332702</v>
      </c>
      <c r="AK46" s="154">
        <v>40.306441525953701</v>
      </c>
      <c r="AL46" s="161">
        <v>41.768254563640902</v>
      </c>
      <c r="AM46" s="154"/>
      <c r="AN46" s="162">
        <v>48.088028718589001</v>
      </c>
      <c r="AO46" s="163">
        <v>51.990010925550102</v>
      </c>
      <c r="AP46" s="164">
        <v>50.039019822069598</v>
      </c>
      <c r="AQ46" s="154"/>
      <c r="AR46" s="165">
        <v>44.133598178815298</v>
      </c>
      <c r="AS46" s="159"/>
      <c r="AT46" s="160">
        <v>-9.9440345247184503</v>
      </c>
      <c r="AU46" s="154">
        <v>26.8610083013665</v>
      </c>
      <c r="AV46" s="154">
        <v>35.0488466712386</v>
      </c>
      <c r="AW46" s="154">
        <v>3.1955901278362302</v>
      </c>
      <c r="AX46" s="154">
        <v>2.5647847635831398</v>
      </c>
      <c r="AY46" s="161">
        <v>10.5240081779303</v>
      </c>
      <c r="AZ46" s="154"/>
      <c r="BA46" s="162">
        <v>9.4111382265468002</v>
      </c>
      <c r="BB46" s="163">
        <v>6.8790001882404699</v>
      </c>
      <c r="BC46" s="164">
        <v>8.0809131847059099</v>
      </c>
      <c r="BD46" s="154"/>
      <c r="BE46" s="165">
        <v>9.7261703745371406</v>
      </c>
    </row>
    <row r="47" spans="1:57" x14ac:dyDescent="0.25">
      <c r="A47" s="75" t="s">
        <v>111</v>
      </c>
      <c r="B47" s="3" t="s">
        <v>117</v>
      </c>
      <c r="D47" s="25" t="s">
        <v>16</v>
      </c>
      <c r="E47" s="28" t="s">
        <v>17</v>
      </c>
      <c r="G47" s="160">
        <v>39.3603442616972</v>
      </c>
      <c r="H47" s="154">
        <v>44.4476860800116</v>
      </c>
      <c r="I47" s="154">
        <v>44.341927719630903</v>
      </c>
      <c r="J47" s="154">
        <v>46.909303088873401</v>
      </c>
      <c r="K47" s="154">
        <v>45.527150723897698</v>
      </c>
      <c r="L47" s="161">
        <v>44.117282374822203</v>
      </c>
      <c r="M47" s="154"/>
      <c r="N47" s="162">
        <v>49.706429378943099</v>
      </c>
      <c r="O47" s="163">
        <v>45.972065205499398</v>
      </c>
      <c r="P47" s="164">
        <v>47.839247292221202</v>
      </c>
      <c r="Q47" s="154"/>
      <c r="R47" s="165">
        <v>45.180700922650502</v>
      </c>
      <c r="S47" s="159"/>
      <c r="T47" s="160">
        <v>9.8965086527500397</v>
      </c>
      <c r="U47" s="154">
        <v>-25.9545975490805</v>
      </c>
      <c r="V47" s="154">
        <v>-37.326864000958203</v>
      </c>
      <c r="W47" s="154">
        <v>-31.512979676150799</v>
      </c>
      <c r="X47" s="154">
        <v>-15.8907309194745</v>
      </c>
      <c r="Y47" s="161">
        <v>-23.729743080024601</v>
      </c>
      <c r="Z47" s="154"/>
      <c r="AA47" s="162">
        <v>-12.454359349079599</v>
      </c>
      <c r="AB47" s="163">
        <v>-27.7531769923425</v>
      </c>
      <c r="AC47" s="164">
        <v>-20.539204444930501</v>
      </c>
      <c r="AD47" s="154"/>
      <c r="AE47" s="165">
        <v>-22.791884445859999</v>
      </c>
      <c r="AG47" s="160">
        <v>37.6107727653987</v>
      </c>
      <c r="AH47" s="154">
        <v>40.671383246416902</v>
      </c>
      <c r="AI47" s="154">
        <v>46.747930418292498</v>
      </c>
      <c r="AJ47" s="154">
        <v>39.955690893840398</v>
      </c>
      <c r="AK47" s="154">
        <v>40.607563546187201</v>
      </c>
      <c r="AL47" s="161">
        <v>41.118668174027199</v>
      </c>
      <c r="AM47" s="154"/>
      <c r="AN47" s="162">
        <v>47.230225010028803</v>
      </c>
      <c r="AO47" s="163">
        <v>48.199372743517699</v>
      </c>
      <c r="AP47" s="164">
        <v>47.714798876773202</v>
      </c>
      <c r="AQ47" s="154"/>
      <c r="AR47" s="165">
        <v>43.003276946240298</v>
      </c>
      <c r="AS47" s="159"/>
      <c r="AT47" s="160">
        <v>-5.99586674573787</v>
      </c>
      <c r="AU47" s="154">
        <v>6.7718427257538902</v>
      </c>
      <c r="AV47" s="154">
        <v>9.5951087421849692</v>
      </c>
      <c r="AW47" s="154">
        <v>-9.7450454796081694</v>
      </c>
      <c r="AX47" s="154">
        <v>-2.6304940301627</v>
      </c>
      <c r="AY47" s="161">
        <v>-0.55035323501939004</v>
      </c>
      <c r="AZ47" s="154"/>
      <c r="BA47" s="162">
        <v>3.34678509124014</v>
      </c>
      <c r="BB47" s="163">
        <v>-0.45914938169762998</v>
      </c>
      <c r="BC47" s="164">
        <v>1.38880506596636</v>
      </c>
      <c r="BD47" s="154"/>
      <c r="BE47" s="165">
        <v>5.6315013047798103E-2</v>
      </c>
    </row>
    <row r="48" spans="1:57" x14ac:dyDescent="0.25">
      <c r="A48" s="75" t="s">
        <v>112</v>
      </c>
      <c r="B48" s="3" t="s">
        <v>118</v>
      </c>
      <c r="D48" s="25" t="s">
        <v>16</v>
      </c>
      <c r="E48" s="28" t="s">
        <v>17</v>
      </c>
      <c r="G48" s="160">
        <v>40.982481272569899</v>
      </c>
      <c r="H48" s="154">
        <v>50.055212343689298</v>
      </c>
      <c r="I48" s="154">
        <v>50.210403796221598</v>
      </c>
      <c r="J48" s="154">
        <v>50.8222162533202</v>
      </c>
      <c r="K48" s="154">
        <v>46.100814755125697</v>
      </c>
      <c r="L48" s="161">
        <v>47.634225684185303</v>
      </c>
      <c r="M48" s="154"/>
      <c r="N48" s="162">
        <v>47.306532963261397</v>
      </c>
      <c r="O48" s="163">
        <v>43.384964335810402</v>
      </c>
      <c r="P48" s="164">
        <v>45.345748649535899</v>
      </c>
      <c r="Q48" s="154"/>
      <c r="R48" s="165">
        <v>46.980375102856897</v>
      </c>
      <c r="S48" s="159"/>
      <c r="T48" s="160">
        <v>20.228553054838699</v>
      </c>
      <c r="U48" s="154">
        <v>-5.14787179905389</v>
      </c>
      <c r="V48" s="154">
        <v>-19.800043303894601</v>
      </c>
      <c r="W48" s="154">
        <v>-16.431225017007701</v>
      </c>
      <c r="X48" s="154">
        <v>-10.595540924843901</v>
      </c>
      <c r="Y48" s="161">
        <v>-9.0410667034987302</v>
      </c>
      <c r="Z48" s="154"/>
      <c r="AA48" s="162">
        <v>-14.517213343293699</v>
      </c>
      <c r="AB48" s="163">
        <v>-32.259566475719097</v>
      </c>
      <c r="AC48" s="164">
        <v>-24.0352628495251</v>
      </c>
      <c r="AD48" s="154"/>
      <c r="AE48" s="165">
        <v>-13.7366497039134</v>
      </c>
      <c r="AG48" s="160">
        <v>39.638629842180698</v>
      </c>
      <c r="AH48" s="154">
        <v>42.779322094691501</v>
      </c>
      <c r="AI48" s="154">
        <v>46.044057867049197</v>
      </c>
      <c r="AJ48" s="154">
        <v>42.646311952917202</v>
      </c>
      <c r="AK48" s="154">
        <v>43.364801481791197</v>
      </c>
      <c r="AL48" s="161">
        <v>42.894647190312803</v>
      </c>
      <c r="AM48" s="154"/>
      <c r="AN48" s="162">
        <v>47.640635736264997</v>
      </c>
      <c r="AO48" s="163">
        <v>47.7616287754309</v>
      </c>
      <c r="AP48" s="164">
        <v>47.701132255847902</v>
      </c>
      <c r="AQ48" s="154"/>
      <c r="AR48" s="165">
        <v>44.268227610347402</v>
      </c>
      <c r="AS48" s="159"/>
      <c r="AT48" s="160">
        <v>4.7161547012694198</v>
      </c>
      <c r="AU48" s="154">
        <v>10.973970754742499</v>
      </c>
      <c r="AV48" s="154">
        <v>5.4361735052196698</v>
      </c>
      <c r="AW48" s="154">
        <v>-5.3822541928132503</v>
      </c>
      <c r="AX48" s="154">
        <v>1.53791582692219</v>
      </c>
      <c r="AY48" s="161">
        <v>3.1859509843157499</v>
      </c>
      <c r="AZ48" s="154"/>
      <c r="BA48" s="162">
        <v>4.7543974392410604</v>
      </c>
      <c r="BB48" s="163">
        <v>-0.39952109984800099</v>
      </c>
      <c r="BC48" s="164">
        <v>2.1091801187110701</v>
      </c>
      <c r="BD48" s="154"/>
      <c r="BE48" s="165">
        <v>2.8529216233622798</v>
      </c>
    </row>
    <row r="49" spans="1:57" x14ac:dyDescent="0.25">
      <c r="A49" s="75" t="s">
        <v>113</v>
      </c>
      <c r="B49" s="3" t="s">
        <v>119</v>
      </c>
      <c r="D49" s="25" t="s">
        <v>16</v>
      </c>
      <c r="E49" s="28" t="s">
        <v>17</v>
      </c>
      <c r="G49" s="160">
        <v>41.051522649876198</v>
      </c>
      <c r="H49" s="154">
        <v>46.9216257931744</v>
      </c>
      <c r="I49" s="154">
        <v>48.472450204571601</v>
      </c>
      <c r="J49" s="154">
        <v>49.6900801136781</v>
      </c>
      <c r="K49" s="154">
        <v>45.569248107406203</v>
      </c>
      <c r="L49" s="161">
        <v>46.340985373741297</v>
      </c>
      <c r="M49" s="154"/>
      <c r="N49" s="162">
        <v>43.800377293774602</v>
      </c>
      <c r="O49" s="163">
        <v>40.652179239042503</v>
      </c>
      <c r="P49" s="164">
        <v>42.226278266408599</v>
      </c>
      <c r="Q49" s="154"/>
      <c r="R49" s="165">
        <v>45.1653547716462</v>
      </c>
      <c r="S49" s="159"/>
      <c r="T49" s="160">
        <v>26.103635021578199</v>
      </c>
      <c r="U49" s="154">
        <v>-4.0483736681984803</v>
      </c>
      <c r="V49" s="154">
        <v>-9.5599221624375303</v>
      </c>
      <c r="W49" s="154">
        <v>-9.4073642891138203</v>
      </c>
      <c r="X49" s="154">
        <v>-9.3895447339114302</v>
      </c>
      <c r="Y49" s="161">
        <v>-3.53375069689461</v>
      </c>
      <c r="Z49" s="154"/>
      <c r="AA49" s="162">
        <v>-15.7755333487953</v>
      </c>
      <c r="AB49" s="163">
        <v>-29.028331519206802</v>
      </c>
      <c r="AC49" s="164">
        <v>-22.7217874742182</v>
      </c>
      <c r="AD49" s="154"/>
      <c r="AE49" s="165">
        <v>-9.5339857751589498</v>
      </c>
      <c r="AG49" s="160">
        <v>38.958032192468799</v>
      </c>
      <c r="AH49" s="154">
        <v>41.920033319450198</v>
      </c>
      <c r="AI49" s="154">
        <v>42.851017958203599</v>
      </c>
      <c r="AJ49" s="154">
        <v>41.9420829556312</v>
      </c>
      <c r="AK49" s="154">
        <v>45.453487517455898</v>
      </c>
      <c r="AL49" s="161">
        <v>42.224930788641899</v>
      </c>
      <c r="AM49" s="154"/>
      <c r="AN49" s="162">
        <v>48.191929833157701</v>
      </c>
      <c r="AO49" s="163">
        <v>46.954087757552003</v>
      </c>
      <c r="AP49" s="164">
        <v>47.573008795354802</v>
      </c>
      <c r="AQ49" s="154"/>
      <c r="AR49" s="165">
        <v>43.752953076274203</v>
      </c>
      <c r="AS49" s="159"/>
      <c r="AT49" s="160">
        <v>8.2442262202366798</v>
      </c>
      <c r="AU49" s="154">
        <v>6.9879109565334101</v>
      </c>
      <c r="AV49" s="154">
        <v>-7.4303083987257601</v>
      </c>
      <c r="AW49" s="154">
        <v>-13.9487278493815</v>
      </c>
      <c r="AX49" s="154">
        <v>-3.0867695158784798</v>
      </c>
      <c r="AY49" s="161">
        <v>-2.75523654493899</v>
      </c>
      <c r="AZ49" s="154"/>
      <c r="BA49" s="162">
        <v>4.1089125268911904</v>
      </c>
      <c r="BB49" s="163">
        <v>2.1167338967784999</v>
      </c>
      <c r="BC49" s="164">
        <v>3.1161602629101601</v>
      </c>
      <c r="BD49" s="154"/>
      <c r="BE49" s="165">
        <v>-1.0041447734934199</v>
      </c>
    </row>
    <row r="50" spans="1:57" x14ac:dyDescent="0.25">
      <c r="A50" s="75" t="s">
        <v>114</v>
      </c>
      <c r="B50" s="3" t="s">
        <v>120</v>
      </c>
      <c r="D50" s="25" t="s">
        <v>16</v>
      </c>
      <c r="E50" s="28" t="s">
        <v>17</v>
      </c>
      <c r="G50" s="160">
        <v>44.857937702375999</v>
      </c>
      <c r="H50" s="154">
        <v>48.360468828385002</v>
      </c>
      <c r="I50" s="154">
        <v>47.9226524376339</v>
      </c>
      <c r="J50" s="154">
        <v>49.742326811693303</v>
      </c>
      <c r="K50" s="154">
        <v>47.402745473617003</v>
      </c>
      <c r="L50" s="161">
        <v>47.657226250740997</v>
      </c>
      <c r="M50" s="154"/>
      <c r="N50" s="162">
        <v>44.8989829890089</v>
      </c>
      <c r="O50" s="163">
        <v>42.541159301317997</v>
      </c>
      <c r="P50" s="164">
        <v>43.720071145163402</v>
      </c>
      <c r="Q50" s="154"/>
      <c r="R50" s="165">
        <v>46.532324792004601</v>
      </c>
      <c r="S50" s="159"/>
      <c r="T50" s="160">
        <v>15.0334635110402</v>
      </c>
      <c r="U50" s="154">
        <v>0.41584312481902402</v>
      </c>
      <c r="V50" s="154">
        <v>-4.0095416111531801</v>
      </c>
      <c r="W50" s="154">
        <v>-3.8250378301068499</v>
      </c>
      <c r="X50" s="154">
        <v>-0.94128943112670305</v>
      </c>
      <c r="Y50" s="161">
        <v>0.68967455416041401</v>
      </c>
      <c r="Z50" s="154"/>
      <c r="AA50" s="162">
        <v>-8.0144098977522393</v>
      </c>
      <c r="AB50" s="163">
        <v>-14.960545989496801</v>
      </c>
      <c r="AC50" s="164">
        <v>-11.5301485835316</v>
      </c>
      <c r="AD50" s="154"/>
      <c r="AE50" s="165">
        <v>-2.9103113127076701</v>
      </c>
      <c r="AG50" s="160">
        <v>41.851422334402002</v>
      </c>
      <c r="AH50" s="154">
        <v>43.174841394365203</v>
      </c>
      <c r="AI50" s="154">
        <v>43.218691376271899</v>
      </c>
      <c r="AJ50" s="154">
        <v>43.3528313911143</v>
      </c>
      <c r="AK50" s="154">
        <v>45.607246904588401</v>
      </c>
      <c r="AL50" s="161">
        <v>43.440618552479798</v>
      </c>
      <c r="AM50" s="154"/>
      <c r="AN50" s="162">
        <v>46.277540058266503</v>
      </c>
      <c r="AO50" s="163">
        <v>45.3637108521485</v>
      </c>
      <c r="AP50" s="164">
        <v>45.820625455207498</v>
      </c>
      <c r="AQ50" s="154"/>
      <c r="AR50" s="165">
        <v>44.120347573986201</v>
      </c>
      <c r="AS50" s="159"/>
      <c r="AT50" s="160">
        <v>4.7494099547087103</v>
      </c>
      <c r="AU50" s="154">
        <v>3.3610335779151099</v>
      </c>
      <c r="AV50" s="154">
        <v>-6.1543732058993204</v>
      </c>
      <c r="AW50" s="154">
        <v>-10.4477685395479</v>
      </c>
      <c r="AX50" s="154">
        <v>-1.6685090281653501</v>
      </c>
      <c r="AY50" s="161">
        <v>-2.4092206085954899</v>
      </c>
      <c r="AZ50" s="154"/>
      <c r="BA50" s="162">
        <v>1.2569387409841499</v>
      </c>
      <c r="BB50" s="163">
        <v>2.2873494652128401</v>
      </c>
      <c r="BC50" s="164">
        <v>1.76439881819101</v>
      </c>
      <c r="BD50" s="154"/>
      <c r="BE50" s="165">
        <v>-1.2075382498612</v>
      </c>
    </row>
    <row r="51" spans="1:57" x14ac:dyDescent="0.25">
      <c r="A51" s="76" t="s">
        <v>115</v>
      </c>
      <c r="B51" s="3" t="s">
        <v>121</v>
      </c>
      <c r="D51" s="25" t="s">
        <v>16</v>
      </c>
      <c r="E51" s="28" t="s">
        <v>17</v>
      </c>
      <c r="G51" s="166">
        <v>43.000203187135298</v>
      </c>
      <c r="H51" s="167">
        <v>43.2237090360221</v>
      </c>
      <c r="I51" s="167">
        <v>44.587965516240402</v>
      </c>
      <c r="J51" s="167">
        <v>44.802763345040702</v>
      </c>
      <c r="K51" s="167">
        <v>43.847783808887897</v>
      </c>
      <c r="L51" s="168">
        <v>43.892484978665301</v>
      </c>
      <c r="M51" s="154"/>
      <c r="N51" s="169">
        <v>44.503787988737599</v>
      </c>
      <c r="O51" s="170">
        <v>43.313691910249297</v>
      </c>
      <c r="P51" s="171">
        <v>43.908739949493402</v>
      </c>
      <c r="Q51" s="154"/>
      <c r="R51" s="172">
        <v>43.897129256044799</v>
      </c>
      <c r="S51" s="159"/>
      <c r="T51" s="166">
        <v>10.938978842640701</v>
      </c>
      <c r="U51" s="167">
        <v>2.7103348709228401</v>
      </c>
      <c r="V51" s="167">
        <v>3.4411981255378401</v>
      </c>
      <c r="W51" s="167">
        <v>1.0150899262851001</v>
      </c>
      <c r="X51" s="167">
        <v>-1.06038016589206</v>
      </c>
      <c r="Y51" s="168">
        <v>3.2189920967221699</v>
      </c>
      <c r="Z51" s="154"/>
      <c r="AA51" s="169">
        <v>-1.9556597074406199</v>
      </c>
      <c r="AB51" s="170">
        <v>-8.4353867580753494</v>
      </c>
      <c r="AC51" s="171">
        <v>-5.2623674161957004</v>
      </c>
      <c r="AD51" s="154"/>
      <c r="AE51" s="172">
        <v>0.64398991809843797</v>
      </c>
      <c r="AG51" s="166">
        <v>41.425502888159897</v>
      </c>
      <c r="AH51" s="167">
        <v>41.784708716728097</v>
      </c>
      <c r="AI51" s="167">
        <v>43.154770543670701</v>
      </c>
      <c r="AJ51" s="167">
        <v>42.703404835853803</v>
      </c>
      <c r="AK51" s="167">
        <v>44.260689094656101</v>
      </c>
      <c r="AL51" s="168">
        <v>42.665815215813701</v>
      </c>
      <c r="AM51" s="154"/>
      <c r="AN51" s="169">
        <v>45.756291544512401</v>
      </c>
      <c r="AO51" s="170">
        <v>44.9014542393544</v>
      </c>
      <c r="AP51" s="171">
        <v>45.328872891933401</v>
      </c>
      <c r="AQ51" s="154"/>
      <c r="AR51" s="172">
        <v>43.426688837562203</v>
      </c>
      <c r="AS51" s="159"/>
      <c r="AT51" s="166">
        <v>3.0562145831256302</v>
      </c>
      <c r="AU51" s="167">
        <v>4.1311427552036601</v>
      </c>
      <c r="AV51" s="167">
        <v>1.7399964619031001</v>
      </c>
      <c r="AW51" s="167">
        <v>-3.5535387839122401</v>
      </c>
      <c r="AX51" s="167">
        <v>-0.494691624201748</v>
      </c>
      <c r="AY51" s="168">
        <v>0.86549220464067</v>
      </c>
      <c r="AZ51" s="154"/>
      <c r="BA51" s="169">
        <v>3.2145801178439002</v>
      </c>
      <c r="BB51" s="170">
        <v>2.6372159860757902</v>
      </c>
      <c r="BC51" s="171">
        <v>2.92781048382572</v>
      </c>
      <c r="BD51" s="154"/>
      <c r="BE51" s="172">
        <v>1.47180991287911</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I19" sqref="I19"/>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20" t="s">
        <v>5</v>
      </c>
      <c r="E2" s="221"/>
      <c r="G2" s="214" t="s">
        <v>36</v>
      </c>
      <c r="H2" s="215"/>
      <c r="I2" s="215"/>
      <c r="J2" s="215"/>
      <c r="K2" s="215"/>
      <c r="L2" s="215"/>
      <c r="M2" s="215"/>
      <c r="N2" s="215"/>
      <c r="O2" s="215"/>
      <c r="P2" s="215"/>
      <c r="Q2" s="215"/>
      <c r="R2" s="215"/>
      <c r="T2" s="214" t="s">
        <v>37</v>
      </c>
      <c r="U2" s="215"/>
      <c r="V2" s="215"/>
      <c r="W2" s="215"/>
      <c r="X2" s="215"/>
      <c r="Y2" s="215"/>
      <c r="Z2" s="215"/>
      <c r="AA2" s="215"/>
      <c r="AB2" s="215"/>
      <c r="AC2" s="215"/>
      <c r="AD2" s="215"/>
      <c r="AE2" s="215"/>
      <c r="AF2" s="4"/>
      <c r="AG2" s="214" t="s">
        <v>38</v>
      </c>
      <c r="AH2" s="215"/>
      <c r="AI2" s="215"/>
      <c r="AJ2" s="215"/>
      <c r="AK2" s="215"/>
      <c r="AL2" s="215"/>
      <c r="AM2" s="215"/>
      <c r="AN2" s="215"/>
      <c r="AO2" s="215"/>
      <c r="AP2" s="215"/>
      <c r="AQ2" s="215"/>
      <c r="AR2" s="215"/>
      <c r="AT2" s="214" t="s">
        <v>39</v>
      </c>
      <c r="AU2" s="215"/>
      <c r="AV2" s="215"/>
      <c r="AW2" s="215"/>
      <c r="AX2" s="215"/>
      <c r="AY2" s="215"/>
      <c r="AZ2" s="215"/>
      <c r="BA2" s="215"/>
      <c r="BB2" s="215"/>
      <c r="BC2" s="215"/>
      <c r="BD2" s="215"/>
      <c r="BE2" s="215"/>
    </row>
    <row r="3" spans="1:57" ht="13" x14ac:dyDescent="0.25">
      <c r="A3" s="32"/>
      <c r="B3" s="32"/>
      <c r="C3" s="3"/>
      <c r="D3" s="222" t="s">
        <v>8</v>
      </c>
      <c r="E3" s="224" t="s">
        <v>9</v>
      </c>
      <c r="F3" s="5"/>
      <c r="G3" s="212" t="s">
        <v>0</v>
      </c>
      <c r="H3" s="208" t="s">
        <v>1</v>
      </c>
      <c r="I3" s="208" t="s">
        <v>10</v>
      </c>
      <c r="J3" s="208" t="s">
        <v>2</v>
      </c>
      <c r="K3" s="208" t="s">
        <v>11</v>
      </c>
      <c r="L3" s="210" t="s">
        <v>12</v>
      </c>
      <c r="M3" s="5"/>
      <c r="N3" s="212" t="s">
        <v>3</v>
      </c>
      <c r="O3" s="208" t="s">
        <v>4</v>
      </c>
      <c r="P3" s="210" t="s">
        <v>13</v>
      </c>
      <c r="Q3" s="2"/>
      <c r="R3" s="216" t="s">
        <v>14</v>
      </c>
      <c r="S3" s="2"/>
      <c r="T3" s="212" t="s">
        <v>0</v>
      </c>
      <c r="U3" s="208" t="s">
        <v>1</v>
      </c>
      <c r="V3" s="208" t="s">
        <v>10</v>
      </c>
      <c r="W3" s="208" t="s">
        <v>2</v>
      </c>
      <c r="X3" s="208" t="s">
        <v>11</v>
      </c>
      <c r="Y3" s="210" t="s">
        <v>12</v>
      </c>
      <c r="Z3" s="2"/>
      <c r="AA3" s="212" t="s">
        <v>3</v>
      </c>
      <c r="AB3" s="208" t="s">
        <v>4</v>
      </c>
      <c r="AC3" s="210" t="s">
        <v>13</v>
      </c>
      <c r="AD3" s="1"/>
      <c r="AE3" s="218" t="s">
        <v>14</v>
      </c>
      <c r="AF3" s="38"/>
      <c r="AG3" s="212" t="s">
        <v>0</v>
      </c>
      <c r="AH3" s="208" t="s">
        <v>1</v>
      </c>
      <c r="AI3" s="208" t="s">
        <v>10</v>
      </c>
      <c r="AJ3" s="208" t="s">
        <v>2</v>
      </c>
      <c r="AK3" s="208" t="s">
        <v>11</v>
      </c>
      <c r="AL3" s="210" t="s">
        <v>12</v>
      </c>
      <c r="AM3" s="5"/>
      <c r="AN3" s="212" t="s">
        <v>3</v>
      </c>
      <c r="AO3" s="208" t="s">
        <v>4</v>
      </c>
      <c r="AP3" s="210" t="s">
        <v>13</v>
      </c>
      <c r="AQ3" s="2"/>
      <c r="AR3" s="216" t="s">
        <v>14</v>
      </c>
      <c r="AS3" s="2"/>
      <c r="AT3" s="212" t="s">
        <v>0</v>
      </c>
      <c r="AU3" s="208" t="s">
        <v>1</v>
      </c>
      <c r="AV3" s="208" t="s">
        <v>10</v>
      </c>
      <c r="AW3" s="208" t="s">
        <v>2</v>
      </c>
      <c r="AX3" s="208" t="s">
        <v>11</v>
      </c>
      <c r="AY3" s="210" t="s">
        <v>12</v>
      </c>
      <c r="AZ3" s="2"/>
      <c r="BA3" s="212" t="s">
        <v>3</v>
      </c>
      <c r="BB3" s="208" t="s">
        <v>4</v>
      </c>
      <c r="BC3" s="210" t="s">
        <v>13</v>
      </c>
      <c r="BD3" s="1"/>
      <c r="BE3" s="218" t="s">
        <v>14</v>
      </c>
    </row>
    <row r="4" spans="1:57" ht="13" x14ac:dyDescent="0.25">
      <c r="A4" s="32"/>
      <c r="B4" s="32"/>
      <c r="C4" s="3"/>
      <c r="D4" s="223"/>
      <c r="E4" s="225"/>
      <c r="F4" s="5"/>
      <c r="G4" s="213"/>
      <c r="H4" s="209"/>
      <c r="I4" s="209"/>
      <c r="J4" s="209"/>
      <c r="K4" s="209"/>
      <c r="L4" s="211"/>
      <c r="M4" s="5"/>
      <c r="N4" s="213"/>
      <c r="O4" s="209"/>
      <c r="P4" s="211"/>
      <c r="Q4" s="2"/>
      <c r="R4" s="217"/>
      <c r="S4" s="2"/>
      <c r="T4" s="213"/>
      <c r="U4" s="209"/>
      <c r="V4" s="209"/>
      <c r="W4" s="209"/>
      <c r="X4" s="209"/>
      <c r="Y4" s="211"/>
      <c r="Z4" s="2"/>
      <c r="AA4" s="213"/>
      <c r="AB4" s="209"/>
      <c r="AC4" s="211"/>
      <c r="AD4" s="1"/>
      <c r="AE4" s="219"/>
      <c r="AF4" s="39"/>
      <c r="AG4" s="213"/>
      <c r="AH4" s="209"/>
      <c r="AI4" s="209"/>
      <c r="AJ4" s="209"/>
      <c r="AK4" s="209"/>
      <c r="AL4" s="211"/>
      <c r="AM4" s="5"/>
      <c r="AN4" s="213"/>
      <c r="AO4" s="209"/>
      <c r="AP4" s="211"/>
      <c r="AQ4" s="2"/>
      <c r="AR4" s="217"/>
      <c r="AS4" s="2"/>
      <c r="AT4" s="213"/>
      <c r="AU4" s="209"/>
      <c r="AV4" s="209"/>
      <c r="AW4" s="209"/>
      <c r="AX4" s="209"/>
      <c r="AY4" s="211"/>
      <c r="AZ4" s="2"/>
      <c r="BA4" s="213"/>
      <c r="BB4" s="209"/>
      <c r="BC4" s="211"/>
      <c r="BD4" s="1"/>
      <c r="BE4" s="219"/>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73">
        <v>131.96331433607199</v>
      </c>
      <c r="H6" s="174">
        <v>139.910826263942</v>
      </c>
      <c r="I6" s="174">
        <v>148.63132525466099</v>
      </c>
      <c r="J6" s="174">
        <v>150.110800062115</v>
      </c>
      <c r="K6" s="174">
        <v>142.386718731569</v>
      </c>
      <c r="L6" s="175">
        <v>143.18487938121399</v>
      </c>
      <c r="M6" s="176"/>
      <c r="N6" s="177">
        <v>145.54825608089001</v>
      </c>
      <c r="O6" s="178">
        <v>146.44138976511499</v>
      </c>
      <c r="P6" s="179">
        <v>145.99211356321399</v>
      </c>
      <c r="Q6" s="176"/>
      <c r="R6" s="180">
        <v>144.03400696977201</v>
      </c>
      <c r="S6" s="159"/>
      <c r="T6" s="151">
        <v>-10.569088661974501</v>
      </c>
      <c r="U6" s="152">
        <v>-10.200458309472699</v>
      </c>
      <c r="V6" s="152">
        <v>-6.9365726473059297</v>
      </c>
      <c r="W6" s="152">
        <v>-4.0987652393820397</v>
      </c>
      <c r="X6" s="152">
        <v>-0.62124594280099998</v>
      </c>
      <c r="Y6" s="153">
        <v>-6.3675399100257399</v>
      </c>
      <c r="Z6" s="154"/>
      <c r="AA6" s="155">
        <v>-3.42729319634556</v>
      </c>
      <c r="AB6" s="156">
        <v>-6.2757904955653698</v>
      </c>
      <c r="AC6" s="157">
        <v>-4.9328354535129604</v>
      </c>
      <c r="AD6" s="154"/>
      <c r="AE6" s="158">
        <v>-5.9375614724463599</v>
      </c>
      <c r="AF6" s="29"/>
      <c r="AG6" s="173">
        <v>147.421185778417</v>
      </c>
      <c r="AH6" s="174">
        <v>150.47190921757101</v>
      </c>
      <c r="AI6" s="174">
        <v>159.948108695484</v>
      </c>
      <c r="AJ6" s="174">
        <v>149.22851712888499</v>
      </c>
      <c r="AK6" s="174">
        <v>145.798110425505</v>
      </c>
      <c r="AL6" s="175">
        <v>150.682899786674</v>
      </c>
      <c r="AM6" s="176"/>
      <c r="AN6" s="177">
        <v>154.80421050039999</v>
      </c>
      <c r="AO6" s="178">
        <v>157.07917601053001</v>
      </c>
      <c r="AP6" s="179">
        <v>155.94763298853201</v>
      </c>
      <c r="AQ6" s="176"/>
      <c r="AR6" s="180">
        <v>152.34389366388999</v>
      </c>
      <c r="AS6" s="159"/>
      <c r="AT6" s="151">
        <v>-7.4353078000616701</v>
      </c>
      <c r="AU6" s="152">
        <v>2.73202309471578</v>
      </c>
      <c r="AV6" s="152">
        <v>10.106555986065599</v>
      </c>
      <c r="AW6" s="152">
        <v>2.0290496578404298</v>
      </c>
      <c r="AX6" s="152">
        <v>0.97005679861879701</v>
      </c>
      <c r="AY6" s="153">
        <v>1.66808525270588</v>
      </c>
      <c r="AZ6" s="154"/>
      <c r="BA6" s="155">
        <v>0.66847981400033096</v>
      </c>
      <c r="BB6" s="156">
        <v>-0.97798261353806903</v>
      </c>
      <c r="BC6" s="157">
        <v>-0.18181673780333901</v>
      </c>
      <c r="BD6" s="154"/>
      <c r="BE6" s="158">
        <v>1.0899787854017999</v>
      </c>
    </row>
    <row r="7" spans="1:57" x14ac:dyDescent="0.25">
      <c r="A7" s="20" t="s">
        <v>18</v>
      </c>
      <c r="B7" s="3" t="str">
        <f>TRIM(A7)</f>
        <v>Virginia</v>
      </c>
      <c r="C7" s="10"/>
      <c r="D7" s="24" t="s">
        <v>16</v>
      </c>
      <c r="E7" s="27" t="s">
        <v>17</v>
      </c>
      <c r="F7" s="3"/>
      <c r="G7" s="181">
        <v>99.641585762472999</v>
      </c>
      <c r="H7" s="176">
        <v>108.114413417134</v>
      </c>
      <c r="I7" s="176">
        <v>111.255745044287</v>
      </c>
      <c r="J7" s="176">
        <v>110.50556988389199</v>
      </c>
      <c r="K7" s="176">
        <v>106.399898142</v>
      </c>
      <c r="L7" s="182">
        <v>107.394712496981</v>
      </c>
      <c r="M7" s="176"/>
      <c r="N7" s="183">
        <v>105.44157570314</v>
      </c>
      <c r="O7" s="184">
        <v>105.90015956694801</v>
      </c>
      <c r="P7" s="185">
        <v>105.663841083851</v>
      </c>
      <c r="Q7" s="176"/>
      <c r="R7" s="186">
        <v>106.91080484941</v>
      </c>
      <c r="S7" s="159"/>
      <c r="T7" s="160">
        <v>-0.39859292212834202</v>
      </c>
      <c r="U7" s="154">
        <v>-5.1533694603854299</v>
      </c>
      <c r="V7" s="154">
        <v>-7.5052796123116501</v>
      </c>
      <c r="W7" s="154">
        <v>-6.4188367830665101</v>
      </c>
      <c r="X7" s="154">
        <v>-1.6502298066165999</v>
      </c>
      <c r="Y7" s="161">
        <v>-5.0900200897754102</v>
      </c>
      <c r="Z7" s="154"/>
      <c r="AA7" s="162">
        <v>-3.7374434711867002</v>
      </c>
      <c r="AB7" s="163">
        <v>-8.2698905125171809</v>
      </c>
      <c r="AC7" s="164">
        <v>-6.1855145748334701</v>
      </c>
      <c r="AD7" s="154"/>
      <c r="AE7" s="165">
        <v>-5.3839507406321196</v>
      </c>
      <c r="AF7" s="30"/>
      <c r="AG7" s="181">
        <v>101.75278097018401</v>
      </c>
      <c r="AH7" s="176">
        <v>106.724287925203</v>
      </c>
      <c r="AI7" s="176">
        <v>112.766182644512</v>
      </c>
      <c r="AJ7" s="176">
        <v>105.951183643842</v>
      </c>
      <c r="AK7" s="176">
        <v>103.83361062189501</v>
      </c>
      <c r="AL7" s="182">
        <v>106.30718619383001</v>
      </c>
      <c r="AM7" s="176"/>
      <c r="AN7" s="183">
        <v>108.94128447464099</v>
      </c>
      <c r="AO7" s="184">
        <v>109.17920014376701</v>
      </c>
      <c r="AP7" s="185">
        <v>109.05979535683799</v>
      </c>
      <c r="AQ7" s="176"/>
      <c r="AR7" s="186">
        <v>107.151837287826</v>
      </c>
      <c r="AS7" s="159"/>
      <c r="AT7" s="160">
        <v>-4.4556007504361501</v>
      </c>
      <c r="AU7" s="154">
        <v>3.4595290272138701</v>
      </c>
      <c r="AV7" s="154">
        <v>7.0829329122815299</v>
      </c>
      <c r="AW7" s="154">
        <v>0.48208285387843702</v>
      </c>
      <c r="AX7" s="154">
        <v>1.31955884770275</v>
      </c>
      <c r="AY7" s="161">
        <v>1.66678905964716</v>
      </c>
      <c r="AZ7" s="154"/>
      <c r="BA7" s="162">
        <v>1.74001960340192</v>
      </c>
      <c r="BB7" s="163">
        <v>-0.44718533375733699</v>
      </c>
      <c r="BC7" s="164">
        <v>0.62399730307592305</v>
      </c>
      <c r="BD7" s="154"/>
      <c r="BE7" s="165">
        <v>1.3589151797183401</v>
      </c>
    </row>
    <row r="8" spans="1:57" x14ac:dyDescent="0.25">
      <c r="A8" s="21" t="s">
        <v>19</v>
      </c>
      <c r="B8" s="3" t="str">
        <f t="shared" ref="B8:B43" si="0">TRIM(A8)</f>
        <v>Norfolk/Virginia Beach, VA</v>
      </c>
      <c r="C8" s="3"/>
      <c r="D8" s="24" t="s">
        <v>16</v>
      </c>
      <c r="E8" s="27" t="s">
        <v>17</v>
      </c>
      <c r="F8" s="3"/>
      <c r="G8" s="181">
        <v>84.998221113868993</v>
      </c>
      <c r="H8" s="176">
        <v>87.199342909853797</v>
      </c>
      <c r="I8" s="176">
        <v>90.226219433093306</v>
      </c>
      <c r="J8" s="176">
        <v>89.584085678025204</v>
      </c>
      <c r="K8" s="176">
        <v>90.566263148831396</v>
      </c>
      <c r="L8" s="182">
        <v>88.691126828051196</v>
      </c>
      <c r="M8" s="176"/>
      <c r="N8" s="183">
        <v>97.505136693594906</v>
      </c>
      <c r="O8" s="184">
        <v>100.894333627362</v>
      </c>
      <c r="P8" s="185">
        <v>99.166585933225406</v>
      </c>
      <c r="Q8" s="176"/>
      <c r="R8" s="186">
        <v>91.984050516436199</v>
      </c>
      <c r="S8" s="159"/>
      <c r="T8" s="160">
        <v>-0.99416461566875702</v>
      </c>
      <c r="U8" s="154">
        <v>-6.16822176120324</v>
      </c>
      <c r="V8" s="154">
        <v>-5.5663637834087698</v>
      </c>
      <c r="W8" s="154">
        <v>-6.5737533747680601</v>
      </c>
      <c r="X8" s="154">
        <v>-4.0032647173505396</v>
      </c>
      <c r="Y8" s="161">
        <v>-5.0015567939047001</v>
      </c>
      <c r="Z8" s="154"/>
      <c r="AA8" s="162">
        <v>-8.0134536657796893</v>
      </c>
      <c r="AB8" s="163">
        <v>-11.3297742777641</v>
      </c>
      <c r="AC8" s="164">
        <v>-9.8527758492023807</v>
      </c>
      <c r="AD8" s="154"/>
      <c r="AE8" s="165">
        <v>-7.2557459723749202</v>
      </c>
      <c r="AF8" s="30"/>
      <c r="AG8" s="181">
        <v>96.994824482770497</v>
      </c>
      <c r="AH8" s="176">
        <v>97.137548975686897</v>
      </c>
      <c r="AI8" s="176">
        <v>104.38697559989301</v>
      </c>
      <c r="AJ8" s="176">
        <v>95.790755745278901</v>
      </c>
      <c r="AK8" s="176">
        <v>97.331772585365798</v>
      </c>
      <c r="AL8" s="182">
        <v>98.455715748990897</v>
      </c>
      <c r="AM8" s="176"/>
      <c r="AN8" s="183">
        <v>109.44729250223899</v>
      </c>
      <c r="AO8" s="184">
        <v>110.471792303264</v>
      </c>
      <c r="AP8" s="185">
        <v>109.964926890052</v>
      </c>
      <c r="AQ8" s="176"/>
      <c r="AR8" s="186">
        <v>102.09197663907101</v>
      </c>
      <c r="AS8" s="159"/>
      <c r="AT8" s="160">
        <v>-7.8740546744230997</v>
      </c>
      <c r="AU8" s="154">
        <v>1.9142566605201601</v>
      </c>
      <c r="AV8" s="154">
        <v>8.3444994065928295</v>
      </c>
      <c r="AW8" s="154">
        <v>-2.9517318937458699</v>
      </c>
      <c r="AX8" s="154">
        <v>-1.33921728176294</v>
      </c>
      <c r="AY8" s="161">
        <v>-0.48296976918706003</v>
      </c>
      <c r="AZ8" s="154"/>
      <c r="BA8" s="162">
        <v>0.83023354183447096</v>
      </c>
      <c r="BB8" s="163">
        <v>-0.67834507364603003</v>
      </c>
      <c r="BC8" s="164">
        <v>4.6922469265733402E-2</v>
      </c>
      <c r="BD8" s="154"/>
      <c r="BE8" s="165">
        <v>-0.34779962245414398</v>
      </c>
    </row>
    <row r="9" spans="1:57" ht="16" x14ac:dyDescent="0.45">
      <c r="A9" s="21" t="s">
        <v>20</v>
      </c>
      <c r="B9" s="73" t="s">
        <v>71</v>
      </c>
      <c r="C9" s="3"/>
      <c r="D9" s="24" t="s">
        <v>16</v>
      </c>
      <c r="E9" s="27" t="s">
        <v>17</v>
      </c>
      <c r="F9" s="3"/>
      <c r="G9" s="181">
        <v>91.5407281403876</v>
      </c>
      <c r="H9" s="176">
        <v>100.22095478452</v>
      </c>
      <c r="I9" s="176">
        <v>102.303789180381</v>
      </c>
      <c r="J9" s="176">
        <v>99.415405320512804</v>
      </c>
      <c r="K9" s="176">
        <v>95.071882603242798</v>
      </c>
      <c r="L9" s="182">
        <v>98.024649815244899</v>
      </c>
      <c r="M9" s="176"/>
      <c r="N9" s="183">
        <v>98.573962896214397</v>
      </c>
      <c r="O9" s="184">
        <v>94.407739427402802</v>
      </c>
      <c r="P9" s="185">
        <v>96.617106421092998</v>
      </c>
      <c r="Q9" s="176"/>
      <c r="R9" s="186">
        <v>97.647233731681496</v>
      </c>
      <c r="S9" s="159"/>
      <c r="T9" s="160">
        <v>-2.34779900317747</v>
      </c>
      <c r="U9" s="154">
        <v>-4.7333664525902996</v>
      </c>
      <c r="V9" s="154">
        <v>-6.67059716499804</v>
      </c>
      <c r="W9" s="154">
        <v>-9.9137709553759503</v>
      </c>
      <c r="X9" s="154">
        <v>-8.7630679238973208</v>
      </c>
      <c r="Y9" s="161">
        <v>-7.0906586645074503</v>
      </c>
      <c r="Z9" s="154"/>
      <c r="AA9" s="162">
        <v>-11.8949240880797</v>
      </c>
      <c r="AB9" s="163">
        <v>-21.4418313350014</v>
      </c>
      <c r="AC9" s="164">
        <v>-17.000205262366499</v>
      </c>
      <c r="AD9" s="154"/>
      <c r="AE9" s="165">
        <v>-10.304264424652199</v>
      </c>
      <c r="AF9" s="30"/>
      <c r="AG9" s="181">
        <v>89.840785264909499</v>
      </c>
      <c r="AH9" s="176">
        <v>94.455880383086097</v>
      </c>
      <c r="AI9" s="176">
        <v>97.878144912304904</v>
      </c>
      <c r="AJ9" s="176">
        <v>94.225772400414399</v>
      </c>
      <c r="AK9" s="176">
        <v>91.769398490919102</v>
      </c>
      <c r="AL9" s="182">
        <v>93.744529846528195</v>
      </c>
      <c r="AM9" s="176"/>
      <c r="AN9" s="183">
        <v>95.318925605031595</v>
      </c>
      <c r="AO9" s="184">
        <v>94.978900674583002</v>
      </c>
      <c r="AP9" s="185">
        <v>95.150075578193807</v>
      </c>
      <c r="AQ9" s="176"/>
      <c r="AR9" s="186">
        <v>94.165579149368995</v>
      </c>
      <c r="AS9" s="159"/>
      <c r="AT9" s="160">
        <v>-5.0532184082365497</v>
      </c>
      <c r="AU9" s="154">
        <v>-1.5032009782693101</v>
      </c>
      <c r="AV9" s="154">
        <v>-0.135633026187542</v>
      </c>
      <c r="AW9" s="154">
        <v>-4.2615470914558902</v>
      </c>
      <c r="AX9" s="154">
        <v>-3.8092549395290098</v>
      </c>
      <c r="AY9" s="161">
        <v>-2.9232291614167898</v>
      </c>
      <c r="AZ9" s="154"/>
      <c r="BA9" s="162">
        <v>-5.7990810826899004</v>
      </c>
      <c r="BB9" s="163">
        <v>-9.5961809311348407</v>
      </c>
      <c r="BC9" s="164">
        <v>-7.7629877609979001</v>
      </c>
      <c r="BD9" s="154"/>
      <c r="BE9" s="165">
        <v>-4.4508367973935403</v>
      </c>
    </row>
    <row r="10" spans="1:57" x14ac:dyDescent="0.25">
      <c r="A10" s="21" t="s">
        <v>21</v>
      </c>
      <c r="B10" s="3" t="str">
        <f t="shared" si="0"/>
        <v>Virginia Area</v>
      </c>
      <c r="C10" s="3"/>
      <c r="D10" s="24" t="s">
        <v>16</v>
      </c>
      <c r="E10" s="27" t="s">
        <v>17</v>
      </c>
      <c r="F10" s="3"/>
      <c r="G10" s="181">
        <v>93.127302613403998</v>
      </c>
      <c r="H10" s="176">
        <v>96.3185271747342</v>
      </c>
      <c r="I10" s="176">
        <v>98.2487293770007</v>
      </c>
      <c r="J10" s="176">
        <v>98.422504346146397</v>
      </c>
      <c r="K10" s="176">
        <v>98.495371564854395</v>
      </c>
      <c r="L10" s="182">
        <v>96.987471513334796</v>
      </c>
      <c r="M10" s="176"/>
      <c r="N10" s="183">
        <v>105.068163410108</v>
      </c>
      <c r="O10" s="184">
        <v>105.157737513971</v>
      </c>
      <c r="P10" s="185">
        <v>105.111272897143</v>
      </c>
      <c r="Q10" s="176"/>
      <c r="R10" s="186">
        <v>99.149228312050298</v>
      </c>
      <c r="S10" s="159"/>
      <c r="T10" s="160">
        <v>3.6274674625560501</v>
      </c>
      <c r="U10" s="154">
        <v>1.06780967016772</v>
      </c>
      <c r="V10" s="154">
        <v>-0.141304810621804</v>
      </c>
      <c r="W10" s="154">
        <v>1.23468072745701</v>
      </c>
      <c r="X10" s="154">
        <v>3.95982315804951</v>
      </c>
      <c r="Y10" s="161">
        <v>1.5583389345554399</v>
      </c>
      <c r="Z10" s="154"/>
      <c r="AA10" s="162">
        <v>-2.2292980971365202</v>
      </c>
      <c r="AB10" s="163">
        <v>-9.0291039481708495</v>
      </c>
      <c r="AC10" s="164">
        <v>-5.9389505412529502</v>
      </c>
      <c r="AD10" s="154"/>
      <c r="AE10" s="165">
        <v>-1.4112090241465001</v>
      </c>
      <c r="AF10" s="30"/>
      <c r="AG10" s="181">
        <v>101.78644484679199</v>
      </c>
      <c r="AH10" s="176">
        <v>104.677515159408</v>
      </c>
      <c r="AI10" s="176">
        <v>109.66617288238599</v>
      </c>
      <c r="AJ10" s="176">
        <v>102.173083531374</v>
      </c>
      <c r="AK10" s="176">
        <v>104.17871167907199</v>
      </c>
      <c r="AL10" s="182">
        <v>104.529865369154</v>
      </c>
      <c r="AM10" s="176"/>
      <c r="AN10" s="183">
        <v>112.956615719182</v>
      </c>
      <c r="AO10" s="184">
        <v>113.081042303738</v>
      </c>
      <c r="AP10" s="185">
        <v>113.017043288675</v>
      </c>
      <c r="AQ10" s="176"/>
      <c r="AR10" s="186">
        <v>107.187908871221</v>
      </c>
      <c r="AS10" s="159"/>
      <c r="AT10" s="160">
        <v>-1.1739696502032</v>
      </c>
      <c r="AU10" s="154">
        <v>9.2084004528054404</v>
      </c>
      <c r="AV10" s="154">
        <v>12.4607538956074</v>
      </c>
      <c r="AW10" s="154">
        <v>3.6717560323459</v>
      </c>
      <c r="AX10" s="154">
        <v>5.9166769815024596</v>
      </c>
      <c r="AY10" s="161">
        <v>6.1000850841499901</v>
      </c>
      <c r="AZ10" s="154"/>
      <c r="BA10" s="162">
        <v>3.89920964995135</v>
      </c>
      <c r="BB10" s="163">
        <v>1.0613662461290301</v>
      </c>
      <c r="BC10" s="164">
        <v>2.49679836472871</v>
      </c>
      <c r="BD10" s="154"/>
      <c r="BE10" s="165">
        <v>5.1377298312243802</v>
      </c>
    </row>
    <row r="11" spans="1:57" x14ac:dyDescent="0.25">
      <c r="A11" s="34" t="s">
        <v>22</v>
      </c>
      <c r="B11" s="3" t="str">
        <f t="shared" si="0"/>
        <v>Washington, DC</v>
      </c>
      <c r="C11" s="3"/>
      <c r="D11" s="24" t="s">
        <v>16</v>
      </c>
      <c r="E11" s="27" t="s">
        <v>17</v>
      </c>
      <c r="F11" s="3"/>
      <c r="G11" s="181">
        <v>138.324814453301</v>
      </c>
      <c r="H11" s="176">
        <v>150.41909493221399</v>
      </c>
      <c r="I11" s="176">
        <v>163.63478609446599</v>
      </c>
      <c r="J11" s="176">
        <v>159.99378661649999</v>
      </c>
      <c r="K11" s="176">
        <v>147.57665156186101</v>
      </c>
      <c r="L11" s="182">
        <v>152.278814124078</v>
      </c>
      <c r="M11" s="176"/>
      <c r="N11" s="183">
        <v>130.84965103803901</v>
      </c>
      <c r="O11" s="184">
        <v>133.75683204524</v>
      </c>
      <c r="P11" s="185">
        <v>132.30216003164401</v>
      </c>
      <c r="Q11" s="176"/>
      <c r="R11" s="186">
        <v>146.911505937665</v>
      </c>
      <c r="S11" s="159"/>
      <c r="T11" s="160">
        <v>-2.65389438378884</v>
      </c>
      <c r="U11" s="154">
        <v>-5.6547954518442598</v>
      </c>
      <c r="V11" s="154">
        <v>-3.2360670693722202</v>
      </c>
      <c r="W11" s="154">
        <v>-1.5376451919790499</v>
      </c>
      <c r="X11" s="154">
        <v>2.3665140222249499</v>
      </c>
      <c r="Y11" s="161">
        <v>-2.96672903890595</v>
      </c>
      <c r="Z11" s="154"/>
      <c r="AA11" s="162">
        <v>-2.1283697080192399</v>
      </c>
      <c r="AB11" s="163">
        <v>-2.67638769208649</v>
      </c>
      <c r="AC11" s="164">
        <v>-2.4728181477679101</v>
      </c>
      <c r="AD11" s="154"/>
      <c r="AE11" s="165">
        <v>-2.5591604332047799</v>
      </c>
      <c r="AF11" s="30"/>
      <c r="AG11" s="181">
        <v>129.99809590265099</v>
      </c>
      <c r="AH11" s="176">
        <v>136.84450078335701</v>
      </c>
      <c r="AI11" s="176">
        <v>146.85835397524801</v>
      </c>
      <c r="AJ11" s="176">
        <v>136.40384406474999</v>
      </c>
      <c r="AK11" s="176">
        <v>131.11927140619599</v>
      </c>
      <c r="AL11" s="182">
        <v>136.44254452928701</v>
      </c>
      <c r="AM11" s="176"/>
      <c r="AN11" s="183">
        <v>130.16052451466899</v>
      </c>
      <c r="AO11" s="184">
        <v>132.642340721713</v>
      </c>
      <c r="AP11" s="185">
        <v>131.43270657058099</v>
      </c>
      <c r="AQ11" s="176"/>
      <c r="AR11" s="186">
        <v>134.89735714129901</v>
      </c>
      <c r="AS11" s="159"/>
      <c r="AT11" s="160">
        <v>-5.1343563964533798</v>
      </c>
      <c r="AU11" s="154">
        <v>3.1601713549814501</v>
      </c>
      <c r="AV11" s="154">
        <v>6.6990253591925697</v>
      </c>
      <c r="AW11" s="154">
        <v>0.59408865202744199</v>
      </c>
      <c r="AX11" s="154">
        <v>1.0821128645140099</v>
      </c>
      <c r="AY11" s="161">
        <v>1.3855775893756701</v>
      </c>
      <c r="AZ11" s="154"/>
      <c r="BA11" s="162">
        <v>1.90335820286977</v>
      </c>
      <c r="BB11" s="163">
        <v>0.67321306761212196</v>
      </c>
      <c r="BC11" s="164">
        <v>1.24597875426067</v>
      </c>
      <c r="BD11" s="154"/>
      <c r="BE11" s="165">
        <v>1.3513574756086399</v>
      </c>
    </row>
    <row r="12" spans="1:57" x14ac:dyDescent="0.25">
      <c r="A12" s="21" t="s">
        <v>23</v>
      </c>
      <c r="B12" s="3" t="str">
        <f t="shared" si="0"/>
        <v>Arlington, VA</v>
      </c>
      <c r="C12" s="3"/>
      <c r="D12" s="24" t="s">
        <v>16</v>
      </c>
      <c r="E12" s="27" t="s">
        <v>17</v>
      </c>
      <c r="F12" s="3"/>
      <c r="G12" s="181">
        <v>130.89352438178801</v>
      </c>
      <c r="H12" s="176">
        <v>154.22260747850399</v>
      </c>
      <c r="I12" s="176">
        <v>172.270443634804</v>
      </c>
      <c r="J12" s="176">
        <v>170.75860289740001</v>
      </c>
      <c r="K12" s="176">
        <v>154.03602206736301</v>
      </c>
      <c r="L12" s="182">
        <v>156.93458903260401</v>
      </c>
      <c r="M12" s="176"/>
      <c r="N12" s="183">
        <v>128.85164870259399</v>
      </c>
      <c r="O12" s="184">
        <v>127.572065140429</v>
      </c>
      <c r="P12" s="185">
        <v>128.265340110306</v>
      </c>
      <c r="Q12" s="176"/>
      <c r="R12" s="186">
        <v>149.00824373617101</v>
      </c>
      <c r="S12" s="159"/>
      <c r="T12" s="160">
        <v>-13.061898549769699</v>
      </c>
      <c r="U12" s="154">
        <v>-15.959039893174999</v>
      </c>
      <c r="V12" s="154">
        <v>-9.9065604692149005</v>
      </c>
      <c r="W12" s="154">
        <v>-10.435705996470499</v>
      </c>
      <c r="X12" s="154">
        <v>-5.9532772232098496</v>
      </c>
      <c r="Y12" s="161">
        <v>-12.524793669148201</v>
      </c>
      <c r="Z12" s="154"/>
      <c r="AA12" s="162">
        <v>2.3047292637258701</v>
      </c>
      <c r="AB12" s="163">
        <v>5.5511369642041597</v>
      </c>
      <c r="AC12" s="164">
        <v>3.9610508738626402</v>
      </c>
      <c r="AD12" s="154"/>
      <c r="AE12" s="165">
        <v>-10.1097040716064</v>
      </c>
      <c r="AF12" s="30"/>
      <c r="AG12" s="181">
        <v>120.731430111618</v>
      </c>
      <c r="AH12" s="176">
        <v>139.78804637365201</v>
      </c>
      <c r="AI12" s="176">
        <v>149.863150201899</v>
      </c>
      <c r="AJ12" s="176">
        <v>140.711657950442</v>
      </c>
      <c r="AK12" s="176">
        <v>127.27900135534701</v>
      </c>
      <c r="AL12" s="182">
        <v>135.99624295607501</v>
      </c>
      <c r="AM12" s="176"/>
      <c r="AN12" s="183">
        <v>115.370510457885</v>
      </c>
      <c r="AO12" s="184">
        <v>114.648410244709</v>
      </c>
      <c r="AP12" s="185">
        <v>115.011090258652</v>
      </c>
      <c r="AQ12" s="176"/>
      <c r="AR12" s="186">
        <v>129.699660260342</v>
      </c>
      <c r="AS12" s="159"/>
      <c r="AT12" s="160">
        <v>-10.593749639229999</v>
      </c>
      <c r="AU12" s="154">
        <v>-5.31208566438732</v>
      </c>
      <c r="AV12" s="154">
        <v>-8.4084296081082796E-2</v>
      </c>
      <c r="AW12" s="154">
        <v>-5.1273647810183602</v>
      </c>
      <c r="AX12" s="154">
        <v>-4.0086391583026604</v>
      </c>
      <c r="AY12" s="161">
        <v>-4.8893448200421803</v>
      </c>
      <c r="AZ12" s="154"/>
      <c r="BA12" s="162">
        <v>-1.4685324676443301</v>
      </c>
      <c r="BB12" s="163">
        <v>-0.37435458571827401</v>
      </c>
      <c r="BC12" s="164">
        <v>-0.90422968586765295</v>
      </c>
      <c r="BD12" s="154"/>
      <c r="BE12" s="165">
        <v>-4.0594496766091499</v>
      </c>
    </row>
    <row r="13" spans="1:57" x14ac:dyDescent="0.25">
      <c r="A13" s="21" t="s">
        <v>24</v>
      </c>
      <c r="B13" s="3" t="str">
        <f t="shared" si="0"/>
        <v>Suburban Virginia Area</v>
      </c>
      <c r="C13" s="3"/>
      <c r="D13" s="24" t="s">
        <v>16</v>
      </c>
      <c r="E13" s="27" t="s">
        <v>17</v>
      </c>
      <c r="F13" s="3"/>
      <c r="G13" s="181">
        <v>107.84756050605</v>
      </c>
      <c r="H13" s="176">
        <v>114.551180885664</v>
      </c>
      <c r="I13" s="176">
        <v>127.691643439389</v>
      </c>
      <c r="J13" s="176">
        <v>125.131593947036</v>
      </c>
      <c r="K13" s="176">
        <v>114.844404481132</v>
      </c>
      <c r="L13" s="182">
        <v>118.198537221305</v>
      </c>
      <c r="M13" s="176"/>
      <c r="N13" s="183">
        <v>117.96958796992401</v>
      </c>
      <c r="O13" s="184">
        <v>126.212161172161</v>
      </c>
      <c r="P13" s="185">
        <v>122.225173116089</v>
      </c>
      <c r="Q13" s="176"/>
      <c r="R13" s="186">
        <v>119.276929520395</v>
      </c>
      <c r="S13" s="159"/>
      <c r="T13" s="160">
        <v>-2.7049055737880998</v>
      </c>
      <c r="U13" s="154">
        <v>-3.4609308484308801</v>
      </c>
      <c r="V13" s="154">
        <v>0.74231314259822401</v>
      </c>
      <c r="W13" s="154">
        <v>1.0965939803229701</v>
      </c>
      <c r="X13" s="154">
        <v>2.8351940972539</v>
      </c>
      <c r="Y13" s="161">
        <v>-0.86045593791457498</v>
      </c>
      <c r="Z13" s="154"/>
      <c r="AA13" s="162">
        <v>-0.212023340657784</v>
      </c>
      <c r="AB13" s="163">
        <v>-5.1001769270357702</v>
      </c>
      <c r="AC13" s="164">
        <v>-3.0329124217413601</v>
      </c>
      <c r="AD13" s="154"/>
      <c r="AE13" s="165">
        <v>-1.5007625655026999</v>
      </c>
      <c r="AF13" s="30"/>
      <c r="AG13" s="181">
        <v>113.87346476845499</v>
      </c>
      <c r="AH13" s="176">
        <v>116.028035873771</v>
      </c>
      <c r="AI13" s="176">
        <v>128.233439745715</v>
      </c>
      <c r="AJ13" s="176">
        <v>118.921048898279</v>
      </c>
      <c r="AK13" s="176">
        <v>115.313351216857</v>
      </c>
      <c r="AL13" s="182">
        <v>118.71645887198601</v>
      </c>
      <c r="AM13" s="176"/>
      <c r="AN13" s="183">
        <v>126.17988514264501</v>
      </c>
      <c r="AO13" s="184">
        <v>128.73791730903901</v>
      </c>
      <c r="AP13" s="185">
        <v>127.49460219701</v>
      </c>
      <c r="AQ13" s="176"/>
      <c r="AR13" s="186">
        <v>121.301332499018</v>
      </c>
      <c r="AS13" s="159"/>
      <c r="AT13" s="160">
        <v>-5.8843482664113997</v>
      </c>
      <c r="AU13" s="154">
        <v>4.7351738391048999</v>
      </c>
      <c r="AV13" s="154">
        <v>12.6129465015915</v>
      </c>
      <c r="AW13" s="154">
        <v>4.3841710466203301</v>
      </c>
      <c r="AX13" s="154">
        <v>2.7591284861404199</v>
      </c>
      <c r="AY13" s="161">
        <v>3.8456084726371902</v>
      </c>
      <c r="AZ13" s="154"/>
      <c r="BA13" s="162">
        <v>6.4490520865723697</v>
      </c>
      <c r="BB13" s="163">
        <v>1.16412214316939</v>
      </c>
      <c r="BC13" s="164">
        <v>3.6223968270404501</v>
      </c>
      <c r="BD13" s="154"/>
      <c r="BE13" s="165">
        <v>3.8596388988786798</v>
      </c>
    </row>
    <row r="14" spans="1:57" x14ac:dyDescent="0.25">
      <c r="A14" s="21" t="s">
        <v>25</v>
      </c>
      <c r="B14" s="3" t="str">
        <f t="shared" si="0"/>
        <v>Alexandria, VA</v>
      </c>
      <c r="C14" s="3"/>
      <c r="D14" s="24" t="s">
        <v>16</v>
      </c>
      <c r="E14" s="27" t="s">
        <v>17</v>
      </c>
      <c r="F14" s="3"/>
      <c r="G14" s="181">
        <v>116.892753943217</v>
      </c>
      <c r="H14" s="176">
        <v>124.887756054858</v>
      </c>
      <c r="I14" s="176">
        <v>129.42424847958199</v>
      </c>
      <c r="J14" s="176">
        <v>127.67880918627699</v>
      </c>
      <c r="K14" s="176">
        <v>123.274019636153</v>
      </c>
      <c r="L14" s="182">
        <v>124.569447769953</v>
      </c>
      <c r="M14" s="176"/>
      <c r="N14" s="183">
        <v>116.152869006161</v>
      </c>
      <c r="O14" s="184">
        <v>115.040806111696</v>
      </c>
      <c r="P14" s="185">
        <v>115.59218488511</v>
      </c>
      <c r="Q14" s="176"/>
      <c r="R14" s="186">
        <v>121.818427693434</v>
      </c>
      <c r="S14" s="159"/>
      <c r="T14" s="160">
        <v>-7.3606532776647499E-2</v>
      </c>
      <c r="U14" s="154">
        <v>-4.1599307030532602</v>
      </c>
      <c r="V14" s="154">
        <v>-4.4697902985517697</v>
      </c>
      <c r="W14" s="154">
        <v>-5.26408215093051</v>
      </c>
      <c r="X14" s="154">
        <v>-1.23450611049822</v>
      </c>
      <c r="Y14" s="161">
        <v>-3.8278869621647802</v>
      </c>
      <c r="Z14" s="154"/>
      <c r="AA14" s="162">
        <v>0.45078906860614798</v>
      </c>
      <c r="AB14" s="163">
        <v>0.26234936253021002</v>
      </c>
      <c r="AC14" s="164">
        <v>0.37384548042447202</v>
      </c>
      <c r="AD14" s="154"/>
      <c r="AE14" s="165">
        <v>-2.8077283214073998</v>
      </c>
      <c r="AF14" s="30"/>
      <c r="AG14" s="181">
        <v>112.05665308586001</v>
      </c>
      <c r="AH14" s="176">
        <v>117.227274338897</v>
      </c>
      <c r="AI14" s="176">
        <v>125.6998656215</v>
      </c>
      <c r="AJ14" s="176">
        <v>118.80076273653501</v>
      </c>
      <c r="AK14" s="176">
        <v>116.830485306583</v>
      </c>
      <c r="AL14" s="182">
        <v>118.316366485852</v>
      </c>
      <c r="AM14" s="176"/>
      <c r="AN14" s="183">
        <v>116.427179794412</v>
      </c>
      <c r="AO14" s="184">
        <v>114.574895987198</v>
      </c>
      <c r="AP14" s="185">
        <v>115.489758604578</v>
      </c>
      <c r="AQ14" s="176"/>
      <c r="AR14" s="186">
        <v>117.426450958087</v>
      </c>
      <c r="AS14" s="159"/>
      <c r="AT14" s="160">
        <v>-7.7638243800050901</v>
      </c>
      <c r="AU14" s="154">
        <v>1.15329778669085</v>
      </c>
      <c r="AV14" s="154">
        <v>6.5800695492913697</v>
      </c>
      <c r="AW14" s="154">
        <v>1.83587292309608</v>
      </c>
      <c r="AX14" s="154">
        <v>3.0216008865638901</v>
      </c>
      <c r="AY14" s="161">
        <v>0.99144838144862601</v>
      </c>
      <c r="AZ14" s="154"/>
      <c r="BA14" s="162">
        <v>5.3480206032981101</v>
      </c>
      <c r="BB14" s="163">
        <v>0.85896720422915096</v>
      </c>
      <c r="BC14" s="164">
        <v>2.9859873456662802</v>
      </c>
      <c r="BD14" s="154"/>
      <c r="BE14" s="165">
        <v>1.5838920925536799</v>
      </c>
    </row>
    <row r="15" spans="1:57" x14ac:dyDescent="0.25">
      <c r="A15" s="21" t="s">
        <v>26</v>
      </c>
      <c r="B15" s="3" t="str">
        <f t="shared" si="0"/>
        <v>Fairfax/Tysons Corner, VA</v>
      </c>
      <c r="C15" s="3"/>
      <c r="D15" s="24" t="s">
        <v>16</v>
      </c>
      <c r="E15" s="27" t="s">
        <v>17</v>
      </c>
      <c r="F15" s="3"/>
      <c r="G15" s="181">
        <v>128.82647327083799</v>
      </c>
      <c r="H15" s="176">
        <v>149.081460048965</v>
      </c>
      <c r="I15" s="176">
        <v>169.97291415012899</v>
      </c>
      <c r="J15" s="176">
        <v>170.61630530509501</v>
      </c>
      <c r="K15" s="176">
        <v>153.70136017896999</v>
      </c>
      <c r="L15" s="182">
        <v>155.36678288146899</v>
      </c>
      <c r="M15" s="176"/>
      <c r="N15" s="183">
        <v>125.61219477434599</v>
      </c>
      <c r="O15" s="184">
        <v>124.00226850689999</v>
      </c>
      <c r="P15" s="185">
        <v>124.82933251982899</v>
      </c>
      <c r="Q15" s="176"/>
      <c r="R15" s="186">
        <v>147.16440970173699</v>
      </c>
      <c r="S15" s="159"/>
      <c r="T15" s="160">
        <v>0.282786792038137</v>
      </c>
      <c r="U15" s="154">
        <v>-4.11068194397554</v>
      </c>
      <c r="V15" s="154">
        <v>0.72608529424340695</v>
      </c>
      <c r="W15" s="154">
        <v>4.3269735013744999</v>
      </c>
      <c r="X15" s="154">
        <v>9.5237255144941599</v>
      </c>
      <c r="Y15" s="161">
        <v>0.74327233283869198</v>
      </c>
      <c r="Z15" s="154"/>
      <c r="AA15" s="162">
        <v>3.1227921728453101</v>
      </c>
      <c r="AB15" s="163">
        <v>0.67172629083637803</v>
      </c>
      <c r="AC15" s="164">
        <v>1.87843165394628</v>
      </c>
      <c r="AD15" s="154"/>
      <c r="AE15" s="165">
        <v>1.14541350152521</v>
      </c>
      <c r="AF15" s="30"/>
      <c r="AG15" s="181">
        <v>122.82935155195599</v>
      </c>
      <c r="AH15" s="176">
        <v>136.41826669931999</v>
      </c>
      <c r="AI15" s="176">
        <v>149.15742514310799</v>
      </c>
      <c r="AJ15" s="176">
        <v>142.583335989213</v>
      </c>
      <c r="AK15" s="176">
        <v>128.28684187306899</v>
      </c>
      <c r="AL15" s="182">
        <v>136.43820757263401</v>
      </c>
      <c r="AM15" s="176"/>
      <c r="AN15" s="183">
        <v>120.0955479906</v>
      </c>
      <c r="AO15" s="184">
        <v>120.984105972213</v>
      </c>
      <c r="AP15" s="185">
        <v>120.54022814832599</v>
      </c>
      <c r="AQ15" s="176"/>
      <c r="AR15" s="186">
        <v>131.83432300746099</v>
      </c>
      <c r="AS15" s="159"/>
      <c r="AT15" s="160">
        <v>-3.2542610498115998</v>
      </c>
      <c r="AU15" s="154">
        <v>5.7693909279648201</v>
      </c>
      <c r="AV15" s="154">
        <v>10.606177460055299</v>
      </c>
      <c r="AW15" s="154">
        <v>7.3716250383898299</v>
      </c>
      <c r="AX15" s="154">
        <v>2.9210276514082198</v>
      </c>
      <c r="AY15" s="161">
        <v>5.1452981622651297</v>
      </c>
      <c r="AZ15" s="154"/>
      <c r="BA15" s="162">
        <v>2.0477513246937402</v>
      </c>
      <c r="BB15" s="163">
        <v>2.3539815626414899</v>
      </c>
      <c r="BC15" s="164">
        <v>2.1980274955869801</v>
      </c>
      <c r="BD15" s="154"/>
      <c r="BE15" s="165">
        <v>4.4220003160793899</v>
      </c>
    </row>
    <row r="16" spans="1:57" x14ac:dyDescent="0.25">
      <c r="A16" s="21" t="s">
        <v>27</v>
      </c>
      <c r="B16" s="3" t="str">
        <f t="shared" si="0"/>
        <v>I-95 Fredericksburg, VA</v>
      </c>
      <c r="C16" s="3"/>
      <c r="D16" s="24" t="s">
        <v>16</v>
      </c>
      <c r="E16" s="27" t="s">
        <v>17</v>
      </c>
      <c r="F16" s="3"/>
      <c r="G16" s="181">
        <v>91.377182845403098</v>
      </c>
      <c r="H16" s="176">
        <v>92.8860567444097</v>
      </c>
      <c r="I16" s="176">
        <v>90.508570397111896</v>
      </c>
      <c r="J16" s="176">
        <v>90.497493144424098</v>
      </c>
      <c r="K16" s="176">
        <v>88.919361052384303</v>
      </c>
      <c r="L16" s="182">
        <v>90.818373398589301</v>
      </c>
      <c r="M16" s="176"/>
      <c r="N16" s="183">
        <v>91.976127828318099</v>
      </c>
      <c r="O16" s="184">
        <v>91.932867967852999</v>
      </c>
      <c r="P16" s="185">
        <v>91.954327701920803</v>
      </c>
      <c r="Q16" s="176"/>
      <c r="R16" s="186">
        <v>91.151342129362604</v>
      </c>
      <c r="S16" s="159"/>
      <c r="T16" s="160">
        <v>3.9764403889367599</v>
      </c>
      <c r="U16" s="154">
        <v>1.33587116599948</v>
      </c>
      <c r="V16" s="154">
        <v>-3.3339046131679999</v>
      </c>
      <c r="W16" s="154">
        <v>-1.7048860861730799</v>
      </c>
      <c r="X16" s="154">
        <v>-2.0194655751114201</v>
      </c>
      <c r="Y16" s="161">
        <v>-0.61351417417773202</v>
      </c>
      <c r="Z16" s="154"/>
      <c r="AA16" s="162">
        <v>-0.42967552816264598</v>
      </c>
      <c r="AB16" s="163">
        <v>-2.39464809942264</v>
      </c>
      <c r="AC16" s="164">
        <v>-1.4508548002473001</v>
      </c>
      <c r="AD16" s="154"/>
      <c r="AE16" s="165">
        <v>-0.89517568767132205</v>
      </c>
      <c r="AF16" s="30"/>
      <c r="AG16" s="181">
        <v>88.128538919058698</v>
      </c>
      <c r="AH16" s="176">
        <v>89.385566423730907</v>
      </c>
      <c r="AI16" s="176">
        <v>90.4037285012285</v>
      </c>
      <c r="AJ16" s="176">
        <v>89.176447829766602</v>
      </c>
      <c r="AK16" s="176">
        <v>89.374935489520595</v>
      </c>
      <c r="AL16" s="182">
        <v>89.305264430490595</v>
      </c>
      <c r="AM16" s="176"/>
      <c r="AN16" s="183">
        <v>93.065175158373407</v>
      </c>
      <c r="AO16" s="184">
        <v>94.536581323701199</v>
      </c>
      <c r="AP16" s="185">
        <v>93.807920632792502</v>
      </c>
      <c r="AQ16" s="176"/>
      <c r="AR16" s="186">
        <v>90.724090371421795</v>
      </c>
      <c r="AS16" s="159"/>
      <c r="AT16" s="160">
        <v>-0.998937927154531</v>
      </c>
      <c r="AU16" s="154">
        <v>3.0281629219061101</v>
      </c>
      <c r="AV16" s="154">
        <v>2.6072801185460999</v>
      </c>
      <c r="AW16" s="154">
        <v>1.04128427624896</v>
      </c>
      <c r="AX16" s="154">
        <v>0.84492763866602305</v>
      </c>
      <c r="AY16" s="161">
        <v>1.29179552302439</v>
      </c>
      <c r="AZ16" s="154"/>
      <c r="BA16" s="162">
        <v>1.19323651304106</v>
      </c>
      <c r="BB16" s="163">
        <v>1.9997853359648301</v>
      </c>
      <c r="BC16" s="164">
        <v>1.6083090435127201</v>
      </c>
      <c r="BD16" s="154"/>
      <c r="BE16" s="165">
        <v>1.4279837730330101</v>
      </c>
    </row>
    <row r="17" spans="1:57" x14ac:dyDescent="0.25">
      <c r="A17" s="21" t="s">
        <v>28</v>
      </c>
      <c r="B17" s="3" t="str">
        <f t="shared" si="0"/>
        <v>Dulles Airport Area, VA</v>
      </c>
      <c r="C17" s="3"/>
      <c r="D17" s="24" t="s">
        <v>16</v>
      </c>
      <c r="E17" s="27" t="s">
        <v>17</v>
      </c>
      <c r="F17" s="3"/>
      <c r="G17" s="181">
        <v>112.28112537764299</v>
      </c>
      <c r="H17" s="176">
        <v>131.81444472425</v>
      </c>
      <c r="I17" s="176">
        <v>128.42708755211399</v>
      </c>
      <c r="J17" s="176">
        <v>126.437312842361</v>
      </c>
      <c r="K17" s="176">
        <v>117.251508503401</v>
      </c>
      <c r="L17" s="182">
        <v>123.719910465461</v>
      </c>
      <c r="M17" s="176"/>
      <c r="N17" s="183">
        <v>101.46412125459899</v>
      </c>
      <c r="O17" s="184">
        <v>101.89462078119</v>
      </c>
      <c r="P17" s="185">
        <v>101.670883343957</v>
      </c>
      <c r="Q17" s="176"/>
      <c r="R17" s="186">
        <v>118.30468005636099</v>
      </c>
      <c r="S17" s="159"/>
      <c r="T17" s="160">
        <v>6.6840181919317301</v>
      </c>
      <c r="U17" s="154">
        <v>3.7211398701041598</v>
      </c>
      <c r="V17" s="154">
        <v>-5.6547472746879404</v>
      </c>
      <c r="W17" s="154">
        <v>-5.7382378858917198</v>
      </c>
      <c r="X17" s="154">
        <v>-1.9194831193041</v>
      </c>
      <c r="Y17" s="161">
        <v>-2.2251173294965798</v>
      </c>
      <c r="Z17" s="154"/>
      <c r="AA17" s="162">
        <v>-3.4162836808896402</v>
      </c>
      <c r="AB17" s="163">
        <v>-3.78263569682407</v>
      </c>
      <c r="AC17" s="164">
        <v>-3.6195715260642101</v>
      </c>
      <c r="AD17" s="154"/>
      <c r="AE17" s="165">
        <v>-2.15060868267184</v>
      </c>
      <c r="AF17" s="30"/>
      <c r="AG17" s="181">
        <v>102.59038008793</v>
      </c>
      <c r="AH17" s="176">
        <v>115.498560741939</v>
      </c>
      <c r="AI17" s="176">
        <v>117.248819701762</v>
      </c>
      <c r="AJ17" s="176">
        <v>113.147507245021</v>
      </c>
      <c r="AK17" s="176">
        <v>105.94829716034</v>
      </c>
      <c r="AL17" s="182">
        <v>111.03229516661401</v>
      </c>
      <c r="AM17" s="176"/>
      <c r="AN17" s="183">
        <v>98.904356886227504</v>
      </c>
      <c r="AO17" s="184">
        <v>98.091565054015902</v>
      </c>
      <c r="AP17" s="185">
        <v>98.493961105181995</v>
      </c>
      <c r="AQ17" s="176"/>
      <c r="AR17" s="186">
        <v>107.522254230873</v>
      </c>
      <c r="AS17" s="159"/>
      <c r="AT17" s="160">
        <v>4.7344787663231003</v>
      </c>
      <c r="AU17" s="154">
        <v>7.6737090845957798</v>
      </c>
      <c r="AV17" s="154">
        <v>4.2657058611802103</v>
      </c>
      <c r="AW17" s="154">
        <v>2.76244102081204</v>
      </c>
      <c r="AX17" s="154">
        <v>2.9024442705503102</v>
      </c>
      <c r="AY17" s="161">
        <v>4.2453682856517698</v>
      </c>
      <c r="AZ17" s="154"/>
      <c r="BA17" s="162">
        <v>2.09832515218572</v>
      </c>
      <c r="BB17" s="163">
        <v>1.2387083784728801</v>
      </c>
      <c r="BC17" s="164">
        <v>1.6641519370804301</v>
      </c>
      <c r="BD17" s="154"/>
      <c r="BE17" s="165">
        <v>3.6356788593164699</v>
      </c>
    </row>
    <row r="18" spans="1:57" x14ac:dyDescent="0.25">
      <c r="A18" s="21" t="s">
        <v>29</v>
      </c>
      <c r="B18" s="3" t="str">
        <f t="shared" si="0"/>
        <v>Williamsburg, VA</v>
      </c>
      <c r="C18" s="3"/>
      <c r="D18" s="24" t="s">
        <v>16</v>
      </c>
      <c r="E18" s="27" t="s">
        <v>17</v>
      </c>
      <c r="F18" s="3"/>
      <c r="G18" s="181">
        <v>87.258193398957701</v>
      </c>
      <c r="H18" s="176">
        <v>84.648011494252799</v>
      </c>
      <c r="I18" s="176">
        <v>84.169401709401697</v>
      </c>
      <c r="J18" s="176">
        <v>85.480704960835496</v>
      </c>
      <c r="K18" s="176">
        <v>87.398480107286503</v>
      </c>
      <c r="L18" s="182">
        <v>85.865765948367795</v>
      </c>
      <c r="M18" s="176"/>
      <c r="N18" s="183">
        <v>114.334766388989</v>
      </c>
      <c r="O18" s="184">
        <v>136.17260886028001</v>
      </c>
      <c r="P18" s="185">
        <v>125.011134764901</v>
      </c>
      <c r="Q18" s="176"/>
      <c r="R18" s="186">
        <v>100.177033026529</v>
      </c>
      <c r="S18" s="159"/>
      <c r="T18" s="160">
        <v>-5.44955247317756</v>
      </c>
      <c r="U18" s="154">
        <v>-8.7703088879584499</v>
      </c>
      <c r="V18" s="154">
        <v>-11.460690556420101</v>
      </c>
      <c r="W18" s="154">
        <v>-9.2569685680039395</v>
      </c>
      <c r="X18" s="154">
        <v>-10.576527748697901</v>
      </c>
      <c r="Y18" s="161">
        <v>-9.2371343028267994</v>
      </c>
      <c r="Z18" s="154"/>
      <c r="AA18" s="162">
        <v>-4.5428338572317699</v>
      </c>
      <c r="AB18" s="163">
        <v>-11.382759113086101</v>
      </c>
      <c r="AC18" s="164">
        <v>-9.2023955547360892</v>
      </c>
      <c r="AD18" s="154"/>
      <c r="AE18" s="165">
        <v>-9.5757964598138905</v>
      </c>
      <c r="AF18" s="30"/>
      <c r="AG18" s="181">
        <v>138.860935638163</v>
      </c>
      <c r="AH18" s="176">
        <v>132.33452734609699</v>
      </c>
      <c r="AI18" s="176">
        <v>136.01098666666601</v>
      </c>
      <c r="AJ18" s="176">
        <v>126.18102973306701</v>
      </c>
      <c r="AK18" s="176">
        <v>133.04408699122101</v>
      </c>
      <c r="AL18" s="182">
        <v>133.44407925007701</v>
      </c>
      <c r="AM18" s="176"/>
      <c r="AN18" s="183">
        <v>163.40961192617101</v>
      </c>
      <c r="AO18" s="184">
        <v>162.90784398842399</v>
      </c>
      <c r="AP18" s="185">
        <v>163.15527354559001</v>
      </c>
      <c r="AQ18" s="176"/>
      <c r="AR18" s="186">
        <v>143.54354857719201</v>
      </c>
      <c r="AS18" s="159"/>
      <c r="AT18" s="160">
        <v>-0.94821096739407795</v>
      </c>
      <c r="AU18" s="154">
        <v>2.69991854086549</v>
      </c>
      <c r="AV18" s="154">
        <v>5.5078662484552403</v>
      </c>
      <c r="AW18" s="154">
        <v>-7.7124691249071704</v>
      </c>
      <c r="AX18" s="154">
        <v>-3.3974769420908699</v>
      </c>
      <c r="AY18" s="161">
        <v>-1.03539886925891</v>
      </c>
      <c r="AZ18" s="154"/>
      <c r="BA18" s="162">
        <v>4.0225180742459203</v>
      </c>
      <c r="BB18" s="163">
        <v>-0.83282746621770698</v>
      </c>
      <c r="BC18" s="164">
        <v>1.54699807618612</v>
      </c>
      <c r="BD18" s="154"/>
      <c r="BE18" s="165">
        <v>0.21430116607459401</v>
      </c>
    </row>
    <row r="19" spans="1:57" x14ac:dyDescent="0.25">
      <c r="A19" s="21" t="s">
        <v>30</v>
      </c>
      <c r="B19" s="3" t="str">
        <f t="shared" si="0"/>
        <v>Virginia Beach, VA</v>
      </c>
      <c r="C19" s="3"/>
      <c r="D19" s="24" t="s">
        <v>16</v>
      </c>
      <c r="E19" s="27" t="s">
        <v>17</v>
      </c>
      <c r="F19" s="3"/>
      <c r="G19" s="181">
        <v>94.081397261458605</v>
      </c>
      <c r="H19" s="176">
        <v>95.454809845722295</v>
      </c>
      <c r="I19" s="176">
        <v>101.955433016032</v>
      </c>
      <c r="J19" s="176">
        <v>97.109155691854696</v>
      </c>
      <c r="K19" s="176">
        <v>98.303880397936595</v>
      </c>
      <c r="L19" s="182">
        <v>97.516448573514793</v>
      </c>
      <c r="M19" s="176"/>
      <c r="N19" s="183">
        <v>101.430573579482</v>
      </c>
      <c r="O19" s="184">
        <v>106.02928641362899</v>
      </c>
      <c r="P19" s="185">
        <v>103.758546441048</v>
      </c>
      <c r="Q19" s="176"/>
      <c r="R19" s="186">
        <v>99.534505837715699</v>
      </c>
      <c r="S19" s="159"/>
      <c r="T19" s="160">
        <v>4.4040143213177299</v>
      </c>
      <c r="U19" s="154">
        <v>-2.9938988998913501</v>
      </c>
      <c r="V19" s="154">
        <v>1.7049020037856299</v>
      </c>
      <c r="W19" s="154">
        <v>-3.3402048141383101</v>
      </c>
      <c r="X19" s="154">
        <v>-2.9443859910082901</v>
      </c>
      <c r="Y19" s="161">
        <v>-1.1999249437608599</v>
      </c>
      <c r="Z19" s="154"/>
      <c r="AA19" s="162">
        <v>-11.811776627962301</v>
      </c>
      <c r="AB19" s="163">
        <v>-10.942791771200699</v>
      </c>
      <c r="AC19" s="164">
        <v>-11.371624427155799</v>
      </c>
      <c r="AD19" s="154"/>
      <c r="AE19" s="165">
        <v>-6.2513004315528802</v>
      </c>
      <c r="AF19" s="30"/>
      <c r="AG19" s="181">
        <v>98.830528115511299</v>
      </c>
      <c r="AH19" s="176">
        <v>99.564820493170998</v>
      </c>
      <c r="AI19" s="176">
        <v>117.96409894086</v>
      </c>
      <c r="AJ19" s="176">
        <v>100.83358089216701</v>
      </c>
      <c r="AK19" s="176">
        <v>100.594495603889</v>
      </c>
      <c r="AL19" s="182">
        <v>104.122261483448</v>
      </c>
      <c r="AM19" s="176"/>
      <c r="AN19" s="183">
        <v>110.19967479651299</v>
      </c>
      <c r="AO19" s="184">
        <v>113.16709859430399</v>
      </c>
      <c r="AP19" s="185">
        <v>111.72569912504299</v>
      </c>
      <c r="AQ19" s="176"/>
      <c r="AR19" s="186">
        <v>106.649566843443</v>
      </c>
      <c r="AS19" s="159"/>
      <c r="AT19" s="160">
        <v>-16.570182765838499</v>
      </c>
      <c r="AU19" s="154">
        <v>1.7293674902981599</v>
      </c>
      <c r="AV19" s="154">
        <v>20.3281977829967</v>
      </c>
      <c r="AW19" s="154">
        <v>1.64911409977584</v>
      </c>
      <c r="AX19" s="154">
        <v>1.5389117009398099</v>
      </c>
      <c r="AY19" s="161">
        <v>1.2005907325448599</v>
      </c>
      <c r="AZ19" s="154"/>
      <c r="BA19" s="162">
        <v>-0.47519519022589102</v>
      </c>
      <c r="BB19" s="163">
        <v>-0.76119288467943302</v>
      </c>
      <c r="BC19" s="164">
        <v>-0.63420584288828596</v>
      </c>
      <c r="BD19" s="154"/>
      <c r="BE19" s="165">
        <v>0.39108102203920397</v>
      </c>
    </row>
    <row r="20" spans="1:57" x14ac:dyDescent="0.25">
      <c r="A20" s="34" t="s">
        <v>31</v>
      </c>
      <c r="B20" s="3" t="str">
        <f t="shared" si="0"/>
        <v>Norfolk/Portsmouth, VA</v>
      </c>
      <c r="C20" s="3"/>
      <c r="D20" s="24" t="s">
        <v>16</v>
      </c>
      <c r="E20" s="27" t="s">
        <v>17</v>
      </c>
      <c r="F20" s="3"/>
      <c r="G20" s="181">
        <v>93.132600842696604</v>
      </c>
      <c r="H20" s="176">
        <v>97.665030766028295</v>
      </c>
      <c r="I20" s="176">
        <v>96.101628929640697</v>
      </c>
      <c r="J20" s="176">
        <v>99.084252049180293</v>
      </c>
      <c r="K20" s="176">
        <v>95.952885224370604</v>
      </c>
      <c r="L20" s="182">
        <v>96.498233692124998</v>
      </c>
      <c r="M20" s="176"/>
      <c r="N20" s="183">
        <v>96.884166057059204</v>
      </c>
      <c r="O20" s="184">
        <v>99.787384951456303</v>
      </c>
      <c r="P20" s="185">
        <v>98.320755155210605</v>
      </c>
      <c r="Q20" s="176"/>
      <c r="R20" s="186">
        <v>97.044778057294806</v>
      </c>
      <c r="S20" s="159"/>
      <c r="T20" s="160">
        <v>-0.68587399551675698</v>
      </c>
      <c r="U20" s="154">
        <v>-7.9836984180860702</v>
      </c>
      <c r="V20" s="154">
        <v>-14.118844135422499</v>
      </c>
      <c r="W20" s="154">
        <v>-11.058478461599099</v>
      </c>
      <c r="X20" s="154">
        <v>-3.6935466952629801</v>
      </c>
      <c r="Y20" s="161">
        <v>-8.5507309993144691</v>
      </c>
      <c r="Z20" s="154"/>
      <c r="AA20" s="162">
        <v>-4.8442444780715004</v>
      </c>
      <c r="AB20" s="163">
        <v>-5.4597148619767903</v>
      </c>
      <c r="AC20" s="164">
        <v>-5.2350394504711604</v>
      </c>
      <c r="AD20" s="154"/>
      <c r="AE20" s="165">
        <v>-7.5242998120853004</v>
      </c>
      <c r="AF20" s="30"/>
      <c r="AG20" s="181">
        <v>92.072092976510405</v>
      </c>
      <c r="AH20" s="176">
        <v>97.344662864778101</v>
      </c>
      <c r="AI20" s="176">
        <v>103.13093432273</v>
      </c>
      <c r="AJ20" s="176">
        <v>96.978530017024795</v>
      </c>
      <c r="AK20" s="176">
        <v>91.987538458253198</v>
      </c>
      <c r="AL20" s="182">
        <v>96.5176414789765</v>
      </c>
      <c r="AM20" s="176"/>
      <c r="AN20" s="183">
        <v>95.303890767045402</v>
      </c>
      <c r="AO20" s="184">
        <v>96.968224138969703</v>
      </c>
      <c r="AP20" s="185">
        <v>96.140383123896001</v>
      </c>
      <c r="AQ20" s="176"/>
      <c r="AR20" s="186">
        <v>96.405791607565007</v>
      </c>
      <c r="AS20" s="159"/>
      <c r="AT20" s="160">
        <v>-10.153412405725399</v>
      </c>
      <c r="AU20" s="154">
        <v>0.87966958085701397</v>
      </c>
      <c r="AV20" s="154">
        <v>4.1714524881925303</v>
      </c>
      <c r="AW20" s="154">
        <v>-2.5648177807616599</v>
      </c>
      <c r="AX20" s="154">
        <v>-0.85970004929824695</v>
      </c>
      <c r="AY20" s="161">
        <v>-1.5256090512576801</v>
      </c>
      <c r="AZ20" s="154"/>
      <c r="BA20" s="162">
        <v>-2.1770625914659498</v>
      </c>
      <c r="BB20" s="163">
        <v>-3.7697133113779402</v>
      </c>
      <c r="BC20" s="164">
        <v>-3.03925651929206</v>
      </c>
      <c r="BD20" s="154"/>
      <c r="BE20" s="165">
        <v>-1.9929253269994101</v>
      </c>
    </row>
    <row r="21" spans="1:57" x14ac:dyDescent="0.25">
      <c r="A21" s="35" t="s">
        <v>32</v>
      </c>
      <c r="B21" s="3" t="str">
        <f t="shared" si="0"/>
        <v>Newport News/Hampton, VA</v>
      </c>
      <c r="C21" s="3"/>
      <c r="D21" s="24" t="s">
        <v>16</v>
      </c>
      <c r="E21" s="27" t="s">
        <v>17</v>
      </c>
      <c r="F21" s="3"/>
      <c r="G21" s="181">
        <v>71.616714914675697</v>
      </c>
      <c r="H21" s="176">
        <v>73.967404924242402</v>
      </c>
      <c r="I21" s="176">
        <v>78.257828343767699</v>
      </c>
      <c r="J21" s="176">
        <v>78.322035175879293</v>
      </c>
      <c r="K21" s="176">
        <v>85.341892786133002</v>
      </c>
      <c r="L21" s="182">
        <v>77.963983040252302</v>
      </c>
      <c r="M21" s="176"/>
      <c r="N21" s="183">
        <v>92.892960598086106</v>
      </c>
      <c r="O21" s="184">
        <v>84.765356709135204</v>
      </c>
      <c r="P21" s="185">
        <v>89.082726674291493</v>
      </c>
      <c r="Q21" s="176"/>
      <c r="R21" s="186">
        <v>81.465679736652504</v>
      </c>
      <c r="S21" s="159"/>
      <c r="T21" s="160">
        <v>-6.6647537935988304</v>
      </c>
      <c r="U21" s="154">
        <v>-10.625639566093801</v>
      </c>
      <c r="V21" s="154">
        <v>-7.2975172430021598</v>
      </c>
      <c r="W21" s="154">
        <v>-7.8341133224814801</v>
      </c>
      <c r="X21" s="154">
        <v>-3.4322444647488202</v>
      </c>
      <c r="Y21" s="161">
        <v>-7.1100139337871404</v>
      </c>
      <c r="Z21" s="154"/>
      <c r="AA21" s="162">
        <v>-4.8824228015738402</v>
      </c>
      <c r="AB21" s="163">
        <v>-14.710431113596901</v>
      </c>
      <c r="AC21" s="164">
        <v>-9.5879665981527094</v>
      </c>
      <c r="AD21" s="154"/>
      <c r="AE21" s="165">
        <v>-8.0049122180712793</v>
      </c>
      <c r="AF21" s="30"/>
      <c r="AG21" s="181">
        <v>71.123052951791607</v>
      </c>
      <c r="AH21" s="176">
        <v>74.346181267870193</v>
      </c>
      <c r="AI21" s="176">
        <v>76.816748707151305</v>
      </c>
      <c r="AJ21" s="176">
        <v>76.371587741099304</v>
      </c>
      <c r="AK21" s="176">
        <v>77.960957535769793</v>
      </c>
      <c r="AL21" s="182">
        <v>75.459287022805299</v>
      </c>
      <c r="AM21" s="176"/>
      <c r="AN21" s="183">
        <v>84.326752625331594</v>
      </c>
      <c r="AO21" s="184">
        <v>82.183667465998496</v>
      </c>
      <c r="AP21" s="185">
        <v>83.268541835147701</v>
      </c>
      <c r="AQ21" s="176"/>
      <c r="AR21" s="186">
        <v>77.8526858999913</v>
      </c>
      <c r="AS21" s="159"/>
      <c r="AT21" s="160">
        <v>-7.5422133312753603</v>
      </c>
      <c r="AU21" s="154">
        <v>-2.2143209320291199</v>
      </c>
      <c r="AV21" s="154">
        <v>-1.5247746975506</v>
      </c>
      <c r="AW21" s="154">
        <v>-2.0827492237002998</v>
      </c>
      <c r="AX21" s="154">
        <v>-1.8897069540273701</v>
      </c>
      <c r="AY21" s="161">
        <v>-2.9122667037458099</v>
      </c>
      <c r="AZ21" s="154"/>
      <c r="BA21" s="162">
        <v>-2.7554619039942598</v>
      </c>
      <c r="BB21" s="163">
        <v>-4.5315326833280301</v>
      </c>
      <c r="BC21" s="164">
        <v>-3.6243937744019301</v>
      </c>
      <c r="BD21" s="154"/>
      <c r="BE21" s="165">
        <v>-3.1335132595806798</v>
      </c>
    </row>
    <row r="22" spans="1:57" x14ac:dyDescent="0.25">
      <c r="A22" s="36" t="s">
        <v>33</v>
      </c>
      <c r="B22" s="3" t="str">
        <f t="shared" si="0"/>
        <v>Chesapeake/Suffolk, VA</v>
      </c>
      <c r="C22" s="3"/>
      <c r="D22" s="25" t="s">
        <v>16</v>
      </c>
      <c r="E22" s="28" t="s">
        <v>17</v>
      </c>
      <c r="F22" s="3"/>
      <c r="G22" s="187">
        <v>79.834824866920101</v>
      </c>
      <c r="H22" s="188">
        <v>84.413043060739696</v>
      </c>
      <c r="I22" s="188">
        <v>87.403178846153807</v>
      </c>
      <c r="J22" s="188">
        <v>87.307674214734405</v>
      </c>
      <c r="K22" s="188">
        <v>84.884074787104595</v>
      </c>
      <c r="L22" s="189">
        <v>85.047871768342603</v>
      </c>
      <c r="M22" s="176"/>
      <c r="N22" s="190">
        <v>83.697752011494202</v>
      </c>
      <c r="O22" s="191">
        <v>82.842513576158893</v>
      </c>
      <c r="P22" s="192">
        <v>83.277917799089707</v>
      </c>
      <c r="Q22" s="176"/>
      <c r="R22" s="193">
        <v>84.552995759669102</v>
      </c>
      <c r="S22" s="159"/>
      <c r="T22" s="166">
        <v>0.40449624193915701</v>
      </c>
      <c r="U22" s="167">
        <v>-1.4784184008609</v>
      </c>
      <c r="V22" s="167">
        <v>1.22809288910919</v>
      </c>
      <c r="W22" s="167">
        <v>-1.0505882449994399</v>
      </c>
      <c r="X22" s="167">
        <v>1.99950283493659</v>
      </c>
      <c r="Y22" s="168">
        <v>0.13186255472469499</v>
      </c>
      <c r="Z22" s="154"/>
      <c r="AA22" s="169">
        <v>-3.6771827820349898</v>
      </c>
      <c r="AB22" s="170">
        <v>-7.6526388469880899</v>
      </c>
      <c r="AC22" s="171">
        <v>-5.7600444789135201</v>
      </c>
      <c r="AD22" s="154"/>
      <c r="AE22" s="172">
        <v>-1.6192035968212299</v>
      </c>
      <c r="AF22" s="31"/>
      <c r="AG22" s="187">
        <v>78.973716206693993</v>
      </c>
      <c r="AH22" s="188">
        <v>81.768569701838899</v>
      </c>
      <c r="AI22" s="188">
        <v>84.477620119760402</v>
      </c>
      <c r="AJ22" s="188">
        <v>81.994896222090105</v>
      </c>
      <c r="AK22" s="188">
        <v>81.005369926339796</v>
      </c>
      <c r="AL22" s="189">
        <v>81.751619862692195</v>
      </c>
      <c r="AM22" s="176"/>
      <c r="AN22" s="190">
        <v>82.594728439740507</v>
      </c>
      <c r="AO22" s="191">
        <v>82.894472803982694</v>
      </c>
      <c r="AP22" s="192">
        <v>82.745459142020593</v>
      </c>
      <c r="AQ22" s="176"/>
      <c r="AR22" s="193">
        <v>82.040414347365001</v>
      </c>
      <c r="AS22" s="159"/>
      <c r="AT22" s="166">
        <v>-2.5680022339348199</v>
      </c>
      <c r="AU22" s="167">
        <v>-0.95466822919921901</v>
      </c>
      <c r="AV22" s="167">
        <v>2.1588283023363899</v>
      </c>
      <c r="AW22" s="167">
        <v>-1.4141633348076399</v>
      </c>
      <c r="AX22" s="167">
        <v>-0.54131605747674605</v>
      </c>
      <c r="AY22" s="168">
        <v>-0.55275590777429995</v>
      </c>
      <c r="AZ22" s="154"/>
      <c r="BA22" s="169">
        <v>-0.72766117817112297</v>
      </c>
      <c r="BB22" s="170">
        <v>-2.6200433956980902</v>
      </c>
      <c r="BC22" s="171">
        <v>-1.71562774878277</v>
      </c>
      <c r="BD22" s="154"/>
      <c r="BE22" s="172">
        <v>-0.89832980319573996</v>
      </c>
    </row>
    <row r="23" spans="1:57" ht="13" x14ac:dyDescent="0.3">
      <c r="A23" s="35" t="s">
        <v>109</v>
      </c>
      <c r="B23" s="3" t="s">
        <v>109</v>
      </c>
      <c r="C23" s="9"/>
      <c r="D23" s="23" t="s">
        <v>16</v>
      </c>
      <c r="E23" s="26" t="s">
        <v>17</v>
      </c>
      <c r="F23" s="3"/>
      <c r="G23" s="173">
        <v>143.71950146627501</v>
      </c>
      <c r="H23" s="174">
        <v>154.622952460383</v>
      </c>
      <c r="I23" s="174">
        <v>157.85123876123799</v>
      </c>
      <c r="J23" s="174">
        <v>154.02942428035001</v>
      </c>
      <c r="K23" s="174">
        <v>145.791235154394</v>
      </c>
      <c r="L23" s="175">
        <v>151.367761101973</v>
      </c>
      <c r="M23" s="176"/>
      <c r="N23" s="177">
        <v>155.313249783923</v>
      </c>
      <c r="O23" s="178">
        <v>148.721951754385</v>
      </c>
      <c r="P23" s="179">
        <v>152.40785403576601</v>
      </c>
      <c r="Q23" s="176"/>
      <c r="R23" s="180">
        <v>151.67815375739201</v>
      </c>
      <c r="S23" s="159"/>
      <c r="T23" s="151">
        <v>-8.5174928788084401</v>
      </c>
      <c r="U23" s="152">
        <v>-9.7626142064102801</v>
      </c>
      <c r="V23" s="152">
        <v>-7.7564236996239</v>
      </c>
      <c r="W23" s="152">
        <v>-12.952767433700901</v>
      </c>
      <c r="X23" s="152">
        <v>-13.4144116678525</v>
      </c>
      <c r="Y23" s="153">
        <v>-11.1170716035524</v>
      </c>
      <c r="Z23" s="154"/>
      <c r="AA23" s="155">
        <v>-16.250011463524899</v>
      </c>
      <c r="AB23" s="156">
        <v>-25.1131697309287</v>
      </c>
      <c r="AC23" s="157">
        <v>-20.960735878053899</v>
      </c>
      <c r="AD23" s="154"/>
      <c r="AE23" s="158">
        <v>-14.533271928895401</v>
      </c>
      <c r="AF23" s="29"/>
      <c r="AG23" s="173">
        <v>138.02032046613201</v>
      </c>
      <c r="AH23" s="174">
        <v>145.78432804962</v>
      </c>
      <c r="AI23" s="174">
        <v>154.268061333905</v>
      </c>
      <c r="AJ23" s="174">
        <v>144.35602065130999</v>
      </c>
      <c r="AK23" s="174">
        <v>140.79436073059301</v>
      </c>
      <c r="AL23" s="175">
        <v>144.94585738946901</v>
      </c>
      <c r="AM23" s="176"/>
      <c r="AN23" s="177">
        <v>142.16735693701099</v>
      </c>
      <c r="AO23" s="178">
        <v>138.79720514365999</v>
      </c>
      <c r="AP23" s="179">
        <v>140.461892221657</v>
      </c>
      <c r="AQ23" s="176"/>
      <c r="AR23" s="180">
        <v>143.50886702075601</v>
      </c>
      <c r="AS23" s="159"/>
      <c r="AT23" s="151">
        <v>-17.371123602864898</v>
      </c>
      <c r="AU23" s="152">
        <v>-11.865761877526401</v>
      </c>
      <c r="AV23" s="152">
        <v>-4.2893821785637201</v>
      </c>
      <c r="AW23" s="152">
        <v>-11.51436213243</v>
      </c>
      <c r="AX23" s="152">
        <v>-12.030941895825601</v>
      </c>
      <c r="AY23" s="153">
        <v>-11.1875439770737</v>
      </c>
      <c r="AZ23" s="154"/>
      <c r="BA23" s="155">
        <v>-16.3483721725683</v>
      </c>
      <c r="BB23" s="156">
        <v>-22.615258119331099</v>
      </c>
      <c r="BC23" s="157">
        <v>-19.658667610524599</v>
      </c>
      <c r="BD23" s="154"/>
      <c r="BE23" s="158">
        <v>-13.984698160132901</v>
      </c>
    </row>
    <row r="24" spans="1:57" x14ac:dyDescent="0.25">
      <c r="A24" s="35" t="s">
        <v>43</v>
      </c>
      <c r="B24" s="3" t="str">
        <f t="shared" si="0"/>
        <v>Richmond North/Glen Allen, VA</v>
      </c>
      <c r="C24" s="10"/>
      <c r="D24" s="24" t="s">
        <v>16</v>
      </c>
      <c r="E24" s="27" t="s">
        <v>17</v>
      </c>
      <c r="F24" s="3"/>
      <c r="G24" s="181">
        <v>83.152420212765904</v>
      </c>
      <c r="H24" s="176">
        <v>95.592585638162902</v>
      </c>
      <c r="I24" s="176">
        <v>104.389063525777</v>
      </c>
      <c r="J24" s="176">
        <v>102.758139784946</v>
      </c>
      <c r="K24" s="176">
        <v>96.405468238375903</v>
      </c>
      <c r="L24" s="182">
        <v>97.918600655031597</v>
      </c>
      <c r="M24" s="176"/>
      <c r="N24" s="183">
        <v>95.774867906066504</v>
      </c>
      <c r="O24" s="184">
        <v>92.694643345176203</v>
      </c>
      <c r="P24" s="185">
        <v>94.320041306312106</v>
      </c>
      <c r="Q24" s="176"/>
      <c r="R24" s="186">
        <v>96.990446464242893</v>
      </c>
      <c r="S24" s="159"/>
      <c r="T24" s="160">
        <v>-6.27349519613702</v>
      </c>
      <c r="U24" s="154">
        <v>-4.6275168767984303</v>
      </c>
      <c r="V24" s="154">
        <v>-2.2270736330881902</v>
      </c>
      <c r="W24" s="154">
        <v>-3.3449060165676898</v>
      </c>
      <c r="X24" s="154">
        <v>-3.3548974370150901</v>
      </c>
      <c r="Y24" s="161">
        <v>-3.5076261474050199</v>
      </c>
      <c r="Z24" s="154"/>
      <c r="AA24" s="162">
        <v>-12.372448287386</v>
      </c>
      <c r="AB24" s="163">
        <v>-21.7812498631511</v>
      </c>
      <c r="AC24" s="164">
        <v>-17.580649608417701</v>
      </c>
      <c r="AD24" s="154"/>
      <c r="AE24" s="165">
        <v>-8.2688107209900608</v>
      </c>
      <c r="AF24" s="30"/>
      <c r="AG24" s="181">
        <v>84.921993322710307</v>
      </c>
      <c r="AH24" s="176">
        <v>90.990410779516097</v>
      </c>
      <c r="AI24" s="176">
        <v>95.8458808596056</v>
      </c>
      <c r="AJ24" s="176">
        <v>93.984790842111593</v>
      </c>
      <c r="AK24" s="176">
        <v>89.974179714519195</v>
      </c>
      <c r="AL24" s="182">
        <v>91.448902562636405</v>
      </c>
      <c r="AM24" s="176"/>
      <c r="AN24" s="183">
        <v>92.792030223390199</v>
      </c>
      <c r="AO24" s="184">
        <v>93.0034659297947</v>
      </c>
      <c r="AP24" s="185">
        <v>92.896869429053197</v>
      </c>
      <c r="AQ24" s="176"/>
      <c r="AR24" s="186">
        <v>91.885395697167695</v>
      </c>
      <c r="AS24" s="159"/>
      <c r="AT24" s="160">
        <v>-5.7660987367550796</v>
      </c>
      <c r="AU24" s="154">
        <v>-1.19480558554654</v>
      </c>
      <c r="AV24" s="154">
        <v>0.309852318669598</v>
      </c>
      <c r="AW24" s="154">
        <v>-1.4108626321798099</v>
      </c>
      <c r="AX24" s="154">
        <v>-2.6651469326253401</v>
      </c>
      <c r="AY24" s="161">
        <v>-1.9375909752254501</v>
      </c>
      <c r="AZ24" s="154"/>
      <c r="BA24" s="162">
        <v>-8.1017137773458892</v>
      </c>
      <c r="BB24" s="163">
        <v>-10.3428376783381</v>
      </c>
      <c r="BC24" s="164">
        <v>-9.2742460408818896</v>
      </c>
      <c r="BD24" s="154"/>
      <c r="BE24" s="165">
        <v>-4.4135662586106204</v>
      </c>
    </row>
    <row r="25" spans="1:57" x14ac:dyDescent="0.25">
      <c r="A25" s="35" t="s">
        <v>44</v>
      </c>
      <c r="B25" s="3" t="str">
        <f t="shared" si="0"/>
        <v>Richmond West/Midlothian, VA</v>
      </c>
      <c r="C25" s="3"/>
      <c r="D25" s="24" t="s">
        <v>16</v>
      </c>
      <c r="E25" s="27" t="s">
        <v>17</v>
      </c>
      <c r="F25" s="3"/>
      <c r="G25" s="181">
        <v>79.272007332490503</v>
      </c>
      <c r="H25" s="176">
        <v>89.604028358208893</v>
      </c>
      <c r="I25" s="176">
        <v>90.522410370370295</v>
      </c>
      <c r="J25" s="176">
        <v>85.491710902074203</v>
      </c>
      <c r="K25" s="176">
        <v>82.460593180635001</v>
      </c>
      <c r="L25" s="182">
        <v>85.755232596395601</v>
      </c>
      <c r="M25" s="176"/>
      <c r="N25" s="183">
        <v>87.334816125481495</v>
      </c>
      <c r="O25" s="184">
        <v>86.510179756380495</v>
      </c>
      <c r="P25" s="185">
        <v>86.933326969782499</v>
      </c>
      <c r="Q25" s="176"/>
      <c r="R25" s="186">
        <v>86.074042850592207</v>
      </c>
      <c r="S25" s="159"/>
      <c r="T25" s="160">
        <v>1.1539108498515001</v>
      </c>
      <c r="U25" s="154">
        <v>6.6652169879060601</v>
      </c>
      <c r="V25" s="154">
        <v>4.5253476725468502</v>
      </c>
      <c r="W25" s="154">
        <v>-0.84344520031692105</v>
      </c>
      <c r="X25" s="154">
        <v>0.140671325464786</v>
      </c>
      <c r="Y25" s="161">
        <v>2.2806245064390702</v>
      </c>
      <c r="Z25" s="154"/>
      <c r="AA25" s="162">
        <v>-7.0555578595264796</v>
      </c>
      <c r="AB25" s="163">
        <v>-12.83268803104</v>
      </c>
      <c r="AC25" s="164">
        <v>-10.211280340096801</v>
      </c>
      <c r="AD25" s="154"/>
      <c r="AE25" s="165">
        <v>-2.1315316104917801</v>
      </c>
      <c r="AF25" s="30"/>
      <c r="AG25" s="181">
        <v>77.260888751424304</v>
      </c>
      <c r="AH25" s="176">
        <v>81.7275074823811</v>
      </c>
      <c r="AI25" s="176">
        <v>85.104840956017497</v>
      </c>
      <c r="AJ25" s="176">
        <v>82.076480034153903</v>
      </c>
      <c r="AK25" s="176">
        <v>79.6964860383206</v>
      </c>
      <c r="AL25" s="182">
        <v>81.271106813102705</v>
      </c>
      <c r="AM25" s="176"/>
      <c r="AN25" s="183">
        <v>85.722342439024303</v>
      </c>
      <c r="AO25" s="184">
        <v>86.292698442714098</v>
      </c>
      <c r="AP25" s="185">
        <v>86.007857882647698</v>
      </c>
      <c r="AQ25" s="176"/>
      <c r="AR25" s="186">
        <v>82.677885161757104</v>
      </c>
      <c r="AS25" s="159"/>
      <c r="AT25" s="160">
        <v>-5.4048115021854102</v>
      </c>
      <c r="AU25" s="154">
        <v>1.26429462209387</v>
      </c>
      <c r="AV25" s="154">
        <v>4.7978143925126</v>
      </c>
      <c r="AW25" s="154">
        <v>0.137522427538327</v>
      </c>
      <c r="AX25" s="154">
        <v>0.142793027402667</v>
      </c>
      <c r="AY25" s="161">
        <v>0.30196265229132302</v>
      </c>
      <c r="AZ25" s="154"/>
      <c r="BA25" s="162">
        <v>-0.76773728723529999</v>
      </c>
      <c r="BB25" s="163">
        <v>-4.6856649751924397</v>
      </c>
      <c r="BC25" s="164">
        <v>-2.8391457667641902</v>
      </c>
      <c r="BD25" s="154"/>
      <c r="BE25" s="165">
        <v>-0.7336540073076</v>
      </c>
    </row>
    <row r="26" spans="1:57" x14ac:dyDescent="0.25">
      <c r="A26" s="35" t="s">
        <v>45</v>
      </c>
      <c r="B26" s="3" t="str">
        <f t="shared" si="0"/>
        <v>Petersburg/Chester, VA</v>
      </c>
      <c r="C26" s="3"/>
      <c r="D26" s="24" t="s">
        <v>16</v>
      </c>
      <c r="E26" s="27" t="s">
        <v>17</v>
      </c>
      <c r="F26" s="3"/>
      <c r="G26" s="181">
        <v>85.228341212121194</v>
      </c>
      <c r="H26" s="176">
        <v>89.732886295585402</v>
      </c>
      <c r="I26" s="176">
        <v>91.048893407743194</v>
      </c>
      <c r="J26" s="176">
        <v>92.593938564437096</v>
      </c>
      <c r="K26" s="176">
        <v>88.874899999999997</v>
      </c>
      <c r="L26" s="182">
        <v>89.657567744730002</v>
      </c>
      <c r="M26" s="176"/>
      <c r="N26" s="183">
        <v>87.477018708929194</v>
      </c>
      <c r="O26" s="184">
        <v>85.801207871125598</v>
      </c>
      <c r="P26" s="185">
        <v>86.661561639214099</v>
      </c>
      <c r="Q26" s="176"/>
      <c r="R26" s="186">
        <v>88.858410751151297</v>
      </c>
      <c r="S26" s="159"/>
      <c r="T26" s="160">
        <v>4.5495268172978198</v>
      </c>
      <c r="U26" s="154">
        <v>2.68344310174921</v>
      </c>
      <c r="V26" s="154">
        <v>2.5669267374065301</v>
      </c>
      <c r="W26" s="154">
        <v>3.18533526752248</v>
      </c>
      <c r="X26" s="154">
        <v>1.0193743519106999</v>
      </c>
      <c r="Y26" s="161">
        <v>2.6533934175410301</v>
      </c>
      <c r="Z26" s="154"/>
      <c r="AA26" s="162">
        <v>0.77311703703615597</v>
      </c>
      <c r="AB26" s="163">
        <v>-2.0712582464481</v>
      </c>
      <c r="AC26" s="164">
        <v>-0.65234428093963204</v>
      </c>
      <c r="AD26" s="154"/>
      <c r="AE26" s="165">
        <v>1.77451018160769</v>
      </c>
      <c r="AF26" s="30"/>
      <c r="AG26" s="181">
        <v>83.067603068652701</v>
      </c>
      <c r="AH26" s="176">
        <v>84.819416455835395</v>
      </c>
      <c r="AI26" s="176">
        <v>85.841713992888501</v>
      </c>
      <c r="AJ26" s="176">
        <v>85.776647490908999</v>
      </c>
      <c r="AK26" s="176">
        <v>84.578458478701805</v>
      </c>
      <c r="AL26" s="182">
        <v>84.840041742622205</v>
      </c>
      <c r="AM26" s="176"/>
      <c r="AN26" s="183">
        <v>85.511836286062504</v>
      </c>
      <c r="AO26" s="184">
        <v>85.723830834426295</v>
      </c>
      <c r="AP26" s="185">
        <v>85.618193054922799</v>
      </c>
      <c r="AQ26" s="176"/>
      <c r="AR26" s="186">
        <v>85.070091414504205</v>
      </c>
      <c r="AS26" s="159"/>
      <c r="AT26" s="160">
        <v>4.7584920705138796</v>
      </c>
      <c r="AU26" s="154">
        <v>3.1953664099014598</v>
      </c>
      <c r="AV26" s="154">
        <v>2.19171186312597</v>
      </c>
      <c r="AW26" s="154">
        <v>1.72391441660084</v>
      </c>
      <c r="AX26" s="154">
        <v>3.0897529887283799</v>
      </c>
      <c r="AY26" s="161">
        <v>2.8436749170297699</v>
      </c>
      <c r="AZ26" s="154"/>
      <c r="BA26" s="162">
        <v>3.7545838802759599</v>
      </c>
      <c r="BB26" s="163">
        <v>2.3082311677999501</v>
      </c>
      <c r="BC26" s="164">
        <v>3.0317526301617801</v>
      </c>
      <c r="BD26" s="154"/>
      <c r="BE26" s="165">
        <v>2.9072074706030402</v>
      </c>
    </row>
    <row r="27" spans="1:57" x14ac:dyDescent="0.25">
      <c r="A27" s="35" t="s">
        <v>97</v>
      </c>
      <c r="B27" s="3" t="s">
        <v>70</v>
      </c>
      <c r="C27" s="3"/>
      <c r="D27" s="24" t="s">
        <v>16</v>
      </c>
      <c r="E27" s="27" t="s">
        <v>17</v>
      </c>
      <c r="F27" s="3"/>
      <c r="G27" s="181">
        <v>91.264131414267794</v>
      </c>
      <c r="H27" s="176">
        <v>94.747751316419297</v>
      </c>
      <c r="I27" s="176">
        <v>96.666972615456004</v>
      </c>
      <c r="J27" s="176">
        <v>96.874255001149606</v>
      </c>
      <c r="K27" s="176">
        <v>97.947640831757994</v>
      </c>
      <c r="L27" s="182">
        <v>95.531297689737201</v>
      </c>
      <c r="M27" s="176"/>
      <c r="N27" s="183">
        <v>105.35183057694699</v>
      </c>
      <c r="O27" s="184">
        <v>105.59404603438701</v>
      </c>
      <c r="P27" s="185">
        <v>105.467264256921</v>
      </c>
      <c r="Q27" s="176"/>
      <c r="R27" s="186">
        <v>98.181764498501593</v>
      </c>
      <c r="S27" s="159"/>
      <c r="T27" s="160">
        <v>6.90083660325823</v>
      </c>
      <c r="U27" s="154">
        <v>0.80132886759933797</v>
      </c>
      <c r="V27" s="154">
        <v>0.28012223006180997</v>
      </c>
      <c r="W27" s="154">
        <v>1.2483555301529099</v>
      </c>
      <c r="X27" s="154">
        <v>6.3110201529269601</v>
      </c>
      <c r="Y27" s="161">
        <v>2.4751529157192</v>
      </c>
      <c r="Z27" s="154"/>
      <c r="AA27" s="162">
        <v>1.5255214063176401</v>
      </c>
      <c r="AB27" s="163">
        <v>-6.4957086650819296</v>
      </c>
      <c r="AC27" s="164">
        <v>-2.7477112643166102</v>
      </c>
      <c r="AD27" s="154"/>
      <c r="AE27" s="165">
        <v>0.55878854875420403</v>
      </c>
      <c r="AF27" s="30"/>
      <c r="AG27" s="181">
        <v>106.90181846548499</v>
      </c>
      <c r="AH27" s="176">
        <v>110.962731334392</v>
      </c>
      <c r="AI27" s="176">
        <v>115.800196033587</v>
      </c>
      <c r="AJ27" s="176">
        <v>105.423766603098</v>
      </c>
      <c r="AK27" s="176">
        <v>107.11438580500101</v>
      </c>
      <c r="AL27" s="182">
        <v>109.24903835558899</v>
      </c>
      <c r="AM27" s="176"/>
      <c r="AN27" s="183">
        <v>119.174814762523</v>
      </c>
      <c r="AO27" s="184">
        <v>120.215339509898</v>
      </c>
      <c r="AP27" s="185">
        <v>119.677788183807</v>
      </c>
      <c r="AQ27" s="176"/>
      <c r="AR27" s="186">
        <v>112.48357491245</v>
      </c>
      <c r="AS27" s="159"/>
      <c r="AT27" s="160">
        <v>1.8334674053380799</v>
      </c>
      <c r="AU27" s="154">
        <v>14.0949477531735</v>
      </c>
      <c r="AV27" s="154">
        <v>17.573885769083901</v>
      </c>
      <c r="AW27" s="154">
        <v>4.93375965382406</v>
      </c>
      <c r="AX27" s="154">
        <v>6.4994281695044904</v>
      </c>
      <c r="AY27" s="161">
        <v>9.0046056332697795</v>
      </c>
      <c r="AZ27" s="154"/>
      <c r="BA27" s="162">
        <v>7.1264098244445302</v>
      </c>
      <c r="BB27" s="163">
        <v>6.04380545590098</v>
      </c>
      <c r="BC27" s="164">
        <v>6.5991747124565201</v>
      </c>
      <c r="BD27" s="154"/>
      <c r="BE27" s="165">
        <v>8.55694312276459</v>
      </c>
    </row>
    <row r="28" spans="1:57" x14ac:dyDescent="0.25">
      <c r="A28" s="35" t="s">
        <v>47</v>
      </c>
      <c r="B28" s="3" t="str">
        <f t="shared" si="0"/>
        <v>Roanoke, VA</v>
      </c>
      <c r="C28" s="3"/>
      <c r="D28" s="24" t="s">
        <v>16</v>
      </c>
      <c r="E28" s="27" t="s">
        <v>17</v>
      </c>
      <c r="F28" s="3"/>
      <c r="G28" s="181">
        <v>87.740592051905907</v>
      </c>
      <c r="H28" s="176">
        <v>92.775089316987703</v>
      </c>
      <c r="I28" s="176">
        <v>98.000812854442302</v>
      </c>
      <c r="J28" s="176">
        <v>97.258120599938707</v>
      </c>
      <c r="K28" s="176">
        <v>92.781711421410606</v>
      </c>
      <c r="L28" s="182">
        <v>94.069210580556501</v>
      </c>
      <c r="M28" s="176"/>
      <c r="N28" s="183">
        <v>95.872589792060396</v>
      </c>
      <c r="O28" s="184">
        <v>96.808728439630897</v>
      </c>
      <c r="P28" s="185">
        <v>96.326811989100804</v>
      </c>
      <c r="Q28" s="176"/>
      <c r="R28" s="186">
        <v>94.658229827857596</v>
      </c>
      <c r="S28" s="159"/>
      <c r="T28" s="160">
        <v>5.5210773408624698</v>
      </c>
      <c r="U28" s="154">
        <v>-0.58885639412160196</v>
      </c>
      <c r="V28" s="154">
        <v>-1.02880673830549</v>
      </c>
      <c r="W28" s="154">
        <v>3.2304048396859799</v>
      </c>
      <c r="X28" s="154">
        <v>0.74792749195173702</v>
      </c>
      <c r="Y28" s="161">
        <v>1.1309723382914501</v>
      </c>
      <c r="Z28" s="154"/>
      <c r="AA28" s="162">
        <v>2.2889213170418601</v>
      </c>
      <c r="AB28" s="163">
        <v>-1.5969849891016801</v>
      </c>
      <c r="AC28" s="164">
        <v>0.13678829170968199</v>
      </c>
      <c r="AD28" s="154"/>
      <c r="AE28" s="165">
        <v>0.723365462144545</v>
      </c>
      <c r="AF28" s="30"/>
      <c r="AG28" s="181">
        <v>90.679722586282196</v>
      </c>
      <c r="AH28" s="176">
        <v>94.227730073952301</v>
      </c>
      <c r="AI28" s="176">
        <v>100.884267426742</v>
      </c>
      <c r="AJ28" s="176">
        <v>94.475474654377805</v>
      </c>
      <c r="AK28" s="176">
        <v>91.820510175372704</v>
      </c>
      <c r="AL28" s="182">
        <v>94.447203309069494</v>
      </c>
      <c r="AM28" s="176"/>
      <c r="AN28" s="183">
        <v>97.279050975672604</v>
      </c>
      <c r="AO28" s="184">
        <v>97.454550971941202</v>
      </c>
      <c r="AP28" s="185">
        <v>97.365793844013496</v>
      </c>
      <c r="AQ28" s="176"/>
      <c r="AR28" s="186">
        <v>95.375473375644603</v>
      </c>
      <c r="AS28" s="159"/>
      <c r="AT28" s="160">
        <v>-2.1889043944959998</v>
      </c>
      <c r="AU28" s="154">
        <v>5.8739707306752598</v>
      </c>
      <c r="AV28" s="154">
        <v>10.336366225905801</v>
      </c>
      <c r="AW28" s="154">
        <v>4.0864850401812598</v>
      </c>
      <c r="AX28" s="154">
        <v>1.0852508970541901</v>
      </c>
      <c r="AY28" s="161">
        <v>3.8805219917042999</v>
      </c>
      <c r="AZ28" s="154"/>
      <c r="BA28" s="162">
        <v>0.75772932593578102</v>
      </c>
      <c r="BB28" s="163">
        <v>0.91273822088040502</v>
      </c>
      <c r="BC28" s="164">
        <v>0.83483883397778202</v>
      </c>
      <c r="BD28" s="154"/>
      <c r="BE28" s="165">
        <v>3.01694261895579</v>
      </c>
    </row>
    <row r="29" spans="1:57" x14ac:dyDescent="0.25">
      <c r="A29" s="35" t="s">
        <v>48</v>
      </c>
      <c r="B29" s="3" t="str">
        <f t="shared" si="0"/>
        <v>Charlottesville, VA</v>
      </c>
      <c r="C29" s="3"/>
      <c r="D29" s="24" t="s">
        <v>16</v>
      </c>
      <c r="E29" s="27" t="s">
        <v>17</v>
      </c>
      <c r="F29" s="3"/>
      <c r="G29" s="181">
        <v>115.58461441213601</v>
      </c>
      <c r="H29" s="176">
        <v>115.614755949979</v>
      </c>
      <c r="I29" s="176">
        <v>120.20750126967999</v>
      </c>
      <c r="J29" s="176">
        <v>124.39714755639</v>
      </c>
      <c r="K29" s="176">
        <v>124.95490656444601</v>
      </c>
      <c r="L29" s="182">
        <v>119.8874465386</v>
      </c>
      <c r="M29" s="176"/>
      <c r="N29" s="183">
        <v>130.47356770833301</v>
      </c>
      <c r="O29" s="184">
        <v>131.34788299155599</v>
      </c>
      <c r="P29" s="185">
        <v>130.87871436556699</v>
      </c>
      <c r="Q29" s="176"/>
      <c r="R29" s="186">
        <v>122.578479540166</v>
      </c>
      <c r="S29" s="159"/>
      <c r="T29" s="160">
        <v>-9.63760565825004</v>
      </c>
      <c r="U29" s="154">
        <v>-3.74916144965424</v>
      </c>
      <c r="V29" s="154">
        <v>0.49647558473028403</v>
      </c>
      <c r="W29" s="154">
        <v>6.4445270497410698</v>
      </c>
      <c r="X29" s="154">
        <v>6.56865230039321</v>
      </c>
      <c r="Y29" s="161">
        <v>-1.53614650099576E-2</v>
      </c>
      <c r="Z29" s="154"/>
      <c r="AA29" s="162">
        <v>-8.4715677005927006</v>
      </c>
      <c r="AB29" s="163">
        <v>-12.7501218415743</v>
      </c>
      <c r="AC29" s="164">
        <v>-10.9934804431623</v>
      </c>
      <c r="AD29" s="154"/>
      <c r="AE29" s="165">
        <v>-4.5956936084438702</v>
      </c>
      <c r="AF29" s="30"/>
      <c r="AG29" s="181">
        <v>128.02452506596299</v>
      </c>
      <c r="AH29" s="176">
        <v>126.63921963754299</v>
      </c>
      <c r="AI29" s="176">
        <v>137.35761308281101</v>
      </c>
      <c r="AJ29" s="176">
        <v>128.31627871825799</v>
      </c>
      <c r="AK29" s="176">
        <v>128.28812424849599</v>
      </c>
      <c r="AL29" s="182">
        <v>129.734810996563</v>
      </c>
      <c r="AM29" s="176"/>
      <c r="AN29" s="183">
        <v>142.205679662802</v>
      </c>
      <c r="AO29" s="184">
        <v>145.16820544725499</v>
      </c>
      <c r="AP29" s="185">
        <v>143.651072512647</v>
      </c>
      <c r="AQ29" s="176"/>
      <c r="AR29" s="186">
        <v>133.83417271047301</v>
      </c>
      <c r="AS29" s="159"/>
      <c r="AT29" s="160">
        <v>-6.4490681675249801</v>
      </c>
      <c r="AU29" s="154">
        <v>7.10836192654864</v>
      </c>
      <c r="AV29" s="154">
        <v>16.341132294140799</v>
      </c>
      <c r="AW29" s="154">
        <v>6.4843039174333299</v>
      </c>
      <c r="AX29" s="154">
        <v>5.6118651369667196</v>
      </c>
      <c r="AY29" s="161">
        <v>5.7442599182298997</v>
      </c>
      <c r="AZ29" s="154"/>
      <c r="BA29" s="162">
        <v>1.2463995185593899</v>
      </c>
      <c r="BB29" s="163">
        <v>-2.3006159733656899</v>
      </c>
      <c r="BC29" s="164">
        <v>-0.69693169796529997</v>
      </c>
      <c r="BD29" s="154"/>
      <c r="BE29" s="165">
        <v>3.5192181053903702</v>
      </c>
    </row>
    <row r="30" spans="1:57" x14ac:dyDescent="0.25">
      <c r="A30" s="21" t="s">
        <v>49</v>
      </c>
      <c r="B30" t="s">
        <v>72</v>
      </c>
      <c r="C30" s="3"/>
      <c r="D30" s="24" t="s">
        <v>16</v>
      </c>
      <c r="E30" s="27" t="s">
        <v>17</v>
      </c>
      <c r="F30" s="3"/>
      <c r="G30" s="181">
        <v>94.091586433260304</v>
      </c>
      <c r="H30" s="176">
        <v>99.596211276331999</v>
      </c>
      <c r="I30" s="176">
        <v>100.251689497716</v>
      </c>
      <c r="J30" s="176">
        <v>102.446446302586</v>
      </c>
      <c r="K30" s="176">
        <v>98.035274455688395</v>
      </c>
      <c r="L30" s="182">
        <v>99.188863595733196</v>
      </c>
      <c r="M30" s="176"/>
      <c r="N30" s="183">
        <v>108.035071451254</v>
      </c>
      <c r="O30" s="184">
        <v>107.48847266881</v>
      </c>
      <c r="P30" s="185">
        <v>107.763474996005</v>
      </c>
      <c r="Q30" s="176"/>
      <c r="R30" s="186">
        <v>101.518225260416</v>
      </c>
      <c r="S30" s="159"/>
      <c r="T30" s="160">
        <v>7.5508706017129104</v>
      </c>
      <c r="U30" s="154">
        <v>1.7994223799817699</v>
      </c>
      <c r="V30" s="154">
        <v>-0.93093304528375798</v>
      </c>
      <c r="W30" s="154">
        <v>2.1838847499704102</v>
      </c>
      <c r="X30" s="154">
        <v>3.8780930356399499</v>
      </c>
      <c r="Y30" s="161">
        <v>2.19697617456724</v>
      </c>
      <c r="Z30" s="154"/>
      <c r="AA30" s="162">
        <v>11.5715592708302</v>
      </c>
      <c r="AB30" s="163">
        <v>10.315952736663601</v>
      </c>
      <c r="AC30" s="164">
        <v>10.955150399291099</v>
      </c>
      <c r="AD30" s="154"/>
      <c r="AE30" s="165">
        <v>4.5758683142254899</v>
      </c>
      <c r="AF30" s="30"/>
      <c r="AG30" s="181">
        <v>96.666276988752898</v>
      </c>
      <c r="AH30" s="176">
        <v>98.929650946323306</v>
      </c>
      <c r="AI30" s="176">
        <v>102.28797441843</v>
      </c>
      <c r="AJ30" s="176">
        <v>100.594448758946</v>
      </c>
      <c r="AK30" s="176">
        <v>98.648132992327305</v>
      </c>
      <c r="AL30" s="182">
        <v>99.466269420581199</v>
      </c>
      <c r="AM30" s="176"/>
      <c r="AN30" s="183">
        <v>109.51153217902601</v>
      </c>
      <c r="AO30" s="184">
        <v>108.183869496094</v>
      </c>
      <c r="AP30" s="185">
        <v>108.866385865914</v>
      </c>
      <c r="AQ30" s="176"/>
      <c r="AR30" s="186">
        <v>102.39907738095199</v>
      </c>
      <c r="AS30" s="159"/>
      <c r="AT30" s="160">
        <v>5.1974567932342097</v>
      </c>
      <c r="AU30" s="154">
        <v>6.36042912702632</v>
      </c>
      <c r="AV30" s="154">
        <v>9.4308647686530698</v>
      </c>
      <c r="AW30" s="154">
        <v>6.4119838288526099</v>
      </c>
      <c r="AX30" s="154">
        <v>6.8148028302523098</v>
      </c>
      <c r="AY30" s="161">
        <v>6.7845328472631596</v>
      </c>
      <c r="AZ30" s="154"/>
      <c r="BA30" s="162">
        <v>14.401132504294599</v>
      </c>
      <c r="BB30" s="163">
        <v>13.991650606778601</v>
      </c>
      <c r="BC30" s="164">
        <v>14.1874478134658</v>
      </c>
      <c r="BD30" s="154"/>
      <c r="BE30" s="165">
        <v>9.1918284422385206</v>
      </c>
    </row>
    <row r="31" spans="1:57" x14ac:dyDescent="0.25">
      <c r="A31" s="21" t="s">
        <v>50</v>
      </c>
      <c r="B31" s="3" t="str">
        <f t="shared" si="0"/>
        <v>Staunton &amp; Harrisonburg, VA</v>
      </c>
      <c r="C31" s="3"/>
      <c r="D31" s="24" t="s">
        <v>16</v>
      </c>
      <c r="E31" s="27" t="s">
        <v>17</v>
      </c>
      <c r="F31" s="3"/>
      <c r="G31" s="181">
        <v>88.618483913618306</v>
      </c>
      <c r="H31" s="176">
        <v>88.099960264900602</v>
      </c>
      <c r="I31" s="176">
        <v>86.969696832579103</v>
      </c>
      <c r="J31" s="176">
        <v>86.673546734955096</v>
      </c>
      <c r="K31" s="176">
        <v>88.558347299813704</v>
      </c>
      <c r="L31" s="182">
        <v>87.772517133956299</v>
      </c>
      <c r="M31" s="176"/>
      <c r="N31" s="183">
        <v>98.714056776556703</v>
      </c>
      <c r="O31" s="184">
        <v>98.791801720235398</v>
      </c>
      <c r="P31" s="185">
        <v>98.753150466651405</v>
      </c>
      <c r="Q31" s="176"/>
      <c r="R31" s="186">
        <v>90.859151522907595</v>
      </c>
      <c r="S31" s="159"/>
      <c r="T31" s="160">
        <v>4.1480189528818601</v>
      </c>
      <c r="U31" s="154">
        <v>-1.5025129195139599</v>
      </c>
      <c r="V31" s="154">
        <v>-3.3956823587271101</v>
      </c>
      <c r="W31" s="154">
        <v>-3.1208675522745501</v>
      </c>
      <c r="X31" s="154">
        <v>-3.2761527811823302E-2</v>
      </c>
      <c r="Y31" s="161">
        <v>-1.14947744694859</v>
      </c>
      <c r="Z31" s="154"/>
      <c r="AA31" s="162">
        <v>-5.2767763484036703</v>
      </c>
      <c r="AB31" s="163">
        <v>-11.8974441308201</v>
      </c>
      <c r="AC31" s="164">
        <v>-9.1797779059379199</v>
      </c>
      <c r="AD31" s="154"/>
      <c r="AE31" s="165">
        <v>-5.2952700942304798</v>
      </c>
      <c r="AF31" s="30"/>
      <c r="AG31" s="181">
        <v>92.945967867901302</v>
      </c>
      <c r="AH31" s="176">
        <v>93.147622869708599</v>
      </c>
      <c r="AI31" s="176">
        <v>94.545175061067795</v>
      </c>
      <c r="AJ31" s="176">
        <v>92.619099150141594</v>
      </c>
      <c r="AK31" s="176">
        <v>94.440442892672607</v>
      </c>
      <c r="AL31" s="182">
        <v>93.562527757216799</v>
      </c>
      <c r="AM31" s="176"/>
      <c r="AN31" s="183">
        <v>103.502795272117</v>
      </c>
      <c r="AO31" s="184">
        <v>103.870824704813</v>
      </c>
      <c r="AP31" s="185">
        <v>103.68411733118501</v>
      </c>
      <c r="AQ31" s="176"/>
      <c r="AR31" s="186">
        <v>96.875120751014094</v>
      </c>
      <c r="AS31" s="159"/>
      <c r="AT31" s="160">
        <v>-3.3542857171108902</v>
      </c>
      <c r="AU31" s="154">
        <v>0.429967358825042</v>
      </c>
      <c r="AV31" s="154">
        <v>0.78112114305972002</v>
      </c>
      <c r="AW31" s="154">
        <v>-3.5039994542974902</v>
      </c>
      <c r="AX31" s="154">
        <v>-1.96456181983654</v>
      </c>
      <c r="AY31" s="161">
        <v>-1.5859075918104</v>
      </c>
      <c r="AZ31" s="154"/>
      <c r="BA31" s="162">
        <v>-2.3520123027797801</v>
      </c>
      <c r="BB31" s="163">
        <v>-4.4583983244244196</v>
      </c>
      <c r="BC31" s="164">
        <v>-3.4067712930266998</v>
      </c>
      <c r="BD31" s="154"/>
      <c r="BE31" s="165">
        <v>-2.0161523853110399</v>
      </c>
    </row>
    <row r="32" spans="1:57" x14ac:dyDescent="0.25">
      <c r="A32" s="21" t="s">
        <v>51</v>
      </c>
      <c r="B32" s="3" t="str">
        <f t="shared" si="0"/>
        <v>Blacksburg &amp; Wytheville, VA</v>
      </c>
      <c r="C32" s="3"/>
      <c r="D32" s="24" t="s">
        <v>16</v>
      </c>
      <c r="E32" s="27" t="s">
        <v>17</v>
      </c>
      <c r="F32" s="3"/>
      <c r="G32" s="181">
        <v>86.469387170675802</v>
      </c>
      <c r="H32" s="176">
        <v>89.976764397905697</v>
      </c>
      <c r="I32" s="176">
        <v>92.015072046109495</v>
      </c>
      <c r="J32" s="176">
        <v>92.183435294117601</v>
      </c>
      <c r="K32" s="176">
        <v>92.219900221729404</v>
      </c>
      <c r="L32" s="182">
        <v>90.685947036309003</v>
      </c>
      <c r="M32" s="176"/>
      <c r="N32" s="183">
        <v>96.427186332087501</v>
      </c>
      <c r="O32" s="184">
        <v>97.985636363636303</v>
      </c>
      <c r="P32" s="185">
        <v>97.182174511423</v>
      </c>
      <c r="Q32" s="176"/>
      <c r="R32" s="186">
        <v>92.460442857142795</v>
      </c>
      <c r="S32" s="159"/>
      <c r="T32" s="160">
        <v>4.16489278636449</v>
      </c>
      <c r="U32" s="154">
        <v>5.7375840032750602</v>
      </c>
      <c r="V32" s="154">
        <v>5.1222359113114599</v>
      </c>
      <c r="W32" s="154">
        <v>1.4617462606725</v>
      </c>
      <c r="X32" s="154">
        <v>0.316353433727533</v>
      </c>
      <c r="Y32" s="161">
        <v>2.8364931632238801</v>
      </c>
      <c r="Z32" s="154"/>
      <c r="AA32" s="162">
        <v>-10.042804554858799</v>
      </c>
      <c r="AB32" s="163">
        <v>-13.3621604771609</v>
      </c>
      <c r="AC32" s="164">
        <v>-11.786909823892801</v>
      </c>
      <c r="AD32" s="154"/>
      <c r="AE32" s="165">
        <v>-3.5765655164205898</v>
      </c>
      <c r="AF32" s="30"/>
      <c r="AG32" s="181">
        <v>87.219466465505405</v>
      </c>
      <c r="AH32" s="176">
        <v>89.201381284916195</v>
      </c>
      <c r="AI32" s="176">
        <v>91.168876568427095</v>
      </c>
      <c r="AJ32" s="176">
        <v>90.755405105438399</v>
      </c>
      <c r="AK32" s="176">
        <v>104.150354146235</v>
      </c>
      <c r="AL32" s="182">
        <v>93.112848500928607</v>
      </c>
      <c r="AM32" s="176"/>
      <c r="AN32" s="183">
        <v>102.669633261824</v>
      </c>
      <c r="AO32" s="184">
        <v>95.692110702801997</v>
      </c>
      <c r="AP32" s="185">
        <v>99.384761853273503</v>
      </c>
      <c r="AQ32" s="176"/>
      <c r="AR32" s="186">
        <v>95.177589122038896</v>
      </c>
      <c r="AS32" s="159"/>
      <c r="AT32" s="160">
        <v>2.2554322449487598</v>
      </c>
      <c r="AU32" s="154">
        <v>5.8285922536694796</v>
      </c>
      <c r="AV32" s="154">
        <v>2.2436209611756799</v>
      </c>
      <c r="AW32" s="154">
        <v>5.1814627415169099</v>
      </c>
      <c r="AX32" s="154">
        <v>20.450639898978299</v>
      </c>
      <c r="AY32" s="161">
        <v>7.6942639577531997</v>
      </c>
      <c r="AZ32" s="154"/>
      <c r="BA32" s="162">
        <v>8.9290082506277706</v>
      </c>
      <c r="BB32" s="163">
        <v>-1.0774362236667701</v>
      </c>
      <c r="BC32" s="164">
        <v>4.1497308387029399</v>
      </c>
      <c r="BD32" s="154"/>
      <c r="BE32" s="165">
        <v>6.8007295031351598</v>
      </c>
    </row>
    <row r="33" spans="1:64" x14ac:dyDescent="0.25">
      <c r="A33" s="21" t="s">
        <v>52</v>
      </c>
      <c r="B33" s="3" t="str">
        <f t="shared" si="0"/>
        <v>Lynchburg, VA</v>
      </c>
      <c r="C33" s="3"/>
      <c r="D33" s="24" t="s">
        <v>16</v>
      </c>
      <c r="E33" s="27" t="s">
        <v>17</v>
      </c>
      <c r="F33" s="3"/>
      <c r="G33" s="181">
        <v>90.525227091633397</v>
      </c>
      <c r="H33" s="176">
        <v>99.404235412474804</v>
      </c>
      <c r="I33" s="176">
        <v>102.283712255772</v>
      </c>
      <c r="J33" s="176">
        <v>99.718500232883002</v>
      </c>
      <c r="K33" s="176">
        <v>97.157158145065296</v>
      </c>
      <c r="L33" s="182">
        <v>98.571606606606593</v>
      </c>
      <c r="M33" s="176"/>
      <c r="N33" s="183">
        <v>106.956250702641</v>
      </c>
      <c r="O33" s="184">
        <v>105.71527294541001</v>
      </c>
      <c r="P33" s="185">
        <v>106.355928612884</v>
      </c>
      <c r="Q33" s="176"/>
      <c r="R33" s="186">
        <v>100.67221534847199</v>
      </c>
      <c r="S33" s="159"/>
      <c r="T33" s="160">
        <v>1.0041949980848699</v>
      </c>
      <c r="U33" s="154">
        <v>5.29607587994263</v>
      </c>
      <c r="V33" s="154">
        <v>0.27605100606305699</v>
      </c>
      <c r="W33" s="154">
        <v>-4.8857726946768096</v>
      </c>
      <c r="X33" s="154">
        <v>-1.4569507375205599</v>
      </c>
      <c r="Y33" s="161">
        <v>-0.27272869800913602</v>
      </c>
      <c r="Z33" s="154"/>
      <c r="AA33" s="162">
        <v>-3.71867155917688</v>
      </c>
      <c r="AB33" s="163">
        <v>-10.217350917327799</v>
      </c>
      <c r="AC33" s="164">
        <v>-7.1324596987314903</v>
      </c>
      <c r="AD33" s="154"/>
      <c r="AE33" s="165">
        <v>-3.0675233849002801</v>
      </c>
      <c r="AF33" s="30"/>
      <c r="AG33" s="181">
        <v>92.171822840409902</v>
      </c>
      <c r="AH33" s="176">
        <v>98.332237177155307</v>
      </c>
      <c r="AI33" s="176">
        <v>102.47459279494601</v>
      </c>
      <c r="AJ33" s="176">
        <v>96.966735855988205</v>
      </c>
      <c r="AK33" s="176">
        <v>95.883834644158796</v>
      </c>
      <c r="AL33" s="182">
        <v>97.521018766756001</v>
      </c>
      <c r="AM33" s="176"/>
      <c r="AN33" s="183">
        <v>103.710997156061</v>
      </c>
      <c r="AO33" s="184">
        <v>106.03419803448899</v>
      </c>
      <c r="AP33" s="185">
        <v>104.84803521190599</v>
      </c>
      <c r="AQ33" s="176"/>
      <c r="AR33" s="186">
        <v>99.695502168116505</v>
      </c>
      <c r="AS33" s="159"/>
      <c r="AT33" s="160">
        <v>-4.99760037649627</v>
      </c>
      <c r="AU33" s="154">
        <v>4.8988599724632804</v>
      </c>
      <c r="AV33" s="154">
        <v>6.8687398661289096</v>
      </c>
      <c r="AW33" s="154">
        <v>-0.82347019222669005</v>
      </c>
      <c r="AX33" s="154">
        <v>1.3647960409634901</v>
      </c>
      <c r="AY33" s="161">
        <v>1.7477228552853901</v>
      </c>
      <c r="AZ33" s="154"/>
      <c r="BA33" s="162">
        <v>-2.7189658795535401</v>
      </c>
      <c r="BB33" s="163">
        <v>-3.32851330672622</v>
      </c>
      <c r="BC33" s="164">
        <v>-3.0548091931377801</v>
      </c>
      <c r="BD33" s="154"/>
      <c r="BE33" s="165">
        <v>0.15503616190442801</v>
      </c>
    </row>
    <row r="34" spans="1:64" x14ac:dyDescent="0.25">
      <c r="A34" s="21" t="s">
        <v>77</v>
      </c>
      <c r="B34" s="3" t="str">
        <f t="shared" si="0"/>
        <v>Central Virginia</v>
      </c>
      <c r="C34" s="3"/>
      <c r="D34" s="24" t="s">
        <v>16</v>
      </c>
      <c r="E34" s="27" t="s">
        <v>17</v>
      </c>
      <c r="F34" s="3"/>
      <c r="G34" s="181">
        <v>96.564660125644096</v>
      </c>
      <c r="H34" s="176">
        <v>102.89847838922999</v>
      </c>
      <c r="I34" s="176">
        <v>104.77849297864999</v>
      </c>
      <c r="J34" s="176">
        <v>103.24373054364899</v>
      </c>
      <c r="K34" s="176">
        <v>100.004516984467</v>
      </c>
      <c r="L34" s="182">
        <v>101.72426640386399</v>
      </c>
      <c r="M34" s="176"/>
      <c r="N34" s="183">
        <v>105.044836300976</v>
      </c>
      <c r="O34" s="184">
        <v>102.259540666427</v>
      </c>
      <c r="P34" s="185">
        <v>103.73276498784701</v>
      </c>
      <c r="Q34" s="176"/>
      <c r="R34" s="186">
        <v>102.256393238831</v>
      </c>
      <c r="S34" s="159"/>
      <c r="T34" s="160">
        <v>-1.21592213534729</v>
      </c>
      <c r="U34" s="154">
        <v>-2.9274859340789199</v>
      </c>
      <c r="V34" s="154">
        <v>-4.8298576059234497</v>
      </c>
      <c r="W34" s="154">
        <v>-6.4014898470358998</v>
      </c>
      <c r="X34" s="154">
        <v>-4.85197553035625</v>
      </c>
      <c r="Y34" s="161">
        <v>-4.5112591647893199</v>
      </c>
      <c r="Z34" s="154"/>
      <c r="AA34" s="162">
        <v>-9.5375230294548494</v>
      </c>
      <c r="AB34" s="163">
        <v>-17.9472706574185</v>
      </c>
      <c r="AC34" s="164">
        <v>-14.093925777704101</v>
      </c>
      <c r="AD34" s="154"/>
      <c r="AE34" s="165">
        <v>-7.8144999602696199</v>
      </c>
      <c r="AF34" s="30"/>
      <c r="AG34" s="181">
        <v>97.532153534724301</v>
      </c>
      <c r="AH34" s="176">
        <v>101.24534161160599</v>
      </c>
      <c r="AI34" s="176">
        <v>105.28938782985</v>
      </c>
      <c r="AJ34" s="176">
        <v>100.04034397948</v>
      </c>
      <c r="AK34" s="176">
        <v>98.960148595829594</v>
      </c>
      <c r="AL34" s="182">
        <v>100.718035723754</v>
      </c>
      <c r="AM34" s="176"/>
      <c r="AN34" s="183">
        <v>105.062824934554</v>
      </c>
      <c r="AO34" s="184">
        <v>105.336170558205</v>
      </c>
      <c r="AP34" s="185">
        <v>105.197942911512</v>
      </c>
      <c r="AQ34" s="176"/>
      <c r="AR34" s="186">
        <v>102.05909641418801</v>
      </c>
      <c r="AS34" s="159"/>
      <c r="AT34" s="160">
        <v>-3.9630809723592999</v>
      </c>
      <c r="AU34" s="154">
        <v>2.0685885896689</v>
      </c>
      <c r="AV34" s="154">
        <v>4.26193394129709</v>
      </c>
      <c r="AW34" s="154">
        <v>-1.9234895254842199</v>
      </c>
      <c r="AX34" s="154">
        <v>-0.72948262644551598</v>
      </c>
      <c r="AY34" s="161">
        <v>6.9682990979156902E-3</v>
      </c>
      <c r="AZ34" s="154"/>
      <c r="BA34" s="162">
        <v>-2.9433741202391799</v>
      </c>
      <c r="BB34" s="163">
        <v>-6.3528799778705496</v>
      </c>
      <c r="BC34" s="164">
        <v>-4.71388610164471</v>
      </c>
      <c r="BD34" s="154"/>
      <c r="BE34" s="165">
        <v>-1.5004808834522401</v>
      </c>
    </row>
    <row r="35" spans="1:64" x14ac:dyDescent="0.25">
      <c r="A35" s="21" t="s">
        <v>78</v>
      </c>
      <c r="B35" s="3" t="str">
        <f t="shared" si="0"/>
        <v>Chesapeake Bay</v>
      </c>
      <c r="C35" s="3"/>
      <c r="D35" s="24" t="s">
        <v>16</v>
      </c>
      <c r="E35" s="27" t="s">
        <v>17</v>
      </c>
      <c r="F35" s="3"/>
      <c r="G35" s="181">
        <v>93.485691768826598</v>
      </c>
      <c r="H35" s="176">
        <v>95.745854483925498</v>
      </c>
      <c r="I35" s="176">
        <v>99.132967959527804</v>
      </c>
      <c r="J35" s="176">
        <v>96.485397923875396</v>
      </c>
      <c r="K35" s="176">
        <v>99.965636363636307</v>
      </c>
      <c r="L35" s="182">
        <v>96.948192854665194</v>
      </c>
      <c r="M35" s="176"/>
      <c r="N35" s="183">
        <v>101.99581967213101</v>
      </c>
      <c r="O35" s="184">
        <v>101.007685774946</v>
      </c>
      <c r="P35" s="185">
        <v>101.51051094890499</v>
      </c>
      <c r="Q35" s="176"/>
      <c r="R35" s="186">
        <v>98.086991150442401</v>
      </c>
      <c r="S35" s="159"/>
      <c r="T35" s="160">
        <v>9.6250834692252596</v>
      </c>
      <c r="U35" s="154">
        <v>4.5185097118226398</v>
      </c>
      <c r="V35" s="154">
        <v>7.5697000149182996</v>
      </c>
      <c r="W35" s="154">
        <v>-3.1985236424971499</v>
      </c>
      <c r="X35" s="154">
        <v>7.1259337773118903</v>
      </c>
      <c r="Y35" s="161">
        <v>4.15717757852814</v>
      </c>
      <c r="Z35" s="154"/>
      <c r="AA35" s="162">
        <v>1.48019404358729</v>
      </c>
      <c r="AB35" s="163">
        <v>2.4640564956146398</v>
      </c>
      <c r="AC35" s="164">
        <v>1.9716762368218199</v>
      </c>
      <c r="AD35" s="154"/>
      <c r="AE35" s="165">
        <v>3.5432683929518101</v>
      </c>
      <c r="AF35" s="30"/>
      <c r="AG35" s="181">
        <v>103.560688487584</v>
      </c>
      <c r="AH35" s="176">
        <v>104.164598308668</v>
      </c>
      <c r="AI35" s="176">
        <v>110.27270570418899</v>
      </c>
      <c r="AJ35" s="176">
        <v>104.633704850361</v>
      </c>
      <c r="AK35" s="176">
        <v>107.36773453093799</v>
      </c>
      <c r="AL35" s="182">
        <v>106.07950870971101</v>
      </c>
      <c r="AM35" s="176"/>
      <c r="AN35" s="183">
        <v>112.67245358755601</v>
      </c>
      <c r="AO35" s="184">
        <v>114.910394936708</v>
      </c>
      <c r="AP35" s="185">
        <v>113.78634828629001</v>
      </c>
      <c r="AQ35" s="176"/>
      <c r="AR35" s="186">
        <v>108.33555735890801</v>
      </c>
      <c r="AS35" s="159"/>
      <c r="AT35" s="160">
        <v>3.2703476389580799</v>
      </c>
      <c r="AU35" s="154">
        <v>12.1178977366531</v>
      </c>
      <c r="AV35" s="154">
        <v>19.313264208304901</v>
      </c>
      <c r="AW35" s="154">
        <v>8.7455338558315106</v>
      </c>
      <c r="AX35" s="154">
        <v>11.0591929043406</v>
      </c>
      <c r="AY35" s="161">
        <v>10.992014198019699</v>
      </c>
      <c r="AZ35" s="154"/>
      <c r="BA35" s="162">
        <v>9.2349892497041992</v>
      </c>
      <c r="BB35" s="163">
        <v>11.297542735778601</v>
      </c>
      <c r="BC35" s="164">
        <v>10.2626154980774</v>
      </c>
      <c r="BD35" s="154"/>
      <c r="BE35" s="165">
        <v>11.0056942659138</v>
      </c>
    </row>
    <row r="36" spans="1:64" x14ac:dyDescent="0.25">
      <c r="A36" s="21" t="s">
        <v>79</v>
      </c>
      <c r="B36" s="3" t="str">
        <f t="shared" si="0"/>
        <v>Coastal Virginia - Eastern Shore</v>
      </c>
      <c r="C36" s="3"/>
      <c r="D36" s="24" t="s">
        <v>16</v>
      </c>
      <c r="E36" s="27" t="s">
        <v>17</v>
      </c>
      <c r="F36" s="3"/>
      <c r="G36" s="181">
        <v>89.111298701298693</v>
      </c>
      <c r="H36" s="176">
        <v>92.474504310344798</v>
      </c>
      <c r="I36" s="176">
        <v>94.455178571428505</v>
      </c>
      <c r="J36" s="176">
        <v>95.1752007648183</v>
      </c>
      <c r="K36" s="176">
        <v>94.319096509240197</v>
      </c>
      <c r="L36" s="182">
        <v>93.326898011002896</v>
      </c>
      <c r="M36" s="176"/>
      <c r="N36" s="183">
        <v>95.065738758029894</v>
      </c>
      <c r="O36" s="184">
        <v>94.741824324324298</v>
      </c>
      <c r="P36" s="185">
        <v>94.907870472008696</v>
      </c>
      <c r="Q36" s="176"/>
      <c r="R36" s="186">
        <v>93.7668081857055</v>
      </c>
      <c r="S36" s="159"/>
      <c r="T36" s="160">
        <v>4.6804880278109797</v>
      </c>
      <c r="U36" s="154">
        <v>5.3617337553291096</v>
      </c>
      <c r="V36" s="154">
        <v>6.1403746769938401</v>
      </c>
      <c r="W36" s="154">
        <v>6.9088904944429901</v>
      </c>
      <c r="X36" s="154">
        <v>7.7277449762879602</v>
      </c>
      <c r="Y36" s="161">
        <v>6.1871705059304496</v>
      </c>
      <c r="Z36" s="154"/>
      <c r="AA36" s="162">
        <v>4.8436074915668801</v>
      </c>
      <c r="AB36" s="163">
        <v>3.4275325653350501</v>
      </c>
      <c r="AC36" s="164">
        <v>4.1278358666746504</v>
      </c>
      <c r="AD36" s="154"/>
      <c r="AE36" s="165">
        <v>5.5626351938860399</v>
      </c>
      <c r="AF36" s="30"/>
      <c r="AG36" s="181">
        <v>88.892697583278903</v>
      </c>
      <c r="AH36" s="176">
        <v>91.696254416961096</v>
      </c>
      <c r="AI36" s="176">
        <v>95.266524985640402</v>
      </c>
      <c r="AJ36" s="176">
        <v>92.742079037800593</v>
      </c>
      <c r="AK36" s="176">
        <v>90.975088471849801</v>
      </c>
      <c r="AL36" s="182">
        <v>91.976481762032293</v>
      </c>
      <c r="AM36" s="176"/>
      <c r="AN36" s="183">
        <v>95.334816859006494</v>
      </c>
      <c r="AO36" s="184">
        <v>95.381262653169898</v>
      </c>
      <c r="AP36" s="185">
        <v>95.357343669250596</v>
      </c>
      <c r="AQ36" s="176"/>
      <c r="AR36" s="186">
        <v>93.027315878242703</v>
      </c>
      <c r="AS36" s="159"/>
      <c r="AT36" s="160">
        <v>-2.31124238942223</v>
      </c>
      <c r="AU36" s="154">
        <v>4.5352690596819798</v>
      </c>
      <c r="AV36" s="154">
        <v>6.4265715474479199</v>
      </c>
      <c r="AW36" s="154">
        <v>4.8973723365555299</v>
      </c>
      <c r="AX36" s="154">
        <v>3.4403249770203201</v>
      </c>
      <c r="AY36" s="161">
        <v>3.51803541199101</v>
      </c>
      <c r="AZ36" s="154"/>
      <c r="BA36" s="162">
        <v>1.77048842386895</v>
      </c>
      <c r="BB36" s="163">
        <v>1.2124923206899201</v>
      </c>
      <c r="BC36" s="164">
        <v>1.5003988490589499</v>
      </c>
      <c r="BD36" s="154"/>
      <c r="BE36" s="165">
        <v>2.9951062107535602</v>
      </c>
    </row>
    <row r="37" spans="1:64" x14ac:dyDescent="0.25">
      <c r="A37" s="21" t="s">
        <v>80</v>
      </c>
      <c r="B37" s="3" t="str">
        <f t="shared" si="0"/>
        <v>Coastal Virginia - Hampton Roads</v>
      </c>
      <c r="C37" s="3"/>
      <c r="D37" s="24" t="s">
        <v>16</v>
      </c>
      <c r="E37" s="27" t="s">
        <v>17</v>
      </c>
      <c r="F37" s="3"/>
      <c r="G37" s="181">
        <v>84.6356114436756</v>
      </c>
      <c r="H37" s="176">
        <v>86.908012866849703</v>
      </c>
      <c r="I37" s="176">
        <v>89.927976275361303</v>
      </c>
      <c r="J37" s="176">
        <v>89.421588287488902</v>
      </c>
      <c r="K37" s="176">
        <v>90.350644288700295</v>
      </c>
      <c r="L37" s="182">
        <v>88.431798214863505</v>
      </c>
      <c r="M37" s="176"/>
      <c r="N37" s="183">
        <v>97.293544726686207</v>
      </c>
      <c r="O37" s="184">
        <v>100.68391562294001</v>
      </c>
      <c r="P37" s="185">
        <v>98.955172991071393</v>
      </c>
      <c r="Q37" s="176"/>
      <c r="R37" s="186">
        <v>91.742767612922293</v>
      </c>
      <c r="S37" s="159"/>
      <c r="T37" s="160">
        <v>-0.91651882311827404</v>
      </c>
      <c r="U37" s="154">
        <v>-6.0372870956425402</v>
      </c>
      <c r="V37" s="154">
        <v>-5.4057208532472698</v>
      </c>
      <c r="W37" s="154">
        <v>-6.0860754141478299</v>
      </c>
      <c r="X37" s="154">
        <v>-3.9023707835210302</v>
      </c>
      <c r="Y37" s="161">
        <v>-4.7941904214509901</v>
      </c>
      <c r="Z37" s="154"/>
      <c r="AA37" s="162">
        <v>-7.9000675263231503</v>
      </c>
      <c r="AB37" s="163">
        <v>-11.2310124307064</v>
      </c>
      <c r="AC37" s="164">
        <v>-9.7475464998658197</v>
      </c>
      <c r="AD37" s="154"/>
      <c r="AE37" s="165">
        <v>-7.0944573393976897</v>
      </c>
      <c r="AF37" s="30"/>
      <c r="AG37" s="181">
        <v>96.768620338045594</v>
      </c>
      <c r="AH37" s="176">
        <v>96.881387191858593</v>
      </c>
      <c r="AI37" s="176">
        <v>104.135964674313</v>
      </c>
      <c r="AJ37" s="176">
        <v>95.551330354406204</v>
      </c>
      <c r="AK37" s="176">
        <v>97.122318033446206</v>
      </c>
      <c r="AL37" s="182">
        <v>98.218715176954206</v>
      </c>
      <c r="AM37" s="176"/>
      <c r="AN37" s="183">
        <v>109.23700516976299</v>
      </c>
      <c r="AO37" s="184">
        <v>110.264193676484</v>
      </c>
      <c r="AP37" s="185">
        <v>109.755781575252</v>
      </c>
      <c r="AQ37" s="176"/>
      <c r="AR37" s="186">
        <v>101.863996167343</v>
      </c>
      <c r="AS37" s="159"/>
      <c r="AT37" s="160">
        <v>-7.7552765302492404</v>
      </c>
      <c r="AU37" s="154">
        <v>2.0850969485743001</v>
      </c>
      <c r="AV37" s="154">
        <v>8.6033469816162906</v>
      </c>
      <c r="AW37" s="154">
        <v>-2.6705733173700898</v>
      </c>
      <c r="AX37" s="154">
        <v>-1.16140432987926</v>
      </c>
      <c r="AY37" s="161">
        <v>-0.28481699362033103</v>
      </c>
      <c r="AZ37" s="154"/>
      <c r="BA37" s="162">
        <v>1.0369965918333801</v>
      </c>
      <c r="BB37" s="163">
        <v>-0.50751795068067396</v>
      </c>
      <c r="BC37" s="164">
        <v>0.23482284188792099</v>
      </c>
      <c r="BD37" s="154"/>
      <c r="BE37" s="165">
        <v>-0.15514142258822999</v>
      </c>
    </row>
    <row r="38" spans="1:64" x14ac:dyDescent="0.25">
      <c r="A38" s="20" t="s">
        <v>81</v>
      </c>
      <c r="B38" s="3" t="str">
        <f t="shared" si="0"/>
        <v>Northern Virginia</v>
      </c>
      <c r="C38" s="3"/>
      <c r="D38" s="24" t="s">
        <v>16</v>
      </c>
      <c r="E38" s="27" t="s">
        <v>17</v>
      </c>
      <c r="F38" s="3"/>
      <c r="G38" s="181">
        <v>114.59316280181601</v>
      </c>
      <c r="H38" s="176">
        <v>129.55574310834001</v>
      </c>
      <c r="I38" s="176">
        <v>137.43113449120401</v>
      </c>
      <c r="J38" s="176">
        <v>136.49250261553399</v>
      </c>
      <c r="K38" s="176">
        <v>126.541340430402</v>
      </c>
      <c r="L38" s="182">
        <v>129.183739146595</v>
      </c>
      <c r="M38" s="176"/>
      <c r="N38" s="183">
        <v>112.94346820362</v>
      </c>
      <c r="O38" s="184">
        <v>113.139276334512</v>
      </c>
      <c r="P38" s="185">
        <v>113.038936748002</v>
      </c>
      <c r="Q38" s="176"/>
      <c r="R38" s="186">
        <v>124.780357303115</v>
      </c>
      <c r="S38" s="159"/>
      <c r="T38" s="160">
        <v>-2.4500489013801601</v>
      </c>
      <c r="U38" s="154">
        <v>-7.0514223309892703</v>
      </c>
      <c r="V38" s="154">
        <v>-7.2913713540283398</v>
      </c>
      <c r="W38" s="154">
        <v>-6.1657273192967903</v>
      </c>
      <c r="X38" s="154">
        <v>-1.1283990512019699</v>
      </c>
      <c r="Y38" s="161">
        <v>-6.1886384271980299</v>
      </c>
      <c r="Z38" s="154"/>
      <c r="AA38" s="162">
        <v>0.12018323889795</v>
      </c>
      <c r="AB38" s="163">
        <v>-0.99223692171964795</v>
      </c>
      <c r="AC38" s="164">
        <v>-0.46537329194323102</v>
      </c>
      <c r="AD38" s="154"/>
      <c r="AE38" s="165">
        <v>-4.8236979206627302</v>
      </c>
      <c r="AF38" s="30"/>
      <c r="AG38" s="181">
        <v>109.204308700376</v>
      </c>
      <c r="AH38" s="176">
        <v>119.153133077481</v>
      </c>
      <c r="AI38" s="176">
        <v>126.837843199085</v>
      </c>
      <c r="AJ38" s="176">
        <v>120.14661099928701</v>
      </c>
      <c r="AK38" s="176">
        <v>112.91127940976099</v>
      </c>
      <c r="AL38" s="182">
        <v>117.845448524094</v>
      </c>
      <c r="AM38" s="176"/>
      <c r="AN38" s="183">
        <v>110.01710642894599</v>
      </c>
      <c r="AO38" s="184">
        <v>110.187199308519</v>
      </c>
      <c r="AP38" s="185">
        <v>110.102774531216</v>
      </c>
      <c r="AQ38" s="176"/>
      <c r="AR38" s="186">
        <v>115.541209048761</v>
      </c>
      <c r="AS38" s="159"/>
      <c r="AT38" s="160">
        <v>-4.5838480242623802</v>
      </c>
      <c r="AU38" s="154">
        <v>2.2463267155156998</v>
      </c>
      <c r="AV38" s="154">
        <v>5.6314118569063201</v>
      </c>
      <c r="AW38" s="154">
        <v>1.4355643963892799</v>
      </c>
      <c r="AX38" s="154">
        <v>0.93903681907882397</v>
      </c>
      <c r="AY38" s="161">
        <v>1.27421173532947</v>
      </c>
      <c r="AZ38" s="154"/>
      <c r="BA38" s="162">
        <v>2.4210508034934599</v>
      </c>
      <c r="BB38" s="163">
        <v>1.0340357851758299</v>
      </c>
      <c r="BC38" s="164">
        <v>1.7068330622287899</v>
      </c>
      <c r="BD38" s="154"/>
      <c r="BE38" s="165">
        <v>1.38092405615341</v>
      </c>
    </row>
    <row r="39" spans="1:64" x14ac:dyDescent="0.25">
      <c r="A39" s="22" t="s">
        <v>82</v>
      </c>
      <c r="B39" s="3" t="str">
        <f t="shared" si="0"/>
        <v>Shenandoah Valley</v>
      </c>
      <c r="C39" s="3"/>
      <c r="D39" s="25" t="s">
        <v>16</v>
      </c>
      <c r="E39" s="28" t="s">
        <v>17</v>
      </c>
      <c r="F39" s="3"/>
      <c r="G39" s="187">
        <v>87.334070972886707</v>
      </c>
      <c r="H39" s="188">
        <v>87.383400624349605</v>
      </c>
      <c r="I39" s="188">
        <v>86.646779770909802</v>
      </c>
      <c r="J39" s="188">
        <v>86.618404693289406</v>
      </c>
      <c r="K39" s="188">
        <v>86.636472081218201</v>
      </c>
      <c r="L39" s="189">
        <v>86.934613790186106</v>
      </c>
      <c r="M39" s="176"/>
      <c r="N39" s="190">
        <v>93.210439739413602</v>
      </c>
      <c r="O39" s="191">
        <v>93.913838762596598</v>
      </c>
      <c r="P39" s="192">
        <v>93.560866316403903</v>
      </c>
      <c r="Q39" s="176"/>
      <c r="R39" s="193">
        <v>88.696882161155102</v>
      </c>
      <c r="S39" s="159"/>
      <c r="T39" s="166">
        <v>3.8071263860714599</v>
      </c>
      <c r="U39" s="167">
        <v>-1.01254764013972</v>
      </c>
      <c r="V39" s="167">
        <v>-2.7117887014485702</v>
      </c>
      <c r="W39" s="167">
        <v>-2.4856372880449999</v>
      </c>
      <c r="X39" s="167">
        <v>7.5403243916395093E-2</v>
      </c>
      <c r="Y39" s="168">
        <v>-0.75135690398302002</v>
      </c>
      <c r="Z39" s="154"/>
      <c r="AA39" s="169">
        <v>-3.8185210758260699</v>
      </c>
      <c r="AB39" s="170">
        <v>-9.4212745343453506</v>
      </c>
      <c r="AC39" s="171">
        <v>-6.9606312951970999</v>
      </c>
      <c r="AD39" s="154"/>
      <c r="AE39" s="172">
        <v>-3.5497659333794598</v>
      </c>
      <c r="AF39" s="31"/>
      <c r="AG39" s="187">
        <v>89.047557450969705</v>
      </c>
      <c r="AH39" s="188">
        <v>89.934139690551902</v>
      </c>
      <c r="AI39" s="188">
        <v>91.735091359732493</v>
      </c>
      <c r="AJ39" s="188">
        <v>89.175531028975499</v>
      </c>
      <c r="AK39" s="188">
        <v>90.207625067904502</v>
      </c>
      <c r="AL39" s="189">
        <v>90.012202412737096</v>
      </c>
      <c r="AM39" s="176"/>
      <c r="AN39" s="190">
        <v>98.045512208429898</v>
      </c>
      <c r="AO39" s="191">
        <v>98.366380600504996</v>
      </c>
      <c r="AP39" s="192">
        <v>98.203686455331393</v>
      </c>
      <c r="AQ39" s="176"/>
      <c r="AR39" s="193">
        <v>92.6414082641448</v>
      </c>
      <c r="AS39" s="159"/>
      <c r="AT39" s="166">
        <v>-2.75272898487068</v>
      </c>
      <c r="AU39" s="167">
        <v>1.1210502262926001</v>
      </c>
      <c r="AV39" s="167">
        <v>1.3555327963713699</v>
      </c>
      <c r="AW39" s="167">
        <v>-2.2384907723940102</v>
      </c>
      <c r="AX39" s="167">
        <v>-1.3834001472133901</v>
      </c>
      <c r="AY39" s="168">
        <v>-0.84399061154803501</v>
      </c>
      <c r="AZ39" s="154"/>
      <c r="BA39" s="169">
        <v>-0.60556208616929397</v>
      </c>
      <c r="BB39" s="170">
        <v>-2.32666027894187</v>
      </c>
      <c r="BC39" s="171">
        <v>-1.4498423036906001</v>
      </c>
      <c r="BD39" s="154"/>
      <c r="BE39" s="172">
        <v>-0.89267423029328397</v>
      </c>
    </row>
    <row r="40" spans="1:64" ht="13" x14ac:dyDescent="0.3">
      <c r="A40" s="19" t="s">
        <v>83</v>
      </c>
      <c r="B40" s="3" t="str">
        <f t="shared" si="0"/>
        <v>Southern Virginia</v>
      </c>
      <c r="C40" s="9"/>
      <c r="D40" s="23" t="s">
        <v>16</v>
      </c>
      <c r="E40" s="26" t="s">
        <v>17</v>
      </c>
      <c r="F40" s="3"/>
      <c r="G40" s="173">
        <v>93.438592057761696</v>
      </c>
      <c r="H40" s="174">
        <v>101.486121495327</v>
      </c>
      <c r="I40" s="174">
        <v>105.364572946465</v>
      </c>
      <c r="J40" s="174">
        <v>105.066263031275</v>
      </c>
      <c r="K40" s="174">
        <v>101.165427180168</v>
      </c>
      <c r="L40" s="175">
        <v>101.67149569997299</v>
      </c>
      <c r="M40" s="176"/>
      <c r="N40" s="177">
        <v>99.1565372016846</v>
      </c>
      <c r="O40" s="178">
        <v>96.054560557341901</v>
      </c>
      <c r="P40" s="179">
        <v>97.710549587809098</v>
      </c>
      <c r="Q40" s="176"/>
      <c r="R40" s="180">
        <v>100.633956942808</v>
      </c>
      <c r="S40" s="159"/>
      <c r="T40" s="151">
        <v>6.9124117758352197</v>
      </c>
      <c r="U40" s="152">
        <v>3.1349950100692201</v>
      </c>
      <c r="V40" s="152">
        <v>2.69451139088636</v>
      </c>
      <c r="W40" s="152">
        <v>3.4149680269167502</v>
      </c>
      <c r="X40" s="152">
        <v>5.7198888219763804</v>
      </c>
      <c r="Y40" s="153">
        <v>3.8290816027285901</v>
      </c>
      <c r="Z40" s="154"/>
      <c r="AA40" s="155">
        <v>5.6975153643626903</v>
      </c>
      <c r="AB40" s="156">
        <v>0.79987623657551798</v>
      </c>
      <c r="AC40" s="157">
        <v>3.3407774313558698</v>
      </c>
      <c r="AD40" s="154"/>
      <c r="AE40" s="158">
        <v>3.7033711431988299</v>
      </c>
      <c r="AF40" s="29"/>
      <c r="AG40" s="173">
        <v>93.513290778215406</v>
      </c>
      <c r="AH40" s="174">
        <v>102.24171686746899</v>
      </c>
      <c r="AI40" s="174">
        <v>106.11377711914599</v>
      </c>
      <c r="AJ40" s="174">
        <v>101.46966515947599</v>
      </c>
      <c r="AK40" s="174">
        <v>98.902803461625993</v>
      </c>
      <c r="AL40" s="175">
        <v>100.590723527534</v>
      </c>
      <c r="AM40" s="176"/>
      <c r="AN40" s="177">
        <v>100.99739324339301</v>
      </c>
      <c r="AO40" s="178">
        <v>99.632263088534799</v>
      </c>
      <c r="AP40" s="179">
        <v>100.339346269346</v>
      </c>
      <c r="AQ40" s="176"/>
      <c r="AR40" s="180">
        <v>100.515735180112</v>
      </c>
      <c r="AS40" s="159"/>
      <c r="AT40" s="151">
        <v>5.5881111421555802</v>
      </c>
      <c r="AU40" s="152">
        <v>9.8795675307317303</v>
      </c>
      <c r="AV40" s="152">
        <v>10.426926220953501</v>
      </c>
      <c r="AW40" s="152">
        <v>5.3729001749106997</v>
      </c>
      <c r="AX40" s="152">
        <v>6.9034715891068199</v>
      </c>
      <c r="AY40" s="153">
        <v>7.4381836993709003</v>
      </c>
      <c r="AZ40" s="154"/>
      <c r="BA40" s="155">
        <v>8.4046769259403202</v>
      </c>
      <c r="BB40" s="156">
        <v>7.0891479519015697</v>
      </c>
      <c r="BC40" s="157">
        <v>7.7705194449174604</v>
      </c>
      <c r="BD40" s="154"/>
      <c r="BE40" s="158">
        <v>7.5164235299372502</v>
      </c>
      <c r="BF40" s="68"/>
      <c r="BG40" s="68"/>
      <c r="BH40" s="68"/>
      <c r="BI40" s="68"/>
      <c r="BJ40" s="68"/>
      <c r="BK40" s="68"/>
      <c r="BL40" s="68"/>
    </row>
    <row r="41" spans="1:64" x14ac:dyDescent="0.25">
      <c r="A41" s="20" t="s">
        <v>84</v>
      </c>
      <c r="B41" s="3" t="str">
        <f t="shared" si="0"/>
        <v>Southwest Virginia - Blue Ridge Highlands</v>
      </c>
      <c r="C41" s="10"/>
      <c r="D41" s="24" t="s">
        <v>16</v>
      </c>
      <c r="E41" s="27" t="s">
        <v>17</v>
      </c>
      <c r="F41" s="3"/>
      <c r="G41" s="181">
        <v>90.198908536585293</v>
      </c>
      <c r="H41" s="176">
        <v>92.171468842729894</v>
      </c>
      <c r="I41" s="176">
        <v>93.251195154777903</v>
      </c>
      <c r="J41" s="176">
        <v>95.214079459880494</v>
      </c>
      <c r="K41" s="176">
        <v>97.524242157724998</v>
      </c>
      <c r="L41" s="182">
        <v>93.732516593861604</v>
      </c>
      <c r="M41" s="176"/>
      <c r="N41" s="183">
        <v>110.437786111111</v>
      </c>
      <c r="O41" s="184">
        <v>110.89846823324601</v>
      </c>
      <c r="P41" s="185">
        <v>110.663126152972</v>
      </c>
      <c r="Q41" s="176"/>
      <c r="R41" s="186">
        <v>98.567971143714004</v>
      </c>
      <c r="S41" s="159"/>
      <c r="T41" s="160">
        <v>6.0731446412956096</v>
      </c>
      <c r="U41" s="154">
        <v>2.11704072547621</v>
      </c>
      <c r="V41" s="154">
        <v>-0.87755753714248297</v>
      </c>
      <c r="W41" s="154">
        <v>0.78522797423721002</v>
      </c>
      <c r="X41" s="154">
        <v>3.9846380131299202</v>
      </c>
      <c r="Y41" s="161">
        <v>1.79985543065065</v>
      </c>
      <c r="Z41" s="154"/>
      <c r="AA41" s="162">
        <v>3.6217762267970599</v>
      </c>
      <c r="AB41" s="163">
        <v>-2.2695346304794901</v>
      </c>
      <c r="AC41" s="164">
        <v>0.57186278152921199</v>
      </c>
      <c r="AD41" s="154"/>
      <c r="AE41" s="165">
        <v>0.53439188479255195</v>
      </c>
      <c r="AF41" s="30"/>
      <c r="AG41" s="181">
        <v>99.637187302034206</v>
      </c>
      <c r="AH41" s="176">
        <v>101.155321506154</v>
      </c>
      <c r="AI41" s="176">
        <v>105.151399985122</v>
      </c>
      <c r="AJ41" s="176">
        <v>101.500659143185</v>
      </c>
      <c r="AK41" s="176">
        <v>108.194784257942</v>
      </c>
      <c r="AL41" s="182">
        <v>103.310868030563</v>
      </c>
      <c r="AM41" s="176"/>
      <c r="AN41" s="183">
        <v>117.25092752694999</v>
      </c>
      <c r="AO41" s="184">
        <v>113.29408685968799</v>
      </c>
      <c r="AP41" s="185">
        <v>115.36512821229</v>
      </c>
      <c r="AQ41" s="176"/>
      <c r="AR41" s="186">
        <v>107.30500481285399</v>
      </c>
      <c r="AS41" s="159"/>
      <c r="AT41" s="160">
        <v>-0.67187692710527802</v>
      </c>
      <c r="AU41" s="154">
        <v>9.0671134897928596</v>
      </c>
      <c r="AV41" s="154">
        <v>10.7376975099102</v>
      </c>
      <c r="AW41" s="154">
        <v>7.6343298419711596</v>
      </c>
      <c r="AX41" s="154">
        <v>14.507198266528199</v>
      </c>
      <c r="AY41" s="161">
        <v>8.6536249224013098</v>
      </c>
      <c r="AZ41" s="154"/>
      <c r="BA41" s="162">
        <v>12.9628714940376</v>
      </c>
      <c r="BB41" s="163">
        <v>7.2923615834717603</v>
      </c>
      <c r="BC41" s="164">
        <v>10.2516438213495</v>
      </c>
      <c r="BD41" s="154"/>
      <c r="BE41" s="165">
        <v>9.5970324636557898</v>
      </c>
      <c r="BF41" s="68"/>
      <c r="BG41" s="68"/>
      <c r="BH41" s="68"/>
      <c r="BI41" s="68"/>
      <c r="BJ41" s="68"/>
      <c r="BK41" s="68"/>
      <c r="BL41" s="68"/>
    </row>
    <row r="42" spans="1:64" x14ac:dyDescent="0.25">
      <c r="A42" s="21" t="s">
        <v>85</v>
      </c>
      <c r="B42" s="3" t="str">
        <f t="shared" si="0"/>
        <v>Southwest Virginia - Heart of Appalachia</v>
      </c>
      <c r="C42" s="3"/>
      <c r="D42" s="24" t="s">
        <v>16</v>
      </c>
      <c r="E42" s="27" t="s">
        <v>17</v>
      </c>
      <c r="F42" s="3"/>
      <c r="G42" s="181">
        <v>81.708278867102294</v>
      </c>
      <c r="H42" s="176">
        <v>83.9771111111111</v>
      </c>
      <c r="I42" s="176">
        <v>85.778605504587105</v>
      </c>
      <c r="J42" s="176">
        <v>84.644839285714198</v>
      </c>
      <c r="K42" s="176">
        <v>84.983081395348805</v>
      </c>
      <c r="L42" s="182">
        <v>84.300772815533904</v>
      </c>
      <c r="M42" s="176"/>
      <c r="N42" s="183">
        <v>85.289157509157505</v>
      </c>
      <c r="O42" s="184">
        <v>84.449516129032205</v>
      </c>
      <c r="P42" s="185">
        <v>84.889481765834901</v>
      </c>
      <c r="Q42" s="176"/>
      <c r="R42" s="186">
        <v>84.470370472767399</v>
      </c>
      <c r="S42" s="159"/>
      <c r="T42" s="160">
        <v>-1.2967692104526101</v>
      </c>
      <c r="U42" s="154">
        <v>-4.6925696274449002</v>
      </c>
      <c r="V42" s="154">
        <v>-2.8823589305825399</v>
      </c>
      <c r="W42" s="154">
        <v>-5.0347586425176196</v>
      </c>
      <c r="X42" s="154">
        <v>-0.49308553569555502</v>
      </c>
      <c r="Y42" s="161">
        <v>-3.2027984009599799</v>
      </c>
      <c r="Z42" s="154"/>
      <c r="AA42" s="162">
        <v>-1.5953781206553801</v>
      </c>
      <c r="AB42" s="163">
        <v>2.1745906027809099</v>
      </c>
      <c r="AC42" s="164">
        <v>0.26640803312588601</v>
      </c>
      <c r="AD42" s="154"/>
      <c r="AE42" s="165">
        <v>-2.3176637683022099</v>
      </c>
      <c r="AF42" s="30"/>
      <c r="AG42" s="181">
        <v>79.455276243093905</v>
      </c>
      <c r="AH42" s="176">
        <v>80.973890836254299</v>
      </c>
      <c r="AI42" s="176">
        <v>82.832468105986194</v>
      </c>
      <c r="AJ42" s="176">
        <v>81.238830111902303</v>
      </c>
      <c r="AK42" s="176">
        <v>81.661566037735795</v>
      </c>
      <c r="AL42" s="182">
        <v>81.277770617258994</v>
      </c>
      <c r="AM42" s="176"/>
      <c r="AN42" s="183">
        <v>84.764174876847207</v>
      </c>
      <c r="AO42" s="184">
        <v>83.248304597701093</v>
      </c>
      <c r="AP42" s="185">
        <v>84.064542440318306</v>
      </c>
      <c r="AQ42" s="176"/>
      <c r="AR42" s="186">
        <v>82.149950190245505</v>
      </c>
      <c r="AS42" s="159"/>
      <c r="AT42" s="160">
        <v>-1.32036182167886</v>
      </c>
      <c r="AU42" s="154">
        <v>-3.4366640746505102</v>
      </c>
      <c r="AV42" s="154">
        <v>-2.7658894482663601</v>
      </c>
      <c r="AW42" s="154">
        <v>-4.31385115857241</v>
      </c>
      <c r="AX42" s="154">
        <v>-1.3326324584035201</v>
      </c>
      <c r="AY42" s="161">
        <v>-2.8083168797039799</v>
      </c>
      <c r="AZ42" s="154"/>
      <c r="BA42" s="162">
        <v>2.0930965895637801</v>
      </c>
      <c r="BB42" s="163">
        <v>1.8348235614499799</v>
      </c>
      <c r="BC42" s="164">
        <v>2.0157713606619301</v>
      </c>
      <c r="BD42" s="154"/>
      <c r="BE42" s="165">
        <v>-1.3891497015488901</v>
      </c>
      <c r="BF42" s="68"/>
      <c r="BG42" s="68"/>
      <c r="BH42" s="68"/>
      <c r="BI42" s="68"/>
      <c r="BJ42" s="68"/>
      <c r="BK42" s="68"/>
      <c r="BL42" s="68"/>
    </row>
    <row r="43" spans="1:64" x14ac:dyDescent="0.25">
      <c r="A43" s="22" t="s">
        <v>86</v>
      </c>
      <c r="B43" s="3" t="str">
        <f t="shared" si="0"/>
        <v>Virginia Mountains</v>
      </c>
      <c r="C43" s="3"/>
      <c r="D43" s="25" t="s">
        <v>16</v>
      </c>
      <c r="E43" s="28" t="s">
        <v>17</v>
      </c>
      <c r="F43" s="3"/>
      <c r="G43" s="181">
        <v>92.956354481369502</v>
      </c>
      <c r="H43" s="176">
        <v>96.889096351197196</v>
      </c>
      <c r="I43" s="176">
        <v>100.500981004423</v>
      </c>
      <c r="J43" s="176">
        <v>99.514905948144303</v>
      </c>
      <c r="K43" s="176">
        <v>99.347227286092306</v>
      </c>
      <c r="L43" s="182">
        <v>98.069672233229497</v>
      </c>
      <c r="M43" s="176"/>
      <c r="N43" s="183">
        <v>110.370104104699</v>
      </c>
      <c r="O43" s="184">
        <v>114.653147385103</v>
      </c>
      <c r="P43" s="185">
        <v>112.443604419211</v>
      </c>
      <c r="Q43" s="176"/>
      <c r="R43" s="186">
        <v>101.94341783144399</v>
      </c>
      <c r="S43" s="159"/>
      <c r="T43" s="160">
        <v>11.181675805305201</v>
      </c>
      <c r="U43" s="154">
        <v>-0.15205103215267399</v>
      </c>
      <c r="V43" s="154">
        <v>-1.8364835498831</v>
      </c>
      <c r="W43" s="154">
        <v>1.4421721427281899</v>
      </c>
      <c r="X43" s="154">
        <v>5.04350881550147</v>
      </c>
      <c r="Y43" s="161">
        <v>2.1568779345468401</v>
      </c>
      <c r="Z43" s="154"/>
      <c r="AA43" s="162">
        <v>-1.0396347981196099</v>
      </c>
      <c r="AB43" s="163">
        <v>-9.0442998709040801</v>
      </c>
      <c r="AC43" s="164">
        <v>-5.7311439252656502</v>
      </c>
      <c r="AD43" s="154"/>
      <c r="AE43" s="165">
        <v>-1.24452937761442</v>
      </c>
      <c r="AF43" s="31"/>
      <c r="AG43" s="181">
        <v>119.45513602126699</v>
      </c>
      <c r="AH43" s="176">
        <v>122.88832923832901</v>
      </c>
      <c r="AI43" s="176">
        <v>129.69726854787501</v>
      </c>
      <c r="AJ43" s="176">
        <v>112.772876533115</v>
      </c>
      <c r="AK43" s="176">
        <v>114.98695983693101</v>
      </c>
      <c r="AL43" s="182">
        <v>119.94589767321</v>
      </c>
      <c r="AM43" s="176"/>
      <c r="AN43" s="183">
        <v>131.46179424372301</v>
      </c>
      <c r="AO43" s="184">
        <v>133.65409590198499</v>
      </c>
      <c r="AP43" s="185">
        <v>132.53916952143601</v>
      </c>
      <c r="AQ43" s="176"/>
      <c r="AR43" s="186">
        <v>123.96787856685</v>
      </c>
      <c r="AS43" s="159"/>
      <c r="AT43" s="160">
        <v>2.95567541232864</v>
      </c>
      <c r="AU43" s="154">
        <v>21.015236297740799</v>
      </c>
      <c r="AV43" s="154">
        <v>25.246149798557799</v>
      </c>
      <c r="AW43" s="154">
        <v>4.94005319464718</v>
      </c>
      <c r="AX43" s="154">
        <v>7.09675650026794</v>
      </c>
      <c r="AY43" s="161">
        <v>12.1252704925971</v>
      </c>
      <c r="AZ43" s="154"/>
      <c r="BA43" s="162">
        <v>7.9309730087279302</v>
      </c>
      <c r="BB43" s="163">
        <v>6.1952806759369299</v>
      </c>
      <c r="BC43" s="164">
        <v>7.1019030647813803</v>
      </c>
      <c r="BD43" s="154"/>
      <c r="BE43" s="165">
        <v>10.7331436718324</v>
      </c>
      <c r="BF43" s="68"/>
      <c r="BG43" s="68"/>
      <c r="BH43" s="68"/>
      <c r="BI43" s="68"/>
      <c r="BJ43" s="68"/>
      <c r="BK43" s="68"/>
      <c r="BL43" s="68"/>
    </row>
    <row r="44" spans="1:64" x14ac:dyDescent="0.25">
      <c r="A44" s="75" t="s">
        <v>110</v>
      </c>
      <c r="B44" s="3" t="s">
        <v>116</v>
      </c>
      <c r="D44" s="25" t="s">
        <v>16</v>
      </c>
      <c r="E44" s="28" t="s">
        <v>17</v>
      </c>
      <c r="G44" s="181">
        <v>197.205226390685</v>
      </c>
      <c r="H44" s="176">
        <v>202.86714990138</v>
      </c>
      <c r="I44" s="176">
        <v>234.53796156485899</v>
      </c>
      <c r="J44" s="176">
        <v>242.276997900629</v>
      </c>
      <c r="K44" s="176">
        <v>237.340231560891</v>
      </c>
      <c r="L44" s="182">
        <v>226.54928583661501</v>
      </c>
      <c r="M44" s="176"/>
      <c r="N44" s="183">
        <v>253.63006843455901</v>
      </c>
      <c r="O44" s="184">
        <v>261.11630988023899</v>
      </c>
      <c r="P44" s="185">
        <v>257.62273053892199</v>
      </c>
      <c r="Q44" s="176"/>
      <c r="R44" s="186">
        <v>235.87802253116001</v>
      </c>
      <c r="S44" s="159"/>
      <c r="T44" s="160">
        <v>-18.5792702061139</v>
      </c>
      <c r="U44" s="154">
        <v>-11.876837959782801</v>
      </c>
      <c r="V44" s="154">
        <v>-3.7287578799555101</v>
      </c>
      <c r="W44" s="154">
        <v>2.8511137410315701</v>
      </c>
      <c r="X44" s="154">
        <v>1.5480808241755</v>
      </c>
      <c r="Y44" s="161">
        <v>-4.3937709421311997</v>
      </c>
      <c r="Z44" s="154"/>
      <c r="AA44" s="162">
        <v>-1.8640212772118701</v>
      </c>
      <c r="AB44" s="163">
        <v>-13.004296726593401</v>
      </c>
      <c r="AC44" s="164">
        <v>-8.4890449453641406</v>
      </c>
      <c r="AD44" s="154"/>
      <c r="AE44" s="165">
        <v>-6.2487143283400801</v>
      </c>
      <c r="AG44" s="181">
        <v>279.91852984916</v>
      </c>
      <c r="AH44" s="176">
        <v>281.44740102292099</v>
      </c>
      <c r="AI44" s="176">
        <v>301.42521691464299</v>
      </c>
      <c r="AJ44" s="176">
        <v>277.46933243555202</v>
      </c>
      <c r="AK44" s="176">
        <v>275.757193560899</v>
      </c>
      <c r="AL44" s="182">
        <v>284.07958989709999</v>
      </c>
      <c r="AM44" s="176"/>
      <c r="AN44" s="183">
        <v>300.037215189873</v>
      </c>
      <c r="AO44" s="184">
        <v>294.73854848393802</v>
      </c>
      <c r="AP44" s="185">
        <v>297.28458593262599</v>
      </c>
      <c r="AQ44" s="176"/>
      <c r="AR44" s="186">
        <v>288.36138890995898</v>
      </c>
      <c r="AS44" s="159"/>
      <c r="AT44" s="160">
        <v>-9.1291770492561994</v>
      </c>
      <c r="AU44" s="154">
        <v>2.3352084925568302</v>
      </c>
      <c r="AV44" s="154">
        <v>13.741806352170499</v>
      </c>
      <c r="AW44" s="154">
        <v>2.5464201960616899</v>
      </c>
      <c r="AX44" s="154">
        <v>0.47602559530407401</v>
      </c>
      <c r="AY44" s="161">
        <v>1.76383999611614</v>
      </c>
      <c r="AZ44" s="154"/>
      <c r="BA44" s="162">
        <v>0.16413326842858</v>
      </c>
      <c r="BB44" s="163">
        <v>-7.0532634951319402</v>
      </c>
      <c r="BC44" s="164">
        <v>-3.7197516862642401</v>
      </c>
      <c r="BD44" s="154"/>
      <c r="BE44" s="165">
        <v>-0.184771181559298</v>
      </c>
    </row>
    <row r="45" spans="1:64" x14ac:dyDescent="0.25">
      <c r="A45" s="75" t="s">
        <v>111</v>
      </c>
      <c r="B45" s="3" t="s">
        <v>117</v>
      </c>
      <c r="D45" s="25" t="s">
        <v>16</v>
      </c>
      <c r="E45" s="28" t="s">
        <v>17</v>
      </c>
      <c r="G45" s="181">
        <v>142.29355322894401</v>
      </c>
      <c r="H45" s="176">
        <v>162.71479652116801</v>
      </c>
      <c r="I45" s="176">
        <v>174.85761904761901</v>
      </c>
      <c r="J45" s="176">
        <v>170.43496540464801</v>
      </c>
      <c r="K45" s="176">
        <v>159.16195530278699</v>
      </c>
      <c r="L45" s="182">
        <v>162.42033593995399</v>
      </c>
      <c r="M45" s="176"/>
      <c r="N45" s="183">
        <v>147.55381951577399</v>
      </c>
      <c r="O45" s="184">
        <v>154.18464144058299</v>
      </c>
      <c r="P45" s="185">
        <v>150.73982886110599</v>
      </c>
      <c r="Q45" s="176"/>
      <c r="R45" s="186">
        <v>158.886673777429</v>
      </c>
      <c r="S45" s="159"/>
      <c r="T45" s="160">
        <v>-4.1985722588843997</v>
      </c>
      <c r="U45" s="154">
        <v>-6.4289733194429903</v>
      </c>
      <c r="V45" s="154">
        <v>-3.6401139199533699</v>
      </c>
      <c r="W45" s="154">
        <v>-4.2434828815088004</v>
      </c>
      <c r="X45" s="154">
        <v>0.149676343324326</v>
      </c>
      <c r="Y45" s="161">
        <v>-4.89080360564017</v>
      </c>
      <c r="Z45" s="154"/>
      <c r="AA45" s="162">
        <v>-2.9287670148734501</v>
      </c>
      <c r="AB45" s="163">
        <v>-5.4221806804439998</v>
      </c>
      <c r="AC45" s="164">
        <v>-4.49138441370041</v>
      </c>
      <c r="AD45" s="154"/>
      <c r="AE45" s="165">
        <v>-4.8398192006450902</v>
      </c>
      <c r="AG45" s="181">
        <v>153.88243982255801</v>
      </c>
      <c r="AH45" s="176">
        <v>163.70616184711901</v>
      </c>
      <c r="AI45" s="176">
        <v>176.431899951243</v>
      </c>
      <c r="AJ45" s="176">
        <v>161.75764015972601</v>
      </c>
      <c r="AK45" s="176">
        <v>156.952855635383</v>
      </c>
      <c r="AL45" s="182">
        <v>163.090063591171</v>
      </c>
      <c r="AM45" s="176"/>
      <c r="AN45" s="183">
        <v>161.57703555709901</v>
      </c>
      <c r="AO45" s="184">
        <v>161.26805871337501</v>
      </c>
      <c r="AP45" s="185">
        <v>161.42097820790801</v>
      </c>
      <c r="AQ45" s="176"/>
      <c r="AR45" s="186">
        <v>162.56093399237901</v>
      </c>
      <c r="AS45" s="159"/>
      <c r="AT45" s="160">
        <v>-5.8888771280779801</v>
      </c>
      <c r="AU45" s="154">
        <v>4.7289117659072799</v>
      </c>
      <c r="AV45" s="154">
        <v>10.1449594443816</v>
      </c>
      <c r="AW45" s="154">
        <v>0.59618839716562999</v>
      </c>
      <c r="AX45" s="154">
        <v>2.3397538253615302</v>
      </c>
      <c r="AY45" s="161">
        <v>2.6560435531052198</v>
      </c>
      <c r="AZ45" s="154"/>
      <c r="BA45" s="162">
        <v>4.0412703756958397</v>
      </c>
      <c r="BB45" s="163">
        <v>2.1810567649440702</v>
      </c>
      <c r="BC45" s="164">
        <v>3.0786333454398198</v>
      </c>
      <c r="BD45" s="154"/>
      <c r="BE45" s="165">
        <v>2.7825503096233799</v>
      </c>
    </row>
    <row r="46" spans="1:64" x14ac:dyDescent="0.25">
      <c r="A46" s="75" t="s">
        <v>112</v>
      </c>
      <c r="B46" s="3" t="s">
        <v>118</v>
      </c>
      <c r="D46" s="25" t="s">
        <v>16</v>
      </c>
      <c r="E46" s="28" t="s">
        <v>17</v>
      </c>
      <c r="G46" s="181">
        <v>118.94846198659999</v>
      </c>
      <c r="H46" s="176">
        <v>126.604401383257</v>
      </c>
      <c r="I46" s="176">
        <v>128.31558547313301</v>
      </c>
      <c r="J46" s="176">
        <v>127.69908861354099</v>
      </c>
      <c r="K46" s="176">
        <v>123.62062924839699</v>
      </c>
      <c r="L46" s="182">
        <v>125.30382374317</v>
      </c>
      <c r="M46" s="176"/>
      <c r="N46" s="183">
        <v>118.792120370954</v>
      </c>
      <c r="O46" s="184">
        <v>118.36052211597899</v>
      </c>
      <c r="P46" s="185">
        <v>118.58565256022101</v>
      </c>
      <c r="Q46" s="176"/>
      <c r="R46" s="186">
        <v>123.451132205604</v>
      </c>
      <c r="S46" s="159"/>
      <c r="T46" s="160">
        <v>0.23397637196090201</v>
      </c>
      <c r="U46" s="154">
        <v>-2.1279070031715901</v>
      </c>
      <c r="V46" s="154">
        <v>-5.4197703898032596</v>
      </c>
      <c r="W46" s="154">
        <v>-5.3777942821443201</v>
      </c>
      <c r="X46" s="154">
        <v>-1.10413234393022</v>
      </c>
      <c r="Y46" s="161">
        <v>-3.5513521971654001</v>
      </c>
      <c r="Z46" s="154"/>
      <c r="AA46" s="162">
        <v>-4.0925415637935201</v>
      </c>
      <c r="AB46" s="163">
        <v>-6.8748563048058298</v>
      </c>
      <c r="AC46" s="164">
        <v>-5.5830143793556104</v>
      </c>
      <c r="AD46" s="154"/>
      <c r="AE46" s="165">
        <v>-3.9775390219625799</v>
      </c>
      <c r="AG46" s="181">
        <v>113.608384044037</v>
      </c>
      <c r="AH46" s="176">
        <v>119.31094359726799</v>
      </c>
      <c r="AI46" s="176">
        <v>123.131700314843</v>
      </c>
      <c r="AJ46" s="176">
        <v>120.382045884413</v>
      </c>
      <c r="AK46" s="176">
        <v>117.461706451724</v>
      </c>
      <c r="AL46" s="182">
        <v>118.91633921448999</v>
      </c>
      <c r="AM46" s="176"/>
      <c r="AN46" s="183">
        <v>117.127863200965</v>
      </c>
      <c r="AO46" s="184">
        <v>116.565727845626</v>
      </c>
      <c r="AP46" s="185">
        <v>116.846439061814</v>
      </c>
      <c r="AQ46" s="176"/>
      <c r="AR46" s="186">
        <v>118.278938649167</v>
      </c>
      <c r="AS46" s="159"/>
      <c r="AT46" s="160">
        <v>-4.1126636829835004</v>
      </c>
      <c r="AU46" s="154">
        <v>3.02801386578458E-2</v>
      </c>
      <c r="AV46" s="154">
        <v>0.96407568335236205</v>
      </c>
      <c r="AW46" s="154">
        <v>-0.842629964012229</v>
      </c>
      <c r="AX46" s="154">
        <v>0.74994947857622996</v>
      </c>
      <c r="AY46" s="161">
        <v>-0.574313198746912</v>
      </c>
      <c r="AZ46" s="154"/>
      <c r="BA46" s="162">
        <v>-1.2101204812149799</v>
      </c>
      <c r="BB46" s="163">
        <v>-2.7640817455279101</v>
      </c>
      <c r="BC46" s="164">
        <v>-2.00602375159575</v>
      </c>
      <c r="BD46" s="154"/>
      <c r="BE46" s="165">
        <v>-1.0136071544237399</v>
      </c>
    </row>
    <row r="47" spans="1:64" x14ac:dyDescent="0.25">
      <c r="A47" s="75" t="s">
        <v>113</v>
      </c>
      <c r="B47" s="3" t="s">
        <v>119</v>
      </c>
      <c r="D47" s="25" t="s">
        <v>16</v>
      </c>
      <c r="E47" s="28" t="s">
        <v>17</v>
      </c>
      <c r="G47" s="181">
        <v>99.221541537359698</v>
      </c>
      <c r="H47" s="176">
        <v>105.035539369256</v>
      </c>
      <c r="I47" s="176">
        <v>105.10124184988599</v>
      </c>
      <c r="J47" s="176">
        <v>103.813754067646</v>
      </c>
      <c r="K47" s="176">
        <v>102.411006989247</v>
      </c>
      <c r="L47" s="182">
        <v>103.24102733280399</v>
      </c>
      <c r="M47" s="176"/>
      <c r="N47" s="183">
        <v>103.545747287168</v>
      </c>
      <c r="O47" s="184">
        <v>101.12081299342999</v>
      </c>
      <c r="P47" s="185">
        <v>102.378478141046</v>
      </c>
      <c r="Q47" s="176"/>
      <c r="R47" s="186">
        <v>103.010621638795</v>
      </c>
      <c r="S47" s="159"/>
      <c r="T47" s="160">
        <v>2.0856573409663501</v>
      </c>
      <c r="U47" s="154">
        <v>1.81916421002338</v>
      </c>
      <c r="V47" s="154">
        <v>-8.2348575115496897E-2</v>
      </c>
      <c r="W47" s="154">
        <v>-0.80941673462218999</v>
      </c>
      <c r="X47" s="154">
        <v>0.14832894156100801</v>
      </c>
      <c r="Y47" s="161">
        <v>0.27499114740749397</v>
      </c>
      <c r="Z47" s="154"/>
      <c r="AA47" s="162">
        <v>-2.4660385740469102</v>
      </c>
      <c r="AB47" s="163">
        <v>-6.6511446417961704</v>
      </c>
      <c r="AC47" s="164">
        <v>-4.5839614067455603</v>
      </c>
      <c r="AD47" s="154"/>
      <c r="AE47" s="165">
        <v>-1.25018245846117</v>
      </c>
      <c r="AG47" s="181">
        <v>97.457864509637403</v>
      </c>
      <c r="AH47" s="176">
        <v>101.24350223546899</v>
      </c>
      <c r="AI47" s="176">
        <v>102.88854606786499</v>
      </c>
      <c r="AJ47" s="176">
        <v>100.84776103274</v>
      </c>
      <c r="AK47" s="176">
        <v>100.019058091118</v>
      </c>
      <c r="AL47" s="182">
        <v>100.53660866436999</v>
      </c>
      <c r="AM47" s="176"/>
      <c r="AN47" s="183">
        <v>104.326943138201</v>
      </c>
      <c r="AO47" s="184">
        <v>103.53579290643199</v>
      </c>
      <c r="AP47" s="185">
        <v>103.936514422922</v>
      </c>
      <c r="AQ47" s="176"/>
      <c r="AR47" s="186">
        <v>101.592823062862</v>
      </c>
      <c r="AS47" s="159"/>
      <c r="AT47" s="160">
        <v>-1.65133812775535</v>
      </c>
      <c r="AU47" s="154">
        <v>2.3077539138930501</v>
      </c>
      <c r="AV47" s="154">
        <v>2.7130436216105598</v>
      </c>
      <c r="AW47" s="154">
        <v>0.47777261536763299</v>
      </c>
      <c r="AX47" s="154">
        <v>0.69240729533921797</v>
      </c>
      <c r="AY47" s="161">
        <v>0.90313043445801999</v>
      </c>
      <c r="AZ47" s="154"/>
      <c r="BA47" s="162">
        <v>0.59731059793325703</v>
      </c>
      <c r="BB47" s="163">
        <v>-0.59431238235528505</v>
      </c>
      <c r="BC47" s="164">
        <v>5.88966889523144E-3</v>
      </c>
      <c r="BD47" s="154"/>
      <c r="BE47" s="165">
        <v>0.66933807940019197</v>
      </c>
    </row>
    <row r="48" spans="1:64" x14ac:dyDescent="0.25">
      <c r="A48" s="75" t="s">
        <v>114</v>
      </c>
      <c r="B48" s="3" t="s">
        <v>120</v>
      </c>
      <c r="D48" s="25" t="s">
        <v>16</v>
      </c>
      <c r="E48" s="28" t="s">
        <v>17</v>
      </c>
      <c r="G48" s="181">
        <v>78.283545140300902</v>
      </c>
      <c r="H48" s="176">
        <v>79.461444737834697</v>
      </c>
      <c r="I48" s="176">
        <v>78.863598210886906</v>
      </c>
      <c r="J48" s="176">
        <v>78.778377188961201</v>
      </c>
      <c r="K48" s="176">
        <v>77.820873580911993</v>
      </c>
      <c r="L48" s="182">
        <v>78.650514268215602</v>
      </c>
      <c r="M48" s="176"/>
      <c r="N48" s="183">
        <v>79.419845606907003</v>
      </c>
      <c r="O48" s="184">
        <v>78.665277658662006</v>
      </c>
      <c r="P48" s="185">
        <v>79.052735096229</v>
      </c>
      <c r="Q48" s="176"/>
      <c r="R48" s="186">
        <v>78.758489120999101</v>
      </c>
      <c r="S48" s="159"/>
      <c r="T48" s="160">
        <v>5.6933172662502898</v>
      </c>
      <c r="U48" s="154">
        <v>4.1737745086435298</v>
      </c>
      <c r="V48" s="154">
        <v>2.0272073344849502</v>
      </c>
      <c r="W48" s="154">
        <v>1.5189920896346401</v>
      </c>
      <c r="X48" s="154">
        <v>2.0605119824485798</v>
      </c>
      <c r="Y48" s="161">
        <v>2.9300707084658999</v>
      </c>
      <c r="Z48" s="154"/>
      <c r="AA48" s="162">
        <v>-1.9505468733240501E-2</v>
      </c>
      <c r="AB48" s="163">
        <v>-1.75753611748857</v>
      </c>
      <c r="AC48" s="164">
        <v>-0.88410147945418505</v>
      </c>
      <c r="AD48" s="154"/>
      <c r="AE48" s="165">
        <v>1.7585456369810299</v>
      </c>
      <c r="AG48" s="181">
        <v>76.128325998370002</v>
      </c>
      <c r="AH48" s="176">
        <v>77.365607520935299</v>
      </c>
      <c r="AI48" s="176">
        <v>78.453758977191995</v>
      </c>
      <c r="AJ48" s="176">
        <v>76.862207638797699</v>
      </c>
      <c r="AK48" s="176">
        <v>77.3495980137738</v>
      </c>
      <c r="AL48" s="182">
        <v>77.239937005152598</v>
      </c>
      <c r="AM48" s="176"/>
      <c r="AN48" s="183">
        <v>80.216316488380599</v>
      </c>
      <c r="AO48" s="184">
        <v>80.048040740554896</v>
      </c>
      <c r="AP48" s="185">
        <v>80.133017621418901</v>
      </c>
      <c r="AQ48" s="176"/>
      <c r="AR48" s="186">
        <v>78.098041584559496</v>
      </c>
      <c r="AS48" s="159"/>
      <c r="AT48" s="160">
        <v>2.0259970688596001</v>
      </c>
      <c r="AU48" s="154">
        <v>3.7342559573576399</v>
      </c>
      <c r="AV48" s="154">
        <v>3.7951877087576502</v>
      </c>
      <c r="AW48" s="154">
        <v>1.53632316817616</v>
      </c>
      <c r="AX48" s="154">
        <v>2.84462753694031</v>
      </c>
      <c r="AY48" s="161">
        <v>2.7545999630203402</v>
      </c>
      <c r="AZ48" s="154"/>
      <c r="BA48" s="162">
        <v>3.1073725498566098</v>
      </c>
      <c r="BB48" s="163">
        <v>2.4926182367612402</v>
      </c>
      <c r="BC48" s="164">
        <v>2.8034737458503902</v>
      </c>
      <c r="BD48" s="154"/>
      <c r="BE48" s="165">
        <v>2.80173863804335</v>
      </c>
    </row>
    <row r="49" spans="1:57" x14ac:dyDescent="0.25">
      <c r="A49" s="76" t="s">
        <v>115</v>
      </c>
      <c r="B49" s="3" t="s">
        <v>121</v>
      </c>
      <c r="D49" s="25" t="s">
        <v>16</v>
      </c>
      <c r="E49" s="28" t="s">
        <v>17</v>
      </c>
      <c r="G49" s="187">
        <v>60.235250216011799</v>
      </c>
      <c r="H49" s="188">
        <v>60.511153287220402</v>
      </c>
      <c r="I49" s="188">
        <v>60.6191584792656</v>
      </c>
      <c r="J49" s="188">
        <v>60.606657246517599</v>
      </c>
      <c r="K49" s="188">
        <v>59.655370998278798</v>
      </c>
      <c r="L49" s="189">
        <v>60.327552509688203</v>
      </c>
      <c r="M49" s="176"/>
      <c r="N49" s="190">
        <v>61.8227287503261</v>
      </c>
      <c r="O49" s="191">
        <v>61.413591442165902</v>
      </c>
      <c r="P49" s="192">
        <v>61.620932395716203</v>
      </c>
      <c r="Q49" s="176"/>
      <c r="R49" s="193">
        <v>60.697187361729</v>
      </c>
      <c r="S49" s="159"/>
      <c r="T49" s="166">
        <v>2.05211363053844</v>
      </c>
      <c r="U49" s="167">
        <v>1.15171811544258</v>
      </c>
      <c r="V49" s="167">
        <v>0.97900252962003698</v>
      </c>
      <c r="W49" s="167">
        <v>0.50912266817297003</v>
      </c>
      <c r="X49" s="167">
        <v>-0.28774676916478698</v>
      </c>
      <c r="Y49" s="168">
        <v>0.84877954393463695</v>
      </c>
      <c r="Z49" s="154"/>
      <c r="AA49" s="169">
        <v>-0.29777961186542901</v>
      </c>
      <c r="AB49" s="170">
        <v>-2.4720609328738301</v>
      </c>
      <c r="AC49" s="171">
        <v>-1.4045319335036699</v>
      </c>
      <c r="AD49" s="154"/>
      <c r="AE49" s="172">
        <v>0.105601801309624</v>
      </c>
      <c r="AG49" s="187">
        <v>59.682839594646602</v>
      </c>
      <c r="AH49" s="188">
        <v>59.922118869071298</v>
      </c>
      <c r="AI49" s="188">
        <v>60.430130491516501</v>
      </c>
      <c r="AJ49" s="188">
        <v>60.007383387428398</v>
      </c>
      <c r="AK49" s="188">
        <v>59.579538524092897</v>
      </c>
      <c r="AL49" s="189">
        <v>59.924411589041199</v>
      </c>
      <c r="AM49" s="176"/>
      <c r="AN49" s="190">
        <v>63.0233975338598</v>
      </c>
      <c r="AO49" s="191">
        <v>62.820618362531498</v>
      </c>
      <c r="AP49" s="192">
        <v>62.922963979028196</v>
      </c>
      <c r="AQ49" s="176"/>
      <c r="AR49" s="193">
        <v>60.818667460480299</v>
      </c>
      <c r="AS49" s="159"/>
      <c r="AT49" s="166">
        <v>-0.76312169647594996</v>
      </c>
      <c r="AU49" s="167">
        <v>0.57041237649962195</v>
      </c>
      <c r="AV49" s="167">
        <v>1.0221085265885499</v>
      </c>
      <c r="AW49" s="167">
        <v>-0.15021289545274999</v>
      </c>
      <c r="AX49" s="167">
        <v>-0.73326745779719904</v>
      </c>
      <c r="AY49" s="168">
        <v>-1.9175316533762098E-2</v>
      </c>
      <c r="AZ49" s="154"/>
      <c r="BA49" s="169">
        <v>0.87950087842514402</v>
      </c>
      <c r="BB49" s="170">
        <v>-0.13735997329165101</v>
      </c>
      <c r="BC49" s="171">
        <v>0.37313607309983898</v>
      </c>
      <c r="BD49" s="154"/>
      <c r="BE49" s="172">
        <v>0.120654633887518</v>
      </c>
    </row>
    <row r="50" spans="1:57" x14ac:dyDescent="0.25">
      <c r="G50" s="114"/>
      <c r="H50" s="114"/>
      <c r="I50" s="114"/>
      <c r="J50" s="114"/>
      <c r="K50" s="114"/>
      <c r="L50" s="114"/>
      <c r="M50" s="114"/>
      <c r="N50" s="114"/>
      <c r="O50" s="114"/>
      <c r="P50" s="114"/>
      <c r="Q50" s="114"/>
      <c r="R50" s="114"/>
      <c r="S50" s="113"/>
      <c r="T50" s="112"/>
      <c r="U50" s="112"/>
      <c r="V50" s="112"/>
      <c r="W50" s="112"/>
      <c r="X50" s="112"/>
      <c r="Y50" s="112"/>
      <c r="Z50" s="112"/>
      <c r="AA50" s="112"/>
      <c r="AB50" s="112"/>
      <c r="AC50" s="112"/>
      <c r="AD50" s="112"/>
      <c r="AE50" s="112"/>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I19" sqref="I19"/>
      <selection pane="topRight" activeCell="I19" sqref="I19"/>
      <selection pane="bottomLeft" activeCell="I19" sqref="I19"/>
      <selection pane="bottomRight" activeCell="I19" sqref="I19"/>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20" t="s">
        <v>5</v>
      </c>
      <c r="E2" s="221"/>
      <c r="G2" s="214" t="s">
        <v>106</v>
      </c>
      <c r="H2" s="215"/>
      <c r="I2" s="215"/>
      <c r="J2" s="215"/>
      <c r="K2" s="215"/>
      <c r="L2" s="215"/>
      <c r="M2" s="215"/>
      <c r="N2" s="215"/>
      <c r="O2" s="215"/>
      <c r="P2" s="215"/>
      <c r="Q2" s="215"/>
      <c r="R2" s="215"/>
      <c r="T2" s="214" t="s">
        <v>40</v>
      </c>
      <c r="U2" s="215"/>
      <c r="V2" s="215"/>
      <c r="W2" s="215"/>
      <c r="X2" s="215"/>
      <c r="Y2" s="215"/>
      <c r="Z2" s="215"/>
      <c r="AA2" s="215"/>
      <c r="AB2" s="215"/>
      <c r="AC2" s="215"/>
      <c r="AD2" s="215"/>
      <c r="AE2" s="215"/>
      <c r="AF2" s="4"/>
      <c r="AG2" s="214" t="s">
        <v>41</v>
      </c>
      <c r="AH2" s="215"/>
      <c r="AI2" s="215"/>
      <c r="AJ2" s="215"/>
      <c r="AK2" s="215"/>
      <c r="AL2" s="215"/>
      <c r="AM2" s="215"/>
      <c r="AN2" s="215"/>
      <c r="AO2" s="215"/>
      <c r="AP2" s="215"/>
      <c r="AQ2" s="215"/>
      <c r="AR2" s="215"/>
      <c r="AT2" s="214" t="s">
        <v>42</v>
      </c>
      <c r="AU2" s="215"/>
      <c r="AV2" s="215"/>
      <c r="AW2" s="215"/>
      <c r="AX2" s="215"/>
      <c r="AY2" s="215"/>
      <c r="AZ2" s="215"/>
      <c r="BA2" s="215"/>
      <c r="BB2" s="215"/>
      <c r="BC2" s="215"/>
      <c r="BD2" s="215"/>
      <c r="BE2" s="215"/>
    </row>
    <row r="3" spans="1:57" ht="13" x14ac:dyDescent="0.25">
      <c r="A3" s="32"/>
      <c r="B3" s="32"/>
      <c r="C3" s="3"/>
      <c r="D3" s="222" t="s">
        <v>8</v>
      </c>
      <c r="E3" s="224" t="s">
        <v>9</v>
      </c>
      <c r="F3" s="5"/>
      <c r="G3" s="212" t="s">
        <v>0</v>
      </c>
      <c r="H3" s="208" t="s">
        <v>1</v>
      </c>
      <c r="I3" s="208" t="s">
        <v>10</v>
      </c>
      <c r="J3" s="208" t="s">
        <v>2</v>
      </c>
      <c r="K3" s="208" t="s">
        <v>11</v>
      </c>
      <c r="L3" s="210" t="s">
        <v>12</v>
      </c>
      <c r="M3" s="5"/>
      <c r="N3" s="212" t="s">
        <v>3</v>
      </c>
      <c r="O3" s="208" t="s">
        <v>4</v>
      </c>
      <c r="P3" s="210" t="s">
        <v>13</v>
      </c>
      <c r="Q3" s="2"/>
      <c r="R3" s="216" t="s">
        <v>14</v>
      </c>
      <c r="S3" s="2"/>
      <c r="T3" s="212" t="s">
        <v>0</v>
      </c>
      <c r="U3" s="208" t="s">
        <v>1</v>
      </c>
      <c r="V3" s="208" t="s">
        <v>10</v>
      </c>
      <c r="W3" s="208" t="s">
        <v>2</v>
      </c>
      <c r="X3" s="208" t="s">
        <v>11</v>
      </c>
      <c r="Y3" s="210" t="s">
        <v>12</v>
      </c>
      <c r="Z3" s="2"/>
      <c r="AA3" s="212" t="s">
        <v>3</v>
      </c>
      <c r="AB3" s="208" t="s">
        <v>4</v>
      </c>
      <c r="AC3" s="210" t="s">
        <v>13</v>
      </c>
      <c r="AD3" s="1"/>
      <c r="AE3" s="218" t="s">
        <v>14</v>
      </c>
      <c r="AF3" s="38"/>
      <c r="AG3" s="212" t="s">
        <v>0</v>
      </c>
      <c r="AH3" s="208" t="s">
        <v>1</v>
      </c>
      <c r="AI3" s="208" t="s">
        <v>10</v>
      </c>
      <c r="AJ3" s="208" t="s">
        <v>2</v>
      </c>
      <c r="AK3" s="208" t="s">
        <v>11</v>
      </c>
      <c r="AL3" s="210" t="s">
        <v>12</v>
      </c>
      <c r="AM3" s="5"/>
      <c r="AN3" s="212" t="s">
        <v>3</v>
      </c>
      <c r="AO3" s="208" t="s">
        <v>4</v>
      </c>
      <c r="AP3" s="210" t="s">
        <v>13</v>
      </c>
      <c r="AQ3" s="2"/>
      <c r="AR3" s="216" t="s">
        <v>14</v>
      </c>
      <c r="AS3" s="2"/>
      <c r="AT3" s="212" t="s">
        <v>0</v>
      </c>
      <c r="AU3" s="208" t="s">
        <v>1</v>
      </c>
      <c r="AV3" s="208" t="s">
        <v>10</v>
      </c>
      <c r="AW3" s="208" t="s">
        <v>2</v>
      </c>
      <c r="AX3" s="208" t="s">
        <v>11</v>
      </c>
      <c r="AY3" s="210" t="s">
        <v>12</v>
      </c>
      <c r="AZ3" s="2"/>
      <c r="BA3" s="212" t="s">
        <v>3</v>
      </c>
      <c r="BB3" s="208" t="s">
        <v>4</v>
      </c>
      <c r="BC3" s="210" t="s">
        <v>13</v>
      </c>
      <c r="BD3" s="1"/>
      <c r="BE3" s="218" t="s">
        <v>14</v>
      </c>
    </row>
    <row r="4" spans="1:57" ht="13" x14ac:dyDescent="0.25">
      <c r="A4" s="32"/>
      <c r="B4" s="32"/>
      <c r="C4" s="3"/>
      <c r="D4" s="223"/>
      <c r="E4" s="225"/>
      <c r="F4" s="5"/>
      <c r="G4" s="229"/>
      <c r="H4" s="227"/>
      <c r="I4" s="227"/>
      <c r="J4" s="227"/>
      <c r="K4" s="227"/>
      <c r="L4" s="228"/>
      <c r="M4" s="5"/>
      <c r="N4" s="229"/>
      <c r="O4" s="227"/>
      <c r="P4" s="228"/>
      <c r="Q4" s="2"/>
      <c r="R4" s="230"/>
      <c r="S4" s="2"/>
      <c r="T4" s="229"/>
      <c r="U4" s="227"/>
      <c r="V4" s="227"/>
      <c r="W4" s="227"/>
      <c r="X4" s="227"/>
      <c r="Y4" s="228"/>
      <c r="Z4" s="2"/>
      <c r="AA4" s="229"/>
      <c r="AB4" s="227"/>
      <c r="AC4" s="228"/>
      <c r="AD4" s="1"/>
      <c r="AE4" s="226"/>
      <c r="AF4" s="39"/>
      <c r="AG4" s="229"/>
      <c r="AH4" s="227"/>
      <c r="AI4" s="227"/>
      <c r="AJ4" s="227"/>
      <c r="AK4" s="227"/>
      <c r="AL4" s="228"/>
      <c r="AM4" s="5"/>
      <c r="AN4" s="229"/>
      <c r="AO4" s="227"/>
      <c r="AP4" s="228"/>
      <c r="AQ4" s="2"/>
      <c r="AR4" s="230"/>
      <c r="AS4" s="2"/>
      <c r="AT4" s="229"/>
      <c r="AU4" s="227"/>
      <c r="AV4" s="227"/>
      <c r="AW4" s="227"/>
      <c r="AX4" s="227"/>
      <c r="AY4" s="228"/>
      <c r="AZ4" s="2"/>
      <c r="BA4" s="229"/>
      <c r="BB4" s="227"/>
      <c r="BC4" s="228"/>
      <c r="BD4" s="1"/>
      <c r="BE4" s="226"/>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73">
        <v>52.587589122043497</v>
      </c>
      <c r="H6" s="174">
        <v>65.173050455609598</v>
      </c>
      <c r="I6" s="174">
        <v>75.776066845191707</v>
      </c>
      <c r="J6" s="174">
        <v>78.563898222396503</v>
      </c>
      <c r="K6" s="174">
        <v>72.134594651988195</v>
      </c>
      <c r="L6" s="175">
        <v>68.846872734819797</v>
      </c>
      <c r="M6" s="176"/>
      <c r="N6" s="177">
        <v>76.324745892189398</v>
      </c>
      <c r="O6" s="178">
        <v>75.869251346286305</v>
      </c>
      <c r="P6" s="179">
        <v>76.097002149872395</v>
      </c>
      <c r="Q6" s="176"/>
      <c r="R6" s="180">
        <v>70.918425290578696</v>
      </c>
      <c r="S6" s="159"/>
      <c r="T6" s="151">
        <v>-12.244726302135099</v>
      </c>
      <c r="U6" s="152">
        <v>-18.345787013738999</v>
      </c>
      <c r="V6" s="152">
        <v>-14.365731703261</v>
      </c>
      <c r="W6" s="152">
        <v>-9.9074472673644802</v>
      </c>
      <c r="X6" s="152">
        <v>-4.1459451792942899</v>
      </c>
      <c r="Y6" s="153">
        <v>-11.889481044913699</v>
      </c>
      <c r="Z6" s="154"/>
      <c r="AA6" s="155">
        <v>-11.3010883686584</v>
      </c>
      <c r="AB6" s="156">
        <v>-20.135796086919498</v>
      </c>
      <c r="AC6" s="157">
        <v>-15.9367596882971</v>
      </c>
      <c r="AD6" s="154"/>
      <c r="AE6" s="158">
        <v>-13.171096670424999</v>
      </c>
      <c r="AG6" s="173">
        <v>63.667900863059103</v>
      </c>
      <c r="AH6" s="174">
        <v>68.104328435281204</v>
      </c>
      <c r="AI6" s="174">
        <v>78.564090805967396</v>
      </c>
      <c r="AJ6" s="174">
        <v>68.899587608118907</v>
      </c>
      <c r="AK6" s="174">
        <v>70.902603110318395</v>
      </c>
      <c r="AL6" s="175">
        <v>70.027672932380099</v>
      </c>
      <c r="AM6" s="176"/>
      <c r="AN6" s="177">
        <v>82.467087978340004</v>
      </c>
      <c r="AO6" s="178">
        <v>84.5577994149494</v>
      </c>
      <c r="AP6" s="179">
        <v>83.512441881106795</v>
      </c>
      <c r="AQ6" s="176"/>
      <c r="AR6" s="180">
        <v>73.8803880301936</v>
      </c>
      <c r="AS6" s="159"/>
      <c r="AT6" s="151">
        <v>-11.4063335698015</v>
      </c>
      <c r="AU6" s="152">
        <v>7.1961996119966196</v>
      </c>
      <c r="AV6" s="152">
        <v>14.458965867642201</v>
      </c>
      <c r="AW6" s="152">
        <v>-4.7016115340888902</v>
      </c>
      <c r="AX6" s="152">
        <v>-0.35502445039649</v>
      </c>
      <c r="AY6" s="153">
        <v>0.76166068093498396</v>
      </c>
      <c r="AZ6" s="154"/>
      <c r="BA6" s="155">
        <v>2.77273305053177</v>
      </c>
      <c r="BB6" s="156">
        <v>-0.200321128159412</v>
      </c>
      <c r="BC6" s="157">
        <v>1.24578941851472</v>
      </c>
      <c r="BD6" s="154"/>
      <c r="BE6" s="158">
        <v>0.917510161310919</v>
      </c>
    </row>
    <row r="7" spans="1:57" x14ac:dyDescent="0.25">
      <c r="A7" s="20" t="s">
        <v>18</v>
      </c>
      <c r="B7" s="3" t="str">
        <f>TRIM(A7)</f>
        <v>Virginia</v>
      </c>
      <c r="C7" s="10"/>
      <c r="D7" s="24" t="s">
        <v>16</v>
      </c>
      <c r="E7" s="27" t="s">
        <v>17</v>
      </c>
      <c r="F7" s="3"/>
      <c r="G7" s="181">
        <v>41.201437769732799</v>
      </c>
      <c r="H7" s="176">
        <v>50.0108831902403</v>
      </c>
      <c r="I7" s="176">
        <v>52.479866743120603</v>
      </c>
      <c r="J7" s="176">
        <v>53.393979832255702</v>
      </c>
      <c r="K7" s="176">
        <v>48.278565459932899</v>
      </c>
      <c r="L7" s="182">
        <v>49.0729465990565</v>
      </c>
      <c r="M7" s="176"/>
      <c r="N7" s="183">
        <v>48.1757740176174</v>
      </c>
      <c r="O7" s="184">
        <v>45.5079803213548</v>
      </c>
      <c r="P7" s="185">
        <v>46.841877169486096</v>
      </c>
      <c r="Q7" s="176"/>
      <c r="R7" s="186">
        <v>48.435498190607802</v>
      </c>
      <c r="S7" s="159"/>
      <c r="T7" s="160">
        <v>15.7960248987809</v>
      </c>
      <c r="U7" s="154">
        <v>-12.039526062389101</v>
      </c>
      <c r="V7" s="154">
        <v>-21.459714226343898</v>
      </c>
      <c r="W7" s="154">
        <v>-18.692530728657498</v>
      </c>
      <c r="X7" s="154">
        <v>-9.65483953333937</v>
      </c>
      <c r="Y7" s="161">
        <v>-11.8544975979471</v>
      </c>
      <c r="Z7" s="154"/>
      <c r="AA7" s="162">
        <v>-14.6534250036987</v>
      </c>
      <c r="AB7" s="163">
        <v>-30.385929340054201</v>
      </c>
      <c r="AC7" s="164">
        <v>-23.095966849856001</v>
      </c>
      <c r="AD7" s="154"/>
      <c r="AE7" s="165">
        <v>-15.2765001088805</v>
      </c>
      <c r="AG7" s="181">
        <v>40.444796556666702</v>
      </c>
      <c r="AH7" s="176">
        <v>44.839865568217299</v>
      </c>
      <c r="AI7" s="176">
        <v>50.101955449805097</v>
      </c>
      <c r="AJ7" s="176">
        <v>44.583553785145703</v>
      </c>
      <c r="AK7" s="176">
        <v>45.542090466626902</v>
      </c>
      <c r="AL7" s="182">
        <v>45.102454455163198</v>
      </c>
      <c r="AM7" s="176"/>
      <c r="AN7" s="183">
        <v>51.345392367518201</v>
      </c>
      <c r="AO7" s="184">
        <v>51.0722965190118</v>
      </c>
      <c r="AP7" s="185">
        <v>51.208844443265001</v>
      </c>
      <c r="AQ7" s="176"/>
      <c r="AR7" s="186">
        <v>46.847153916491997</v>
      </c>
      <c r="AS7" s="159"/>
      <c r="AT7" s="160">
        <v>-1.6357859473159999</v>
      </c>
      <c r="AU7" s="154">
        <v>10.628731925289999</v>
      </c>
      <c r="AV7" s="154">
        <v>7.95275854448602</v>
      </c>
      <c r="AW7" s="154">
        <v>-8.1262420999465999</v>
      </c>
      <c r="AX7" s="154">
        <v>8.3377216784662894E-2</v>
      </c>
      <c r="AY7" s="161">
        <v>1.5405390977804601</v>
      </c>
      <c r="AZ7" s="154"/>
      <c r="BA7" s="162">
        <v>5.4577829992422497</v>
      </c>
      <c r="BB7" s="163">
        <v>0.90862719103719702</v>
      </c>
      <c r="BC7" s="164">
        <v>3.1391266888475799</v>
      </c>
      <c r="BD7" s="154"/>
      <c r="BE7" s="165">
        <v>2.0345612898434502</v>
      </c>
    </row>
    <row r="8" spans="1:57" x14ac:dyDescent="0.25">
      <c r="A8" s="21" t="s">
        <v>19</v>
      </c>
      <c r="B8" s="3" t="str">
        <f t="shared" ref="B8:B43" si="0">TRIM(A8)</f>
        <v>Norfolk/Virginia Beach, VA</v>
      </c>
      <c r="C8" s="3"/>
      <c r="D8" s="24" t="s">
        <v>16</v>
      </c>
      <c r="E8" s="27" t="s">
        <v>17</v>
      </c>
      <c r="F8" s="3"/>
      <c r="G8" s="181">
        <v>28.070729477162601</v>
      </c>
      <c r="H8" s="176">
        <v>30.875049765606899</v>
      </c>
      <c r="I8" s="176">
        <v>35.6333126264825</v>
      </c>
      <c r="J8" s="176">
        <v>36.164551738094602</v>
      </c>
      <c r="K8" s="176">
        <v>37.723376253298099</v>
      </c>
      <c r="L8" s="182">
        <v>33.693403972128998</v>
      </c>
      <c r="M8" s="176"/>
      <c r="N8" s="183">
        <v>43.286216125726803</v>
      </c>
      <c r="O8" s="184">
        <v>43.072061631272803</v>
      </c>
      <c r="P8" s="185">
        <v>43.179138878499799</v>
      </c>
      <c r="Q8" s="176"/>
      <c r="R8" s="186">
        <v>36.403613945377799</v>
      </c>
      <c r="S8" s="159"/>
      <c r="T8" s="160">
        <v>1.38429259592959</v>
      </c>
      <c r="U8" s="154">
        <v>-18.3822225943569</v>
      </c>
      <c r="V8" s="154">
        <v>-16.9337567797632</v>
      </c>
      <c r="W8" s="154">
        <v>-17.375203294674499</v>
      </c>
      <c r="X8" s="154">
        <v>-15.023240347542499</v>
      </c>
      <c r="Y8" s="161">
        <v>-14.299267539067101</v>
      </c>
      <c r="Z8" s="154"/>
      <c r="AA8" s="162">
        <v>-25.7052484304517</v>
      </c>
      <c r="AB8" s="163">
        <v>-34.998586106190601</v>
      </c>
      <c r="AC8" s="164">
        <v>-30.650452659083001</v>
      </c>
      <c r="AD8" s="154"/>
      <c r="AE8" s="165">
        <v>-20.640395701492</v>
      </c>
      <c r="AG8" s="181">
        <v>35.956398982307398</v>
      </c>
      <c r="AH8" s="176">
        <v>37.764674102384802</v>
      </c>
      <c r="AI8" s="176">
        <v>45.359622427569199</v>
      </c>
      <c r="AJ8" s="176">
        <v>38.008686320748602</v>
      </c>
      <c r="AK8" s="176">
        <v>40.287156045766203</v>
      </c>
      <c r="AL8" s="182">
        <v>39.4752571874631</v>
      </c>
      <c r="AM8" s="176"/>
      <c r="AN8" s="183">
        <v>50.123646911736401</v>
      </c>
      <c r="AO8" s="184">
        <v>51.6677443574129</v>
      </c>
      <c r="AP8" s="185">
        <v>50.8956956345747</v>
      </c>
      <c r="AQ8" s="176"/>
      <c r="AR8" s="186">
        <v>42.738855221895697</v>
      </c>
      <c r="AS8" s="159"/>
      <c r="AT8" s="160">
        <v>-15.1209420480081</v>
      </c>
      <c r="AU8" s="154">
        <v>7.6816132710742</v>
      </c>
      <c r="AV8" s="154">
        <v>20.6214095631554</v>
      </c>
      <c r="AW8" s="154">
        <v>-5.6470124728264199</v>
      </c>
      <c r="AX8" s="154">
        <v>-3.90138341068534</v>
      </c>
      <c r="AY8" s="161">
        <v>6.7830991425487402E-2</v>
      </c>
      <c r="AZ8" s="154"/>
      <c r="BA8" s="162">
        <v>0.43112064653695198</v>
      </c>
      <c r="BB8" s="163">
        <v>-2.98269969853476</v>
      </c>
      <c r="BC8" s="164">
        <v>-1.33117945237368</v>
      </c>
      <c r="BD8" s="154"/>
      <c r="BE8" s="165">
        <v>-0.41168244827355799</v>
      </c>
    </row>
    <row r="9" spans="1:57" x14ac:dyDescent="0.25">
      <c r="A9" s="21" t="s">
        <v>20</v>
      </c>
      <c r="B9" s="3" t="s">
        <v>71</v>
      </c>
      <c r="C9" s="3"/>
      <c r="D9" s="24" t="s">
        <v>16</v>
      </c>
      <c r="E9" s="27" t="s">
        <v>17</v>
      </c>
      <c r="F9" s="3"/>
      <c r="G9" s="181">
        <v>37.785688034077097</v>
      </c>
      <c r="H9" s="176">
        <v>49.2783366156374</v>
      </c>
      <c r="I9" s="176">
        <v>54.301881525687499</v>
      </c>
      <c r="J9" s="176">
        <v>53.654396229026098</v>
      </c>
      <c r="K9" s="176">
        <v>45.895494961944301</v>
      </c>
      <c r="L9" s="182">
        <v>48.1831594732745</v>
      </c>
      <c r="M9" s="176"/>
      <c r="N9" s="183">
        <v>47.0703035071786</v>
      </c>
      <c r="O9" s="184">
        <v>39.928545736031801</v>
      </c>
      <c r="P9" s="185">
        <v>43.499424621605201</v>
      </c>
      <c r="Q9" s="176"/>
      <c r="R9" s="186">
        <v>46.844949515654697</v>
      </c>
      <c r="S9" s="159"/>
      <c r="T9" s="160">
        <v>-0.82070974337520897</v>
      </c>
      <c r="U9" s="154">
        <v>-15.6419547482207</v>
      </c>
      <c r="V9" s="154">
        <v>-21.215004418991601</v>
      </c>
      <c r="W9" s="154">
        <v>-23.4054382046385</v>
      </c>
      <c r="X9" s="154">
        <v>-19.478980415143901</v>
      </c>
      <c r="Y9" s="161">
        <v>-17.6317472263088</v>
      </c>
      <c r="Z9" s="154"/>
      <c r="AA9" s="162">
        <v>-25.0360265018974</v>
      </c>
      <c r="AB9" s="163">
        <v>-50.678241517985903</v>
      </c>
      <c r="AC9" s="164">
        <v>-39.477293856870901</v>
      </c>
      <c r="AD9" s="154"/>
      <c r="AE9" s="165">
        <v>-24.830222778143298</v>
      </c>
      <c r="AG9" s="181">
        <v>36.188461959435998</v>
      </c>
      <c r="AH9" s="176">
        <v>40.838361792942301</v>
      </c>
      <c r="AI9" s="176">
        <v>45.913713345441899</v>
      </c>
      <c r="AJ9" s="176">
        <v>42.2730375075678</v>
      </c>
      <c r="AK9" s="176">
        <v>41.353575273525301</v>
      </c>
      <c r="AL9" s="182">
        <v>41.313429975782697</v>
      </c>
      <c r="AM9" s="176"/>
      <c r="AN9" s="183">
        <v>45.221253820705698</v>
      </c>
      <c r="AO9" s="184">
        <v>44.447940393098001</v>
      </c>
      <c r="AP9" s="185">
        <v>44.834597106901903</v>
      </c>
      <c r="AQ9" s="176"/>
      <c r="AR9" s="186">
        <v>42.319477727531002</v>
      </c>
      <c r="AS9" s="159"/>
      <c r="AT9" s="160">
        <v>-7.2627089090180101</v>
      </c>
      <c r="AU9" s="154">
        <v>-1.5507676178160199</v>
      </c>
      <c r="AV9" s="154">
        <v>-4.4496369176122403</v>
      </c>
      <c r="AW9" s="154">
        <v>-15.5547232347218</v>
      </c>
      <c r="AX9" s="154">
        <v>-9.5991857751536909</v>
      </c>
      <c r="AY9" s="161">
        <v>-7.9306653731016397</v>
      </c>
      <c r="AZ9" s="154"/>
      <c r="BA9" s="162">
        <v>-9.0888779020418795</v>
      </c>
      <c r="BB9" s="163">
        <v>-16.947244066432798</v>
      </c>
      <c r="BC9" s="164">
        <v>-13.161722035649101</v>
      </c>
      <c r="BD9" s="154"/>
      <c r="BE9" s="165">
        <v>-9.5793991604353508</v>
      </c>
    </row>
    <row r="10" spans="1:57" x14ac:dyDescent="0.25">
      <c r="A10" s="21" t="s">
        <v>21</v>
      </c>
      <c r="B10" s="3" t="str">
        <f t="shared" si="0"/>
        <v>Virginia Area</v>
      </c>
      <c r="C10" s="3"/>
      <c r="D10" s="24" t="s">
        <v>16</v>
      </c>
      <c r="E10" s="27" t="s">
        <v>17</v>
      </c>
      <c r="F10" s="3"/>
      <c r="G10" s="181">
        <v>39.013750202532201</v>
      </c>
      <c r="H10" s="176">
        <v>44.261086498622703</v>
      </c>
      <c r="I10" s="176">
        <v>46.175970418720901</v>
      </c>
      <c r="J10" s="176">
        <v>47.175733629608999</v>
      </c>
      <c r="K10" s="176">
        <v>42.060530750179304</v>
      </c>
      <c r="L10" s="182">
        <v>43.737414299932801</v>
      </c>
      <c r="M10" s="176"/>
      <c r="N10" s="183">
        <v>44.558454042543303</v>
      </c>
      <c r="O10" s="184">
        <v>41.376209522486803</v>
      </c>
      <c r="P10" s="185">
        <v>42.967331782515103</v>
      </c>
      <c r="Q10" s="176"/>
      <c r="R10" s="186">
        <v>43.517390723527697</v>
      </c>
      <c r="S10" s="159"/>
      <c r="T10" s="160">
        <v>41.890752990838998</v>
      </c>
      <c r="U10" s="154">
        <v>6.47290626940271</v>
      </c>
      <c r="V10" s="154">
        <v>3.7176145236421001</v>
      </c>
      <c r="W10" s="154">
        <v>0.136854281203204</v>
      </c>
      <c r="X10" s="154">
        <v>0.95689563916933296</v>
      </c>
      <c r="Y10" s="161">
        <v>8.0683864251400994</v>
      </c>
      <c r="Z10" s="154"/>
      <c r="AA10" s="162">
        <v>-8.7880404016668496</v>
      </c>
      <c r="AB10" s="163">
        <v>-29.293257999500799</v>
      </c>
      <c r="AC10" s="164">
        <v>-19.963693578236999</v>
      </c>
      <c r="AD10" s="154"/>
      <c r="AE10" s="165">
        <v>-1.64910356639476</v>
      </c>
      <c r="AG10" s="181">
        <v>38.3264174827396</v>
      </c>
      <c r="AH10" s="176">
        <v>41.789361412022899</v>
      </c>
      <c r="AI10" s="176">
        <v>43.780933529768603</v>
      </c>
      <c r="AJ10" s="176">
        <v>40.012485346312502</v>
      </c>
      <c r="AK10" s="176">
        <v>45.710747829404397</v>
      </c>
      <c r="AL10" s="182">
        <v>41.923791894300201</v>
      </c>
      <c r="AM10" s="176"/>
      <c r="AN10" s="183">
        <v>53.137582131132298</v>
      </c>
      <c r="AO10" s="184">
        <v>50.227522425671602</v>
      </c>
      <c r="AP10" s="185">
        <v>51.6825522784019</v>
      </c>
      <c r="AQ10" s="176"/>
      <c r="AR10" s="186">
        <v>44.7116339394439</v>
      </c>
      <c r="AS10" s="159"/>
      <c r="AT10" s="160">
        <v>14.7144254871396</v>
      </c>
      <c r="AU10" s="154">
        <v>20.3795680589289</v>
      </c>
      <c r="AV10" s="154">
        <v>4.6996359378015997</v>
      </c>
      <c r="AW10" s="154">
        <v>-12.6525674994243</v>
      </c>
      <c r="AX10" s="154">
        <v>4.4846313232402002</v>
      </c>
      <c r="AY10" s="161">
        <v>5.0765175971577596</v>
      </c>
      <c r="AZ10" s="154"/>
      <c r="BA10" s="162">
        <v>14.0171486349037</v>
      </c>
      <c r="BB10" s="163">
        <v>10.3332203332475</v>
      </c>
      <c r="BC10" s="164">
        <v>12.1968058533415</v>
      </c>
      <c r="BD10" s="154"/>
      <c r="BE10" s="165">
        <v>7.3256691994379404</v>
      </c>
    </row>
    <row r="11" spans="1:57" x14ac:dyDescent="0.25">
      <c r="A11" s="34" t="s">
        <v>22</v>
      </c>
      <c r="B11" s="3" t="str">
        <f t="shared" si="0"/>
        <v>Washington, DC</v>
      </c>
      <c r="C11" s="3"/>
      <c r="D11" s="24" t="s">
        <v>16</v>
      </c>
      <c r="E11" s="27" t="s">
        <v>17</v>
      </c>
      <c r="F11" s="3"/>
      <c r="G11" s="181">
        <v>66.421411918897306</v>
      </c>
      <c r="H11" s="176">
        <v>79.064940891573698</v>
      </c>
      <c r="I11" s="176">
        <v>84.8568198625143</v>
      </c>
      <c r="J11" s="176">
        <v>82.677065583446094</v>
      </c>
      <c r="K11" s="176">
        <v>68.972089539284099</v>
      </c>
      <c r="L11" s="182">
        <v>76.398465559143105</v>
      </c>
      <c r="M11" s="176"/>
      <c r="N11" s="183">
        <v>60.3401651737666</v>
      </c>
      <c r="O11" s="184">
        <v>61.589070062146298</v>
      </c>
      <c r="P11" s="185">
        <v>60.964617617956399</v>
      </c>
      <c r="Q11" s="176"/>
      <c r="R11" s="186">
        <v>71.988794718804002</v>
      </c>
      <c r="S11" s="159"/>
      <c r="T11" s="160">
        <v>5.60019454333331</v>
      </c>
      <c r="U11" s="154">
        <v>-15.6683329641392</v>
      </c>
      <c r="V11" s="154">
        <v>-25.3883204424416</v>
      </c>
      <c r="W11" s="154">
        <v>-18.1744318300256</v>
      </c>
      <c r="X11" s="154">
        <v>-6.6455550795558898</v>
      </c>
      <c r="Y11" s="161">
        <v>-14.2183147847052</v>
      </c>
      <c r="Z11" s="154"/>
      <c r="AA11" s="162">
        <v>-17.997646430463</v>
      </c>
      <c r="AB11" s="163">
        <v>-26.1784319496556</v>
      </c>
      <c r="AC11" s="164">
        <v>-22.344544998497</v>
      </c>
      <c r="AD11" s="154"/>
      <c r="AE11" s="165">
        <v>-16.3366624862688</v>
      </c>
      <c r="AG11" s="181">
        <v>56.192414119342097</v>
      </c>
      <c r="AH11" s="176">
        <v>59.891739640836001</v>
      </c>
      <c r="AI11" s="176">
        <v>69.573909380099195</v>
      </c>
      <c r="AJ11" s="176">
        <v>57.9800988829288</v>
      </c>
      <c r="AK11" s="176">
        <v>56.857102211575103</v>
      </c>
      <c r="AL11" s="182">
        <v>60.0990613240402</v>
      </c>
      <c r="AM11" s="176"/>
      <c r="AN11" s="183">
        <v>62.312097264173801</v>
      </c>
      <c r="AO11" s="184">
        <v>66.783700829774602</v>
      </c>
      <c r="AP11" s="185">
        <v>64.547899046974194</v>
      </c>
      <c r="AQ11" s="176"/>
      <c r="AR11" s="186">
        <v>61.370159786430598</v>
      </c>
      <c r="AS11" s="159"/>
      <c r="AT11" s="160">
        <v>-4.6173031940275697</v>
      </c>
      <c r="AU11" s="154">
        <v>12.318608155495999</v>
      </c>
      <c r="AV11" s="154">
        <v>13.8908003784258</v>
      </c>
      <c r="AW11" s="154">
        <v>-5.1753143971698803</v>
      </c>
      <c r="AX11" s="154">
        <v>1.45018612276709</v>
      </c>
      <c r="AY11" s="161">
        <v>3.4360147304920199</v>
      </c>
      <c r="AZ11" s="154"/>
      <c r="BA11" s="162">
        <v>4.0904644264180803</v>
      </c>
      <c r="BB11" s="163">
        <v>0.59420947908176502</v>
      </c>
      <c r="BC11" s="164">
        <v>2.2519789270188202</v>
      </c>
      <c r="BD11" s="154"/>
      <c r="BE11" s="165">
        <v>3.0775207461273801</v>
      </c>
    </row>
    <row r="12" spans="1:57" x14ac:dyDescent="0.25">
      <c r="A12" s="21" t="s">
        <v>23</v>
      </c>
      <c r="B12" s="3" t="str">
        <f t="shared" si="0"/>
        <v>Arlington, VA</v>
      </c>
      <c r="C12" s="3"/>
      <c r="D12" s="24" t="s">
        <v>16</v>
      </c>
      <c r="E12" s="27" t="s">
        <v>17</v>
      </c>
      <c r="F12" s="3"/>
      <c r="G12" s="181">
        <v>59.059049009384701</v>
      </c>
      <c r="H12" s="176">
        <v>80.424114702815402</v>
      </c>
      <c r="I12" s="176">
        <v>83.817923879040606</v>
      </c>
      <c r="J12" s="176">
        <v>89.7239416058394</v>
      </c>
      <c r="K12" s="176">
        <v>82.977068821689201</v>
      </c>
      <c r="L12" s="182">
        <v>79.2004196037539</v>
      </c>
      <c r="M12" s="176"/>
      <c r="N12" s="183">
        <v>67.314573514077097</v>
      </c>
      <c r="O12" s="184">
        <v>56.363174139728798</v>
      </c>
      <c r="P12" s="185">
        <v>61.838873826902997</v>
      </c>
      <c r="Q12" s="176"/>
      <c r="R12" s="186">
        <v>74.239977953224994</v>
      </c>
      <c r="S12" s="159"/>
      <c r="T12" s="160">
        <v>-10.079882294729201</v>
      </c>
      <c r="U12" s="154">
        <v>-40.418141826353398</v>
      </c>
      <c r="V12" s="154">
        <v>-49.187042078396402</v>
      </c>
      <c r="W12" s="154">
        <v>-41.598630725656598</v>
      </c>
      <c r="X12" s="154">
        <v>-18.327867644436701</v>
      </c>
      <c r="Y12" s="161">
        <v>-36.2156498599442</v>
      </c>
      <c r="Z12" s="154"/>
      <c r="AA12" s="162">
        <v>-2.9420684160688202</v>
      </c>
      <c r="AB12" s="163">
        <v>-17.1292929118502</v>
      </c>
      <c r="AC12" s="164">
        <v>-9.9663982490965406</v>
      </c>
      <c r="AD12" s="154"/>
      <c r="AE12" s="165">
        <v>-31.459973839740702</v>
      </c>
      <c r="AG12" s="181">
        <v>49.627038321167802</v>
      </c>
      <c r="AH12" s="176">
        <v>60.193403284671497</v>
      </c>
      <c r="AI12" s="176">
        <v>68.692486183524494</v>
      </c>
      <c r="AJ12" s="176">
        <v>58.9184215328467</v>
      </c>
      <c r="AK12" s="176">
        <v>53.857996611053103</v>
      </c>
      <c r="AL12" s="182">
        <v>58.257869186652698</v>
      </c>
      <c r="AM12" s="176"/>
      <c r="AN12" s="183">
        <v>53.203971063607902</v>
      </c>
      <c r="AO12" s="184">
        <v>52.395758081334698</v>
      </c>
      <c r="AP12" s="185">
        <v>52.7998645724713</v>
      </c>
      <c r="AQ12" s="176"/>
      <c r="AR12" s="186">
        <v>56.698439296886598</v>
      </c>
      <c r="AS12" s="159"/>
      <c r="AT12" s="160">
        <v>-7.1157147858188301</v>
      </c>
      <c r="AU12" s="154">
        <v>1.93398991397569</v>
      </c>
      <c r="AV12" s="154">
        <v>1.74826584585115</v>
      </c>
      <c r="AW12" s="154">
        <v>-12.3925140637486</v>
      </c>
      <c r="AX12" s="154">
        <v>-1.3528671202042399</v>
      </c>
      <c r="AY12" s="161">
        <v>-3.49601384093177</v>
      </c>
      <c r="AZ12" s="154"/>
      <c r="BA12" s="162">
        <v>8.1574616051526103</v>
      </c>
      <c r="BB12" s="163">
        <v>3.3075908767261399</v>
      </c>
      <c r="BC12" s="164">
        <v>5.6954641311369096</v>
      </c>
      <c r="BD12" s="154"/>
      <c r="BE12" s="165">
        <v>-1.21023282096527</v>
      </c>
    </row>
    <row r="13" spans="1:57" x14ac:dyDescent="0.25">
      <c r="A13" s="21" t="s">
        <v>24</v>
      </c>
      <c r="B13" s="3" t="str">
        <f t="shared" si="0"/>
        <v>Suburban Virginia Area</v>
      </c>
      <c r="C13" s="3"/>
      <c r="D13" s="24" t="s">
        <v>16</v>
      </c>
      <c r="E13" s="27" t="s">
        <v>17</v>
      </c>
      <c r="F13" s="3"/>
      <c r="G13" s="181">
        <v>49.1642088766298</v>
      </c>
      <c r="H13" s="176">
        <v>57.404848294884602</v>
      </c>
      <c r="I13" s="176">
        <v>60.8840672016048</v>
      </c>
      <c r="J13" s="176">
        <v>62.204961133400197</v>
      </c>
      <c r="K13" s="176">
        <v>48.840549147442303</v>
      </c>
      <c r="L13" s="182">
        <v>55.699726930792302</v>
      </c>
      <c r="M13" s="176"/>
      <c r="N13" s="183">
        <v>49.1786459378134</v>
      </c>
      <c r="O13" s="184">
        <v>56.159348044132301</v>
      </c>
      <c r="P13" s="185">
        <v>52.6689969909729</v>
      </c>
      <c r="Q13" s="176"/>
      <c r="R13" s="186">
        <v>54.833804090843898</v>
      </c>
      <c r="S13" s="159"/>
      <c r="T13" s="160">
        <v>25.0195837217878</v>
      </c>
      <c r="U13" s="154">
        <v>-4.9154064410942304</v>
      </c>
      <c r="V13" s="154">
        <v>-12.9429724060856</v>
      </c>
      <c r="W13" s="154">
        <v>-9.4308610331059501</v>
      </c>
      <c r="X13" s="154">
        <v>-3.4080895611374</v>
      </c>
      <c r="Y13" s="161">
        <v>-3.5935096053454298</v>
      </c>
      <c r="Z13" s="154"/>
      <c r="AA13" s="162">
        <v>-3.2633842865578</v>
      </c>
      <c r="AB13" s="163">
        <v>-12.853552951954001</v>
      </c>
      <c r="AC13" s="164">
        <v>-8.6243619301744303</v>
      </c>
      <c r="AD13" s="154"/>
      <c r="AE13" s="165">
        <v>-5.0284807222100696</v>
      </c>
      <c r="AG13" s="181">
        <v>44.626376943329902</v>
      </c>
      <c r="AH13" s="176">
        <v>48.863863151955798</v>
      </c>
      <c r="AI13" s="176">
        <v>58.168077357071198</v>
      </c>
      <c r="AJ13" s="176">
        <v>49.396368480441303</v>
      </c>
      <c r="AK13" s="176">
        <v>46.484610393681002</v>
      </c>
      <c r="AL13" s="182">
        <v>49.507859265295799</v>
      </c>
      <c r="AM13" s="176"/>
      <c r="AN13" s="183">
        <v>53.372541060682003</v>
      </c>
      <c r="AO13" s="184">
        <v>57.581810431293803</v>
      </c>
      <c r="AP13" s="185">
        <v>55.4771757459879</v>
      </c>
      <c r="AQ13" s="176"/>
      <c r="AR13" s="186">
        <v>51.213378259779297</v>
      </c>
      <c r="AS13" s="159"/>
      <c r="AT13" s="160">
        <v>-5.0095077226394897</v>
      </c>
      <c r="AU13" s="154">
        <v>14.002669321683801</v>
      </c>
      <c r="AV13" s="154">
        <v>19.901605957731501</v>
      </c>
      <c r="AW13" s="154">
        <v>-2.2568598221552398</v>
      </c>
      <c r="AX13" s="154">
        <v>1.75389814737769</v>
      </c>
      <c r="AY13" s="161">
        <v>5.5265674841791999</v>
      </c>
      <c r="AZ13" s="154"/>
      <c r="BA13" s="162">
        <v>14.5177931845502</v>
      </c>
      <c r="BB13" s="163">
        <v>7.8380322755776302</v>
      </c>
      <c r="BC13" s="164">
        <v>10.9511334212562</v>
      </c>
      <c r="BD13" s="154"/>
      <c r="BE13" s="165">
        <v>7.1479291696482496</v>
      </c>
    </row>
    <row r="14" spans="1:57" x14ac:dyDescent="0.25">
      <c r="A14" s="21" t="s">
        <v>25</v>
      </c>
      <c r="B14" s="3" t="str">
        <f t="shared" si="0"/>
        <v>Alexandria, VA</v>
      </c>
      <c r="C14" s="3"/>
      <c r="D14" s="24" t="s">
        <v>16</v>
      </c>
      <c r="E14" s="27" t="s">
        <v>17</v>
      </c>
      <c r="F14" s="3"/>
      <c r="G14" s="181">
        <v>43.0022084252059</v>
      </c>
      <c r="H14" s="176">
        <v>49.668137402808398</v>
      </c>
      <c r="I14" s="176">
        <v>51.8628211674596</v>
      </c>
      <c r="J14" s="176">
        <v>52.259853777416701</v>
      </c>
      <c r="K14" s="176">
        <v>49.541363583613702</v>
      </c>
      <c r="L14" s="182">
        <v>49.266876871300902</v>
      </c>
      <c r="M14" s="176"/>
      <c r="N14" s="183">
        <v>50.3189810839039</v>
      </c>
      <c r="O14" s="184">
        <v>50.678298711848598</v>
      </c>
      <c r="P14" s="185">
        <v>50.498639897876203</v>
      </c>
      <c r="Q14" s="176"/>
      <c r="R14" s="186">
        <v>49.618809164608102</v>
      </c>
      <c r="S14" s="159"/>
      <c r="T14" s="160">
        <v>-3.4351738913124801</v>
      </c>
      <c r="U14" s="154">
        <v>-27.231125654258001</v>
      </c>
      <c r="V14" s="154">
        <v>-36.846666539104703</v>
      </c>
      <c r="W14" s="154">
        <v>-34.127082528433398</v>
      </c>
      <c r="X14" s="154">
        <v>-19.6437758415295</v>
      </c>
      <c r="Y14" s="161">
        <v>-26.663321657499502</v>
      </c>
      <c r="Z14" s="154"/>
      <c r="AA14" s="162">
        <v>-13.847398726203499</v>
      </c>
      <c r="AB14" s="163">
        <v>-21.504684183113799</v>
      </c>
      <c r="AC14" s="164">
        <v>-17.867689690682301</v>
      </c>
      <c r="AD14" s="154"/>
      <c r="AE14" s="165">
        <v>-24.306218936902301</v>
      </c>
      <c r="AG14" s="181">
        <v>43.089209701752303</v>
      </c>
      <c r="AH14" s="176">
        <v>46.043368921898498</v>
      </c>
      <c r="AI14" s="176">
        <v>55.362935476383797</v>
      </c>
      <c r="AJ14" s="176">
        <v>47.357620981780201</v>
      </c>
      <c r="AK14" s="176">
        <v>47.982254554949499</v>
      </c>
      <c r="AL14" s="182">
        <v>47.967077927352904</v>
      </c>
      <c r="AM14" s="176"/>
      <c r="AN14" s="183">
        <v>53.562312579784098</v>
      </c>
      <c r="AO14" s="184">
        <v>54.009890623186699</v>
      </c>
      <c r="AP14" s="185">
        <v>53.786101601485399</v>
      </c>
      <c r="AQ14" s="176"/>
      <c r="AR14" s="186">
        <v>49.629656119962199</v>
      </c>
      <c r="AS14" s="159"/>
      <c r="AT14" s="160">
        <v>-18.523387339998401</v>
      </c>
      <c r="AU14" s="154">
        <v>2.1193790247424098</v>
      </c>
      <c r="AV14" s="154">
        <v>12.2552675069996</v>
      </c>
      <c r="AW14" s="154">
        <v>-4.9408160196162303</v>
      </c>
      <c r="AX14" s="154">
        <v>4.6451070948742199</v>
      </c>
      <c r="AY14" s="161">
        <v>-1.2924801484725801</v>
      </c>
      <c r="AZ14" s="154"/>
      <c r="BA14" s="162">
        <v>9.3896509393240208</v>
      </c>
      <c r="BB14" s="163">
        <v>-3.69645133539459</v>
      </c>
      <c r="BC14" s="164">
        <v>2.4032275849827101</v>
      </c>
      <c r="BD14" s="154"/>
      <c r="BE14" s="165">
        <v>-0.17603445833463899</v>
      </c>
    </row>
    <row r="15" spans="1:57" x14ac:dyDescent="0.25">
      <c r="A15" s="21" t="s">
        <v>26</v>
      </c>
      <c r="B15" s="3" t="str">
        <f t="shared" si="0"/>
        <v>Fairfax/Tysons Corner, VA</v>
      </c>
      <c r="C15" s="3"/>
      <c r="D15" s="24" t="s">
        <v>16</v>
      </c>
      <c r="E15" s="27" t="s">
        <v>17</v>
      </c>
      <c r="F15" s="3"/>
      <c r="G15" s="181">
        <v>58.405477831380601</v>
      </c>
      <c r="H15" s="176">
        <v>76.938088674477299</v>
      </c>
      <c r="I15" s="176">
        <v>90.511650585802798</v>
      </c>
      <c r="J15" s="176">
        <v>93.460735125200998</v>
      </c>
      <c r="K15" s="176">
        <v>78.9162738341373</v>
      </c>
      <c r="L15" s="182">
        <v>79.646445210199801</v>
      </c>
      <c r="M15" s="176"/>
      <c r="N15" s="183">
        <v>60.742860096485103</v>
      </c>
      <c r="O15" s="184">
        <v>56.759595681139402</v>
      </c>
      <c r="P15" s="185">
        <v>58.751227888812302</v>
      </c>
      <c r="Q15" s="176"/>
      <c r="R15" s="186">
        <v>73.676383118374801</v>
      </c>
      <c r="S15" s="159"/>
      <c r="T15" s="160">
        <v>22.1133120344102</v>
      </c>
      <c r="U15" s="154">
        <v>-15.977304997059999</v>
      </c>
      <c r="V15" s="154">
        <v>-24.017473667394501</v>
      </c>
      <c r="W15" s="154">
        <v>-13.1564101918554</v>
      </c>
      <c r="X15" s="154">
        <v>3.6158966112217099</v>
      </c>
      <c r="Y15" s="161">
        <v>-9.9634735161048695</v>
      </c>
      <c r="Z15" s="154"/>
      <c r="AA15" s="162">
        <v>-3.3125923561701902</v>
      </c>
      <c r="AB15" s="163">
        <v>-19.6253278391324</v>
      </c>
      <c r="AC15" s="164">
        <v>-11.945398439460799</v>
      </c>
      <c r="AD15" s="154"/>
      <c r="AE15" s="165">
        <v>-10.4228334047001</v>
      </c>
      <c r="AG15" s="181">
        <v>52.272311911325502</v>
      </c>
      <c r="AH15" s="176">
        <v>63.982298127728001</v>
      </c>
      <c r="AI15" s="176">
        <v>77.816795887893406</v>
      </c>
      <c r="AJ15" s="176">
        <v>66.804207155984301</v>
      </c>
      <c r="AK15" s="176">
        <v>58.451852745233097</v>
      </c>
      <c r="AL15" s="182">
        <v>63.865493165632799</v>
      </c>
      <c r="AM15" s="176"/>
      <c r="AN15" s="183">
        <v>57.237129852974903</v>
      </c>
      <c r="AO15" s="184">
        <v>57.764838329887397</v>
      </c>
      <c r="AP15" s="185">
        <v>57.5009840914311</v>
      </c>
      <c r="AQ15" s="176"/>
      <c r="AR15" s="186">
        <v>62.047062001575199</v>
      </c>
      <c r="AS15" s="159"/>
      <c r="AT15" s="160">
        <v>-5.4855444103975799</v>
      </c>
      <c r="AU15" s="154">
        <v>14.703336456389399</v>
      </c>
      <c r="AV15" s="154">
        <v>21.068724684043499</v>
      </c>
      <c r="AW15" s="154">
        <v>6.0910138698222198</v>
      </c>
      <c r="AX15" s="154">
        <v>3.8642766248890399</v>
      </c>
      <c r="AY15" s="161">
        <v>8.38689925743458</v>
      </c>
      <c r="AZ15" s="154"/>
      <c r="BA15" s="162">
        <v>3.0289121251547999</v>
      </c>
      <c r="BB15" s="163">
        <v>0.32081070400586698</v>
      </c>
      <c r="BC15" s="164">
        <v>1.65061706241068</v>
      </c>
      <c r="BD15" s="154"/>
      <c r="BE15" s="165">
        <v>6.51836917033667</v>
      </c>
    </row>
    <row r="16" spans="1:57" x14ac:dyDescent="0.25">
      <c r="A16" s="21" t="s">
        <v>27</v>
      </c>
      <c r="B16" s="3" t="str">
        <f t="shared" si="0"/>
        <v>I-95 Fredericksburg, VA</v>
      </c>
      <c r="C16" s="3"/>
      <c r="D16" s="24" t="s">
        <v>16</v>
      </c>
      <c r="E16" s="27" t="s">
        <v>17</v>
      </c>
      <c r="F16" s="3"/>
      <c r="G16" s="181">
        <v>39.330468663645398</v>
      </c>
      <c r="H16" s="176">
        <v>42.700686415386301</v>
      </c>
      <c r="I16" s="176">
        <v>41.567714159389801</v>
      </c>
      <c r="J16" s="176">
        <v>43.773298330938403</v>
      </c>
      <c r="K16" s="176">
        <v>41.840358129766699</v>
      </c>
      <c r="L16" s="182">
        <v>41.842505139825299</v>
      </c>
      <c r="M16" s="176"/>
      <c r="N16" s="183">
        <v>43.583691831546297</v>
      </c>
      <c r="O16" s="184">
        <v>44.254188128661397</v>
      </c>
      <c r="P16" s="185">
        <v>43.9189399801039</v>
      </c>
      <c r="Q16" s="176"/>
      <c r="R16" s="186">
        <v>42.435772237047701</v>
      </c>
      <c r="S16" s="159"/>
      <c r="T16" s="160">
        <v>15.097715688278701</v>
      </c>
      <c r="U16" s="154">
        <v>-5.6374864455545897</v>
      </c>
      <c r="V16" s="154">
        <v>-14.6841549620233</v>
      </c>
      <c r="W16" s="154">
        <v>-9.3111664320158791</v>
      </c>
      <c r="X16" s="154">
        <v>-7.4092939854673601</v>
      </c>
      <c r="Y16" s="161">
        <v>-5.5905904678479503</v>
      </c>
      <c r="Z16" s="154"/>
      <c r="AA16" s="162">
        <v>-10.185068565410001</v>
      </c>
      <c r="AB16" s="163">
        <v>-15.803194137993</v>
      </c>
      <c r="AC16" s="164">
        <v>-13.106239371313</v>
      </c>
      <c r="AD16" s="154"/>
      <c r="AE16" s="165">
        <v>-7.9449733625477101</v>
      </c>
      <c r="AG16" s="181">
        <v>37.669178733281697</v>
      </c>
      <c r="AH16" s="176">
        <v>38.636261467889902</v>
      </c>
      <c r="AI16" s="176">
        <v>40.670186249585399</v>
      </c>
      <c r="AJ16" s="176">
        <v>40.763700674256597</v>
      </c>
      <c r="AK16" s="176">
        <v>42.304169061567301</v>
      </c>
      <c r="AL16" s="182">
        <v>40.0086992373162</v>
      </c>
      <c r="AM16" s="176"/>
      <c r="AN16" s="183">
        <v>47.496980214435702</v>
      </c>
      <c r="AO16" s="184">
        <v>49.180548248038001</v>
      </c>
      <c r="AP16" s="185">
        <v>48.338764231236802</v>
      </c>
      <c r="AQ16" s="176"/>
      <c r="AR16" s="186">
        <v>42.388717807007801</v>
      </c>
      <c r="AS16" s="159"/>
      <c r="AT16" s="160">
        <v>3.53262666112877</v>
      </c>
      <c r="AU16" s="154">
        <v>6.9174928860028499</v>
      </c>
      <c r="AV16" s="154">
        <v>0.87891497898335202</v>
      </c>
      <c r="AW16" s="154">
        <v>-5.2422507023834202</v>
      </c>
      <c r="AX16" s="154">
        <v>-0.869705173702217</v>
      </c>
      <c r="AY16" s="161">
        <v>0.76214207286611102</v>
      </c>
      <c r="AZ16" s="154"/>
      <c r="BA16" s="162">
        <v>2.3598229645539401</v>
      </c>
      <c r="BB16" s="163">
        <v>6.57295546631281</v>
      </c>
      <c r="BC16" s="164">
        <v>4.4605925424164896</v>
      </c>
      <c r="BD16" s="154"/>
      <c r="BE16" s="165">
        <v>1.93807066662139</v>
      </c>
    </row>
    <row r="17" spans="1:70" x14ac:dyDescent="0.25">
      <c r="A17" s="21" t="s">
        <v>28</v>
      </c>
      <c r="B17" s="3" t="str">
        <f t="shared" si="0"/>
        <v>Dulles Airport Area, VA</v>
      </c>
      <c r="C17" s="3"/>
      <c r="D17" s="24" t="s">
        <v>16</v>
      </c>
      <c r="E17" s="27" t="s">
        <v>17</v>
      </c>
      <c r="F17" s="3"/>
      <c r="G17" s="181">
        <v>70.508542022386607</v>
      </c>
      <c r="H17" s="176">
        <v>99.304716372604801</v>
      </c>
      <c r="I17" s="176">
        <v>81.817142857142798</v>
      </c>
      <c r="J17" s="176">
        <v>78.822426484537999</v>
      </c>
      <c r="K17" s="176">
        <v>65.399247770821404</v>
      </c>
      <c r="L17" s="182">
        <v>79.170415101498705</v>
      </c>
      <c r="M17" s="176"/>
      <c r="N17" s="183">
        <v>54.928451906658999</v>
      </c>
      <c r="O17" s="184">
        <v>50.976307152342997</v>
      </c>
      <c r="P17" s="185">
        <v>52.952379529501002</v>
      </c>
      <c r="Q17" s="176"/>
      <c r="R17" s="186">
        <v>71.679547795213693</v>
      </c>
      <c r="S17" s="159"/>
      <c r="T17" s="160">
        <v>47.688875037764099</v>
      </c>
      <c r="U17" s="154">
        <v>16.086991664087801</v>
      </c>
      <c r="V17" s="154">
        <v>-25.174454735097299</v>
      </c>
      <c r="W17" s="154">
        <v>-20.6191311360943</v>
      </c>
      <c r="X17" s="154">
        <v>-5.3792552488118304</v>
      </c>
      <c r="Y17" s="161">
        <v>-3.6955236537865299</v>
      </c>
      <c r="Z17" s="154"/>
      <c r="AA17" s="162">
        <v>-9.2071703124422992</v>
      </c>
      <c r="AB17" s="163">
        <v>-21.1666336282507</v>
      </c>
      <c r="AC17" s="164">
        <v>-15.3858742347066</v>
      </c>
      <c r="AD17" s="154"/>
      <c r="AE17" s="165">
        <v>-6.4243121256591103</v>
      </c>
      <c r="AG17" s="181">
        <v>51.463059903244101</v>
      </c>
      <c r="AH17" s="176">
        <v>62.611022576361201</v>
      </c>
      <c r="AI17" s="176">
        <v>61.532830108138803</v>
      </c>
      <c r="AJ17" s="176">
        <v>57.405562749003899</v>
      </c>
      <c r="AK17" s="176">
        <v>52.5570688673875</v>
      </c>
      <c r="AL17" s="182">
        <v>57.113908840827101</v>
      </c>
      <c r="AM17" s="176"/>
      <c r="AN17" s="183">
        <v>48.961972348700399</v>
      </c>
      <c r="AO17" s="184">
        <v>49.524981502561097</v>
      </c>
      <c r="AP17" s="185">
        <v>49.243476925630802</v>
      </c>
      <c r="AQ17" s="176"/>
      <c r="AR17" s="186">
        <v>54.865214007913899</v>
      </c>
      <c r="AS17" s="159"/>
      <c r="AT17" s="160">
        <v>20.8448387794704</v>
      </c>
      <c r="AU17" s="154">
        <v>21.606389128694399</v>
      </c>
      <c r="AV17" s="154">
        <v>2.2738385137147299</v>
      </c>
      <c r="AW17" s="154">
        <v>-0.475343449558494</v>
      </c>
      <c r="AX17" s="154">
        <v>6.3074540325647703</v>
      </c>
      <c r="AY17" s="161">
        <v>9.2646046471709909</v>
      </c>
      <c r="AZ17" s="154"/>
      <c r="BA17" s="162">
        <v>4.4551331872121596</v>
      </c>
      <c r="BB17" s="163">
        <v>1.7693045647900101</v>
      </c>
      <c r="BC17" s="164">
        <v>3.08705399867726</v>
      </c>
      <c r="BD17" s="154"/>
      <c r="BE17" s="165">
        <v>7.6109221613276903</v>
      </c>
    </row>
    <row r="18" spans="1:70" x14ac:dyDescent="0.25">
      <c r="A18" s="21" t="s">
        <v>29</v>
      </c>
      <c r="B18" s="3" t="str">
        <f t="shared" si="0"/>
        <v>Williamsburg, VA</v>
      </c>
      <c r="C18" s="3"/>
      <c r="D18" s="24" t="s">
        <v>16</v>
      </c>
      <c r="E18" s="27" t="s">
        <v>17</v>
      </c>
      <c r="F18" s="3"/>
      <c r="G18" s="181">
        <v>19.637073234297599</v>
      </c>
      <c r="H18" s="176">
        <v>19.193059682043199</v>
      </c>
      <c r="I18" s="176">
        <v>19.249061767005401</v>
      </c>
      <c r="J18" s="176">
        <v>21.3311897315611</v>
      </c>
      <c r="K18" s="176">
        <v>25.476987229606401</v>
      </c>
      <c r="L18" s="182">
        <v>20.977474328902701</v>
      </c>
      <c r="M18" s="176"/>
      <c r="N18" s="183">
        <v>41.136081574146402</v>
      </c>
      <c r="O18" s="184">
        <v>46.863677352097902</v>
      </c>
      <c r="P18" s="185">
        <v>43.999879463122198</v>
      </c>
      <c r="Q18" s="176"/>
      <c r="R18" s="186">
        <v>27.5553043672512</v>
      </c>
      <c r="S18" s="159"/>
      <c r="T18" s="160">
        <v>-7.7906107271934797</v>
      </c>
      <c r="U18" s="154">
        <v>-20.209037600518101</v>
      </c>
      <c r="V18" s="154">
        <v>-26.905060875342201</v>
      </c>
      <c r="W18" s="154">
        <v>-22.669623652199402</v>
      </c>
      <c r="X18" s="154">
        <v>-18.139969411477001</v>
      </c>
      <c r="Y18" s="161">
        <v>-19.559836226227102</v>
      </c>
      <c r="Z18" s="154"/>
      <c r="AA18" s="162">
        <v>-12.183091231352799</v>
      </c>
      <c r="AB18" s="163">
        <v>-30.391385382752901</v>
      </c>
      <c r="AC18" s="164">
        <v>-22.9205120280917</v>
      </c>
      <c r="AD18" s="154"/>
      <c r="AE18" s="165">
        <v>-21.128699263358001</v>
      </c>
      <c r="AG18" s="181">
        <v>53.909492116236599</v>
      </c>
      <c r="AH18" s="176">
        <v>50.211761793067502</v>
      </c>
      <c r="AI18" s="176">
        <v>51.509242898097398</v>
      </c>
      <c r="AJ18" s="176">
        <v>43.272989966119297</v>
      </c>
      <c r="AK18" s="176">
        <v>54.308131678394503</v>
      </c>
      <c r="AL18" s="182">
        <v>50.642323690383101</v>
      </c>
      <c r="AM18" s="176"/>
      <c r="AN18" s="183">
        <v>78.739626335678906</v>
      </c>
      <c r="AO18" s="184">
        <v>80.689694422726006</v>
      </c>
      <c r="AP18" s="185">
        <v>79.714660379202499</v>
      </c>
      <c r="AQ18" s="176"/>
      <c r="AR18" s="186">
        <v>58.948705601474302</v>
      </c>
      <c r="AS18" s="159"/>
      <c r="AT18" s="160">
        <v>3.14290630059023</v>
      </c>
      <c r="AU18" s="154">
        <v>22.723526997814002</v>
      </c>
      <c r="AV18" s="154">
        <v>17.150898654997999</v>
      </c>
      <c r="AW18" s="154">
        <v>-15.795907736654801</v>
      </c>
      <c r="AX18" s="154">
        <v>-6.7575113809881397</v>
      </c>
      <c r="AY18" s="161">
        <v>2.6044710957203301</v>
      </c>
      <c r="AZ18" s="154"/>
      <c r="BA18" s="162">
        <v>13.297398960294</v>
      </c>
      <c r="BB18" s="163">
        <v>11.867550595995001</v>
      </c>
      <c r="BC18" s="164">
        <v>12.569191247059599</v>
      </c>
      <c r="BD18" s="154"/>
      <c r="BE18" s="165">
        <v>6.23793684906952</v>
      </c>
    </row>
    <row r="19" spans="1:70" x14ac:dyDescent="0.25">
      <c r="A19" s="21" t="s">
        <v>30</v>
      </c>
      <c r="B19" s="3" t="str">
        <f t="shared" si="0"/>
        <v>Virginia Beach, VA</v>
      </c>
      <c r="C19" s="3"/>
      <c r="D19" s="24" t="s">
        <v>16</v>
      </c>
      <c r="E19" s="27" t="s">
        <v>17</v>
      </c>
      <c r="F19" s="3"/>
      <c r="G19" s="181">
        <v>25.8653009272467</v>
      </c>
      <c r="H19" s="176">
        <v>26.9691232445712</v>
      </c>
      <c r="I19" s="176">
        <v>32.255990537327598</v>
      </c>
      <c r="J19" s="176">
        <v>31.3692279759074</v>
      </c>
      <c r="K19" s="176">
        <v>31.716206776034198</v>
      </c>
      <c r="L19" s="182">
        <v>29.635169892217402</v>
      </c>
      <c r="M19" s="176"/>
      <c r="N19" s="183">
        <v>36.358415303534599</v>
      </c>
      <c r="O19" s="184">
        <v>38.964796409890603</v>
      </c>
      <c r="P19" s="185">
        <v>37.661605856712598</v>
      </c>
      <c r="Q19" s="176"/>
      <c r="R19" s="186">
        <v>31.9284373106446</v>
      </c>
      <c r="S19" s="159"/>
      <c r="T19" s="160">
        <v>9.3184519042589198</v>
      </c>
      <c r="U19" s="154">
        <v>-18.769473504298201</v>
      </c>
      <c r="V19" s="154">
        <v>-15.123951927563599</v>
      </c>
      <c r="W19" s="154">
        <v>-17.429679477059</v>
      </c>
      <c r="X19" s="154">
        <v>-26.609410862528598</v>
      </c>
      <c r="Y19" s="161">
        <v>-15.8433324240325</v>
      </c>
      <c r="Z19" s="154"/>
      <c r="AA19" s="162">
        <v>-47.387664882008401</v>
      </c>
      <c r="AB19" s="163">
        <v>-47.370300394250002</v>
      </c>
      <c r="AC19" s="164">
        <v>-47.378683640496597</v>
      </c>
      <c r="AD19" s="154"/>
      <c r="AE19" s="165">
        <v>-29.9844462644357</v>
      </c>
      <c r="AG19" s="181">
        <v>30.4346512424151</v>
      </c>
      <c r="AH19" s="176">
        <v>32.051295342683702</v>
      </c>
      <c r="AI19" s="176">
        <v>46.3093455695698</v>
      </c>
      <c r="AJ19" s="176">
        <v>34.220193682202797</v>
      </c>
      <c r="AK19" s="176">
        <v>34.732620874557902</v>
      </c>
      <c r="AL19" s="182">
        <v>35.549075165431198</v>
      </c>
      <c r="AM19" s="176"/>
      <c r="AN19" s="183">
        <v>45.457858461477301</v>
      </c>
      <c r="AO19" s="184">
        <v>49.422639990861001</v>
      </c>
      <c r="AP19" s="185">
        <v>47.440249226169101</v>
      </c>
      <c r="AQ19" s="176"/>
      <c r="AR19" s="186">
        <v>38.9485410201288</v>
      </c>
      <c r="AS19" s="159"/>
      <c r="AT19" s="160">
        <v>-30.151690948271501</v>
      </c>
      <c r="AU19" s="154">
        <v>7.1515729550879401</v>
      </c>
      <c r="AV19" s="154">
        <v>45.818486455914801</v>
      </c>
      <c r="AW19" s="154">
        <v>2.2553728535364201</v>
      </c>
      <c r="AX19" s="154">
        <v>-2.4089215792713201</v>
      </c>
      <c r="AY19" s="161">
        <v>1.98463948955771</v>
      </c>
      <c r="AZ19" s="154"/>
      <c r="BA19" s="162">
        <v>-6.8383873601304703</v>
      </c>
      <c r="BB19" s="163">
        <v>-8.3479428341046091</v>
      </c>
      <c r="BC19" s="164">
        <v>-7.6308572241513497</v>
      </c>
      <c r="BD19" s="154"/>
      <c r="BE19" s="165">
        <v>-1.57821166919492</v>
      </c>
    </row>
    <row r="20" spans="1:70" x14ac:dyDescent="0.25">
      <c r="A20" s="34" t="s">
        <v>31</v>
      </c>
      <c r="B20" s="3" t="str">
        <f t="shared" si="0"/>
        <v>Norfolk/Portsmouth, VA</v>
      </c>
      <c r="C20" s="3"/>
      <c r="D20" s="24" t="s">
        <v>16</v>
      </c>
      <c r="E20" s="27" t="s">
        <v>17</v>
      </c>
      <c r="F20" s="3"/>
      <c r="G20" s="181">
        <v>34.881857864281898</v>
      </c>
      <c r="H20" s="176">
        <v>41.134736787655598</v>
      </c>
      <c r="I20" s="176">
        <v>45.026048132561797</v>
      </c>
      <c r="J20" s="176">
        <v>46.6319713308784</v>
      </c>
      <c r="K20" s="176">
        <v>46.117281851656998</v>
      </c>
      <c r="L20" s="182">
        <v>42.758379193406903</v>
      </c>
      <c r="M20" s="176"/>
      <c r="N20" s="183">
        <v>46.4459600210415</v>
      </c>
      <c r="O20" s="184">
        <v>46.857902314571199</v>
      </c>
      <c r="P20" s="185">
        <v>46.651931167806403</v>
      </c>
      <c r="Q20" s="176"/>
      <c r="R20" s="186">
        <v>43.870822614663901</v>
      </c>
      <c r="S20" s="159"/>
      <c r="T20" s="160">
        <v>2.7434034206428999</v>
      </c>
      <c r="U20" s="154">
        <v>-20.043751389030199</v>
      </c>
      <c r="V20" s="154">
        <v>-28.8970928564807</v>
      </c>
      <c r="W20" s="154">
        <v>-27.252631867033401</v>
      </c>
      <c r="X20" s="154">
        <v>-10.4169201666066</v>
      </c>
      <c r="Y20" s="161">
        <v>-19.1111677678267</v>
      </c>
      <c r="Z20" s="154"/>
      <c r="AA20" s="162">
        <v>-22.518564225340398</v>
      </c>
      <c r="AB20" s="163">
        <v>-29.969015296942001</v>
      </c>
      <c r="AC20" s="164">
        <v>-26.448342255248299</v>
      </c>
      <c r="AD20" s="154"/>
      <c r="AE20" s="165">
        <v>-21.490655856065398</v>
      </c>
      <c r="AG20" s="181">
        <v>34.537125179729898</v>
      </c>
      <c r="AH20" s="176">
        <v>39.920187668770801</v>
      </c>
      <c r="AI20" s="176">
        <v>46.759742841486897</v>
      </c>
      <c r="AJ20" s="176">
        <v>39.952841710503201</v>
      </c>
      <c r="AK20" s="176">
        <v>37.767634806242299</v>
      </c>
      <c r="AL20" s="182">
        <v>39.787506441346601</v>
      </c>
      <c r="AM20" s="176"/>
      <c r="AN20" s="183">
        <v>41.176361011748199</v>
      </c>
      <c r="AO20" s="184">
        <v>42.333269516044098</v>
      </c>
      <c r="AP20" s="185">
        <v>41.754815263896099</v>
      </c>
      <c r="AQ20" s="176"/>
      <c r="AR20" s="186">
        <v>40.349594676360802</v>
      </c>
      <c r="AS20" s="159"/>
      <c r="AT20" s="160">
        <v>-14.9784161413849</v>
      </c>
      <c r="AU20" s="154">
        <v>9.2951916501683307</v>
      </c>
      <c r="AV20" s="154">
        <v>15.540551835335</v>
      </c>
      <c r="AW20" s="154">
        <v>-6.2099874779851501</v>
      </c>
      <c r="AX20" s="154">
        <v>-5.3889478975280696</v>
      </c>
      <c r="AY20" s="161">
        <v>-0.59790609542381001</v>
      </c>
      <c r="AZ20" s="154"/>
      <c r="BA20" s="162">
        <v>-4.3506905160917499</v>
      </c>
      <c r="BB20" s="163">
        <v>-11.309447412217001</v>
      </c>
      <c r="BC20" s="164">
        <v>-8.0095221723077099</v>
      </c>
      <c r="BD20" s="154"/>
      <c r="BE20" s="165">
        <v>-2.9107198778830399</v>
      </c>
    </row>
    <row r="21" spans="1:70" x14ac:dyDescent="0.25">
      <c r="A21" s="35" t="s">
        <v>32</v>
      </c>
      <c r="B21" s="3" t="str">
        <f t="shared" si="0"/>
        <v>Newport News/Hampton, VA</v>
      </c>
      <c r="C21" s="3"/>
      <c r="D21" s="24" t="s">
        <v>16</v>
      </c>
      <c r="E21" s="27" t="s">
        <v>17</v>
      </c>
      <c r="F21" s="3"/>
      <c r="G21" s="181">
        <v>29.6841101570236</v>
      </c>
      <c r="H21" s="176">
        <v>33.148781836186103</v>
      </c>
      <c r="I21" s="176">
        <v>38.901967576743502</v>
      </c>
      <c r="J21" s="176">
        <v>39.687300891215102</v>
      </c>
      <c r="K21" s="176">
        <v>47.3611890507851</v>
      </c>
      <c r="L21" s="182">
        <v>37.756669902390698</v>
      </c>
      <c r="M21" s="176"/>
      <c r="N21" s="183">
        <v>54.928925633045601</v>
      </c>
      <c r="O21" s="184">
        <v>44.235309223369597</v>
      </c>
      <c r="P21" s="185">
        <v>49.582117428207603</v>
      </c>
      <c r="Q21" s="176"/>
      <c r="R21" s="186">
        <v>41.135369195481204</v>
      </c>
      <c r="S21" s="159"/>
      <c r="T21" s="160">
        <v>-5.3021271293357097</v>
      </c>
      <c r="U21" s="154">
        <v>-21.685490962331201</v>
      </c>
      <c r="V21" s="154">
        <v>-15.7097232916474</v>
      </c>
      <c r="W21" s="154">
        <v>-14.191872106700201</v>
      </c>
      <c r="X21" s="154">
        <v>-11.9240137479413</v>
      </c>
      <c r="Y21" s="161">
        <v>-14.131066188250699</v>
      </c>
      <c r="Z21" s="154"/>
      <c r="AA21" s="162">
        <v>-6.6356847827377496</v>
      </c>
      <c r="AB21" s="163">
        <v>-27.212067519225201</v>
      </c>
      <c r="AC21" s="164">
        <v>-17.090747617171999</v>
      </c>
      <c r="AD21" s="154"/>
      <c r="AE21" s="165">
        <v>-15.173895233338399</v>
      </c>
      <c r="AG21" s="181">
        <v>29.2707231291554</v>
      </c>
      <c r="AH21" s="176">
        <v>32.185302196208703</v>
      </c>
      <c r="AI21" s="176">
        <v>36.772935015560797</v>
      </c>
      <c r="AJ21" s="176">
        <v>35.428141052482601</v>
      </c>
      <c r="AK21" s="176">
        <v>37.1910933724713</v>
      </c>
      <c r="AL21" s="182">
        <v>34.169638953175799</v>
      </c>
      <c r="AM21" s="176"/>
      <c r="AN21" s="183">
        <v>42.712114552977702</v>
      </c>
      <c r="AO21" s="184">
        <v>40.603544861366501</v>
      </c>
      <c r="AP21" s="185">
        <v>41.657829707172098</v>
      </c>
      <c r="AQ21" s="176"/>
      <c r="AR21" s="186">
        <v>36.309122025746198</v>
      </c>
      <c r="AS21" s="159"/>
      <c r="AT21" s="160">
        <v>-15.4651139294724</v>
      </c>
      <c r="AU21" s="154">
        <v>-3.2299913691997899</v>
      </c>
      <c r="AV21" s="154">
        <v>2.8142070303022</v>
      </c>
      <c r="AW21" s="154">
        <v>-2.0248267205470798</v>
      </c>
      <c r="AX21" s="154">
        <v>-3.42542965422447</v>
      </c>
      <c r="AY21" s="161">
        <v>-4.1912666231428402</v>
      </c>
      <c r="AZ21" s="154"/>
      <c r="BA21" s="162">
        <v>-2.1378663010910501</v>
      </c>
      <c r="BB21" s="163">
        <v>-6.5137670775736902</v>
      </c>
      <c r="BC21" s="164">
        <v>-4.3204762266824597</v>
      </c>
      <c r="BD21" s="154"/>
      <c r="BE21" s="165">
        <v>-4.2336603429955302</v>
      </c>
    </row>
    <row r="22" spans="1:70" x14ac:dyDescent="0.25">
      <c r="A22" s="36" t="s">
        <v>33</v>
      </c>
      <c r="B22" s="3" t="str">
        <f t="shared" si="0"/>
        <v>Chesapeake/Suffolk, VA</v>
      </c>
      <c r="C22" s="3"/>
      <c r="D22" s="25" t="s">
        <v>16</v>
      </c>
      <c r="E22" s="28" t="s">
        <v>17</v>
      </c>
      <c r="F22" s="3"/>
      <c r="G22" s="187">
        <v>35.152450929181299</v>
      </c>
      <c r="H22" s="188">
        <v>41.648290289636599</v>
      </c>
      <c r="I22" s="188">
        <v>50.981529398961897</v>
      </c>
      <c r="J22" s="188">
        <v>51.188929365477897</v>
      </c>
      <c r="K22" s="188">
        <v>46.726743328310697</v>
      </c>
      <c r="L22" s="189">
        <v>45.139588662313699</v>
      </c>
      <c r="M22" s="176"/>
      <c r="N22" s="190">
        <v>43.887721295831199</v>
      </c>
      <c r="O22" s="191">
        <v>41.885884982420798</v>
      </c>
      <c r="P22" s="192">
        <v>42.886803139126002</v>
      </c>
      <c r="Q22" s="176"/>
      <c r="R22" s="193">
        <v>44.495935655688598</v>
      </c>
      <c r="S22" s="159"/>
      <c r="T22" s="166">
        <v>2.3810081148577802</v>
      </c>
      <c r="U22" s="167">
        <v>-11.9430410807076</v>
      </c>
      <c r="V22" s="167">
        <v>-0.880632459076227</v>
      </c>
      <c r="W22" s="167">
        <v>-6.4981865733959001</v>
      </c>
      <c r="X22" s="167">
        <v>0.99069559502936899</v>
      </c>
      <c r="Y22" s="168">
        <v>-3.5813544393447101</v>
      </c>
      <c r="Z22" s="154"/>
      <c r="AA22" s="169">
        <v>-7.4951710831252401</v>
      </c>
      <c r="AB22" s="170">
        <v>-22.336454481073101</v>
      </c>
      <c r="AC22" s="171">
        <v>-15.3907855419671</v>
      </c>
      <c r="AD22" s="154"/>
      <c r="AE22" s="172">
        <v>-7.1501985628141096</v>
      </c>
      <c r="AG22" s="187">
        <v>33.775047388247103</v>
      </c>
      <c r="AH22" s="188">
        <v>38.338000912439298</v>
      </c>
      <c r="AI22" s="188">
        <v>44.286045203415298</v>
      </c>
      <c r="AJ22" s="188">
        <v>40.424321220492203</v>
      </c>
      <c r="AK22" s="188">
        <v>40.0449700401808</v>
      </c>
      <c r="AL22" s="189">
        <v>39.373676952954902</v>
      </c>
      <c r="AM22" s="176"/>
      <c r="AN22" s="190">
        <v>40.502253406998101</v>
      </c>
      <c r="AO22" s="191">
        <v>41.117629214799898</v>
      </c>
      <c r="AP22" s="192">
        <v>40.809941310898999</v>
      </c>
      <c r="AQ22" s="176"/>
      <c r="AR22" s="193">
        <v>39.784038198081802</v>
      </c>
      <c r="AS22" s="159"/>
      <c r="AT22" s="166">
        <v>-10.306752855230799</v>
      </c>
      <c r="AU22" s="167">
        <v>-2.39841424936342</v>
      </c>
      <c r="AV22" s="167">
        <v>7.3040294713889899</v>
      </c>
      <c r="AW22" s="167">
        <v>-6.1571384473936996</v>
      </c>
      <c r="AX22" s="167">
        <v>-0.33701561452824302</v>
      </c>
      <c r="AY22" s="168">
        <v>-2.2815110599953199</v>
      </c>
      <c r="AZ22" s="154"/>
      <c r="BA22" s="169">
        <v>-0.56128568258104705</v>
      </c>
      <c r="BB22" s="170">
        <v>-6.7925574222358698</v>
      </c>
      <c r="BC22" s="171">
        <v>-3.8011590679566098</v>
      </c>
      <c r="BD22" s="154"/>
      <c r="BE22" s="172">
        <v>-2.7318431701818899</v>
      </c>
    </row>
    <row r="23" spans="1:70" ht="13" x14ac:dyDescent="0.3">
      <c r="A23" s="35" t="s">
        <v>109</v>
      </c>
      <c r="B23" s="3" t="s">
        <v>109</v>
      </c>
      <c r="C23" s="9"/>
      <c r="D23" s="23" t="s">
        <v>16</v>
      </c>
      <c r="E23" s="26" t="s">
        <v>17</v>
      </c>
      <c r="F23" s="3"/>
      <c r="G23" s="173">
        <v>49.073781708945198</v>
      </c>
      <c r="H23" s="174">
        <v>61.880146862483301</v>
      </c>
      <c r="I23" s="174">
        <v>52.740016688918502</v>
      </c>
      <c r="J23" s="174">
        <v>41.077940587449902</v>
      </c>
      <c r="K23" s="174">
        <v>40.973371161548698</v>
      </c>
      <c r="L23" s="175">
        <v>49.149051401869102</v>
      </c>
      <c r="M23" s="176"/>
      <c r="N23" s="177">
        <v>59.979115487316399</v>
      </c>
      <c r="O23" s="178">
        <v>45.271835781041297</v>
      </c>
      <c r="P23" s="179">
        <v>52.625475634178898</v>
      </c>
      <c r="Q23" s="176"/>
      <c r="R23" s="180">
        <v>50.142315468243297</v>
      </c>
      <c r="S23" s="159"/>
      <c r="T23" s="151">
        <v>-16.291051176226301</v>
      </c>
      <c r="U23" s="152">
        <v>-43.736544167179296</v>
      </c>
      <c r="V23" s="152">
        <v>-56.093285840857497</v>
      </c>
      <c r="W23" s="152">
        <v>-68.342858980212597</v>
      </c>
      <c r="X23" s="152">
        <v>-61.138024853055299</v>
      </c>
      <c r="Y23" s="153">
        <v>-53.094655124192101</v>
      </c>
      <c r="Z23" s="154"/>
      <c r="AA23" s="155">
        <v>-48.703686216674598</v>
      </c>
      <c r="AB23" s="156">
        <v>-71.719756022611605</v>
      </c>
      <c r="AC23" s="157">
        <v>-62.004591666285698</v>
      </c>
      <c r="AD23" s="154"/>
      <c r="AE23" s="158">
        <v>-56.176257250427597</v>
      </c>
      <c r="AF23" s="67"/>
      <c r="AG23" s="173">
        <v>47.438726635514001</v>
      </c>
      <c r="AH23" s="174">
        <v>52.953870160213597</v>
      </c>
      <c r="AI23" s="174">
        <v>60.026032209612801</v>
      </c>
      <c r="AJ23" s="174">
        <v>45.496719793057402</v>
      </c>
      <c r="AK23" s="174">
        <v>46.312697763684902</v>
      </c>
      <c r="AL23" s="175">
        <v>50.445609312416501</v>
      </c>
      <c r="AM23" s="176"/>
      <c r="AN23" s="177">
        <v>57.630926234979903</v>
      </c>
      <c r="AO23" s="178">
        <v>57.642998164218902</v>
      </c>
      <c r="AP23" s="179">
        <v>57.636962199599402</v>
      </c>
      <c r="AQ23" s="176"/>
      <c r="AR23" s="180">
        <v>52.500281565897303</v>
      </c>
      <c r="AS23" s="159"/>
      <c r="AT23" s="151">
        <v>-19.348734151706299</v>
      </c>
      <c r="AU23" s="152">
        <v>-11.825249701878301</v>
      </c>
      <c r="AV23" s="152">
        <v>-9.6561516394013402</v>
      </c>
      <c r="AW23" s="152">
        <v>-36.353027189904402</v>
      </c>
      <c r="AX23" s="152">
        <v>-29.186435154859002</v>
      </c>
      <c r="AY23" s="153">
        <v>-21.717107320592401</v>
      </c>
      <c r="AZ23" s="154"/>
      <c r="BA23" s="155">
        <v>-21.5937472533932</v>
      </c>
      <c r="BB23" s="156">
        <v>-31.039595283779899</v>
      </c>
      <c r="BC23" s="157">
        <v>-26.619891897242699</v>
      </c>
      <c r="BD23" s="154"/>
      <c r="BE23" s="158">
        <v>-23.3240306107508</v>
      </c>
      <c r="BF23" s="67"/>
      <c r="BG23" s="68"/>
      <c r="BH23" s="68"/>
      <c r="BI23" s="68"/>
      <c r="BJ23" s="68"/>
      <c r="BK23" s="68"/>
      <c r="BL23" s="68"/>
      <c r="BM23" s="68"/>
      <c r="BN23" s="68"/>
      <c r="BO23" s="68"/>
      <c r="BP23" s="68"/>
      <c r="BQ23" s="68"/>
      <c r="BR23" s="68"/>
    </row>
    <row r="24" spans="1:70" x14ac:dyDescent="0.25">
      <c r="A24" s="35" t="s">
        <v>43</v>
      </c>
      <c r="B24" s="3" t="str">
        <f t="shared" si="0"/>
        <v>Richmond North/Glen Allen, VA</v>
      </c>
      <c r="C24" s="10"/>
      <c r="D24" s="24" t="s">
        <v>16</v>
      </c>
      <c r="E24" s="27" t="s">
        <v>17</v>
      </c>
      <c r="F24" s="3"/>
      <c r="G24" s="181">
        <v>29.080627833972699</v>
      </c>
      <c r="H24" s="176">
        <v>43.800765027322399</v>
      </c>
      <c r="I24" s="176">
        <v>62.856756191140498</v>
      </c>
      <c r="J24" s="176">
        <v>66.665552842692705</v>
      </c>
      <c r="K24" s="176">
        <v>51.3467561911405</v>
      </c>
      <c r="L24" s="182">
        <v>50.750091617253801</v>
      </c>
      <c r="M24" s="176"/>
      <c r="N24" s="183">
        <v>45.521178932682197</v>
      </c>
      <c r="O24" s="184">
        <v>39.433751889315097</v>
      </c>
      <c r="P24" s="185">
        <v>42.477465410998697</v>
      </c>
      <c r="Q24" s="176"/>
      <c r="R24" s="186">
        <v>48.386484129752297</v>
      </c>
      <c r="S24" s="159"/>
      <c r="T24" s="160">
        <v>-8.2554182306889992</v>
      </c>
      <c r="U24" s="154">
        <v>-14.816234969875399</v>
      </c>
      <c r="V24" s="154">
        <v>-2.2034247531858102</v>
      </c>
      <c r="W24" s="154">
        <v>5.3340056492912202</v>
      </c>
      <c r="X24" s="154">
        <v>2.82377833457093</v>
      </c>
      <c r="Y24" s="161">
        <v>-2.6342850757507099</v>
      </c>
      <c r="Z24" s="154"/>
      <c r="AA24" s="162">
        <v>-24.884208084236299</v>
      </c>
      <c r="AB24" s="163">
        <v>-52.519670146031601</v>
      </c>
      <c r="AC24" s="164">
        <v>-40.861489765017303</v>
      </c>
      <c r="AD24" s="154"/>
      <c r="AE24" s="165">
        <v>-16.218021825192199</v>
      </c>
      <c r="AF24" s="67"/>
      <c r="AG24" s="181">
        <v>32.530721718404799</v>
      </c>
      <c r="AH24" s="176">
        <v>38.3728598418788</v>
      </c>
      <c r="AI24" s="176">
        <v>47.187464539007003</v>
      </c>
      <c r="AJ24" s="176">
        <v>44.864324497151401</v>
      </c>
      <c r="AK24" s="176">
        <v>41.589913382164802</v>
      </c>
      <c r="AL24" s="182">
        <v>40.909056795721398</v>
      </c>
      <c r="AM24" s="176"/>
      <c r="AN24" s="183">
        <v>45.155335716777103</v>
      </c>
      <c r="AO24" s="184">
        <v>44.512122718288502</v>
      </c>
      <c r="AP24" s="185">
        <v>44.833729217532799</v>
      </c>
      <c r="AQ24" s="176"/>
      <c r="AR24" s="186">
        <v>42.030391773381801</v>
      </c>
      <c r="AS24" s="159"/>
      <c r="AT24" s="160">
        <v>-9.7308184935745707</v>
      </c>
      <c r="AU24" s="154">
        <v>-6.1101339804366002E-2</v>
      </c>
      <c r="AV24" s="154">
        <v>3.3104764940324198</v>
      </c>
      <c r="AW24" s="154">
        <v>-4.6115536086257602</v>
      </c>
      <c r="AX24" s="154">
        <v>-2.9863911349395198</v>
      </c>
      <c r="AY24" s="161">
        <v>-2.6033500246862098</v>
      </c>
      <c r="AZ24" s="154"/>
      <c r="BA24" s="162">
        <v>-10.7436317113028</v>
      </c>
      <c r="BB24" s="163">
        <v>-19.253745973708</v>
      </c>
      <c r="BC24" s="164">
        <v>-15.181234251892899</v>
      </c>
      <c r="BD24" s="154"/>
      <c r="BE24" s="165">
        <v>-6.8148400966263898</v>
      </c>
      <c r="BF24" s="67"/>
      <c r="BG24" s="68"/>
      <c r="BH24" s="68"/>
      <c r="BI24" s="68"/>
      <c r="BJ24" s="68"/>
      <c r="BK24" s="68"/>
      <c r="BL24" s="68"/>
      <c r="BM24" s="68"/>
      <c r="BN24" s="68"/>
      <c r="BO24" s="68"/>
      <c r="BP24" s="68"/>
      <c r="BQ24" s="68"/>
      <c r="BR24" s="68"/>
    </row>
    <row r="25" spans="1:70" x14ac:dyDescent="0.25">
      <c r="A25" s="35" t="s">
        <v>44</v>
      </c>
      <c r="B25" s="3" t="str">
        <f t="shared" si="0"/>
        <v>Richmond West/Midlothian, VA</v>
      </c>
      <c r="C25" s="3"/>
      <c r="D25" s="24" t="s">
        <v>16</v>
      </c>
      <c r="E25" s="27" t="s">
        <v>17</v>
      </c>
      <c r="F25" s="3"/>
      <c r="G25" s="181">
        <v>35.708518109339401</v>
      </c>
      <c r="H25" s="176">
        <v>49.573071497721998</v>
      </c>
      <c r="I25" s="176">
        <v>52.194726936218601</v>
      </c>
      <c r="J25" s="176">
        <v>50.462504755125202</v>
      </c>
      <c r="K25" s="176">
        <v>45.104441771070597</v>
      </c>
      <c r="L25" s="182">
        <v>46.608652613895202</v>
      </c>
      <c r="M25" s="176"/>
      <c r="N25" s="183">
        <v>45.184328274487399</v>
      </c>
      <c r="O25" s="184">
        <v>42.466842226651401</v>
      </c>
      <c r="P25" s="185">
        <v>43.825585250569397</v>
      </c>
      <c r="Q25" s="176"/>
      <c r="R25" s="186">
        <v>45.813490510087803</v>
      </c>
      <c r="S25" s="159"/>
      <c r="T25" s="160">
        <v>17.9259299664444</v>
      </c>
      <c r="U25" s="154">
        <v>17.622313625142699</v>
      </c>
      <c r="V25" s="154">
        <v>13.1892133887205</v>
      </c>
      <c r="W25" s="154">
        <v>5.6277174202173796</v>
      </c>
      <c r="X25" s="154">
        <v>9.1772018253222694</v>
      </c>
      <c r="Y25" s="161">
        <v>12.241724765948501</v>
      </c>
      <c r="Z25" s="154"/>
      <c r="AA25" s="162">
        <v>-8.66411499770666</v>
      </c>
      <c r="AB25" s="163">
        <v>-30.9391333481218</v>
      </c>
      <c r="AC25" s="164">
        <v>-21.008234455722501</v>
      </c>
      <c r="AD25" s="154"/>
      <c r="AE25" s="165">
        <v>0.66097381517960896</v>
      </c>
      <c r="AF25" s="67"/>
      <c r="AG25" s="181">
        <v>33.785139493166199</v>
      </c>
      <c r="AH25" s="176">
        <v>38.798458670273298</v>
      </c>
      <c r="AI25" s="176">
        <v>42.837153359908797</v>
      </c>
      <c r="AJ25" s="176">
        <v>41.055767739179899</v>
      </c>
      <c r="AK25" s="176">
        <v>40.268056513382597</v>
      </c>
      <c r="AL25" s="182">
        <v>39.348915155182198</v>
      </c>
      <c r="AM25" s="176"/>
      <c r="AN25" s="183">
        <v>43.782588767084199</v>
      </c>
      <c r="AO25" s="184">
        <v>44.178323405466898</v>
      </c>
      <c r="AP25" s="185">
        <v>43.980456086275602</v>
      </c>
      <c r="AQ25" s="176"/>
      <c r="AR25" s="186">
        <v>40.672212564066001</v>
      </c>
      <c r="AS25" s="159"/>
      <c r="AT25" s="160">
        <v>-4.4717667364663702</v>
      </c>
      <c r="AU25" s="154">
        <v>9.6317501355103996</v>
      </c>
      <c r="AV25" s="154">
        <v>11.4323827923994</v>
      </c>
      <c r="AW25" s="154">
        <v>1.48058409263222</v>
      </c>
      <c r="AX25" s="154">
        <v>5.88612318017341</v>
      </c>
      <c r="AY25" s="161">
        <v>4.8269559274469298</v>
      </c>
      <c r="AZ25" s="154"/>
      <c r="BA25" s="162">
        <v>4.2599919408532303</v>
      </c>
      <c r="BB25" s="163">
        <v>-5.3437313589594</v>
      </c>
      <c r="BC25" s="164">
        <v>-0.79525316118976497</v>
      </c>
      <c r="BD25" s="154"/>
      <c r="BE25" s="165">
        <v>3.0230951362659999</v>
      </c>
      <c r="BF25" s="67"/>
      <c r="BG25" s="68"/>
      <c r="BH25" s="68"/>
      <c r="BI25" s="68"/>
      <c r="BJ25" s="68"/>
      <c r="BK25" s="68"/>
      <c r="BL25" s="68"/>
      <c r="BM25" s="68"/>
      <c r="BN25" s="68"/>
      <c r="BO25" s="68"/>
      <c r="BP25" s="68"/>
      <c r="BQ25" s="68"/>
      <c r="BR25" s="68"/>
    </row>
    <row r="26" spans="1:70" x14ac:dyDescent="0.25">
      <c r="A26" s="21" t="s">
        <v>45</v>
      </c>
      <c r="B26" s="3" t="str">
        <f t="shared" si="0"/>
        <v>Petersburg/Chester, VA</v>
      </c>
      <c r="C26" s="3"/>
      <c r="D26" s="24" t="s">
        <v>16</v>
      </c>
      <c r="E26" s="27" t="s">
        <v>17</v>
      </c>
      <c r="F26" s="3"/>
      <c r="G26" s="181">
        <v>39.251980740602903</v>
      </c>
      <c r="H26" s="176">
        <v>43.497240193524298</v>
      </c>
      <c r="I26" s="176">
        <v>48.574093301079202</v>
      </c>
      <c r="J26" s="176">
        <v>52.809903554149599</v>
      </c>
      <c r="K26" s="176">
        <v>46.9677551172311</v>
      </c>
      <c r="L26" s="182">
        <v>46.220194581317401</v>
      </c>
      <c r="M26" s="176"/>
      <c r="N26" s="183">
        <v>42.110727093412699</v>
      </c>
      <c r="O26" s="184">
        <v>39.148597264607297</v>
      </c>
      <c r="P26" s="185">
        <v>40.629662179009998</v>
      </c>
      <c r="Q26" s="176"/>
      <c r="R26" s="186">
        <v>44.622899609229599</v>
      </c>
      <c r="S26" s="159"/>
      <c r="T26" s="160">
        <v>-3.7899763645746698</v>
      </c>
      <c r="U26" s="154">
        <v>-18.707622226297001</v>
      </c>
      <c r="V26" s="154">
        <v>-15.252822161413</v>
      </c>
      <c r="W26" s="154">
        <v>-10.526186656070101</v>
      </c>
      <c r="X26" s="154">
        <v>-11.4744731475013</v>
      </c>
      <c r="Y26" s="161">
        <v>-12.362233493761201</v>
      </c>
      <c r="Z26" s="154"/>
      <c r="AA26" s="162">
        <v>-14.4477063029688</v>
      </c>
      <c r="AB26" s="163">
        <v>-28.500648748405101</v>
      </c>
      <c r="AC26" s="164">
        <v>-21.847989187342801</v>
      </c>
      <c r="AD26" s="154"/>
      <c r="AE26" s="165">
        <v>-15.0447319010893</v>
      </c>
      <c r="AF26" s="67"/>
      <c r="AG26" s="181">
        <v>34.504588193152202</v>
      </c>
      <c r="AH26" s="176">
        <v>35.871479112392997</v>
      </c>
      <c r="AI26" s="176">
        <v>38.184707350204597</v>
      </c>
      <c r="AJ26" s="176">
        <v>38.4071563128023</v>
      </c>
      <c r="AK26" s="176">
        <v>38.795292175288402</v>
      </c>
      <c r="AL26" s="182">
        <v>37.152644628768101</v>
      </c>
      <c r="AM26" s="176"/>
      <c r="AN26" s="183">
        <v>39.159774674357998</v>
      </c>
      <c r="AO26" s="184">
        <v>39.524045748046099</v>
      </c>
      <c r="AP26" s="185">
        <v>39.341910211201998</v>
      </c>
      <c r="AQ26" s="176"/>
      <c r="AR26" s="186">
        <v>37.778149080892099</v>
      </c>
      <c r="AS26" s="159"/>
      <c r="AT26" s="160">
        <v>-4.3392635483037196</v>
      </c>
      <c r="AU26" s="154">
        <v>-10.286415806918701</v>
      </c>
      <c r="AV26" s="154">
        <v>-15.749481626693401</v>
      </c>
      <c r="AW26" s="154">
        <v>-19.0619805241999</v>
      </c>
      <c r="AX26" s="154">
        <v>-11.1964875629043</v>
      </c>
      <c r="AY26" s="161">
        <v>-12.588687893103801</v>
      </c>
      <c r="AZ26" s="154"/>
      <c r="BA26" s="162">
        <v>-8.3091194910104402</v>
      </c>
      <c r="BB26" s="163">
        <v>-7.7040439443120299</v>
      </c>
      <c r="BC26" s="164">
        <v>-8.0061760489735807</v>
      </c>
      <c r="BD26" s="154"/>
      <c r="BE26" s="165">
        <v>-11.2736315724399</v>
      </c>
      <c r="BF26" s="67"/>
      <c r="BG26" s="68"/>
      <c r="BH26" s="68"/>
      <c r="BI26" s="68"/>
      <c r="BJ26" s="68"/>
      <c r="BK26" s="68"/>
      <c r="BL26" s="68"/>
      <c r="BM26" s="68"/>
      <c r="BN26" s="68"/>
      <c r="BO26" s="68"/>
      <c r="BP26" s="68"/>
      <c r="BQ26" s="68"/>
      <c r="BR26" s="68"/>
    </row>
    <row r="27" spans="1:70" x14ac:dyDescent="0.25">
      <c r="A27" s="21" t="s">
        <v>97</v>
      </c>
      <c r="B27" s="74" t="s">
        <v>70</v>
      </c>
      <c r="C27" s="3"/>
      <c r="D27" s="24" t="s">
        <v>16</v>
      </c>
      <c r="E27" s="27" t="s">
        <v>17</v>
      </c>
      <c r="F27" s="3"/>
      <c r="G27" s="181">
        <v>37.341274580090101</v>
      </c>
      <c r="H27" s="176">
        <v>40.542411409258499</v>
      </c>
      <c r="I27" s="176">
        <v>42.660588385907403</v>
      </c>
      <c r="J27" s="176">
        <v>43.148928205653398</v>
      </c>
      <c r="K27" s="176">
        <v>39.800006657107701</v>
      </c>
      <c r="L27" s="182">
        <v>40.698641847603398</v>
      </c>
      <c r="M27" s="176"/>
      <c r="N27" s="183">
        <v>42.733093506759502</v>
      </c>
      <c r="O27" s="184">
        <v>38.997555305202702</v>
      </c>
      <c r="P27" s="185">
        <v>40.865324405981099</v>
      </c>
      <c r="Q27" s="176"/>
      <c r="R27" s="186">
        <v>40.746265435711301</v>
      </c>
      <c r="S27" s="159"/>
      <c r="T27" s="160">
        <v>38.049362346114798</v>
      </c>
      <c r="U27" s="154">
        <v>-2.2178044664407701</v>
      </c>
      <c r="V27" s="154">
        <v>-1.89788437668948</v>
      </c>
      <c r="W27" s="154">
        <v>-6.4597971819813296</v>
      </c>
      <c r="X27" s="154">
        <v>0.70480366388443405</v>
      </c>
      <c r="Y27" s="161">
        <v>2.9577552769981299</v>
      </c>
      <c r="Z27" s="154"/>
      <c r="AA27" s="162">
        <v>-2.7393620339198201</v>
      </c>
      <c r="AB27" s="163">
        <v>-21.853481174403001</v>
      </c>
      <c r="AC27" s="164">
        <v>-12.904070911552401</v>
      </c>
      <c r="AD27" s="154"/>
      <c r="AE27" s="165">
        <v>-2.1487166955156298</v>
      </c>
      <c r="AF27" s="67"/>
      <c r="AG27" s="181">
        <v>39.336214199145203</v>
      </c>
      <c r="AH27" s="176">
        <v>42.774126299674599</v>
      </c>
      <c r="AI27" s="176">
        <v>45.216515915034698</v>
      </c>
      <c r="AJ27" s="176">
        <v>40.245880399519699</v>
      </c>
      <c r="AK27" s="176">
        <v>45.028428487495802</v>
      </c>
      <c r="AL27" s="182">
        <v>42.520178739632797</v>
      </c>
      <c r="AM27" s="176"/>
      <c r="AN27" s="183">
        <v>53.890097681188998</v>
      </c>
      <c r="AO27" s="184">
        <v>50.863878262424002</v>
      </c>
      <c r="AP27" s="185">
        <v>52.3769879718065</v>
      </c>
      <c r="AQ27" s="176"/>
      <c r="AR27" s="186">
        <v>45.335572847047999</v>
      </c>
      <c r="AS27" s="159"/>
      <c r="AT27" s="160">
        <v>14.9629190141414</v>
      </c>
      <c r="AU27" s="154">
        <v>21.162413149621202</v>
      </c>
      <c r="AV27" s="154">
        <v>7.4034991515752804</v>
      </c>
      <c r="AW27" s="154">
        <v>-13.3137876191145</v>
      </c>
      <c r="AX27" s="154">
        <v>2.68147286920289</v>
      </c>
      <c r="AY27" s="161">
        <v>5.3075200054304803</v>
      </c>
      <c r="AZ27" s="154"/>
      <c r="BA27" s="162">
        <v>18.5181902331665</v>
      </c>
      <c r="BB27" s="163">
        <v>17.595813925817701</v>
      </c>
      <c r="BC27" s="164">
        <v>18.068524938804298</v>
      </c>
      <c r="BD27" s="154"/>
      <c r="BE27" s="165">
        <v>9.2023542400456595</v>
      </c>
      <c r="BF27" s="67"/>
      <c r="BG27" s="68"/>
      <c r="BH27" s="68"/>
      <c r="BI27" s="68"/>
      <c r="BJ27" s="68"/>
      <c r="BK27" s="68"/>
      <c r="BL27" s="68"/>
      <c r="BM27" s="68"/>
      <c r="BN27" s="68"/>
      <c r="BO27" s="68"/>
      <c r="BP27" s="68"/>
      <c r="BQ27" s="68"/>
      <c r="BR27" s="68"/>
    </row>
    <row r="28" spans="1:70" x14ac:dyDescent="0.25">
      <c r="A28" s="21" t="s">
        <v>47</v>
      </c>
      <c r="B28" s="3" t="str">
        <f t="shared" si="0"/>
        <v>Roanoke, VA</v>
      </c>
      <c r="C28" s="3"/>
      <c r="D28" s="24" t="s">
        <v>16</v>
      </c>
      <c r="E28" s="27" t="s">
        <v>17</v>
      </c>
      <c r="F28" s="3"/>
      <c r="G28" s="181">
        <v>39.346844880887403</v>
      </c>
      <c r="H28" s="176">
        <v>48.167463175122698</v>
      </c>
      <c r="I28" s="176">
        <v>56.565662847790499</v>
      </c>
      <c r="J28" s="176">
        <v>57.781829423531498</v>
      </c>
      <c r="K28" s="176">
        <v>47.124808146935798</v>
      </c>
      <c r="L28" s="182">
        <v>49.797321694853601</v>
      </c>
      <c r="M28" s="176"/>
      <c r="N28" s="183">
        <v>46.114384433533303</v>
      </c>
      <c r="O28" s="184">
        <v>43.888736133842499</v>
      </c>
      <c r="P28" s="185">
        <v>45.001560283687901</v>
      </c>
      <c r="Q28" s="176"/>
      <c r="R28" s="186">
        <v>48.427104148806201</v>
      </c>
      <c r="S28" s="159"/>
      <c r="T28" s="160">
        <v>34.5947499722554</v>
      </c>
      <c r="U28" s="154">
        <v>3.4559387295799899</v>
      </c>
      <c r="V28" s="154">
        <v>9.8886007535737104</v>
      </c>
      <c r="W28" s="154">
        <v>7.7122063767309301</v>
      </c>
      <c r="X28" s="154">
        <v>-2.7463576270012702</v>
      </c>
      <c r="Y28" s="161">
        <v>8.5534873803821796</v>
      </c>
      <c r="Z28" s="154"/>
      <c r="AA28" s="162">
        <v>-1.9987695671555099</v>
      </c>
      <c r="AB28" s="163">
        <v>-21.3424725621154</v>
      </c>
      <c r="AC28" s="164">
        <v>-12.4927201810196</v>
      </c>
      <c r="AD28" s="154"/>
      <c r="AE28" s="165">
        <v>2.0377782771959199</v>
      </c>
      <c r="AF28" s="67"/>
      <c r="AG28" s="181">
        <v>37.746114748136002</v>
      </c>
      <c r="AH28" s="176">
        <v>41.707636843062303</v>
      </c>
      <c r="AI28" s="176">
        <v>45.860237770503701</v>
      </c>
      <c r="AJ28" s="176">
        <v>41.941853518821603</v>
      </c>
      <c r="AK28" s="176">
        <v>44.511824877250397</v>
      </c>
      <c r="AL28" s="182">
        <v>42.353533551554797</v>
      </c>
      <c r="AM28" s="176"/>
      <c r="AN28" s="183">
        <v>51.447863247863197</v>
      </c>
      <c r="AO28" s="184">
        <v>50.371012456810298</v>
      </c>
      <c r="AP28" s="185">
        <v>50.909437852336701</v>
      </c>
      <c r="AQ28" s="176"/>
      <c r="AR28" s="186">
        <v>44.798077637492497</v>
      </c>
      <c r="AS28" s="159"/>
      <c r="AT28" s="160">
        <v>4.7377192193751698</v>
      </c>
      <c r="AU28" s="154">
        <v>8.9333585668842499</v>
      </c>
      <c r="AV28" s="154">
        <v>-0.17678622664464699</v>
      </c>
      <c r="AW28" s="154">
        <v>-15.1904678956599</v>
      </c>
      <c r="AX28" s="154">
        <v>-8.9453863799919997</v>
      </c>
      <c r="AY28" s="161">
        <v>-3.1283235248169499</v>
      </c>
      <c r="AZ28" s="154"/>
      <c r="BA28" s="162">
        <v>1.1695367598939801</v>
      </c>
      <c r="BB28" s="163">
        <v>8.9455380235396493</v>
      </c>
      <c r="BC28" s="164">
        <v>4.8726014481799602</v>
      </c>
      <c r="BD28" s="154"/>
      <c r="BE28" s="165">
        <v>-0.66773279203800195</v>
      </c>
      <c r="BF28" s="67"/>
      <c r="BG28" s="68"/>
      <c r="BH28" s="68"/>
      <c r="BI28" s="68"/>
      <c r="BJ28" s="68"/>
      <c r="BK28" s="68"/>
      <c r="BL28" s="68"/>
      <c r="BM28" s="68"/>
      <c r="BN28" s="68"/>
      <c r="BO28" s="68"/>
      <c r="BP28" s="68"/>
      <c r="BQ28" s="68"/>
      <c r="BR28" s="68"/>
    </row>
    <row r="29" spans="1:70" x14ac:dyDescent="0.25">
      <c r="A29" s="21" t="s">
        <v>48</v>
      </c>
      <c r="B29" s="3" t="str">
        <f t="shared" si="0"/>
        <v>Charlottesville, VA</v>
      </c>
      <c r="C29" s="3"/>
      <c r="D29" s="24" t="s">
        <v>16</v>
      </c>
      <c r="E29" s="27" t="s">
        <v>17</v>
      </c>
      <c r="F29" s="3"/>
      <c r="G29" s="181">
        <v>63.520678554886501</v>
      </c>
      <c r="H29" s="176">
        <v>66.375400648448306</v>
      </c>
      <c r="I29" s="176">
        <v>54.814397869383903</v>
      </c>
      <c r="J29" s="176">
        <v>61.305495599814698</v>
      </c>
      <c r="K29" s="176">
        <v>60.3939069013432</v>
      </c>
      <c r="L29" s="182">
        <v>61.281975914775302</v>
      </c>
      <c r="M29" s="176"/>
      <c r="N29" s="183">
        <v>58.015111162575202</v>
      </c>
      <c r="O29" s="184">
        <v>50.434180176007402</v>
      </c>
      <c r="P29" s="185">
        <v>54.224645669291299</v>
      </c>
      <c r="Q29" s="176"/>
      <c r="R29" s="186">
        <v>59.265595844636998</v>
      </c>
      <c r="S29" s="159"/>
      <c r="T29" s="160">
        <v>42.648512592979799</v>
      </c>
      <c r="U29" s="154">
        <v>15.448167466439999</v>
      </c>
      <c r="V29" s="154">
        <v>-15.413212907557901</v>
      </c>
      <c r="W29" s="154">
        <v>3.9785108682889501</v>
      </c>
      <c r="X29" s="154">
        <v>14.177807462538199</v>
      </c>
      <c r="Y29" s="161">
        <v>9.9503880034131598</v>
      </c>
      <c r="Z29" s="154"/>
      <c r="AA29" s="162">
        <v>-13.4265608595893</v>
      </c>
      <c r="AB29" s="163">
        <v>-44.5280462817204</v>
      </c>
      <c r="AC29" s="164">
        <v>-31.331193540917699</v>
      </c>
      <c r="AD29" s="154"/>
      <c r="AE29" s="165">
        <v>-4.9819842652859503</v>
      </c>
      <c r="AF29" s="67"/>
      <c r="AG29" s="181">
        <v>50.566426007410797</v>
      </c>
      <c r="AH29" s="176">
        <v>54.213199976841103</v>
      </c>
      <c r="AI29" s="176">
        <v>57.139558244557598</v>
      </c>
      <c r="AJ29" s="176">
        <v>49.151256368689197</v>
      </c>
      <c r="AK29" s="176">
        <v>55.5949866836498</v>
      </c>
      <c r="AL29" s="182">
        <v>53.333085456229703</v>
      </c>
      <c r="AM29" s="176"/>
      <c r="AN29" s="183">
        <v>62.507267253358002</v>
      </c>
      <c r="AO29" s="184">
        <v>60.792127721167198</v>
      </c>
      <c r="AP29" s="185">
        <v>61.6496974872626</v>
      </c>
      <c r="AQ29" s="176"/>
      <c r="AR29" s="186">
        <v>55.709260322239103</v>
      </c>
      <c r="AS29" s="159"/>
      <c r="AT29" s="160">
        <v>3.8228303464450701</v>
      </c>
      <c r="AU29" s="154">
        <v>27.349598314373502</v>
      </c>
      <c r="AV29" s="154">
        <v>14.8821194849539</v>
      </c>
      <c r="AW29" s="154">
        <v>-9.7845282467239798</v>
      </c>
      <c r="AX29" s="154">
        <v>10.8586470194386</v>
      </c>
      <c r="AY29" s="161">
        <v>8.5576931413995805</v>
      </c>
      <c r="AZ29" s="154"/>
      <c r="BA29" s="162">
        <v>7.2561126939818896</v>
      </c>
      <c r="BB29" s="163">
        <v>-7.8883947671774797</v>
      </c>
      <c r="BC29" s="164">
        <v>-0.78651399160884905</v>
      </c>
      <c r="BD29" s="154"/>
      <c r="BE29" s="165">
        <v>5.4184574892951103</v>
      </c>
      <c r="BF29" s="67"/>
      <c r="BG29" s="68"/>
      <c r="BH29" s="68"/>
      <c r="BI29" s="68"/>
      <c r="BJ29" s="68"/>
      <c r="BK29" s="68"/>
      <c r="BL29" s="68"/>
      <c r="BM29" s="68"/>
      <c r="BN29" s="68"/>
      <c r="BO29" s="68"/>
      <c r="BP29" s="68"/>
      <c r="BQ29" s="68"/>
      <c r="BR29" s="68"/>
    </row>
    <row r="30" spans="1:70" x14ac:dyDescent="0.25">
      <c r="A30" s="21" t="s">
        <v>49</v>
      </c>
      <c r="B30" t="s">
        <v>72</v>
      </c>
      <c r="C30" s="3"/>
      <c r="D30" s="24" t="s">
        <v>16</v>
      </c>
      <c r="E30" s="27" t="s">
        <v>17</v>
      </c>
      <c r="F30" s="3"/>
      <c r="G30" s="181">
        <v>36.715402020776999</v>
      </c>
      <c r="H30" s="176">
        <v>45.7516109292728</v>
      </c>
      <c r="I30" s="176">
        <v>53.1147061334851</v>
      </c>
      <c r="J30" s="176">
        <v>55.793731322043499</v>
      </c>
      <c r="K30" s="176">
        <v>45.4949523267397</v>
      </c>
      <c r="L30" s="182">
        <v>47.374080546463603</v>
      </c>
      <c r="M30" s="176"/>
      <c r="N30" s="183">
        <v>48.413610360039797</v>
      </c>
      <c r="O30" s="184">
        <v>47.572100469617098</v>
      </c>
      <c r="P30" s="185">
        <v>47.992855414828497</v>
      </c>
      <c r="Q30" s="176"/>
      <c r="R30" s="186">
        <v>47.550873365996402</v>
      </c>
      <c r="S30" s="159"/>
      <c r="T30" s="160">
        <v>42.1243298641444</v>
      </c>
      <c r="U30" s="154">
        <v>7.0834810322657402</v>
      </c>
      <c r="V30" s="154">
        <v>8.6816973211923205</v>
      </c>
      <c r="W30" s="154">
        <v>11.599247895228499</v>
      </c>
      <c r="X30" s="154">
        <v>16.6429194571956</v>
      </c>
      <c r="Y30" s="161">
        <v>14.746883413575899</v>
      </c>
      <c r="Z30" s="154"/>
      <c r="AA30" s="162">
        <v>9.8304416838291804</v>
      </c>
      <c r="AB30" s="163">
        <v>14.680784947493001</v>
      </c>
      <c r="AC30" s="164">
        <v>12.181972266522299</v>
      </c>
      <c r="AD30" s="154"/>
      <c r="AE30" s="165">
        <v>13.9952844235381</v>
      </c>
      <c r="AF30" s="67"/>
      <c r="AG30" s="181">
        <v>41.891700583463702</v>
      </c>
      <c r="AH30" s="176">
        <v>45.375019923153502</v>
      </c>
      <c r="AI30" s="176">
        <v>48.651200014230803</v>
      </c>
      <c r="AJ30" s="176">
        <v>47.004678027607703</v>
      </c>
      <c r="AK30" s="176">
        <v>49.401277927991998</v>
      </c>
      <c r="AL30" s="182">
        <v>46.464775295289499</v>
      </c>
      <c r="AM30" s="176"/>
      <c r="AN30" s="183">
        <v>59.629785114558103</v>
      </c>
      <c r="AO30" s="184">
        <v>55.681515582752198</v>
      </c>
      <c r="AP30" s="185">
        <v>57.655650348655101</v>
      </c>
      <c r="AQ30" s="176"/>
      <c r="AR30" s="186">
        <v>49.662168167679702</v>
      </c>
      <c r="AS30" s="159"/>
      <c r="AT30" s="160">
        <v>37.988603563553298</v>
      </c>
      <c r="AU30" s="154">
        <v>30.929611780655598</v>
      </c>
      <c r="AV30" s="154">
        <v>14.3339822037714</v>
      </c>
      <c r="AW30" s="154">
        <v>1.9548865618694899</v>
      </c>
      <c r="AX30" s="154">
        <v>17.790213413958</v>
      </c>
      <c r="AY30" s="161">
        <v>18.768829088661899</v>
      </c>
      <c r="AZ30" s="154"/>
      <c r="BA30" s="162">
        <v>38.1745082749771</v>
      </c>
      <c r="BB30" s="163">
        <v>46.7121949395328</v>
      </c>
      <c r="BC30" s="164">
        <v>42.169535267861797</v>
      </c>
      <c r="BD30" s="154"/>
      <c r="BE30" s="165">
        <v>25.627756031260098</v>
      </c>
      <c r="BF30" s="67"/>
      <c r="BG30" s="68"/>
      <c r="BH30" s="68"/>
      <c r="BI30" s="68"/>
      <c r="BJ30" s="68"/>
      <c r="BK30" s="68"/>
      <c r="BL30" s="68"/>
      <c r="BM30" s="68"/>
      <c r="BN30" s="68"/>
      <c r="BO30" s="68"/>
      <c r="BP30" s="68"/>
      <c r="BQ30" s="68"/>
      <c r="BR30" s="68"/>
    </row>
    <row r="31" spans="1:70" x14ac:dyDescent="0.25">
      <c r="A31" s="21" t="s">
        <v>50</v>
      </c>
      <c r="B31" s="3" t="str">
        <f t="shared" si="0"/>
        <v>Staunton &amp; Harrisonburg, VA</v>
      </c>
      <c r="C31" s="3"/>
      <c r="D31" s="24" t="s">
        <v>16</v>
      </c>
      <c r="E31" s="27" t="s">
        <v>17</v>
      </c>
      <c r="F31" s="3"/>
      <c r="G31" s="181">
        <v>36.054391249775797</v>
      </c>
      <c r="H31" s="176">
        <v>35.780242065626602</v>
      </c>
      <c r="I31" s="176">
        <v>34.463516227362298</v>
      </c>
      <c r="J31" s="176">
        <v>36.413146853146799</v>
      </c>
      <c r="K31" s="176">
        <v>34.108540433925</v>
      </c>
      <c r="L31" s="182">
        <v>35.363967365967298</v>
      </c>
      <c r="M31" s="176"/>
      <c r="N31" s="183">
        <v>38.657253003406801</v>
      </c>
      <c r="O31" s="184">
        <v>39.1305522682445</v>
      </c>
      <c r="P31" s="185">
        <v>38.893902635825697</v>
      </c>
      <c r="Q31" s="176"/>
      <c r="R31" s="186">
        <v>36.372520300212599</v>
      </c>
      <c r="S31" s="159"/>
      <c r="T31" s="160">
        <v>75.112757488934193</v>
      </c>
      <c r="U31" s="154">
        <v>6.0469815547324499</v>
      </c>
      <c r="V31" s="154">
        <v>3.1507873971709999</v>
      </c>
      <c r="W31" s="154">
        <v>0.17942866392602499</v>
      </c>
      <c r="X31" s="154">
        <v>-1.1273040934887999</v>
      </c>
      <c r="Y31" s="161">
        <v>11.4981769002387</v>
      </c>
      <c r="Z31" s="154"/>
      <c r="AA31" s="162">
        <v>-13.3271870760427</v>
      </c>
      <c r="AB31" s="163">
        <v>-38.724802317943798</v>
      </c>
      <c r="AC31" s="164">
        <v>-28.280856397090499</v>
      </c>
      <c r="AD31" s="154"/>
      <c r="AE31" s="165">
        <v>-4.6581549591722098</v>
      </c>
      <c r="AF31" s="67"/>
      <c r="AG31" s="181">
        <v>37.344213286713199</v>
      </c>
      <c r="AH31" s="176">
        <v>37.976404428904402</v>
      </c>
      <c r="AI31" s="176">
        <v>36.435577819616199</v>
      </c>
      <c r="AJ31" s="176">
        <v>36.639929621660301</v>
      </c>
      <c r="AK31" s="176">
        <v>44.256786354670901</v>
      </c>
      <c r="AL31" s="182">
        <v>38.530582302313</v>
      </c>
      <c r="AM31" s="176"/>
      <c r="AN31" s="183">
        <v>52.600465752196499</v>
      </c>
      <c r="AO31" s="184">
        <v>51.264917518379001</v>
      </c>
      <c r="AP31" s="185">
        <v>51.932691635287703</v>
      </c>
      <c r="AQ31" s="176"/>
      <c r="AR31" s="186">
        <v>42.359756397448699</v>
      </c>
      <c r="AS31" s="159"/>
      <c r="AT31" s="160">
        <v>24.325181825782899</v>
      </c>
      <c r="AU31" s="154">
        <v>17.726017241377999</v>
      </c>
      <c r="AV31" s="154">
        <v>-5.3954573128697003</v>
      </c>
      <c r="AW31" s="154">
        <v>-14.796134939085</v>
      </c>
      <c r="AX31" s="154">
        <v>1.57594080098912</v>
      </c>
      <c r="AY31" s="161">
        <v>2.81281776516543</v>
      </c>
      <c r="AZ31" s="154"/>
      <c r="BA31" s="162">
        <v>11.0302233630236</v>
      </c>
      <c r="BB31" s="163">
        <v>7.9938175899582999</v>
      </c>
      <c r="BC31" s="164">
        <v>9.5104945762702293</v>
      </c>
      <c r="BD31" s="154"/>
      <c r="BE31" s="165">
        <v>5.0636348496318702</v>
      </c>
      <c r="BF31" s="67"/>
      <c r="BG31" s="68"/>
      <c r="BH31" s="68"/>
      <c r="BI31" s="68"/>
      <c r="BJ31" s="68"/>
      <c r="BK31" s="68"/>
      <c r="BL31" s="68"/>
      <c r="BM31" s="68"/>
      <c r="BN31" s="68"/>
      <c r="BO31" s="68"/>
      <c r="BP31" s="68"/>
      <c r="BQ31" s="68"/>
      <c r="BR31" s="68"/>
    </row>
    <row r="32" spans="1:70" x14ac:dyDescent="0.25">
      <c r="A32" s="21" t="s">
        <v>51</v>
      </c>
      <c r="B32" s="3" t="str">
        <f t="shared" si="0"/>
        <v>Blacksburg &amp; Wytheville, VA</v>
      </c>
      <c r="C32" s="3"/>
      <c r="D32" s="24" t="s">
        <v>16</v>
      </c>
      <c r="E32" s="27" t="s">
        <v>17</v>
      </c>
      <c r="F32" s="3"/>
      <c r="G32" s="181">
        <v>29.967358078602601</v>
      </c>
      <c r="H32" s="176">
        <v>34.111873759428299</v>
      </c>
      <c r="I32" s="176">
        <v>38.0260778086542</v>
      </c>
      <c r="J32" s="176">
        <v>38.882453354505699</v>
      </c>
      <c r="K32" s="176">
        <v>33.021973005160703</v>
      </c>
      <c r="L32" s="182">
        <v>34.801947201270302</v>
      </c>
      <c r="M32" s="176"/>
      <c r="N32" s="183">
        <v>35.8491703056768</v>
      </c>
      <c r="O32" s="184">
        <v>34.230789996030097</v>
      </c>
      <c r="P32" s="185">
        <v>35.039980150853502</v>
      </c>
      <c r="Q32" s="176"/>
      <c r="R32" s="186">
        <v>34.869956615436898</v>
      </c>
      <c r="S32" s="159"/>
      <c r="T32" s="160">
        <v>43.674317996729599</v>
      </c>
      <c r="U32" s="154">
        <v>8.6539166644088006</v>
      </c>
      <c r="V32" s="154">
        <v>17.037003318077701</v>
      </c>
      <c r="W32" s="154">
        <v>1.16965083472647</v>
      </c>
      <c r="X32" s="154">
        <v>-13.3580814669248</v>
      </c>
      <c r="Y32" s="161">
        <v>7.88655619786537</v>
      </c>
      <c r="Z32" s="154"/>
      <c r="AA32" s="162">
        <v>-31.7199880084417</v>
      </c>
      <c r="AB32" s="163">
        <v>-39.136790343782103</v>
      </c>
      <c r="AC32" s="164">
        <v>-35.555895471920302</v>
      </c>
      <c r="AD32" s="154"/>
      <c r="AE32" s="165">
        <v>-9.6080877242875093</v>
      </c>
      <c r="AF32" s="67"/>
      <c r="AG32" s="181">
        <v>31.556030666931299</v>
      </c>
      <c r="AH32" s="176">
        <v>31.693225982532699</v>
      </c>
      <c r="AI32" s="176">
        <v>31.007913854704199</v>
      </c>
      <c r="AJ32" s="176">
        <v>32.4615402937673</v>
      </c>
      <c r="AK32" s="176">
        <v>47.4289301310043</v>
      </c>
      <c r="AL32" s="182">
        <v>34.829528185788</v>
      </c>
      <c r="AM32" s="176"/>
      <c r="AN32" s="183">
        <v>49.872620087336202</v>
      </c>
      <c r="AO32" s="184">
        <v>41.3500843588725</v>
      </c>
      <c r="AP32" s="185">
        <v>45.611352223104397</v>
      </c>
      <c r="AQ32" s="176"/>
      <c r="AR32" s="186">
        <v>37.910049339306902</v>
      </c>
      <c r="AS32" s="159"/>
      <c r="AT32" s="160">
        <v>45.213053657318703</v>
      </c>
      <c r="AU32" s="154">
        <v>18.938687406877399</v>
      </c>
      <c r="AV32" s="154">
        <v>-10.864286148377101</v>
      </c>
      <c r="AW32" s="154">
        <v>-13.0717436600744</v>
      </c>
      <c r="AX32" s="154">
        <v>28.504674292958001</v>
      </c>
      <c r="AY32" s="161">
        <v>10.628870391296701</v>
      </c>
      <c r="AZ32" s="154"/>
      <c r="BA32" s="162">
        <v>30.7237608030605</v>
      </c>
      <c r="BB32" s="163">
        <v>18.076200418735802</v>
      </c>
      <c r="BC32" s="164">
        <v>24.670604161381199</v>
      </c>
      <c r="BD32" s="154"/>
      <c r="BE32" s="165">
        <v>15.084659860647401</v>
      </c>
      <c r="BF32" s="67"/>
      <c r="BG32" s="68"/>
      <c r="BH32" s="68"/>
      <c r="BI32" s="68"/>
      <c r="BJ32" s="68"/>
      <c r="BK32" s="68"/>
      <c r="BL32" s="68"/>
      <c r="BM32" s="68"/>
      <c r="BN32" s="68"/>
      <c r="BO32" s="68"/>
      <c r="BP32" s="68"/>
      <c r="BQ32" s="68"/>
      <c r="BR32" s="68"/>
    </row>
    <row r="33" spans="1:70" x14ac:dyDescent="0.25">
      <c r="A33" s="21" t="s">
        <v>52</v>
      </c>
      <c r="B33" s="3" t="str">
        <f t="shared" si="0"/>
        <v>Lynchburg, VA</v>
      </c>
      <c r="C33" s="3"/>
      <c r="D33" s="24" t="s">
        <v>16</v>
      </c>
      <c r="E33" s="27" t="s">
        <v>17</v>
      </c>
      <c r="F33" s="3"/>
      <c r="G33" s="181">
        <v>35.032118408880599</v>
      </c>
      <c r="H33" s="176">
        <v>60.936053037311098</v>
      </c>
      <c r="I33" s="176">
        <v>71.027727412889305</v>
      </c>
      <c r="J33" s="176">
        <v>66.017767499229095</v>
      </c>
      <c r="K33" s="176">
        <v>50.391100832562401</v>
      </c>
      <c r="L33" s="182">
        <v>56.680953438174498</v>
      </c>
      <c r="M33" s="176"/>
      <c r="N33" s="183">
        <v>58.672577860006101</v>
      </c>
      <c r="O33" s="184">
        <v>54.340844896700503</v>
      </c>
      <c r="P33" s="185">
        <v>56.506711378353302</v>
      </c>
      <c r="Q33" s="176"/>
      <c r="R33" s="186">
        <v>56.631169992511303</v>
      </c>
      <c r="S33" s="159"/>
      <c r="T33" s="160">
        <v>25.431935717526599</v>
      </c>
      <c r="U33" s="154">
        <v>40.002624787436602</v>
      </c>
      <c r="V33" s="154">
        <v>36.906679609358598</v>
      </c>
      <c r="W33" s="154">
        <v>10.240707732167399</v>
      </c>
      <c r="X33" s="154">
        <v>7.8680659375665298</v>
      </c>
      <c r="Y33" s="161">
        <v>23.254231695349201</v>
      </c>
      <c r="Z33" s="154"/>
      <c r="AA33" s="162">
        <v>-0.22808675719205199</v>
      </c>
      <c r="AB33" s="163">
        <v>-18.290042056545701</v>
      </c>
      <c r="AC33" s="164">
        <v>-9.8138357099426194</v>
      </c>
      <c r="AD33" s="154"/>
      <c r="AE33" s="165">
        <v>11.589647610592801</v>
      </c>
      <c r="AF33" s="67"/>
      <c r="AG33" s="181">
        <v>29.118110545790898</v>
      </c>
      <c r="AH33" s="176">
        <v>41.676737588652401</v>
      </c>
      <c r="AI33" s="176">
        <v>46.2684004008633</v>
      </c>
      <c r="AJ33" s="176">
        <v>40.694334720937398</v>
      </c>
      <c r="AK33" s="176">
        <v>38.532410576626503</v>
      </c>
      <c r="AL33" s="182">
        <v>39.257998766574097</v>
      </c>
      <c r="AM33" s="176"/>
      <c r="AN33" s="183">
        <v>44.9798080481036</v>
      </c>
      <c r="AO33" s="184">
        <v>44.0828268578476</v>
      </c>
      <c r="AP33" s="185">
        <v>44.5313174529756</v>
      </c>
      <c r="AQ33" s="176"/>
      <c r="AR33" s="186">
        <v>40.764661248403101</v>
      </c>
      <c r="AS33" s="159"/>
      <c r="AT33" s="160">
        <v>-0.60947318532921302</v>
      </c>
      <c r="AU33" s="154">
        <v>28.1034344035305</v>
      </c>
      <c r="AV33" s="154">
        <v>15.122098871495901</v>
      </c>
      <c r="AW33" s="154">
        <v>-6.4854766898521197</v>
      </c>
      <c r="AX33" s="154">
        <v>2.3317290559618802</v>
      </c>
      <c r="AY33" s="161">
        <v>7.1498416401202904</v>
      </c>
      <c r="AZ33" s="154"/>
      <c r="BA33" s="162">
        <v>3.1759212316773402</v>
      </c>
      <c r="BB33" s="163">
        <v>-2.2889950211330201</v>
      </c>
      <c r="BC33" s="164">
        <v>0.39663619268689299</v>
      </c>
      <c r="BD33" s="154"/>
      <c r="BE33" s="165">
        <v>4.9465468121082097</v>
      </c>
      <c r="BF33" s="67"/>
      <c r="BG33" s="68"/>
      <c r="BH33" s="68"/>
      <c r="BI33" s="68"/>
      <c r="BJ33" s="68"/>
      <c r="BK33" s="68"/>
      <c r="BL33" s="68"/>
      <c r="BM33" s="68"/>
      <c r="BN33" s="68"/>
      <c r="BO33" s="68"/>
      <c r="BP33" s="68"/>
      <c r="BQ33" s="68"/>
      <c r="BR33" s="68"/>
    </row>
    <row r="34" spans="1:70" x14ac:dyDescent="0.25">
      <c r="A34" s="21" t="s">
        <v>77</v>
      </c>
      <c r="B34" s="3" t="str">
        <f t="shared" si="0"/>
        <v>Central Virginia</v>
      </c>
      <c r="C34" s="3"/>
      <c r="D34" s="24" t="s">
        <v>16</v>
      </c>
      <c r="E34" s="27" t="s">
        <v>17</v>
      </c>
      <c r="F34" s="3"/>
      <c r="G34" s="181">
        <v>41.709550291167403</v>
      </c>
      <c r="H34" s="176">
        <v>53.132370803987897</v>
      </c>
      <c r="I34" s="176">
        <v>55.962365925790401</v>
      </c>
      <c r="J34" s="176">
        <v>55.816269703344602</v>
      </c>
      <c r="K34" s="176">
        <v>48.290238726790399</v>
      </c>
      <c r="L34" s="182">
        <v>50.982159090216101</v>
      </c>
      <c r="M34" s="176"/>
      <c r="N34" s="183">
        <v>50.1828574041891</v>
      </c>
      <c r="O34" s="184">
        <v>43.508396292569799</v>
      </c>
      <c r="P34" s="185">
        <v>46.845626848379503</v>
      </c>
      <c r="Q34" s="176"/>
      <c r="R34" s="186">
        <v>49.800292735405598</v>
      </c>
      <c r="S34" s="159"/>
      <c r="T34" s="160">
        <v>10.655665682176201</v>
      </c>
      <c r="U34" s="154">
        <v>-5.5428803454312403</v>
      </c>
      <c r="V34" s="154">
        <v>-14.8268261511326</v>
      </c>
      <c r="W34" s="154">
        <v>-16.261208483320502</v>
      </c>
      <c r="X34" s="154">
        <v>-11.9830960927576</v>
      </c>
      <c r="Y34" s="161">
        <v>-9.3384615068989199</v>
      </c>
      <c r="Z34" s="154"/>
      <c r="AA34" s="162">
        <v>-19.623538345405102</v>
      </c>
      <c r="AB34" s="163">
        <v>-45.673568707050698</v>
      </c>
      <c r="AC34" s="164">
        <v>-34.261783032540301</v>
      </c>
      <c r="AD34" s="154"/>
      <c r="AE34" s="165">
        <v>-17.722236122584501</v>
      </c>
      <c r="AF34" s="67"/>
      <c r="AG34" s="181">
        <v>38.193328455135799</v>
      </c>
      <c r="AH34" s="176">
        <v>43.565377526753799</v>
      </c>
      <c r="AI34" s="176">
        <v>48.204267508155702</v>
      </c>
      <c r="AJ34" s="176">
        <v>43.404497545656803</v>
      </c>
      <c r="AK34" s="176">
        <v>43.807040992103403</v>
      </c>
      <c r="AL34" s="182">
        <v>43.434902405561097</v>
      </c>
      <c r="AM34" s="176"/>
      <c r="AN34" s="183">
        <v>48.945393609561201</v>
      </c>
      <c r="AO34" s="184">
        <v>47.968760556724199</v>
      </c>
      <c r="AP34" s="185">
        <v>48.4570770831427</v>
      </c>
      <c r="AQ34" s="176"/>
      <c r="AR34" s="186">
        <v>44.869809456298697</v>
      </c>
      <c r="AS34" s="159"/>
      <c r="AT34" s="160">
        <v>-3.5654068319107801</v>
      </c>
      <c r="AU34" s="154">
        <v>6.7162811807029597</v>
      </c>
      <c r="AV34" s="154">
        <v>1.09374513603688</v>
      </c>
      <c r="AW34" s="154">
        <v>-13.789913303927801</v>
      </c>
      <c r="AX34" s="154">
        <v>-4.75360031233319</v>
      </c>
      <c r="AY34" s="161">
        <v>-3.2425309579011001</v>
      </c>
      <c r="AZ34" s="154"/>
      <c r="BA34" s="162">
        <v>-3.4368220925419699</v>
      </c>
      <c r="BB34" s="163">
        <v>-12.026970449255</v>
      </c>
      <c r="BC34" s="164">
        <v>-7.8886224590507599</v>
      </c>
      <c r="BD34" s="154"/>
      <c r="BE34" s="165">
        <v>-4.7253454051722397</v>
      </c>
      <c r="BF34" s="67"/>
      <c r="BG34" s="68"/>
      <c r="BH34" s="68"/>
      <c r="BI34" s="68"/>
      <c r="BJ34" s="68"/>
      <c r="BK34" s="68"/>
      <c r="BL34" s="68"/>
      <c r="BM34" s="68"/>
      <c r="BN34" s="68"/>
      <c r="BO34" s="68"/>
      <c r="BP34" s="68"/>
      <c r="BQ34" s="68"/>
      <c r="BR34" s="68"/>
    </row>
    <row r="35" spans="1:70" x14ac:dyDescent="0.25">
      <c r="A35" s="21" t="s">
        <v>78</v>
      </c>
      <c r="B35" s="3" t="str">
        <f t="shared" si="0"/>
        <v>Chesapeake Bay</v>
      </c>
      <c r="C35" s="3"/>
      <c r="D35" s="24" t="s">
        <v>16</v>
      </c>
      <c r="E35" s="27" t="s">
        <v>17</v>
      </c>
      <c r="F35" s="3"/>
      <c r="G35" s="181">
        <v>41.735989053948302</v>
      </c>
      <c r="H35" s="176">
        <v>44.242220484753702</v>
      </c>
      <c r="I35" s="176">
        <v>45.962353401094603</v>
      </c>
      <c r="J35" s="176">
        <v>43.603252541047603</v>
      </c>
      <c r="K35" s="176">
        <v>42.987568412822498</v>
      </c>
      <c r="L35" s="182">
        <v>43.706276778733297</v>
      </c>
      <c r="M35" s="176"/>
      <c r="N35" s="183">
        <v>38.9163096168881</v>
      </c>
      <c r="O35" s="184">
        <v>37.196731821735703</v>
      </c>
      <c r="P35" s="185">
        <v>38.056520719311898</v>
      </c>
      <c r="Q35" s="176"/>
      <c r="R35" s="186">
        <v>42.092060761755803</v>
      </c>
      <c r="S35" s="159"/>
      <c r="T35" s="160">
        <v>41.619734526985503</v>
      </c>
      <c r="U35" s="154">
        <v>0.93209026092676694</v>
      </c>
      <c r="V35" s="154">
        <v>-14.262322434346</v>
      </c>
      <c r="W35" s="154">
        <v>-24.287884526878599</v>
      </c>
      <c r="X35" s="154">
        <v>-13.3540241507036</v>
      </c>
      <c r="Y35" s="161">
        <v>-6.6567786885618103</v>
      </c>
      <c r="Z35" s="154"/>
      <c r="AA35" s="162">
        <v>-10.609504163771399</v>
      </c>
      <c r="AB35" s="163">
        <v>-12.0936783070409</v>
      </c>
      <c r="AC35" s="164">
        <v>-11.3410358013489</v>
      </c>
      <c r="AD35" s="154"/>
      <c r="AE35" s="165">
        <v>-7.9136025079349697</v>
      </c>
      <c r="AF35" s="67"/>
      <c r="AG35" s="181">
        <v>35.869730258014002</v>
      </c>
      <c r="AH35" s="176">
        <v>38.522169663799801</v>
      </c>
      <c r="AI35" s="176">
        <v>42.699419468334597</v>
      </c>
      <c r="AJ35" s="176">
        <v>39.6364581704456</v>
      </c>
      <c r="AK35" s="176">
        <v>42.057259577795101</v>
      </c>
      <c r="AL35" s="182">
        <v>39.757007427677799</v>
      </c>
      <c r="AM35" s="176"/>
      <c r="AN35" s="183">
        <v>43.8929241594996</v>
      </c>
      <c r="AO35" s="184">
        <v>44.360443706020298</v>
      </c>
      <c r="AP35" s="185">
        <v>44.126683932759903</v>
      </c>
      <c r="AQ35" s="176"/>
      <c r="AR35" s="186">
        <v>41.005486429129903</v>
      </c>
      <c r="AS35" s="159"/>
      <c r="AT35" s="160">
        <v>7.5808677344113597</v>
      </c>
      <c r="AU35" s="154">
        <v>13.863157551125999</v>
      </c>
      <c r="AV35" s="154">
        <v>5.3295794993993297</v>
      </c>
      <c r="AW35" s="154">
        <v>-12.697247467853501</v>
      </c>
      <c r="AX35" s="154">
        <v>-0.99527465289209205</v>
      </c>
      <c r="AY35" s="161">
        <v>1.63136963862613</v>
      </c>
      <c r="AZ35" s="154"/>
      <c r="BA35" s="162">
        <v>13.6249131391756</v>
      </c>
      <c r="BB35" s="163">
        <v>18.1153395503292</v>
      </c>
      <c r="BC35" s="164">
        <v>15.8385115955444</v>
      </c>
      <c r="BD35" s="154"/>
      <c r="BE35" s="165">
        <v>5.6139668543876997</v>
      </c>
      <c r="BF35" s="67"/>
      <c r="BG35" s="68"/>
      <c r="BH35" s="68"/>
      <c r="BI35" s="68"/>
      <c r="BJ35" s="68"/>
      <c r="BK35" s="68"/>
      <c r="BL35" s="68"/>
      <c r="BM35" s="68"/>
      <c r="BN35" s="68"/>
      <c r="BO35" s="68"/>
      <c r="BP35" s="68"/>
      <c r="BQ35" s="68"/>
      <c r="BR35" s="68"/>
    </row>
    <row r="36" spans="1:70" x14ac:dyDescent="0.25">
      <c r="A36" s="21" t="s">
        <v>79</v>
      </c>
      <c r="B36" s="3" t="str">
        <f t="shared" si="0"/>
        <v>Coastal Virginia - Eastern Shore</v>
      </c>
      <c r="C36" s="3"/>
      <c r="D36" s="24" t="s">
        <v>16</v>
      </c>
      <c r="E36" s="27" t="s">
        <v>17</v>
      </c>
      <c r="F36" s="3"/>
      <c r="G36" s="181">
        <v>25.583780760626301</v>
      </c>
      <c r="H36" s="176">
        <v>31.9971439224459</v>
      </c>
      <c r="I36" s="176">
        <v>35.499932885905999</v>
      </c>
      <c r="J36" s="176">
        <v>37.119038031319903</v>
      </c>
      <c r="K36" s="176">
        <v>34.253094705443601</v>
      </c>
      <c r="L36" s="182">
        <v>32.890598061148303</v>
      </c>
      <c r="M36" s="176"/>
      <c r="N36" s="183">
        <v>33.106413124533901</v>
      </c>
      <c r="O36" s="184">
        <v>31.368657718120801</v>
      </c>
      <c r="P36" s="185">
        <v>32.237535421327301</v>
      </c>
      <c r="Q36" s="176"/>
      <c r="R36" s="186">
        <v>32.704008735485203</v>
      </c>
      <c r="S36" s="159"/>
      <c r="T36" s="160">
        <v>6.5060318160427499</v>
      </c>
      <c r="U36" s="154">
        <v>-10.036384935916301</v>
      </c>
      <c r="V36" s="154">
        <v>-4.8788502504263302</v>
      </c>
      <c r="W36" s="154">
        <v>-5.0610240918685303</v>
      </c>
      <c r="X36" s="154">
        <v>-0.86135862596325896</v>
      </c>
      <c r="Y36" s="161">
        <v>-3.5788526896738602</v>
      </c>
      <c r="Z36" s="154"/>
      <c r="AA36" s="162">
        <v>-5.2709971556673398</v>
      </c>
      <c r="AB36" s="163">
        <v>-13.9934809326323</v>
      </c>
      <c r="AC36" s="164">
        <v>-9.7252923736795704</v>
      </c>
      <c r="AD36" s="154"/>
      <c r="AE36" s="165">
        <v>-5.3930043175721201</v>
      </c>
      <c r="AF36" s="67"/>
      <c r="AG36" s="181">
        <v>25.371871737509299</v>
      </c>
      <c r="AH36" s="176">
        <v>29.026890380313102</v>
      </c>
      <c r="AI36" s="176">
        <v>30.920771812080499</v>
      </c>
      <c r="AJ36" s="176">
        <v>30.187857941834402</v>
      </c>
      <c r="AK36" s="176">
        <v>31.630973154362401</v>
      </c>
      <c r="AL36" s="182">
        <v>29.427673005219901</v>
      </c>
      <c r="AM36" s="176"/>
      <c r="AN36" s="183">
        <v>35.277068325287701</v>
      </c>
      <c r="AO36" s="184">
        <v>33.239998143334503</v>
      </c>
      <c r="AP36" s="185">
        <v>34.258533234311102</v>
      </c>
      <c r="AQ36" s="176"/>
      <c r="AR36" s="186">
        <v>30.811957597361101</v>
      </c>
      <c r="AS36" s="159"/>
      <c r="AT36" s="160">
        <v>-4.2246952633079404</v>
      </c>
      <c r="AU36" s="154">
        <v>6.3938309853581696</v>
      </c>
      <c r="AV36" s="154">
        <v>-5.8852381983180404</v>
      </c>
      <c r="AW36" s="154">
        <v>-15.042871006365299</v>
      </c>
      <c r="AX36" s="154">
        <v>-4.4858686034248798</v>
      </c>
      <c r="AY36" s="161">
        <v>-5.2416366856349699</v>
      </c>
      <c r="AZ36" s="154"/>
      <c r="BA36" s="162">
        <v>2.6523572438707101</v>
      </c>
      <c r="BB36" s="163">
        <v>3.0222831781469299</v>
      </c>
      <c r="BC36" s="164">
        <v>2.8314887438393899</v>
      </c>
      <c r="BD36" s="154"/>
      <c r="BE36" s="165">
        <v>-2.8048461617387002</v>
      </c>
      <c r="BF36" s="67"/>
      <c r="BG36" s="68"/>
      <c r="BH36" s="68"/>
      <c r="BI36" s="68"/>
      <c r="BJ36" s="68"/>
      <c r="BK36" s="68"/>
      <c r="BL36" s="68"/>
      <c r="BM36" s="68"/>
      <c r="BN36" s="68"/>
      <c r="BO36" s="68"/>
      <c r="BP36" s="68"/>
      <c r="BQ36" s="68"/>
      <c r="BR36" s="68"/>
    </row>
    <row r="37" spans="1:70" x14ac:dyDescent="0.25">
      <c r="A37" s="21" t="s">
        <v>80</v>
      </c>
      <c r="B37" s="3" t="str">
        <f t="shared" si="0"/>
        <v>Coastal Virginia - Hampton Roads</v>
      </c>
      <c r="C37" s="3"/>
      <c r="D37" s="24" t="s">
        <v>16</v>
      </c>
      <c r="E37" s="27" t="s">
        <v>17</v>
      </c>
      <c r="F37" s="3"/>
      <c r="G37" s="181">
        <v>27.816134447340101</v>
      </c>
      <c r="H37" s="176">
        <v>30.7191335786192</v>
      </c>
      <c r="I37" s="176">
        <v>35.446851908630897</v>
      </c>
      <c r="J37" s="176">
        <v>36.049205886861799</v>
      </c>
      <c r="K37" s="176">
        <v>37.550298431192097</v>
      </c>
      <c r="L37" s="182">
        <v>33.516324850528797</v>
      </c>
      <c r="M37" s="176"/>
      <c r="N37" s="183">
        <v>43.157883131483402</v>
      </c>
      <c r="O37" s="184">
        <v>42.927908937605302</v>
      </c>
      <c r="P37" s="185">
        <v>43.042896034544398</v>
      </c>
      <c r="Q37" s="176"/>
      <c r="R37" s="186">
        <v>36.238202331676099</v>
      </c>
      <c r="S37" s="159"/>
      <c r="T37" s="160">
        <v>0.76162090402484495</v>
      </c>
      <c r="U37" s="154">
        <v>-18.438858844428701</v>
      </c>
      <c r="V37" s="154">
        <v>-16.741504528294001</v>
      </c>
      <c r="W37" s="154">
        <v>-16.860824347493899</v>
      </c>
      <c r="X37" s="154">
        <v>-15.1197030403192</v>
      </c>
      <c r="Y37" s="161">
        <v>-14.2557036431966</v>
      </c>
      <c r="Z37" s="154"/>
      <c r="AA37" s="162">
        <v>-25.7163779538479</v>
      </c>
      <c r="AB37" s="163">
        <v>-35.029075446052502</v>
      </c>
      <c r="AC37" s="164">
        <v>-30.6717358837804</v>
      </c>
      <c r="AD37" s="154"/>
      <c r="AE37" s="165">
        <v>-20.633380993271398</v>
      </c>
      <c r="AF37" s="67"/>
      <c r="AG37" s="181">
        <v>35.813271355016099</v>
      </c>
      <c r="AH37" s="176">
        <v>37.630343151363903</v>
      </c>
      <c r="AI37" s="176">
        <v>45.176249728167001</v>
      </c>
      <c r="AJ37" s="176">
        <v>37.869516283708599</v>
      </c>
      <c r="AK37" s="176">
        <v>40.137607631030399</v>
      </c>
      <c r="AL37" s="182">
        <v>39.325348308657198</v>
      </c>
      <c r="AM37" s="176"/>
      <c r="AN37" s="183">
        <v>49.983329241627899</v>
      </c>
      <c r="AO37" s="184">
        <v>51.481860958737698</v>
      </c>
      <c r="AP37" s="185">
        <v>50.732595100182799</v>
      </c>
      <c r="AQ37" s="176"/>
      <c r="AR37" s="186">
        <v>42.5851749989951</v>
      </c>
      <c r="AS37" s="159"/>
      <c r="AT37" s="160">
        <v>-15.1783741044494</v>
      </c>
      <c r="AU37" s="154">
        <v>7.7034888053640902</v>
      </c>
      <c r="AV37" s="154">
        <v>20.748314811550099</v>
      </c>
      <c r="AW37" s="154">
        <v>-5.4123719536774102</v>
      </c>
      <c r="AX37" s="154">
        <v>-3.8660480778953801</v>
      </c>
      <c r="AY37" s="161">
        <v>0.13525263490785799</v>
      </c>
      <c r="AZ37" s="154"/>
      <c r="BA37" s="162">
        <v>0.46790398422055302</v>
      </c>
      <c r="BB37" s="163">
        <v>-3.0517552002553501</v>
      </c>
      <c r="BC37" s="164">
        <v>-1.3492766451260301</v>
      </c>
      <c r="BD37" s="154"/>
      <c r="BE37" s="165">
        <v>-0.37411689216912603</v>
      </c>
      <c r="BF37" s="67"/>
      <c r="BG37" s="68"/>
      <c r="BH37" s="68"/>
      <c r="BI37" s="68"/>
      <c r="BJ37" s="68"/>
      <c r="BK37" s="68"/>
      <c r="BL37" s="68"/>
      <c r="BM37" s="68"/>
      <c r="BN37" s="68"/>
      <c r="BO37" s="68"/>
      <c r="BP37" s="68"/>
      <c r="BQ37" s="68"/>
      <c r="BR37" s="68"/>
    </row>
    <row r="38" spans="1:70" x14ac:dyDescent="0.25">
      <c r="A38" s="20" t="s">
        <v>81</v>
      </c>
      <c r="B38" s="3" t="str">
        <f t="shared" si="0"/>
        <v>Northern Virginia</v>
      </c>
      <c r="C38" s="3"/>
      <c r="D38" s="24" t="s">
        <v>16</v>
      </c>
      <c r="E38" s="27" t="s">
        <v>17</v>
      </c>
      <c r="F38" s="3"/>
      <c r="G38" s="181">
        <v>54.1814400361704</v>
      </c>
      <c r="H38" s="176">
        <v>69.678740627707995</v>
      </c>
      <c r="I38" s="176">
        <v>69.7641262574884</v>
      </c>
      <c r="J38" s="176">
        <v>71.275303869484901</v>
      </c>
      <c r="K38" s="176">
        <v>62.476836780829601</v>
      </c>
      <c r="L38" s="182">
        <v>65.475289514336296</v>
      </c>
      <c r="M38" s="176"/>
      <c r="N38" s="183">
        <v>55.005737161372899</v>
      </c>
      <c r="O38" s="184">
        <v>52.426185524283099</v>
      </c>
      <c r="P38" s="185">
        <v>53.715961342828003</v>
      </c>
      <c r="Q38" s="176"/>
      <c r="R38" s="186">
        <v>62.1154814653339</v>
      </c>
      <c r="S38" s="159"/>
      <c r="T38" s="160">
        <v>14.3137865528461</v>
      </c>
      <c r="U38" s="154">
        <v>-16.582712995761099</v>
      </c>
      <c r="V38" s="154">
        <v>-32.005523378530199</v>
      </c>
      <c r="W38" s="154">
        <v>-25.616815577931</v>
      </c>
      <c r="X38" s="154">
        <v>-9.4712579297496493</v>
      </c>
      <c r="Y38" s="161">
        <v>-17.8200080591571</v>
      </c>
      <c r="Z38" s="154"/>
      <c r="AA38" s="162">
        <v>-7.02733286758495</v>
      </c>
      <c r="AB38" s="163">
        <v>-18.727684661164499</v>
      </c>
      <c r="AC38" s="164">
        <v>-13.130280171517599</v>
      </c>
      <c r="AD38" s="154"/>
      <c r="AE38" s="165">
        <v>-16.7090115560787</v>
      </c>
      <c r="AF38" s="67"/>
      <c r="AG38" s="181">
        <v>46.860111572661097</v>
      </c>
      <c r="AH38" s="176">
        <v>54.1028670735842</v>
      </c>
      <c r="AI38" s="176">
        <v>60.620254935759696</v>
      </c>
      <c r="AJ38" s="176">
        <v>53.975664679175601</v>
      </c>
      <c r="AK38" s="176">
        <v>50.741689131909098</v>
      </c>
      <c r="AL38" s="182">
        <v>53.2601174786179</v>
      </c>
      <c r="AM38" s="176"/>
      <c r="AN38" s="183">
        <v>52.282582089973999</v>
      </c>
      <c r="AO38" s="184">
        <v>53.134570805546097</v>
      </c>
      <c r="AP38" s="185">
        <v>52.708576447760002</v>
      </c>
      <c r="AQ38" s="176"/>
      <c r="AR38" s="186">
        <v>53.102534326944202</v>
      </c>
      <c r="AS38" s="159"/>
      <c r="AT38" s="160">
        <v>-1.8656493560874901</v>
      </c>
      <c r="AU38" s="154">
        <v>10.021701345840199</v>
      </c>
      <c r="AV38" s="154">
        <v>8.15125537884472</v>
      </c>
      <c r="AW38" s="154">
        <v>-3.6750826651327202</v>
      </c>
      <c r="AX38" s="154">
        <v>2.4126619930990501</v>
      </c>
      <c r="AY38" s="161">
        <v>2.9943651265057198</v>
      </c>
      <c r="AZ38" s="154"/>
      <c r="BA38" s="162">
        <v>6.6916068595334997</v>
      </c>
      <c r="BB38" s="163">
        <v>2.4537919917876199</v>
      </c>
      <c r="BC38" s="164">
        <v>4.51264967833818</v>
      </c>
      <c r="BD38" s="154"/>
      <c r="BE38" s="165">
        <v>3.4204437257297902</v>
      </c>
      <c r="BF38" s="67"/>
      <c r="BG38" s="68"/>
      <c r="BH38" s="68"/>
      <c r="BI38" s="68"/>
      <c r="BJ38" s="68"/>
      <c r="BK38" s="68"/>
      <c r="BL38" s="68"/>
      <c r="BM38" s="68"/>
      <c r="BN38" s="68"/>
      <c r="BO38" s="68"/>
      <c r="BP38" s="68"/>
      <c r="BQ38" s="68"/>
      <c r="BR38" s="68"/>
    </row>
    <row r="39" spans="1:70" x14ac:dyDescent="0.25">
      <c r="A39" s="22" t="s">
        <v>82</v>
      </c>
      <c r="B39" s="3" t="str">
        <f t="shared" si="0"/>
        <v>Shenandoah Valley</v>
      </c>
      <c r="C39" s="3"/>
      <c r="D39" s="25" t="s">
        <v>16</v>
      </c>
      <c r="E39" s="28" t="s">
        <v>17</v>
      </c>
      <c r="F39" s="3"/>
      <c r="G39" s="187">
        <v>36.964619019491998</v>
      </c>
      <c r="H39" s="188">
        <v>35.429688633870498</v>
      </c>
      <c r="I39" s="188">
        <v>33.829605096616298</v>
      </c>
      <c r="J39" s="188">
        <v>35.506894776811997</v>
      </c>
      <c r="K39" s="188">
        <v>31.683610665766601</v>
      </c>
      <c r="L39" s="189">
        <v>34.682883638511498</v>
      </c>
      <c r="M39" s="176"/>
      <c r="N39" s="190">
        <v>33.8046131128174</v>
      </c>
      <c r="O39" s="191">
        <v>33.814053666357204</v>
      </c>
      <c r="P39" s="192">
        <v>33.809333389587302</v>
      </c>
      <c r="Q39" s="176"/>
      <c r="R39" s="193">
        <v>34.433297853104598</v>
      </c>
      <c r="S39" s="159"/>
      <c r="T39" s="166">
        <v>63.079211770482303</v>
      </c>
      <c r="U39" s="167">
        <v>4.0821232765488</v>
      </c>
      <c r="V39" s="167">
        <v>0.61739409385067301</v>
      </c>
      <c r="W39" s="167">
        <v>-2.6777837920193899</v>
      </c>
      <c r="X39" s="167">
        <v>-4.7729647309921699</v>
      </c>
      <c r="Y39" s="168">
        <v>8.3269182862857605</v>
      </c>
      <c r="Z39" s="154"/>
      <c r="AA39" s="169">
        <v>-18.504262454078201</v>
      </c>
      <c r="AB39" s="170">
        <v>-34.829046344776998</v>
      </c>
      <c r="AC39" s="171">
        <v>-27.576297550000302</v>
      </c>
      <c r="AD39" s="154"/>
      <c r="AE39" s="172">
        <v>-4.8990486478898196</v>
      </c>
      <c r="AF39" s="67"/>
      <c r="AG39" s="187">
        <v>34.577216901527201</v>
      </c>
      <c r="AH39" s="188">
        <v>34.578086870306301</v>
      </c>
      <c r="AI39" s="188">
        <v>33.573371445447599</v>
      </c>
      <c r="AJ39" s="188">
        <v>32.980875242595502</v>
      </c>
      <c r="AK39" s="188">
        <v>38.532912834359898</v>
      </c>
      <c r="AL39" s="189">
        <v>34.848492658847299</v>
      </c>
      <c r="AM39" s="176"/>
      <c r="AN39" s="190">
        <v>45.488037929288602</v>
      </c>
      <c r="AO39" s="191">
        <v>44.369039532528902</v>
      </c>
      <c r="AP39" s="192">
        <v>44.928538730908699</v>
      </c>
      <c r="AQ39" s="176"/>
      <c r="AR39" s="193">
        <v>37.7285058222934</v>
      </c>
      <c r="AS39" s="159"/>
      <c r="AT39" s="166">
        <v>21.698205885386699</v>
      </c>
      <c r="AU39" s="167">
        <v>13.740958862867</v>
      </c>
      <c r="AV39" s="167">
        <v>-7.58410105573269</v>
      </c>
      <c r="AW39" s="167">
        <v>-17.340861291803201</v>
      </c>
      <c r="AX39" s="167">
        <v>-2.6771580078740902</v>
      </c>
      <c r="AY39" s="168">
        <v>-0.224373525863728</v>
      </c>
      <c r="AZ39" s="154"/>
      <c r="BA39" s="169">
        <v>6.83311864579853</v>
      </c>
      <c r="BB39" s="170">
        <v>7.7042163460127</v>
      </c>
      <c r="BC39" s="171">
        <v>7.26147544706454</v>
      </c>
      <c r="BD39" s="154"/>
      <c r="BE39" s="172">
        <v>2.2024788950743202</v>
      </c>
      <c r="BF39" s="67"/>
      <c r="BG39" s="68"/>
      <c r="BH39" s="68"/>
      <c r="BI39" s="68"/>
      <c r="BJ39" s="68"/>
      <c r="BK39" s="68"/>
      <c r="BL39" s="68"/>
      <c r="BM39" s="68"/>
      <c r="BN39" s="68"/>
      <c r="BO39" s="68"/>
      <c r="BP39" s="68"/>
      <c r="BQ39" s="68"/>
      <c r="BR39" s="68"/>
    </row>
    <row r="40" spans="1:70" ht="13" x14ac:dyDescent="0.3">
      <c r="A40" s="19" t="s">
        <v>83</v>
      </c>
      <c r="B40" s="3" t="str">
        <f t="shared" si="0"/>
        <v>Southern Virginia</v>
      </c>
      <c r="C40" s="9"/>
      <c r="D40" s="23" t="s">
        <v>16</v>
      </c>
      <c r="E40" s="26" t="s">
        <v>17</v>
      </c>
      <c r="F40" s="3"/>
      <c r="G40" s="173">
        <v>40.234827892516101</v>
      </c>
      <c r="H40" s="174">
        <v>48.230135465245297</v>
      </c>
      <c r="I40" s="174">
        <v>57.256742171885399</v>
      </c>
      <c r="J40" s="174">
        <v>58.191263602043001</v>
      </c>
      <c r="K40" s="174">
        <v>50.751210304241603</v>
      </c>
      <c r="L40" s="175">
        <v>50.9328358871863</v>
      </c>
      <c r="M40" s="176"/>
      <c r="N40" s="177">
        <v>47.056966466799899</v>
      </c>
      <c r="O40" s="178">
        <v>39.8040883855207</v>
      </c>
      <c r="P40" s="179">
        <v>43.430527426160303</v>
      </c>
      <c r="Q40" s="176"/>
      <c r="R40" s="180">
        <v>48.789319184036003</v>
      </c>
      <c r="S40" s="159"/>
      <c r="T40" s="151">
        <v>20.984733737183301</v>
      </c>
      <c r="U40" s="152">
        <v>-9.8840960186811504</v>
      </c>
      <c r="V40" s="152">
        <v>-1.3966559248435499</v>
      </c>
      <c r="W40" s="152">
        <v>-5.6097892267913796</v>
      </c>
      <c r="X40" s="152">
        <v>4.3572629687550499</v>
      </c>
      <c r="Y40" s="153">
        <v>-0.180955124790839</v>
      </c>
      <c r="Z40" s="154"/>
      <c r="AA40" s="155">
        <v>8.63570643593075</v>
      </c>
      <c r="AB40" s="156">
        <v>-9.4901642168771492</v>
      </c>
      <c r="AC40" s="157">
        <v>-0.495889845457895</v>
      </c>
      <c r="AD40" s="154"/>
      <c r="AE40" s="158">
        <v>-0.26124222619026599</v>
      </c>
      <c r="AF40" s="67"/>
      <c r="AG40" s="173">
        <v>38.226646679991099</v>
      </c>
      <c r="AH40" s="174">
        <v>45.228847435043299</v>
      </c>
      <c r="AI40" s="174">
        <v>49.692966355762799</v>
      </c>
      <c r="AJ40" s="174">
        <v>46.098504885631797</v>
      </c>
      <c r="AK40" s="174">
        <v>48.221431268043503</v>
      </c>
      <c r="AL40" s="175">
        <v>45.493679324894501</v>
      </c>
      <c r="AM40" s="176"/>
      <c r="AN40" s="177">
        <v>50.291229180546303</v>
      </c>
      <c r="AO40" s="178">
        <v>46.170913835220901</v>
      </c>
      <c r="AP40" s="179">
        <v>48.231071507883598</v>
      </c>
      <c r="AQ40" s="176"/>
      <c r="AR40" s="180">
        <v>46.2757913771771</v>
      </c>
      <c r="AS40" s="159"/>
      <c r="AT40" s="151">
        <v>15.941274423626901</v>
      </c>
      <c r="AU40" s="152">
        <v>12.4480173813719</v>
      </c>
      <c r="AV40" s="152">
        <v>2.0023304417110501</v>
      </c>
      <c r="AW40" s="152">
        <v>-11.358105345958901</v>
      </c>
      <c r="AX40" s="152">
        <v>5.3717684587751</v>
      </c>
      <c r="AY40" s="153">
        <v>3.5699958725331302</v>
      </c>
      <c r="AZ40" s="154"/>
      <c r="BA40" s="155">
        <v>22.892133345022302</v>
      </c>
      <c r="BB40" s="156">
        <v>22.9582790129556</v>
      </c>
      <c r="BC40" s="157">
        <v>22.9237846133468</v>
      </c>
      <c r="BD40" s="154"/>
      <c r="BE40" s="158">
        <v>8.6624867858312609</v>
      </c>
      <c r="BF40" s="67"/>
    </row>
    <row r="41" spans="1:70" x14ac:dyDescent="0.25">
      <c r="A41" s="20" t="s">
        <v>84</v>
      </c>
      <c r="B41" s="3" t="str">
        <f t="shared" si="0"/>
        <v>Southwest Virginia - Blue Ridge Highlands</v>
      </c>
      <c r="C41" s="10"/>
      <c r="D41" s="24" t="s">
        <v>16</v>
      </c>
      <c r="E41" s="27" t="s">
        <v>17</v>
      </c>
      <c r="F41" s="3"/>
      <c r="G41" s="181">
        <v>33.558577586206802</v>
      </c>
      <c r="H41" s="176">
        <v>35.233422186932799</v>
      </c>
      <c r="I41" s="176">
        <v>39.295393602540798</v>
      </c>
      <c r="J41" s="176">
        <v>41.591358892921903</v>
      </c>
      <c r="K41" s="176">
        <v>37.733120462794901</v>
      </c>
      <c r="L41" s="182">
        <v>37.482374546279402</v>
      </c>
      <c r="M41" s="176"/>
      <c r="N41" s="183">
        <v>45.097099591651499</v>
      </c>
      <c r="O41" s="184">
        <v>43.360596642468202</v>
      </c>
      <c r="P41" s="185">
        <v>44.228848117059798</v>
      </c>
      <c r="Q41" s="176"/>
      <c r="R41" s="186">
        <v>39.409938423645301</v>
      </c>
      <c r="S41" s="159"/>
      <c r="T41" s="160">
        <v>53.6530136617693</v>
      </c>
      <c r="U41" s="154">
        <v>5.58254596258862</v>
      </c>
      <c r="V41" s="154">
        <v>8.0532125911960097</v>
      </c>
      <c r="W41" s="154">
        <v>2.87224140917685</v>
      </c>
      <c r="X41" s="154">
        <v>1.32089171404892</v>
      </c>
      <c r="Y41" s="161">
        <v>10.7314429967577</v>
      </c>
      <c r="Z41" s="154"/>
      <c r="AA41" s="162">
        <v>-7.2996647619692103</v>
      </c>
      <c r="AB41" s="163">
        <v>-16.678070061879001</v>
      </c>
      <c r="AC41" s="164">
        <v>-12.1468185070926</v>
      </c>
      <c r="AD41" s="154"/>
      <c r="AE41" s="165">
        <v>2.19771964162031</v>
      </c>
      <c r="AF41" s="67"/>
      <c r="AG41" s="181">
        <v>40.114076173203301</v>
      </c>
      <c r="AH41" s="176">
        <v>39.587253173883397</v>
      </c>
      <c r="AI41" s="176">
        <v>40.057534289276802</v>
      </c>
      <c r="AJ41" s="176">
        <v>40.024863095237997</v>
      </c>
      <c r="AK41" s="176">
        <v>51.742131519274302</v>
      </c>
      <c r="AL41" s="182">
        <v>42.304847129642198</v>
      </c>
      <c r="AM41" s="176"/>
      <c r="AN41" s="183">
        <v>62.274599773242599</v>
      </c>
      <c r="AO41" s="184">
        <v>54.790921485260696</v>
      </c>
      <c r="AP41" s="185">
        <v>58.532760629251698</v>
      </c>
      <c r="AQ41" s="176"/>
      <c r="AR41" s="186">
        <v>46.940943299970797</v>
      </c>
      <c r="AS41" s="159"/>
      <c r="AT41" s="160">
        <v>47.144591782553597</v>
      </c>
      <c r="AU41" s="154">
        <v>31.3294058869384</v>
      </c>
      <c r="AV41" s="154">
        <v>4.1405541169272704</v>
      </c>
      <c r="AW41" s="154">
        <v>-5.7898939348934997</v>
      </c>
      <c r="AX41" s="154">
        <v>26.479749924290498</v>
      </c>
      <c r="AY41" s="161">
        <v>17.995852253451599</v>
      </c>
      <c r="AZ41" s="154"/>
      <c r="BA41" s="162">
        <v>42.538995925775801</v>
      </c>
      <c r="BB41" s="163">
        <v>39.930495718128199</v>
      </c>
      <c r="BC41" s="164">
        <v>41.306120833965899</v>
      </c>
      <c r="BD41" s="154"/>
      <c r="BE41" s="165">
        <v>25.362360570743199</v>
      </c>
      <c r="BF41" s="67"/>
    </row>
    <row r="42" spans="1:70" x14ac:dyDescent="0.25">
      <c r="A42" s="21" t="s">
        <v>85</v>
      </c>
      <c r="B42" s="3" t="str">
        <f t="shared" si="0"/>
        <v>Southwest Virginia - Heart of Appalachia</v>
      </c>
      <c r="C42" s="3"/>
      <c r="D42" s="24" t="s">
        <v>16</v>
      </c>
      <c r="E42" s="27" t="s">
        <v>17</v>
      </c>
      <c r="F42" s="3"/>
      <c r="G42" s="181">
        <v>25.600068259385601</v>
      </c>
      <c r="H42" s="176">
        <v>28.374518771331001</v>
      </c>
      <c r="I42" s="176">
        <v>31.910812286689399</v>
      </c>
      <c r="J42" s="176">
        <v>32.355706484641601</v>
      </c>
      <c r="K42" s="176">
        <v>29.932607508532399</v>
      </c>
      <c r="L42" s="182">
        <v>29.634742662116</v>
      </c>
      <c r="M42" s="176"/>
      <c r="N42" s="183">
        <v>31.7869488054607</v>
      </c>
      <c r="O42" s="184">
        <v>28.5917815699658</v>
      </c>
      <c r="P42" s="185">
        <v>30.1893651877133</v>
      </c>
      <c r="Q42" s="176"/>
      <c r="R42" s="186">
        <v>29.793206240858101</v>
      </c>
      <c r="S42" s="159"/>
      <c r="T42" s="160">
        <v>-5.2193957175388697</v>
      </c>
      <c r="U42" s="154">
        <v>-31.387391751391199</v>
      </c>
      <c r="V42" s="154">
        <v>-25.118228452617998</v>
      </c>
      <c r="W42" s="154">
        <v>-32.885333287771303</v>
      </c>
      <c r="X42" s="154">
        <v>-23.662970126365401</v>
      </c>
      <c r="Y42" s="161">
        <v>-25.315718152597501</v>
      </c>
      <c r="Z42" s="154"/>
      <c r="AA42" s="162">
        <v>-5.3770331486250296</v>
      </c>
      <c r="AB42" s="163">
        <v>-10.5806197354605</v>
      </c>
      <c r="AC42" s="164">
        <v>-7.9146094233924904</v>
      </c>
      <c r="AD42" s="154"/>
      <c r="AE42" s="165">
        <v>-20.993383980170201</v>
      </c>
      <c r="AF42" s="67"/>
      <c r="AG42" s="181">
        <v>23.541340644950001</v>
      </c>
      <c r="AH42" s="176">
        <v>26.4699394336225</v>
      </c>
      <c r="AI42" s="176">
        <v>27.633421181862801</v>
      </c>
      <c r="AJ42" s="176">
        <v>26.504404248257501</v>
      </c>
      <c r="AK42" s="176">
        <v>28.729259873879801</v>
      </c>
      <c r="AL42" s="182">
        <v>26.569983870436801</v>
      </c>
      <c r="AM42" s="176"/>
      <c r="AN42" s="183">
        <v>34.265769996681001</v>
      </c>
      <c r="AO42" s="184">
        <v>28.8454132094258</v>
      </c>
      <c r="AP42" s="185">
        <v>31.555591603053401</v>
      </c>
      <c r="AQ42" s="176"/>
      <c r="AR42" s="186">
        <v>27.9860839951921</v>
      </c>
      <c r="AS42" s="159"/>
      <c r="AT42" s="160">
        <v>-7.5607044781286401</v>
      </c>
      <c r="AU42" s="154">
        <v>-15.172821500542501</v>
      </c>
      <c r="AV42" s="154">
        <v>-25.671927495942899</v>
      </c>
      <c r="AW42" s="154">
        <v>-33.6384891848423</v>
      </c>
      <c r="AX42" s="154">
        <v>-19.081651603272</v>
      </c>
      <c r="AY42" s="161">
        <v>-21.469311231830201</v>
      </c>
      <c r="AZ42" s="154"/>
      <c r="BA42" s="162">
        <v>12.4051229418967</v>
      </c>
      <c r="BB42" s="163">
        <v>1.0769041975515601</v>
      </c>
      <c r="BC42" s="164">
        <v>6.9277709566980601</v>
      </c>
      <c r="BD42" s="154"/>
      <c r="BE42" s="165">
        <v>-14.156805290807901</v>
      </c>
      <c r="BF42" s="67"/>
    </row>
    <row r="43" spans="1:70" x14ac:dyDescent="0.25">
      <c r="A43" s="22" t="s">
        <v>86</v>
      </c>
      <c r="B43" s="3" t="str">
        <f t="shared" si="0"/>
        <v>Virginia Mountains</v>
      </c>
      <c r="C43" s="3"/>
      <c r="D43" s="25" t="s">
        <v>16</v>
      </c>
      <c r="E43" s="28" t="s">
        <v>17</v>
      </c>
      <c r="F43" s="3"/>
      <c r="G43" s="181">
        <v>38.195445517241303</v>
      </c>
      <c r="H43" s="176">
        <v>46.880958620689597</v>
      </c>
      <c r="I43" s="176">
        <v>53.2724510344827</v>
      </c>
      <c r="J43" s="176">
        <v>53.998846896551697</v>
      </c>
      <c r="K43" s="176">
        <v>46.604126896551698</v>
      </c>
      <c r="L43" s="182">
        <v>47.790365793103398</v>
      </c>
      <c r="M43" s="176"/>
      <c r="N43" s="183">
        <v>51.181281379310299</v>
      </c>
      <c r="O43" s="184">
        <v>49.893886896551699</v>
      </c>
      <c r="P43" s="185">
        <v>50.537584137930999</v>
      </c>
      <c r="Q43" s="176"/>
      <c r="R43" s="186">
        <v>48.575285320196997</v>
      </c>
      <c r="S43" s="159"/>
      <c r="T43" s="160">
        <v>41.664464763473298</v>
      </c>
      <c r="U43" s="154">
        <v>4.1486535868797096</v>
      </c>
      <c r="V43" s="154">
        <v>7.47569535107883</v>
      </c>
      <c r="W43" s="154">
        <v>4.9146086334299799</v>
      </c>
      <c r="X43" s="154">
        <v>3.4223695502979998</v>
      </c>
      <c r="Y43" s="161">
        <v>9.5739064231037592</v>
      </c>
      <c r="Z43" s="154"/>
      <c r="AA43" s="162">
        <v>-3.8251979576100399</v>
      </c>
      <c r="AB43" s="163">
        <v>-27.493175676741799</v>
      </c>
      <c r="AC43" s="164">
        <v>-17.171605337255901</v>
      </c>
      <c r="AD43" s="154"/>
      <c r="AE43" s="165">
        <v>-2.2427034854739299E-2</v>
      </c>
      <c r="AF43" s="67"/>
      <c r="AG43" s="181">
        <v>46.484524482758601</v>
      </c>
      <c r="AH43" s="176">
        <v>51.740224137931001</v>
      </c>
      <c r="AI43" s="176">
        <v>56.422784137931004</v>
      </c>
      <c r="AJ43" s="176">
        <v>47.559044137930996</v>
      </c>
      <c r="AK43" s="176">
        <v>52.521285172413698</v>
      </c>
      <c r="AL43" s="182">
        <v>50.945572413793101</v>
      </c>
      <c r="AM43" s="176"/>
      <c r="AN43" s="183">
        <v>66.623930689655097</v>
      </c>
      <c r="AO43" s="184">
        <v>65.4536368965517</v>
      </c>
      <c r="AP43" s="185">
        <v>66.038783793103406</v>
      </c>
      <c r="AQ43" s="176"/>
      <c r="AR43" s="186">
        <v>55.257918522167401</v>
      </c>
      <c r="AS43" s="159"/>
      <c r="AT43" s="160">
        <v>7.9686533426860704</v>
      </c>
      <c r="AU43" s="154">
        <v>26.027479235785201</v>
      </c>
      <c r="AV43" s="154">
        <v>15.620523852377101</v>
      </c>
      <c r="AW43" s="154">
        <v>-13.841978219622</v>
      </c>
      <c r="AX43" s="154">
        <v>-2.2881400948497701</v>
      </c>
      <c r="AY43" s="161">
        <v>5.3206436890377002</v>
      </c>
      <c r="AZ43" s="154"/>
      <c r="BA43" s="162">
        <v>10.415569315970901</v>
      </c>
      <c r="BB43" s="163">
        <v>13.4699335592552</v>
      </c>
      <c r="BC43" s="164">
        <v>11.908389132233101</v>
      </c>
      <c r="BD43" s="154"/>
      <c r="BE43" s="165">
        <v>7.4810861888172404</v>
      </c>
      <c r="BF43" s="67"/>
    </row>
    <row r="44" spans="1:70" x14ac:dyDescent="0.25">
      <c r="A44" s="75" t="s">
        <v>110</v>
      </c>
      <c r="B44" s="3" t="s">
        <v>116</v>
      </c>
      <c r="D44" s="25" t="s">
        <v>16</v>
      </c>
      <c r="E44" s="28" t="s">
        <v>17</v>
      </c>
      <c r="G44" s="181">
        <v>47.726875391358703</v>
      </c>
      <c r="H44" s="176">
        <v>64.404286161552903</v>
      </c>
      <c r="I44" s="176">
        <v>106.988669380087</v>
      </c>
      <c r="J44" s="176">
        <v>108.39506261740701</v>
      </c>
      <c r="K44" s="176">
        <v>86.643303068252905</v>
      </c>
      <c r="L44" s="182">
        <v>82.831639323731906</v>
      </c>
      <c r="M44" s="176"/>
      <c r="N44" s="183">
        <v>92.828287413900995</v>
      </c>
      <c r="O44" s="184">
        <v>109.220848465873</v>
      </c>
      <c r="P44" s="185">
        <v>101.02456793988701</v>
      </c>
      <c r="Q44" s="176"/>
      <c r="R44" s="186">
        <v>88.029618928347702</v>
      </c>
      <c r="S44" s="159"/>
      <c r="T44" s="160">
        <v>-30.587606965749799</v>
      </c>
      <c r="U44" s="154">
        <v>-34.3731148924576</v>
      </c>
      <c r="V44" s="154">
        <v>-14.9827530193717</v>
      </c>
      <c r="W44" s="154">
        <v>-9.6613320811014205</v>
      </c>
      <c r="X44" s="154">
        <v>-10.2784346463002</v>
      </c>
      <c r="Y44" s="161">
        <v>-18.680179441208999</v>
      </c>
      <c r="Z44" s="154"/>
      <c r="AA44" s="162">
        <v>-23.5317152330875</v>
      </c>
      <c r="AB44" s="163">
        <v>-37.457127720754201</v>
      </c>
      <c r="AC44" s="164">
        <v>-31.7466271680338</v>
      </c>
      <c r="AD44" s="154"/>
      <c r="AE44" s="165">
        <v>-23.4832614695232</v>
      </c>
      <c r="AF44" s="70"/>
      <c r="AG44" s="181">
        <v>102.935665625</v>
      </c>
      <c r="AH44" s="176">
        <v>116.07506484375</v>
      </c>
      <c r="AI44" s="176">
        <v>150.35937578125001</v>
      </c>
      <c r="AJ44" s="176">
        <v>112.74902986241401</v>
      </c>
      <c r="AK44" s="176">
        <v>111.14791197623499</v>
      </c>
      <c r="AL44" s="182">
        <v>118.655086271567</v>
      </c>
      <c r="AM44" s="176"/>
      <c r="AN44" s="183">
        <v>144.281982206961</v>
      </c>
      <c r="AO44" s="184">
        <v>153.23460355860701</v>
      </c>
      <c r="AP44" s="185">
        <v>148.75829288278399</v>
      </c>
      <c r="AQ44" s="176"/>
      <c r="AR44" s="186">
        <v>127.264256684372</v>
      </c>
      <c r="AS44" s="159"/>
      <c r="AT44" s="160">
        <v>-18.165403056373901</v>
      </c>
      <c r="AU44" s="154">
        <v>29.823477340963301</v>
      </c>
      <c r="AV44" s="154">
        <v>53.606997661639902</v>
      </c>
      <c r="AW44" s="154">
        <v>5.8233834762964998</v>
      </c>
      <c r="AX44" s="154">
        <v>3.0530193908263299</v>
      </c>
      <c r="AY44" s="161">
        <v>12.4734748394833</v>
      </c>
      <c r="AZ44" s="154"/>
      <c r="BA44" s="162">
        <v>9.5907183037429409</v>
      </c>
      <c r="BB44" s="163">
        <v>-0.65945731599868795</v>
      </c>
      <c r="BC44" s="164">
        <v>4.0605715939880103</v>
      </c>
      <c r="BD44" s="154"/>
      <c r="BE44" s="165">
        <v>9.5234280330563408</v>
      </c>
    </row>
    <row r="45" spans="1:70" x14ac:dyDescent="0.25">
      <c r="A45" s="75" t="s">
        <v>111</v>
      </c>
      <c r="B45" s="3" t="s">
        <v>117</v>
      </c>
      <c r="D45" s="25" t="s">
        <v>16</v>
      </c>
      <c r="E45" s="28" t="s">
        <v>17</v>
      </c>
      <c r="G45" s="181">
        <v>56.007232413113996</v>
      </c>
      <c r="H45" s="176">
        <v>72.322961963458596</v>
      </c>
      <c r="I45" s="176">
        <v>77.535239050362804</v>
      </c>
      <c r="J45" s="176">
        <v>79.9498544910834</v>
      </c>
      <c r="K45" s="176">
        <v>72.461903285802805</v>
      </c>
      <c r="L45" s="182">
        <v>71.655438240764298</v>
      </c>
      <c r="M45" s="176"/>
      <c r="N45" s="183">
        <v>73.343735093541397</v>
      </c>
      <c r="O45" s="184">
        <v>70.881863899930707</v>
      </c>
      <c r="P45" s="185">
        <v>72.112799496736002</v>
      </c>
      <c r="Q45" s="176"/>
      <c r="R45" s="186">
        <v>71.786112885327697</v>
      </c>
      <c r="S45" s="159"/>
      <c r="T45" s="160">
        <v>5.2824243269731799</v>
      </c>
      <c r="U45" s="154">
        <v>-30.714956716924299</v>
      </c>
      <c r="V45" s="154">
        <v>-39.608237548530703</v>
      </c>
      <c r="W45" s="154">
        <v>-34.419214659648802</v>
      </c>
      <c r="X45" s="154">
        <v>-15.764839241117899</v>
      </c>
      <c r="Y45" s="161">
        <v>-27.459971555497798</v>
      </c>
      <c r="Z45" s="154"/>
      <c r="AA45" s="162">
        <v>-15.0183671954234</v>
      </c>
      <c r="AB45" s="163">
        <v>-31.670530271698301</v>
      </c>
      <c r="AC45" s="164">
        <v>-24.1080942314933</v>
      </c>
      <c r="AD45" s="154"/>
      <c r="AE45" s="165">
        <v>-26.528617646905499</v>
      </c>
      <c r="AF45" s="70"/>
      <c r="AG45" s="181">
        <v>57.876374767513902</v>
      </c>
      <c r="AH45" s="176">
        <v>66.581560482841596</v>
      </c>
      <c r="AI45" s="176">
        <v>82.4782618248787</v>
      </c>
      <c r="AJ45" s="176">
        <v>64.631382699390898</v>
      </c>
      <c r="AK45" s="176">
        <v>63.734730589694003</v>
      </c>
      <c r="AL45" s="182">
        <v>67.0604620728638</v>
      </c>
      <c r="AM45" s="176"/>
      <c r="AN45" s="183">
        <v>76.313197458152501</v>
      </c>
      <c r="AO45" s="184">
        <v>77.730192735494597</v>
      </c>
      <c r="AP45" s="185">
        <v>77.021695096823606</v>
      </c>
      <c r="AQ45" s="176"/>
      <c r="AR45" s="186">
        <v>69.906528651138004</v>
      </c>
      <c r="AS45" s="159"/>
      <c r="AT45" s="160">
        <v>-11.531654648396</v>
      </c>
      <c r="AU45" s="154">
        <v>11.820988959088</v>
      </c>
      <c r="AV45" s="154">
        <v>20.713488077105499</v>
      </c>
      <c r="AW45" s="154">
        <v>-9.2069559128904803</v>
      </c>
      <c r="AX45" s="154">
        <v>-0.35228728949780602</v>
      </c>
      <c r="AY45" s="161">
        <v>2.0910726964677901</v>
      </c>
      <c r="AZ45" s="154"/>
      <c r="BA45" s="162">
        <v>7.5233081013664798</v>
      </c>
      <c r="BB45" s="163">
        <v>1.7118930745957199</v>
      </c>
      <c r="BC45" s="164">
        <v>4.5101946272701801</v>
      </c>
      <c r="BD45" s="154"/>
      <c r="BE45" s="165">
        <v>2.84043231624111</v>
      </c>
    </row>
    <row r="46" spans="1:70" x14ac:dyDescent="0.25">
      <c r="A46" s="75" t="s">
        <v>112</v>
      </c>
      <c r="B46" s="3" t="s">
        <v>118</v>
      </c>
      <c r="D46" s="25" t="s">
        <v>16</v>
      </c>
      <c r="E46" s="28" t="s">
        <v>17</v>
      </c>
      <c r="G46" s="181">
        <v>48.7480311576685</v>
      </c>
      <c r="H46" s="176">
        <v>63.372101948846499</v>
      </c>
      <c r="I46" s="176">
        <v>64.427773599546299</v>
      </c>
      <c r="J46" s="176">
        <v>64.899506968693103</v>
      </c>
      <c r="K46" s="176">
        <v>56.990117288924701</v>
      </c>
      <c r="L46" s="182">
        <v>59.687506192735803</v>
      </c>
      <c r="M46" s="176"/>
      <c r="N46" s="183">
        <v>56.196433581042697</v>
      </c>
      <c r="O46" s="184">
        <v>51.350670307696802</v>
      </c>
      <c r="P46" s="185">
        <v>53.7735519443698</v>
      </c>
      <c r="Q46" s="176"/>
      <c r="R46" s="186">
        <v>57.997804978916903</v>
      </c>
      <c r="S46" s="159"/>
      <c r="T46" s="160">
        <v>20.509859461337498</v>
      </c>
      <c r="U46" s="154">
        <v>-7.1662368776991201</v>
      </c>
      <c r="V46" s="154">
        <v>-24.146696809545201</v>
      </c>
      <c r="W46" s="154">
        <v>-20.925381819701201</v>
      </c>
      <c r="X46" s="154">
        <v>-11.5826844744085</v>
      </c>
      <c r="Y46" s="161">
        <v>-12.2713387796422</v>
      </c>
      <c r="Z46" s="154"/>
      <c r="AA46" s="162">
        <v>-18.015631917108301</v>
      </c>
      <c r="AB46" s="163">
        <v>-36.916623940766002</v>
      </c>
      <c r="AC46" s="164">
        <v>-28.276385047875799</v>
      </c>
      <c r="AD46" s="154"/>
      <c r="AE46" s="165">
        <v>-17.1678081235926</v>
      </c>
      <c r="AF46" s="70"/>
      <c r="AG46" s="181">
        <v>45.032806820898998</v>
      </c>
      <c r="AH46" s="176">
        <v>51.040412855691002</v>
      </c>
      <c r="AI46" s="176">
        <v>56.694831345647998</v>
      </c>
      <c r="AJ46" s="176">
        <v>51.338502823170899</v>
      </c>
      <c r="AK46" s="176">
        <v>50.937035819914499</v>
      </c>
      <c r="AL46" s="182">
        <v>51.008744157691503</v>
      </c>
      <c r="AM46" s="176"/>
      <c r="AN46" s="183">
        <v>55.800458653242899</v>
      </c>
      <c r="AO46" s="184">
        <v>55.673690213007397</v>
      </c>
      <c r="AP46" s="185">
        <v>55.737074433125201</v>
      </c>
      <c r="AQ46" s="176"/>
      <c r="AR46" s="186">
        <v>52.359989776316901</v>
      </c>
      <c r="AS46" s="159"/>
      <c r="AT46" s="160">
        <v>0.40953143665349601</v>
      </c>
      <c r="AU46" s="154">
        <v>11.007573826961201</v>
      </c>
      <c r="AV46" s="154">
        <v>6.4526580154406998</v>
      </c>
      <c r="AW46" s="154">
        <v>-6.1795316702575303</v>
      </c>
      <c r="AX46" s="154">
        <v>2.2993988972233699</v>
      </c>
      <c r="AY46" s="161">
        <v>2.5933404485603</v>
      </c>
      <c r="AZ46" s="154"/>
      <c r="BA46" s="162">
        <v>3.4867430208554602</v>
      </c>
      <c r="BB46" s="163">
        <v>-3.1525597555854801</v>
      </c>
      <c r="BC46" s="164">
        <v>6.0845712970043903E-2</v>
      </c>
      <c r="BD46" s="154"/>
      <c r="BE46" s="165">
        <v>1.8103970512540299</v>
      </c>
    </row>
    <row r="47" spans="1:70" x14ac:dyDescent="0.25">
      <c r="A47" s="75" t="s">
        <v>113</v>
      </c>
      <c r="B47" s="3" t="s">
        <v>119</v>
      </c>
      <c r="D47" s="25" t="s">
        <v>16</v>
      </c>
      <c r="E47" s="28" t="s">
        <v>17</v>
      </c>
      <c r="G47" s="181">
        <v>40.731953597765603</v>
      </c>
      <c r="H47" s="176">
        <v>49.284382732684897</v>
      </c>
      <c r="I47" s="176">
        <v>50.945147120072498</v>
      </c>
      <c r="J47" s="176">
        <v>51.585137565230099</v>
      </c>
      <c r="K47" s="176">
        <v>46.6679258642232</v>
      </c>
      <c r="L47" s="182">
        <v>47.842909375995198</v>
      </c>
      <c r="M47" s="176"/>
      <c r="N47" s="183">
        <v>45.353427983438202</v>
      </c>
      <c r="O47" s="184">
        <v>41.107814146066502</v>
      </c>
      <c r="P47" s="185">
        <v>43.230621064752398</v>
      </c>
      <c r="Q47" s="176"/>
      <c r="R47" s="186">
        <v>46.525112715640098</v>
      </c>
      <c r="S47" s="159"/>
      <c r="T47" s="160">
        <v>28.7337247426312</v>
      </c>
      <c r="U47" s="154">
        <v>-2.3028560230349702</v>
      </c>
      <c r="V47" s="154">
        <v>-9.6343982778701101</v>
      </c>
      <c r="W47" s="154">
        <v>-10.140636242893001</v>
      </c>
      <c r="X47" s="154">
        <v>-9.2551432046716293</v>
      </c>
      <c r="Y47" s="161">
        <v>-3.2684770510750298</v>
      </c>
      <c r="Z47" s="154"/>
      <c r="AA47" s="162">
        <v>-17.8525411851993</v>
      </c>
      <c r="AB47" s="163">
        <v>-33.748759844560396</v>
      </c>
      <c r="AC47" s="164">
        <v>-26.264190912222801</v>
      </c>
      <c r="AD47" s="154"/>
      <c r="AE47" s="165">
        <v>-10.6649760158669</v>
      </c>
      <c r="AF47" s="70"/>
      <c r="AG47" s="181">
        <v>37.967666229757199</v>
      </c>
      <c r="AH47" s="176">
        <v>42.441309870887103</v>
      </c>
      <c r="AI47" s="176">
        <v>44.088789352475601</v>
      </c>
      <c r="AJ47" s="176">
        <v>42.297651591248702</v>
      </c>
      <c r="AK47" s="176">
        <v>45.4621500845236</v>
      </c>
      <c r="AL47" s="182">
        <v>42.451513425778401</v>
      </c>
      <c r="AM47" s="176"/>
      <c r="AN47" s="183">
        <v>50.277167234240601</v>
      </c>
      <c r="AO47" s="184">
        <v>48.614287061763399</v>
      </c>
      <c r="AP47" s="185">
        <v>49.445727148002</v>
      </c>
      <c r="AQ47" s="176"/>
      <c r="AR47" s="186">
        <v>44.449860203556597</v>
      </c>
      <c r="AS47" s="159"/>
      <c r="AT47" s="160">
        <v>6.45674804156815</v>
      </c>
      <c r="AU47" s="154">
        <v>9.4569286590252197</v>
      </c>
      <c r="AV47" s="154">
        <v>-4.9188522851928198</v>
      </c>
      <c r="AW47" s="154">
        <v>-13.5375984358704</v>
      </c>
      <c r="AX47" s="154">
        <v>-2.4157352378575099</v>
      </c>
      <c r="AY47" s="161">
        <v>-1.87698949025962</v>
      </c>
      <c r="AZ47" s="154"/>
      <c r="BA47" s="162">
        <v>4.73076609480737</v>
      </c>
      <c r="BB47" s="163">
        <v>1.50984150277314</v>
      </c>
      <c r="BC47" s="164">
        <v>3.1222334633271198</v>
      </c>
      <c r="BD47" s="154"/>
      <c r="BE47" s="165">
        <v>-0.34152781743453198</v>
      </c>
    </row>
    <row r="48" spans="1:70" x14ac:dyDescent="0.25">
      <c r="A48" s="75" t="s">
        <v>114</v>
      </c>
      <c r="B48" s="3" t="s">
        <v>120</v>
      </c>
      <c r="D48" s="25" t="s">
        <v>16</v>
      </c>
      <c r="E48" s="28" t="s">
        <v>17</v>
      </c>
      <c r="G48" s="181">
        <v>35.116383910247599</v>
      </c>
      <c r="H48" s="176">
        <v>38.427927213025001</v>
      </c>
      <c r="I48" s="176">
        <v>37.793528070415398</v>
      </c>
      <c r="J48" s="176">
        <v>39.186197838281501</v>
      </c>
      <c r="K48" s="176">
        <v>36.889230628904997</v>
      </c>
      <c r="L48" s="182">
        <v>37.482653532174901</v>
      </c>
      <c r="M48" s="176"/>
      <c r="N48" s="183">
        <v>35.658702968942301</v>
      </c>
      <c r="O48" s="184">
        <v>33.465121083595498</v>
      </c>
      <c r="P48" s="185">
        <v>34.561912026268899</v>
      </c>
      <c r="Q48" s="176"/>
      <c r="R48" s="186">
        <v>36.648155959058897</v>
      </c>
      <c r="S48" s="159"/>
      <c r="T48" s="160">
        <v>21.582683551079999</v>
      </c>
      <c r="U48" s="154">
        <v>4.6069739878022</v>
      </c>
      <c r="V48" s="154">
        <v>-2.0636159982887499</v>
      </c>
      <c r="W48" s="154">
        <v>-2.3641477625370602</v>
      </c>
      <c r="X48" s="154">
        <v>1.0998271698039901</v>
      </c>
      <c r="Y48" s="161">
        <v>3.6399532147215101</v>
      </c>
      <c r="Z48" s="154"/>
      <c r="AA48" s="162">
        <v>-8.0323521182687205</v>
      </c>
      <c r="AB48" s="163">
        <v>-16.455145107846501</v>
      </c>
      <c r="AC48" s="164">
        <v>-12.312311848775501</v>
      </c>
      <c r="AD48" s="154"/>
      <c r="AE48" s="165">
        <v>-1.20294482833881</v>
      </c>
      <c r="AF48" s="70"/>
      <c r="AG48" s="181">
        <v>31.860787229688199</v>
      </c>
      <c r="AH48" s="176">
        <v>33.4024783409509</v>
      </c>
      <c r="AI48" s="176">
        <v>33.906687965436802</v>
      </c>
      <c r="AJ48" s="176">
        <v>33.3219432811361</v>
      </c>
      <c r="AK48" s="176">
        <v>35.277022145848498</v>
      </c>
      <c r="AL48" s="182">
        <v>33.553506404583999</v>
      </c>
      <c r="AM48" s="176"/>
      <c r="AN48" s="183">
        <v>37.1221379961762</v>
      </c>
      <c r="AO48" s="184">
        <v>36.312761744355399</v>
      </c>
      <c r="AP48" s="185">
        <v>36.717449870265803</v>
      </c>
      <c r="AQ48" s="176"/>
      <c r="AR48" s="186">
        <v>34.457127395583903</v>
      </c>
      <c r="AS48" s="159"/>
      <c r="AT48" s="160">
        <v>6.8716299300388402</v>
      </c>
      <c r="AU48" s="154">
        <v>7.2207991318848403</v>
      </c>
      <c r="AV48" s="154">
        <v>-2.5927555126030302</v>
      </c>
      <c r="AW48" s="154">
        <v>-9.07195686000229</v>
      </c>
      <c r="AX48" s="154">
        <v>1.1286556415034199</v>
      </c>
      <c r="AY48" s="161">
        <v>0.27901496443139701</v>
      </c>
      <c r="AZ48" s="154"/>
      <c r="BA48" s="162">
        <v>4.4033690602466198</v>
      </c>
      <c r="BB48" s="163">
        <v>4.8369825918824398</v>
      </c>
      <c r="BC48" s="164">
        <v>4.6173370216814904</v>
      </c>
      <c r="BD48" s="154"/>
      <c r="BE48" s="165">
        <v>1.56036832246663</v>
      </c>
    </row>
    <row r="49" spans="1:57" x14ac:dyDescent="0.25">
      <c r="A49" s="76" t="s">
        <v>115</v>
      </c>
      <c r="B49" s="3" t="s">
        <v>121</v>
      </c>
      <c r="D49" s="25" t="s">
        <v>16</v>
      </c>
      <c r="E49" s="28" t="s">
        <v>17</v>
      </c>
      <c r="G49" s="187">
        <v>25.9012799831644</v>
      </c>
      <c r="H49" s="188">
        <v>26.1551648312095</v>
      </c>
      <c r="I49" s="188">
        <v>27.028849478970098</v>
      </c>
      <c r="J49" s="188">
        <v>27.153457217497301</v>
      </c>
      <c r="K49" s="188">
        <v>26.157558105715299</v>
      </c>
      <c r="L49" s="189">
        <v>26.479261923311299</v>
      </c>
      <c r="M49" s="176"/>
      <c r="N49" s="190">
        <v>27.513456131897399</v>
      </c>
      <c r="O49" s="191">
        <v>26.600493788279</v>
      </c>
      <c r="P49" s="192">
        <v>27.056974960088201</v>
      </c>
      <c r="Q49" s="176"/>
      <c r="R49" s="193">
        <v>26.644322790961901</v>
      </c>
      <c r="S49" s="159"/>
      <c r="T49" s="166">
        <v>13.2155727490507</v>
      </c>
      <c r="U49" s="167">
        <v>3.8932684040629901</v>
      </c>
      <c r="V49" s="167">
        <v>4.4538900718561401</v>
      </c>
      <c r="W49" s="167">
        <v>1.5293806473751299</v>
      </c>
      <c r="X49" s="167">
        <v>-1.3450757253886301</v>
      </c>
      <c r="Y49" s="168">
        <v>4.09509378709466</v>
      </c>
      <c r="Z49" s="154"/>
      <c r="AA49" s="169">
        <v>-2.2476157634198302</v>
      </c>
      <c r="AB49" s="170">
        <v>-10.698919790365901</v>
      </c>
      <c r="AC49" s="171">
        <v>-6.5929877188806101</v>
      </c>
      <c r="AD49" s="154"/>
      <c r="AE49" s="172">
        <v>0.75027178436182695</v>
      </c>
      <c r="AG49" s="187">
        <v>24.7239164400162</v>
      </c>
      <c r="AH49" s="188">
        <v>25.038282826332999</v>
      </c>
      <c r="AI49" s="188">
        <v>26.078484152854699</v>
      </c>
      <c r="AJ49" s="188">
        <v>25.625195859336401</v>
      </c>
      <c r="AK49" s="188">
        <v>26.370314310179602</v>
      </c>
      <c r="AL49" s="189">
        <v>25.567238717744001</v>
      </c>
      <c r="AM49" s="176"/>
      <c r="AN49" s="190">
        <v>28.83716951685</v>
      </c>
      <c r="AO49" s="191">
        <v>28.207371206931501</v>
      </c>
      <c r="AP49" s="192">
        <v>28.522270361890801</v>
      </c>
      <c r="AQ49" s="176"/>
      <c r="AR49" s="193">
        <v>26.411533473214501</v>
      </c>
      <c r="AS49" s="159"/>
      <c r="AT49" s="166">
        <v>2.2697702500749801</v>
      </c>
      <c r="AU49" s="167">
        <v>4.7251196812698302</v>
      </c>
      <c r="AV49" s="167">
        <v>2.7798896406911</v>
      </c>
      <c r="AW49" s="167">
        <v>-3.69841380586664</v>
      </c>
      <c r="AX49" s="167">
        <v>-1.2243316693022199</v>
      </c>
      <c r="AY49" s="168">
        <v>0.84615092723709295</v>
      </c>
      <c r="AZ49" s="154"/>
      <c r="BA49" s="169">
        <v>4.1223532566431604</v>
      </c>
      <c r="BB49" s="170">
        <v>2.4962335336100199</v>
      </c>
      <c r="BC49" s="171">
        <v>3.3118712739927201</v>
      </c>
      <c r="BD49" s="154"/>
      <c r="BE49" s="172">
        <v>1.5942403536285401</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J27" sqref="J27"/>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32" t="str">
        <f>HYPERLINK("http://www.str.com/data-insights/resources/glossary", "For all STR definitions, please visit www.str.com/data-insights/resources/glossary")</f>
        <v>For all STR definitions, please visit www.str.com/data-insights/resources/glossary</v>
      </c>
      <c r="B5" s="232"/>
      <c r="C5" s="232"/>
      <c r="D5" s="232"/>
      <c r="E5" s="232"/>
      <c r="F5" s="232"/>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32" t="str">
        <f>HYPERLINK("http://www.str.com/data-insights/resources/FAQ", "For all STR FAQs, please click here or visit http://www.str.com/data-insights/resources/FAQ")</f>
        <v>For all STR FAQs, please click here or visit http://www.str.com/data-insights/resources/FAQ</v>
      </c>
      <c r="B9" s="232"/>
      <c r="C9" s="232"/>
      <c r="D9" s="232"/>
      <c r="E9" s="232"/>
      <c r="F9" s="232"/>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32" t="str">
        <f>HYPERLINK("http://www.str.com/contact", "For additional support, please contact your regional office")</f>
        <v>For additional support, please contact your regional office</v>
      </c>
      <c r="B12" s="232"/>
      <c r="C12" s="232"/>
      <c r="D12" s="232"/>
      <c r="E12" s="232"/>
      <c r="F12" s="232"/>
      <c r="G12" s="232"/>
      <c r="H12" s="232"/>
      <c r="I12" s="232"/>
      <c r="J12" s="232"/>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31" t="str">
        <f>HYPERLINK("http://www.hotelnewsnow.com/", "For the latest in industry news, visit HotelNewsNow.com.")</f>
        <v>For the latest in industry news, visit HotelNewsNow.com.</v>
      </c>
      <c r="B14" s="231"/>
      <c r="C14" s="231"/>
      <c r="D14" s="231"/>
      <c r="E14" s="231"/>
      <c r="F14" s="231"/>
      <c r="G14" s="231"/>
      <c r="H14" s="231"/>
      <c r="I14" s="231"/>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31" t="str">
        <f>HYPERLINK("http://www.hoteldataconference.com/", "To learn more about the Hotel Data Conference, visit HotelDataConference.com.")</f>
        <v>To learn more about the Hotel Data Conference, visit HotelDataConference.com.</v>
      </c>
      <c r="B15" s="231"/>
      <c r="C15" s="231"/>
      <c r="D15" s="231"/>
      <c r="E15" s="231"/>
      <c r="F15" s="231"/>
      <c r="G15" s="231"/>
      <c r="H15" s="231"/>
      <c r="I15" s="231"/>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212858F0-DFCE-44AC-A62E-0EDD32CD2BE1}"/>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2025-01-16T16:23:11Z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