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13_ncr:1_{E6059CEB-066A-4284-8DA3-5AD2A3C3C572}" xr6:coauthVersionLast="47" xr6:coauthVersionMax="47" xr10:uidLastSave="{00000000-0000-0000-0000-000000000000}"/>
  <workbookProtection workbookAlgorithmName="SHA-512" workbookHashValue="SacEUPcCQJowe/9moDnXMADsVvhMWH6nk0GyVAh8SvhnhNMLPANiPBcMPzJLC//49Ngv1Gc00HzALS0V34y2mA==" workbookSaltValue="7XkHHbgAl5ZKBF2oZJd9J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<sst xmlns="http://schemas.openxmlformats.org/spreadsheetml/2006/main" count="927" uniqueCount="142">
  <si>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</si>
  <si>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</si>
  <si>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</si>
  <si>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</si>
  <si>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</si>
  <si>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</si>
  <si>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</si>
  <si>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</si>
  <si>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</si>
  <si>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</si>
  <si>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</si>
  <si>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</si>
  <si>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</si>
  <si>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</si>
  <si>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</si>
  <si>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</si>
  <si>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</si>
  <si>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</si>
  <si>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</si>
  <si>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</si>
  <si>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</si>
  <si>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</si>
  <si>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</si>
  <si>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</si>
  <si>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</si>
  <si>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</si>
  <si>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</si>
  <si>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</si>
  <si>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</si>
  <si>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</si>
  <si>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</si>
  <si>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</si>
  <si>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</si>
  <si>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</si>
  <si>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</si>
  <si>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</si>
  <si>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</si>
  <si>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</si>
  <si>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</si>
  <si>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</si>
  <si>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</si>
  <si>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</si>
  <si>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</si>
  <si>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</si>
  <si>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</si>
  <si>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</si>
  <si>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</si>
  <si>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</si>
  <si>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</si>
  <si>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</si>
  <si>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</si>
  <si>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</si>
  <si>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</si>
  <si>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</si>
  <si>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</si>
  <si>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</si>
  <si>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</si>
  <si>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</si>
  <si>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</si>
  <si>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</si>
  <si>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</si>
  <si>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</si>
  <si>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</si>
  <si>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</si>
  <si>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</si>
  <si>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</si>
  <si>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</si>
  <si>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</si>
  <si>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</si>
  <si>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</si>
  <si>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</si>
  <si>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</si>
  <si>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</si>
  <si>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Jun</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</si>
  <si>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</si>
  <si>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</si>
  <si>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</si>
  <si>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</si>
  <si>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</si>
  <si>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</si>
  <si>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</si>
  <si>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</si>
  <si>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</si>
  <si>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</si>
  <si>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</si>
  <si>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</si>
  <si>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</si>
  <si>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</si>
  <si>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</si>
  <si>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</si>
  <si>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</si>
  <si>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</si>
  <si>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</si>
  <si>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</si>
  <si>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</si>
  <si>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</si>
  <si>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</si>
  <si>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</si>
  <si>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</si>
  <si>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</si>
  <si>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</si>
  <si>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</si>
  <si>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</si>
  <si>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</si>
  <si>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</si>
  <si>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</si>
  <si>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</si>
  <si>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</si>
  <si>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</si>
  <si>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</si>
  <si>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</si>
  <si>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</si>
  <si>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</si>
  <si>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</si>
  <si>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</si>
  <si>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</si>
  <si>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</si>
  <si>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</si>
  <si>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</si>
  <si>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</si>
  <si>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</si>
  <si>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</si>
  <si>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</si>
  <si>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</si>
  <si>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</si>
  <si>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</si>
  <si>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</si>
  <si>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Sunday, Jun 15th</t>
  </si>
  <si>
    <t xml:space="preserve"> - Father's Day</t>
  </si>
  <si>
    <t>Sunday, June 16th</t>
  </si>
  <si>
    <t>Thursday, Jun 19th</t>
  </si>
  <si>
    <t xml:space="preserve"> - Juneteenth</t>
  </si>
  <si>
    <t>Wednesday, June 19th</t>
  </si>
  <si>
    <t>Jun / Jul</t>
  </si>
  <si>
    <t>Friday, July 4th</t>
  </si>
  <si>
    <t xml:space="preserve"> - Independence Day</t>
  </si>
  <si>
    <t>Thursday, July 4th</t>
  </si>
  <si>
    <t>Jul</t>
  </si>
  <si>
    <t>Week of June 29 to July 5, 2025</t>
  </si>
  <si>
    <t>June 8 - July 5, 2025
Rolling-28 Day Period</t>
  </si>
  <si>
    <t>For the Week of June 29, 2025 to July 05, 2025</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</si>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</sst>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3">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5" borderId="0" xfId="0" applyFont="1" applyFill="1"/>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30"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4" activePane="bottomRight" state="frozen"/>
      <selection pane="topRight" activeCell="B1" sqref="B1"/>
      <selection pane="bottomLeft" activeCell="A4" sqref="A4"/>
      <selection pane="bottomRight" activeCell="M14" sqref="M14"/>
    </sheetView>
  </sheetViews>
  <sheetFormatPr defaultColWidth="9.140625" defaultRowHeight="16.5" x14ac:dyDescent="0.2"/>
  <cols>
    <col min="1" max="1" width="44.7109375" style="94" customWidth="1"/>
    <col min="2" max="6" width="9" style="94" customWidth="1"/>
    <col min="7" max="7" width="9" style="100" customWidth="1"/>
    <col min="8" max="9" width="9" style="94" customWidth="1"/>
    <col min="10" max="11" width="9" style="100" customWidth="1"/>
    <col min="12" max="12" width="2.7109375" style="94" customWidth="1"/>
    <col min="13" max="17" width="9" style="94" customWidth="1"/>
    <col min="18" max="18" width="9" style="100" customWidth="1"/>
    <col min="19" max="22" width="9" style="94" customWidth="1"/>
    <col min="23" max="23" width="2.7109375" style="94" customWidth="1"/>
    <col min="24" max="33" width="9" style="94" customWidth="1"/>
    <col min="34" max="16384" width="9.140625" style="94"/>
  </cols>
  <sheetData>
    <row r="1" spans="1:34" x14ac:dyDescent="0.2">
      <c r="A1" s="208" t="str">
        <f>'Occupancy Raw Data'!B1</f>
        <v>Week of June 29 to July 5, 2025</v>
      </c>
      <c r="B1" s="195" t="s">
        <v>0</v>
      </c>
      <c r="C1" s="196"/>
      <c r="D1" s="196"/>
      <c r="E1" s="196"/>
      <c r="F1" s="196"/>
      <c r="G1" s="196"/>
      <c r="H1" s="196"/>
      <c r="I1" s="196"/>
      <c r="J1" s="196"/>
      <c r="K1" s="197"/>
      <c r="L1" s="98"/>
      <c r="M1" s="195" t="s">
        <v>1</v>
      </c>
      <c r="N1" s="196"/>
      <c r="O1" s="196"/>
      <c r="P1" s="196"/>
      <c r="Q1" s="196"/>
      <c r="R1" s="196"/>
      <c r="S1" s="196"/>
      <c r="T1" s="196"/>
      <c r="U1" s="196"/>
      <c r="V1" s="197"/>
      <c r="W1" s="98"/>
      <c r="X1" s="195" t="s">
        <v>2</v>
      </c>
      <c r="Y1" s="196"/>
      <c r="Z1" s="196"/>
      <c r="AA1" s="196"/>
      <c r="AB1" s="196"/>
      <c r="AC1" s="196"/>
      <c r="AD1" s="196"/>
      <c r="AE1" s="196"/>
      <c r="AF1" s="196"/>
      <c r="AG1" s="197"/>
      <c r="AH1" s="95"/>
    </row>
    <row r="2" spans="1:34" x14ac:dyDescent="0.2">
      <c r="A2" s="209"/>
      <c r="B2" s="99"/>
      <c r="C2" s="100"/>
      <c r="D2" s="100"/>
      <c r="E2" s="100"/>
      <c r="F2" s="101"/>
      <c r="G2" s="198" t="s">
        <v>3</v>
      </c>
      <c r="H2" s="100"/>
      <c r="I2" s="100"/>
      <c r="J2" s="198" t="s">
        <v>4</v>
      </c>
      <c r="K2" s="200" t="s">
        <v>5</v>
      </c>
      <c r="L2" s="95"/>
      <c r="M2" s="99"/>
      <c r="N2" s="100"/>
      <c r="O2" s="100"/>
      <c r="P2" s="100"/>
      <c r="Q2" s="100"/>
      <c r="R2" s="198" t="s">
        <v>3</v>
      </c>
      <c r="S2" s="100"/>
      <c r="T2" s="100"/>
      <c r="U2" s="198" t="s">
        <v>4</v>
      </c>
      <c r="V2" s="200" t="s">
        <v>5</v>
      </c>
      <c r="W2" s="95"/>
      <c r="X2" s="102"/>
      <c r="Y2" s="103"/>
      <c r="Z2" s="103"/>
      <c r="AA2" s="103"/>
      <c r="AB2" s="103"/>
      <c r="AC2" s="202" t="s">
        <v>3</v>
      </c>
      <c r="AD2" s="104"/>
      <c r="AE2" s="104"/>
      <c r="AF2" s="202" t="s">
        <v>4</v>
      </c>
      <c r="AG2" s="203" t="s">
        <v>5</v>
      </c>
      <c r="AH2" s="95"/>
    </row>
    <row r="3" spans="1:34" x14ac:dyDescent="0.2">
      <c r="A3" s="210"/>
      <c r="B3" s="105" t="s">
        <v>6</v>
      </c>
      <c r="C3" s="106" t="s">
        <v>7</v>
      </c>
      <c r="D3" s="106" t="s">
        <v>8</v>
      </c>
      <c r="E3" s="106" t="s">
        <v>9</v>
      </c>
      <c r="F3" s="107" t="s">
        <v>10</v>
      </c>
      <c r="G3" s="199"/>
      <c r="H3" s="106" t="s">
        <v>11</v>
      </c>
      <c r="I3" s="106" t="s">
        <v>12</v>
      </c>
      <c r="J3" s="199"/>
      <c r="K3" s="201"/>
      <c r="L3" s="95"/>
      <c r="M3" s="105" t="s">
        <v>6</v>
      </c>
      <c r="N3" s="106" t="s">
        <v>7</v>
      </c>
      <c r="O3" s="106" t="s">
        <v>8</v>
      </c>
      <c r="P3" s="106" t="s">
        <v>9</v>
      </c>
      <c r="Q3" s="106" t="s">
        <v>10</v>
      </c>
      <c r="R3" s="199"/>
      <c r="S3" s="106" t="s">
        <v>11</v>
      </c>
      <c r="T3" s="106" t="s">
        <v>12</v>
      </c>
      <c r="U3" s="199"/>
      <c r="V3" s="201"/>
      <c r="W3" s="95"/>
      <c r="X3" s="105" t="s">
        <v>6</v>
      </c>
      <c r="Y3" s="106" t="s">
        <v>7</v>
      </c>
      <c r="Z3" s="106" t="s">
        <v>8</v>
      </c>
      <c r="AA3" s="106" t="s">
        <v>9</v>
      </c>
      <c r="AB3" s="106" t="s">
        <v>10</v>
      </c>
      <c r="AC3" s="199"/>
      <c r="AD3" s="107" t="s">
        <v>11</v>
      </c>
      <c r="AE3" s="107" t="s">
        <v>12</v>
      </c>
      <c r="AF3" s="199"/>
      <c r="AG3" s="201"/>
      <c r="AH3" s="95"/>
    </row>
    <row r="4" spans="1:34" x14ac:dyDescent="0.2">
      <c r="A4" s="126" t="s">
        <v>13</v>
      </c>
      <c r="B4" s="109">
        <f>(VLOOKUP($A4,'Occupancy Raw Data'!$B$8:$BE$45,'Occupancy Raw Data'!G$3,FALSE))/100</f>
        <v>0.55857837803171495</v>
      </c>
      <c r="C4" s="110">
        <f>(VLOOKUP($A4,'Occupancy Raw Data'!$B$8:$BE$45,'Occupancy Raw Data'!H$3,FALSE))/100</f>
        <v>0.57999560557090202</v>
      </c>
      <c r="D4" s="110">
        <f>(VLOOKUP($A4,'Occupancy Raw Data'!$B$8:$BE$45,'Occupancy Raw Data'!I$3,FALSE))/100</f>
        <v>0.58129146024309597</v>
      </c>
      <c r="E4" s="110">
        <f>(VLOOKUP($A4,'Occupancy Raw Data'!$B$8:$BE$45,'Occupancy Raw Data'!J$3,FALSE))/100</f>
        <v>0.55400947952971202</v>
      </c>
      <c r="F4" s="110">
        <f>(VLOOKUP($A4,'Occupancy Raw Data'!$B$8:$BE$45,'Occupancy Raw Data'!K$3,FALSE))/100</f>
        <v>0.59755750669790397</v>
      </c>
      <c r="G4" s="111">
        <f>(VLOOKUP($A4,'Occupancy Raw Data'!$B$8:$BE$45,'Occupancy Raw Data'!L$3,FALSE))/100</f>
        <v>0.57428683862406804</v>
      </c>
      <c r="H4" s="91">
        <f>(VLOOKUP($A4,'Occupancy Raw Data'!$B$8:$BE$45,'Occupancy Raw Data'!N$3,FALSE))/100</f>
        <v>0.71706143094832597</v>
      </c>
      <c r="I4" s="91">
        <f>(VLOOKUP($A4,'Occupancy Raw Data'!$B$8:$BE$45,'Occupancy Raw Data'!O$3,FALSE))/100</f>
        <v>0.69081540540388997</v>
      </c>
      <c r="J4" s="111">
        <f>(VLOOKUP($A4,'Occupancy Raw Data'!$B$8:$BE$45,'Occupancy Raw Data'!P$3,FALSE))/100</f>
        <v>0.70393841817610803</v>
      </c>
      <c r="K4" s="112">
        <f>(VLOOKUP($A4,'Occupancy Raw Data'!$B$8:$BE$45,'Occupancy Raw Data'!R$3,FALSE))/100</f>
        <v>0.61133199791082005</v>
      </c>
      <c r="M4" s="113">
        <f>VLOOKUP($A4,'ADR Raw Data'!$B$6:$BE$43,'ADR Raw Data'!G$1,FALSE)</f>
        <v>146.022777799311</v>
      </c>
      <c r="N4" s="114">
        <f>VLOOKUP($A4,'ADR Raw Data'!$B$6:$BE$43,'ADR Raw Data'!H$1,FALSE)</f>
        <v>142.90233904301701</v>
      </c>
      <c r="O4" s="114">
        <f>VLOOKUP($A4,'ADR Raw Data'!$B$6:$BE$43,'ADR Raw Data'!I$1,FALSE)</f>
        <v>143.465495508385</v>
      </c>
      <c r="P4" s="114">
        <f>VLOOKUP($A4,'ADR Raw Data'!$B$6:$BE$43,'ADR Raw Data'!J$1,FALSE)</f>
        <v>142.44658195489899</v>
      </c>
      <c r="Q4" s="114">
        <f>VLOOKUP($A4,'ADR Raw Data'!$B$6:$BE$43,'ADR Raw Data'!K$1,FALSE)</f>
        <v>157.75963227953201</v>
      </c>
      <c r="R4" s="115">
        <f>VLOOKUP($A4,'ADR Raw Data'!$B$6:$BE$43,'ADR Raw Data'!L$1,FALSE)</f>
        <v>146.62744718347099</v>
      </c>
      <c r="S4" s="114">
        <f>VLOOKUP($A4,'ADR Raw Data'!$B$6:$BE$43,'ADR Raw Data'!N$1,FALSE)</f>
        <v>182.43598833770901</v>
      </c>
      <c r="T4" s="114">
        <f>VLOOKUP($A4,'ADR Raw Data'!$B$6:$BE$43,'ADR Raw Data'!O$1,FALSE)</f>
        <v>171.92975305623099</v>
      </c>
      <c r="U4" s="115">
        <f>VLOOKUP($A4,'ADR Raw Data'!$B$6:$BE$43,'ADR Raw Data'!P$1,FALSE)</f>
        <v>177.280800754648</v>
      </c>
      <c r="V4" s="116">
        <f>VLOOKUP($A4,'ADR Raw Data'!$B$6:$BE$43,'ADR Raw Data'!R$1,FALSE)</f>
        <v>156.71275571909601</v>
      </c>
      <c r="X4" s="113">
        <f>VLOOKUP($A4,'RevPAR Raw Data'!$B$6:$BE$43,'RevPAR Raw Data'!G$1,FALSE)</f>
        <v>81.565166378824699</v>
      </c>
      <c r="Y4" s="114">
        <f>VLOOKUP($A4,'RevPAR Raw Data'!$B$6:$BE$43,'RevPAR Raw Data'!H$1,FALSE)</f>
        <v>82.882728670753096</v>
      </c>
      <c r="Z4" s="114">
        <f>VLOOKUP($A4,'RevPAR Raw Data'!$B$6:$BE$43,'RevPAR Raw Data'!I$1,FALSE)</f>
        <v>83.395267378568803</v>
      </c>
      <c r="AA4" s="114">
        <f>VLOOKUP($A4,'RevPAR Raw Data'!$B$6:$BE$43,'RevPAR Raw Data'!J$1,FALSE)</f>
        <v>78.916756729620403</v>
      </c>
      <c r="AB4" s="114">
        <f>VLOOKUP($A4,'RevPAR Raw Data'!$B$6:$BE$43,'RevPAR Raw Data'!K$1,FALSE)</f>
        <v>94.270452522535805</v>
      </c>
      <c r="AC4" s="115">
        <f>VLOOKUP($A4,'RevPAR Raw Data'!$B$6:$BE$43,'RevPAR Raw Data'!L$1,FALSE)</f>
        <v>84.2062130985137</v>
      </c>
      <c r="AD4" s="114">
        <f>VLOOKUP($A4,'RevPAR Raw Data'!$B$6:$BE$43,'RevPAR Raw Data'!N$1,FALSE)</f>
        <v>130.81781085391</v>
      </c>
      <c r="AE4" s="114">
        <f>VLOOKUP($A4,'RevPAR Raw Data'!$B$6:$BE$43,'RevPAR Raw Data'!O$1,FALSE)</f>
        <v>118.771722058531</v>
      </c>
      <c r="AF4" s="115">
        <f>VLOOKUP($A4,'RevPAR Raw Data'!$B$6:$BE$43,'RevPAR Raw Data'!P$1,FALSE)</f>
        <v>124.79476645622</v>
      </c>
      <c r="AG4" s="116">
        <f>VLOOKUP($A4,'RevPAR Raw Data'!$B$6:$BE$43,'RevPAR Raw Data'!R$1,FALSE)</f>
        <v>95.803522051865599</v>
      </c>
    </row>
    <row r="5" spans="1:34" x14ac:dyDescent="0.2">
      <c r="A5" s="93" t="s">
        <v>14</v>
      </c>
      <c r="B5" s="81">
        <f>(VLOOKUP($A4,'Occupancy Raw Data'!$B$8:$BE$51,'Occupancy Raw Data'!T$3,FALSE))/100</f>
        <v>1.8749422890726401E-2</v>
      </c>
      <c r="C5" s="82">
        <f>(VLOOKUP($A4,'Occupancy Raw Data'!$B$8:$BE$51,'Occupancy Raw Data'!U$3,FALSE))/100</f>
        <v>4.7398404175668603E-2</v>
      </c>
      <c r="D5" s="82">
        <f>(VLOOKUP($A4,'Occupancy Raw Data'!$B$8:$BE$51,'Occupancy Raw Data'!V$3,FALSE))/100</f>
        <v>7.4460610353115103E-2</v>
      </c>
      <c r="E5" s="82">
        <f>(VLOOKUP($A4,'Occupancy Raw Data'!$B$8:$BE$51,'Occupancy Raw Data'!W$3,FALSE))/100</f>
        <v>5.3666612995387098E-3</v>
      </c>
      <c r="F5" s="82">
        <f>(VLOOKUP($A4,'Occupancy Raw Data'!$B$8:$BE$51,'Occupancy Raw Data'!X$3,FALSE))/100</f>
        <v>-7.8481398787602907E-2</v>
      </c>
      <c r="G5" s="82">
        <f>(VLOOKUP($A4,'Occupancy Raw Data'!$B$8:$BE$51,'Occupancy Raw Data'!Y$3,FALSE))/100</f>
        <v>1.01545767297831E-2</v>
      </c>
      <c r="H5" s="83">
        <f>(VLOOKUP($A4,'Occupancy Raw Data'!$B$8:$BE$51,'Occupancy Raw Data'!AA$3,FALSE))/100</f>
        <v>-2.7307423712831801E-2</v>
      </c>
      <c r="I5" s="83">
        <f>(VLOOKUP($A4,'Occupancy Raw Data'!$B$8:$BE$51,'Occupancy Raw Data'!AB$3,FALSE))/100</f>
        <v>-3.5567446988565302E-2</v>
      </c>
      <c r="J5" s="82">
        <f>(VLOOKUP($A4,'Occupancy Raw Data'!$B$8:$BE$51,'Occupancy Raw Data'!AC$3,FALSE))/100</f>
        <v>-3.1378048451071401E-2</v>
      </c>
      <c r="K5" s="84">
        <f>(VLOOKUP($A4,'Occupancy Raw Data'!$B$8:$BE$51,'Occupancy Raw Data'!AE$3,FALSE))/100</f>
        <v>-3.9011768005208902E-3</v>
      </c>
      <c r="M5" s="81">
        <f>(VLOOKUP($A4,'ADR Raw Data'!$B$6:$BE$43,'ADR Raw Data'!T$1,FALSE))/100</f>
        <v>1.5902347970974798E-2</v>
      </c>
      <c r="N5" s="82">
        <f>(VLOOKUP($A4,'ADR Raw Data'!$B$6:$BE$43,'ADR Raw Data'!U$1,FALSE))/100</f>
        <v>1.8625035079395499E-2</v>
      </c>
      <c r="O5" s="82">
        <f>(VLOOKUP($A4,'ADR Raw Data'!$B$6:$BE$43,'ADR Raw Data'!V$1,FALSE))/100</f>
        <v>2.1279056249447099E-2</v>
      </c>
      <c r="P5" s="82">
        <f>(VLOOKUP($A4,'ADR Raw Data'!$B$6:$BE$43,'ADR Raw Data'!W$1,FALSE))/100</f>
        <v>-6.326811430239071E-2</v>
      </c>
      <c r="Q5" s="82">
        <f>(VLOOKUP($A4,'ADR Raw Data'!$B$6:$BE$43,'ADR Raw Data'!X$1,FALSE))/100</f>
        <v>-7.8135135001486403E-2</v>
      </c>
      <c r="R5" s="82">
        <f>(VLOOKUP($A4,'ADR Raw Data'!$B$6:$BE$43,'ADR Raw Data'!Y$1,FALSE))/100</f>
        <v>-2.4497992482948996E-2</v>
      </c>
      <c r="S5" s="83">
        <f>(VLOOKUP($A4,'ADR Raw Data'!$B$6:$BE$43,'ADR Raw Data'!AA$1,FALSE))/100</f>
        <v>3.4425724207241201E-2</v>
      </c>
      <c r="T5" s="83">
        <f>(VLOOKUP($A4,'ADR Raw Data'!$B$6:$BE$43,'ADR Raw Data'!AB$1,FALSE))/100</f>
        <v>8.8277776084992095E-3</v>
      </c>
      <c r="U5" s="82">
        <f>(VLOOKUP($A4,'ADR Raw Data'!$B$6:$BE$43,'ADR Raw Data'!AC$1,FALSE))/100</f>
        <v>2.2159008302958697E-2</v>
      </c>
      <c r="V5" s="84">
        <f>(VLOOKUP($A4,'ADR Raw Data'!$B$6:$BE$43,'ADR Raw Data'!AE$1,FALSE))/100</f>
        <v>-8.9956224430023709E-3</v>
      </c>
      <c r="X5" s="81">
        <f>(VLOOKUP($A4,'RevPAR Raw Data'!$B$6:$BE$43,'RevPAR Raw Data'!T$1,FALSE))/100</f>
        <v>3.49499307087646E-2</v>
      </c>
      <c r="Y5" s="82">
        <f>(VLOOKUP($A4,'RevPAR Raw Data'!$B$6:$BE$43,'RevPAR Raw Data'!U$1,FALSE))/100</f>
        <v>6.6906236195543395E-2</v>
      </c>
      <c r="Z5" s="82">
        <f>(VLOOKUP($A4,'RevPAR Raw Data'!$B$6:$BE$43,'RevPAR Raw Data'!V$1,FALSE))/100</f>
        <v>9.7324118118634395E-2</v>
      </c>
      <c r="AA5" s="82">
        <f>(VLOOKUP($A4,'RevPAR Raw Data'!$B$6:$BE$43,'RevPAR Raw Data'!W$1,FALSE))/100</f>
        <v>-5.8240991543373394E-2</v>
      </c>
      <c r="AB5" s="82">
        <f>(VLOOKUP($A4,'RevPAR Raw Data'!$B$6:$BE$43,'RevPAR Raw Data'!X$1,FALSE))/100</f>
        <v>-0.15048437909971399</v>
      </c>
      <c r="AC5" s="82">
        <f>(VLOOKUP($A4,'RevPAR Raw Data'!$B$6:$BE$43,'RevPAR Raw Data'!Y$1,FALSE))/100</f>
        <v>-1.45921824975596E-2</v>
      </c>
      <c r="AD5" s="83">
        <f>(VLOOKUP($A4,'RevPAR Raw Data'!$B$6:$BE$43,'RevPAR Raw Data'!AA$1,FALSE))/100</f>
        <v>6.17822265686108E-3</v>
      </c>
      <c r="AE5" s="83">
        <f>(VLOOKUP($A4,'RevPAR Raw Data'!$B$6:$BE$43,'RevPAR Raw Data'!AB$1,FALSE))/100</f>
        <v>-2.7053650892183197E-2</v>
      </c>
      <c r="AF5" s="82">
        <f>(VLOOKUP($A4,'RevPAR Raw Data'!$B$6:$BE$43,'RevPAR Raw Data'!AC$1,FALSE))/100</f>
        <v>-9.9143465842706294E-3</v>
      </c>
      <c r="AG5" s="84">
        <f>(VLOOKUP($A4,'RevPAR Raw Data'!$B$6:$BE$43,'RevPAR Raw Data'!AE$1,FALSE))/100</f>
        <v>-1.28617057299423E-2</v>
      </c>
    </row>
    <row r="6" spans="1:34" x14ac:dyDescent="0.2">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4" x14ac:dyDescent="0.2">
      <c r="A7" s="126" t="s">
        <v>15</v>
      </c>
      <c r="B7" s="117">
        <f>(VLOOKUP($A7,'Occupancy Raw Data'!$B$8:$BE$45,'Occupancy Raw Data'!G$3,FALSE))/100</f>
        <v>0.55886022655332801</v>
      </c>
      <c r="C7" s="118">
        <f>(VLOOKUP($A7,'Occupancy Raw Data'!$B$8:$BE$45,'Occupancy Raw Data'!H$3,FALSE))/100</f>
        <v>0.58889291794452603</v>
      </c>
      <c r="D7" s="118">
        <f>(VLOOKUP($A7,'Occupancy Raw Data'!$B$8:$BE$45,'Occupancy Raw Data'!I$3,FALSE))/100</f>
        <v>0.59548160023587005</v>
      </c>
      <c r="E7" s="118">
        <f>(VLOOKUP($A7,'Occupancy Raw Data'!$B$8:$BE$45,'Occupancy Raw Data'!J$3,FALSE))/100</f>
        <v>0.55469560997782497</v>
      </c>
      <c r="F7" s="118">
        <f>(VLOOKUP($A7,'Occupancy Raw Data'!$B$8:$BE$45,'Occupancy Raw Data'!K$3,FALSE))/100</f>
        <v>0.59866954134188299</v>
      </c>
      <c r="G7" s="119">
        <f>(VLOOKUP($A7,'Occupancy Raw Data'!$B$8:$BE$45,'Occupancy Raw Data'!L$3,FALSE))/100</f>
        <v>0.57932143783123502</v>
      </c>
      <c r="H7" s="91">
        <f>(VLOOKUP($A7,'Occupancy Raw Data'!$B$8:$BE$45,'Occupancy Raw Data'!N$3,FALSE))/100</f>
        <v>0.73970675855799395</v>
      </c>
      <c r="I7" s="91">
        <f>(VLOOKUP($A7,'Occupancy Raw Data'!$B$8:$BE$45,'Occupancy Raw Data'!O$3,FALSE))/100</f>
        <v>0.71189980405525699</v>
      </c>
      <c r="J7" s="119">
        <f>(VLOOKUP($A7,'Occupancy Raw Data'!$B$8:$BE$45,'Occupancy Raw Data'!P$3,FALSE))/100</f>
        <v>0.72580328130662497</v>
      </c>
      <c r="K7" s="120">
        <f>(VLOOKUP($A7,'Occupancy Raw Data'!$B$8:$BE$45,'Occupancy Raw Data'!R$3,FALSE))/100</f>
        <v>0.62118059242889501</v>
      </c>
      <c r="M7" s="113">
        <f>VLOOKUP($A7,'ADR Raw Data'!$B$6:$BE$43,'ADR Raw Data'!G$1,FALSE)</f>
        <v>123.76290246134199</v>
      </c>
      <c r="N7" s="114">
        <f>VLOOKUP($A7,'ADR Raw Data'!$B$6:$BE$43,'ADR Raw Data'!H$1,FALSE)</f>
        <v>124.31912879655999</v>
      </c>
      <c r="O7" s="114">
        <f>VLOOKUP($A7,'ADR Raw Data'!$B$6:$BE$43,'ADR Raw Data'!I$1,FALSE)</f>
        <v>122.40987250399699</v>
      </c>
      <c r="P7" s="114">
        <f>VLOOKUP($A7,'ADR Raw Data'!$B$6:$BE$43,'ADR Raw Data'!J$1,FALSE)</f>
        <v>119.250177798571</v>
      </c>
      <c r="Q7" s="114">
        <f>VLOOKUP($A7,'ADR Raw Data'!$B$6:$BE$43,'ADR Raw Data'!K$1,FALSE)</f>
        <v>134.03408764774599</v>
      </c>
      <c r="R7" s="115">
        <f>VLOOKUP($A7,'ADR Raw Data'!$B$6:$BE$43,'ADR Raw Data'!L$1,FALSE)</f>
        <v>124.856693924578</v>
      </c>
      <c r="S7" s="114">
        <f>VLOOKUP($A7,'ADR Raw Data'!$B$6:$BE$43,'ADR Raw Data'!N$1,FALSE)</f>
        <v>160.87497418144</v>
      </c>
      <c r="T7" s="114">
        <f>VLOOKUP($A7,'ADR Raw Data'!$B$6:$BE$43,'ADR Raw Data'!O$1,FALSE)</f>
        <v>150.34763896702199</v>
      </c>
      <c r="U7" s="115">
        <f>VLOOKUP($A7,'ADR Raw Data'!$B$6:$BE$43,'ADR Raw Data'!P$1,FALSE)</f>
        <v>155.71213731545299</v>
      </c>
      <c r="V7" s="116">
        <f>VLOOKUP($A7,'ADR Raw Data'!$B$6:$BE$43,'ADR Raw Data'!R$1,FALSE)</f>
        <v>135.15911974681299</v>
      </c>
      <c r="X7" s="113">
        <f>VLOOKUP($A7,'RevPAR Raw Data'!$B$6:$BE$43,'RevPAR Raw Data'!G$1,FALSE)</f>
        <v>69.166163708443094</v>
      </c>
      <c r="Y7" s="114">
        <f>VLOOKUP($A7,'RevPAR Raw Data'!$B$6:$BE$43,'RevPAR Raw Data'!H$1,FALSE)</f>
        <v>73.210654513327597</v>
      </c>
      <c r="Z7" s="114">
        <f>VLOOKUP($A7,'RevPAR Raw Data'!$B$6:$BE$43,'RevPAR Raw Data'!I$1,FALSE)</f>
        <v>72.892826763349106</v>
      </c>
      <c r="AA7" s="114">
        <f>VLOOKUP($A7,'RevPAR Raw Data'!$B$6:$BE$43,'RevPAR Raw Data'!J$1,FALSE)</f>
        <v>66.1475501139427</v>
      </c>
      <c r="AB7" s="114">
        <f>VLOOKUP($A7,'RevPAR Raw Data'!$B$6:$BE$43,'RevPAR Raw Data'!K$1,FALSE)</f>
        <v>80.242125776254397</v>
      </c>
      <c r="AC7" s="115">
        <f>VLOOKUP($A7,'RevPAR Raw Data'!$B$6:$BE$43,'RevPAR Raw Data'!L$1,FALSE)</f>
        <v>72.332159447241295</v>
      </c>
      <c r="AD7" s="114">
        <f>VLOOKUP($A7,'RevPAR Raw Data'!$B$6:$BE$43,'RevPAR Raw Data'!N$1,FALSE)</f>
        <v>119.000305684854</v>
      </c>
      <c r="AE7" s="114">
        <f>VLOOKUP($A7,'RevPAR Raw Data'!$B$6:$BE$43,'RevPAR Raw Data'!O$1,FALSE)</f>
        <v>107.03245472079399</v>
      </c>
      <c r="AF7" s="115">
        <f>VLOOKUP($A7,'RevPAR Raw Data'!$B$6:$BE$43,'RevPAR Raw Data'!P$1,FALSE)</f>
        <v>113.016380202824</v>
      </c>
      <c r="AG7" s="116">
        <f>VLOOKUP($A7,'RevPAR Raw Data'!$B$6:$BE$43,'RevPAR Raw Data'!R$1,FALSE)</f>
        <v>83.958222076493897</v>
      </c>
    </row>
    <row r="8" spans="1:34" x14ac:dyDescent="0.2">
      <c r="A8" s="93" t="s">
        <v>14</v>
      </c>
      <c r="B8" s="81">
        <f>(VLOOKUP($A7,'Occupancy Raw Data'!$B$8:$BE$51,'Occupancy Raw Data'!T$3,FALSE))/100</f>
        <v>9.4151382981249199E-2</v>
      </c>
      <c r="C8" s="82">
        <f>(VLOOKUP($A7,'Occupancy Raw Data'!$B$8:$BE$51,'Occupancy Raw Data'!U$3,FALSE))/100</f>
        <v>0.10656507580149499</v>
      </c>
      <c r="D8" s="82">
        <f>(VLOOKUP($A7,'Occupancy Raw Data'!$B$8:$BE$51,'Occupancy Raw Data'!V$3,FALSE))/100</f>
        <v>0.16170794359087901</v>
      </c>
      <c r="E8" s="82">
        <f>(VLOOKUP($A7,'Occupancy Raw Data'!$B$8:$BE$51,'Occupancy Raw Data'!W$3,FALSE))/100</f>
        <v>9.4979732984421597E-2</v>
      </c>
      <c r="F8" s="82">
        <f>(VLOOKUP($A7,'Occupancy Raw Data'!$B$8:$BE$51,'Occupancy Raw Data'!X$3,FALSE))/100</f>
        <v>-6.8775094314602204E-3</v>
      </c>
      <c r="G8" s="82">
        <f>(VLOOKUP($A7,'Occupancy Raw Data'!$B$8:$BE$51,'Occupancy Raw Data'!Y$3,FALSE))/100</f>
        <v>8.6910113574109313E-2</v>
      </c>
      <c r="H8" s="83">
        <f>(VLOOKUP($A7,'Occupancy Raw Data'!$B$8:$BE$51,'Occupancy Raw Data'!AA$3,FALSE))/100</f>
        <v>3.6846245308838801E-2</v>
      </c>
      <c r="I8" s="83">
        <f>(VLOOKUP($A7,'Occupancy Raw Data'!$B$8:$BE$51,'Occupancy Raw Data'!AB$3,FALSE))/100</f>
        <v>3.4737712571194901E-2</v>
      </c>
      <c r="J8" s="82">
        <f>(VLOOKUP($A7,'Occupancy Raw Data'!$B$8:$BE$51,'Occupancy Raw Data'!AC$3,FALSE))/100</f>
        <v>3.5811101754045699E-2</v>
      </c>
      <c r="K8" s="84">
        <f>(VLOOKUP($A7,'Occupancy Raw Data'!$B$8:$BE$51,'Occupancy Raw Data'!AE$3,FALSE))/100</f>
        <v>6.9281871779249105E-2</v>
      </c>
      <c r="M8" s="81">
        <f>(VLOOKUP($A7,'ADR Raw Data'!$B$6:$BE$43,'ADR Raw Data'!T$1,FALSE))/100</f>
        <v>3.72015301502929E-2</v>
      </c>
      <c r="N8" s="82">
        <f>(VLOOKUP($A7,'ADR Raw Data'!$B$6:$BE$43,'ADR Raw Data'!U$1,FALSE))/100</f>
        <v>5.0238393186913602E-2</v>
      </c>
      <c r="O8" s="82">
        <f>(VLOOKUP($A7,'ADR Raw Data'!$B$6:$BE$43,'ADR Raw Data'!V$1,FALSE))/100</f>
        <v>3.1156640641845999E-2</v>
      </c>
      <c r="P8" s="82">
        <f>(VLOOKUP($A7,'ADR Raw Data'!$B$6:$BE$43,'ADR Raw Data'!W$1,FALSE))/100</f>
        <v>-7.5955471314563996E-2</v>
      </c>
      <c r="Q8" s="82">
        <f>(VLOOKUP($A7,'ADR Raw Data'!$B$6:$BE$43,'ADR Raw Data'!X$1,FALSE))/100</f>
        <v>-8.9080125868645707E-2</v>
      </c>
      <c r="R8" s="82">
        <f>(VLOOKUP($A7,'ADR Raw Data'!$B$6:$BE$43,'ADR Raw Data'!Y$1,FALSE))/100</f>
        <v>-1.8123638678290598E-2</v>
      </c>
      <c r="S8" s="83">
        <f>(VLOOKUP($A7,'ADR Raw Data'!$B$6:$BE$43,'ADR Raw Data'!AA$1,FALSE))/100</f>
        <v>5.9690092498179005E-2</v>
      </c>
      <c r="T8" s="83">
        <f>(VLOOKUP($A7,'ADR Raw Data'!$B$6:$BE$43,'ADR Raw Data'!AB$1,FALSE))/100</f>
        <v>4.4971603825403002E-2</v>
      </c>
      <c r="U8" s="82">
        <f>(VLOOKUP($A7,'ADR Raw Data'!$B$6:$BE$43,'ADR Raw Data'!AC$1,FALSE))/100</f>
        <v>5.2697893474679E-2</v>
      </c>
      <c r="V8" s="84">
        <f>(VLOOKUP($A7,'ADR Raw Data'!$B$6:$BE$43,'ADR Raw Data'!AE$1,FALSE))/100</f>
        <v>6.2716271717378003E-3</v>
      </c>
      <c r="X8" s="81">
        <f>(VLOOKUP($A7,'RevPAR Raw Data'!$B$6:$BE$43,'RevPAR Raw Data'!T$1,FALSE))/100</f>
        <v>0.13485548864421099</v>
      </c>
      <c r="Y8" s="82">
        <f>(VLOOKUP($A7,'RevPAR Raw Data'!$B$6:$BE$43,'RevPAR Raw Data'!U$1,FALSE))/100</f>
        <v>0.16215712716651701</v>
      </c>
      <c r="Z8" s="82">
        <f>(VLOOKUP($A7,'RevPAR Raw Data'!$B$6:$BE$43,'RevPAR Raw Data'!V$1,FALSE))/100</f>
        <v>0.19790286052011802</v>
      </c>
      <c r="AA8" s="82">
        <f>(VLOOKUP($A7,'RevPAR Raw Data'!$B$6:$BE$43,'RevPAR Raw Data'!W$1,FALSE))/100</f>
        <v>1.18100312856943E-2</v>
      </c>
      <c r="AB8" s="82">
        <f>(VLOOKUP($A7,'RevPAR Raw Data'!$B$6:$BE$43,'RevPAR Raw Data'!X$1,FALSE))/100</f>
        <v>-9.5344985894288609E-2</v>
      </c>
      <c r="AC8" s="82">
        <f>(VLOOKUP($A7,'RevPAR Raw Data'!$B$6:$BE$43,'RevPAR Raw Data'!Y$1,FALSE))/100</f>
        <v>6.7211347399912302E-2</v>
      </c>
      <c r="AD8" s="83">
        <f>(VLOOKUP($A7,'RevPAR Raw Data'!$B$6:$BE$43,'RevPAR Raw Data'!AA$1,FALSE))/100</f>
        <v>9.8735693597713101E-2</v>
      </c>
      <c r="AE8" s="83">
        <f>(VLOOKUP($A7,'RevPAR Raw Data'!$B$6:$BE$43,'RevPAR Raw Data'!AB$1,FALSE))/100</f>
        <v>8.1271527044150499E-2</v>
      </c>
      <c r="AF8" s="82">
        <f>(VLOOKUP($A7,'RevPAR Raw Data'!$B$6:$BE$43,'RevPAR Raw Data'!AC$1,FALSE))/100</f>
        <v>9.0396164854170291E-2</v>
      </c>
      <c r="AG8" s="84">
        <f>(VLOOKUP($A7,'RevPAR Raw Data'!$B$6:$BE$43,'RevPAR Raw Data'!AE$1,FALSE))/100</f>
        <v>7.5988009020546504E-2</v>
      </c>
    </row>
    <row r="9" spans="1:34" x14ac:dyDescent="0.2">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4" x14ac:dyDescent="0.2">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4" x14ac:dyDescent="0.2">
      <c r="A11" s="108" t="s">
        <v>17</v>
      </c>
      <c r="B11" s="85">
        <f>(VLOOKUP($A11,'Occupancy Raw Data'!$B$8:$BE$51,'Occupancy Raw Data'!G$3,FALSE))/100</f>
        <v>0.52914642609299001</v>
      </c>
      <c r="C11" s="91">
        <f>(VLOOKUP($A11,'Occupancy Raw Data'!$B$8:$BE$51,'Occupancy Raw Data'!H$3,FALSE))/100</f>
        <v>0.50936849410131801</v>
      </c>
      <c r="D11" s="91">
        <f>(VLOOKUP($A11,'Occupancy Raw Data'!$B$8:$BE$51,'Occupancy Raw Data'!I$3,FALSE))/100</f>
        <v>0.473282442748091</v>
      </c>
      <c r="E11" s="91">
        <f>(VLOOKUP($A11,'Occupancy Raw Data'!$B$8:$BE$51,'Occupancy Raw Data'!J$3,FALSE))/100</f>
        <v>0.44309507286606498</v>
      </c>
      <c r="F11" s="91">
        <f>(VLOOKUP($A11,'Occupancy Raw Data'!$B$8:$BE$51,'Occupancy Raw Data'!K$3,FALSE))/100</f>
        <v>0.57737682165162996</v>
      </c>
      <c r="G11" s="92">
        <f>(VLOOKUP($A11,'Occupancy Raw Data'!$B$8:$BE$51,'Occupancy Raw Data'!L$3,FALSE))/100</f>
        <v>0.50645385149201905</v>
      </c>
      <c r="H11" s="91">
        <f>(VLOOKUP($A11,'Occupancy Raw Data'!$B$8:$BE$51,'Occupancy Raw Data'!N$3,FALSE))/100</f>
        <v>0.79007633587786197</v>
      </c>
      <c r="I11" s="91">
        <f>(VLOOKUP($A11,'Occupancy Raw Data'!$B$8:$BE$51,'Occupancy Raw Data'!O$3,FALSE))/100</f>
        <v>0.69396252602359398</v>
      </c>
      <c r="J11" s="92">
        <f>(VLOOKUP($A11,'Occupancy Raw Data'!$B$8:$BE$51,'Occupancy Raw Data'!P$3,FALSE))/100</f>
        <v>0.74201943095072809</v>
      </c>
      <c r="K11" s="86">
        <f>(VLOOKUP($A11,'Occupancy Raw Data'!$B$8:$BE$51,'Occupancy Raw Data'!R$3,FALSE))/100</f>
        <v>0.57375830276593598</v>
      </c>
      <c r="M11" s="113">
        <f>VLOOKUP($A11,'ADR Raw Data'!$B$6:$BE$49,'ADR Raw Data'!G$1,FALSE)</f>
        <v>306.95702295081901</v>
      </c>
      <c r="N11" s="114">
        <f>VLOOKUP($A11,'ADR Raw Data'!$B$6:$BE$49,'ADR Raw Data'!H$1,FALSE)</f>
        <v>298.26366485013602</v>
      </c>
      <c r="O11" s="114">
        <f>VLOOKUP($A11,'ADR Raw Data'!$B$6:$BE$49,'ADR Raw Data'!I$1,FALSE)</f>
        <v>292.737727272727</v>
      </c>
      <c r="P11" s="114">
        <f>VLOOKUP($A11,'ADR Raw Data'!$B$6:$BE$49,'ADR Raw Data'!J$1,FALSE)</f>
        <v>291.700837901331</v>
      </c>
      <c r="Q11" s="114">
        <f>VLOOKUP($A11,'ADR Raw Data'!$B$6:$BE$49,'ADR Raw Data'!K$1,FALSE)</f>
        <v>338.18157451923003</v>
      </c>
      <c r="R11" s="115">
        <f>VLOOKUP($A11,'ADR Raw Data'!$B$6:$BE$49,'ADR Raw Data'!L$1,FALSE)</f>
        <v>307.00067004658803</v>
      </c>
      <c r="S11" s="114">
        <f>VLOOKUP($A11,'ADR Raw Data'!$B$6:$BE$49,'ADR Raw Data'!N$1,FALSE)</f>
        <v>414.470645586297</v>
      </c>
      <c r="T11" s="114">
        <f>VLOOKUP($A11,'ADR Raw Data'!$B$6:$BE$49,'ADR Raw Data'!O$1,FALSE)</f>
        <v>373.99100499999997</v>
      </c>
      <c r="U11" s="115">
        <f>VLOOKUP($A11,'ADR Raw Data'!$B$6:$BE$49,'ADR Raw Data'!P$1,FALSE)</f>
        <v>395.541657703998</v>
      </c>
      <c r="V11" s="116">
        <f>VLOOKUP($A11,'ADR Raw Data'!$B$6:$BE$49,'ADR Raw Data'!R$1,FALSE)</f>
        <v>339.71685183585299</v>
      </c>
      <c r="X11" s="113">
        <f>VLOOKUP($A11,'RevPAR Raw Data'!$B$6:$BE$49,'RevPAR Raw Data'!G$1,FALSE)</f>
        <v>162.42521165856999</v>
      </c>
      <c r="Y11" s="114">
        <f>VLOOKUP($A11,'RevPAR Raw Data'!$B$6:$BE$49,'RevPAR Raw Data'!H$1,FALSE)</f>
        <v>151.926113809854</v>
      </c>
      <c r="Z11" s="114">
        <f>VLOOKUP($A11,'RevPAR Raw Data'!$B$6:$BE$49,'RevPAR Raw Data'!I$1,FALSE)</f>
        <v>138.54762664815999</v>
      </c>
      <c r="AA11" s="114">
        <f>VLOOKUP($A11,'RevPAR Raw Data'!$B$6:$BE$49,'RevPAR Raw Data'!J$1,FALSE)</f>
        <v>129.251204024982</v>
      </c>
      <c r="AB11" s="114">
        <f>VLOOKUP($A11,'RevPAR Raw Data'!$B$6:$BE$49,'RevPAR Raw Data'!K$1,FALSE)</f>
        <v>195.258202637057</v>
      </c>
      <c r="AC11" s="115">
        <f>VLOOKUP($A11,'RevPAR Raw Data'!$B$6:$BE$49,'RevPAR Raw Data'!L$1,FALSE)</f>
        <v>155.48167175572499</v>
      </c>
      <c r="AD11" s="114">
        <f>VLOOKUP($A11,'RevPAR Raw Data'!$B$6:$BE$49,'RevPAR Raw Data'!N$1,FALSE)</f>
        <v>327.46344899375401</v>
      </c>
      <c r="AE11" s="114">
        <f>VLOOKUP($A11,'RevPAR Raw Data'!$B$6:$BE$49,'RevPAR Raw Data'!O$1,FALSE)</f>
        <v>259.535742539902</v>
      </c>
      <c r="AF11" s="115">
        <f>VLOOKUP($A11,'RevPAR Raw Data'!$B$6:$BE$49,'RevPAR Raw Data'!P$1,FALSE)</f>
        <v>293.49959576682801</v>
      </c>
      <c r="AG11" s="116">
        <f>VLOOKUP($A11,'RevPAR Raw Data'!$B$6:$BE$49,'RevPAR Raw Data'!R$1,FALSE)</f>
        <v>194.91536433032601</v>
      </c>
    </row>
    <row r="12" spans="1:34" x14ac:dyDescent="0.2">
      <c r="A12" s="93" t="s">
        <v>14</v>
      </c>
      <c r="B12" s="81">
        <f>(VLOOKUP($A11,'Occupancy Raw Data'!$B$8:$BE$51,'Occupancy Raw Data'!T$3,FALSE))/100</f>
        <v>0.23126664364633101</v>
      </c>
      <c r="C12" s="82">
        <f>(VLOOKUP($A11,'Occupancy Raw Data'!$B$8:$BE$51,'Occupancy Raw Data'!U$3,FALSE))/100</f>
        <v>0.19196352060956301</v>
      </c>
      <c r="D12" s="82">
        <f>(VLOOKUP($A11,'Occupancy Raw Data'!$B$8:$BE$51,'Occupancy Raw Data'!V$3,FALSE))/100</f>
        <v>0.24006007211421998</v>
      </c>
      <c r="E12" s="82">
        <f>(VLOOKUP($A11,'Occupancy Raw Data'!$B$8:$BE$51,'Occupancy Raw Data'!W$3,FALSE))/100</f>
        <v>-0.109495994031343</v>
      </c>
      <c r="F12" s="82">
        <f>(VLOOKUP($A11,'Occupancy Raw Data'!$B$8:$BE$51,'Occupancy Raw Data'!X$3,FALSE))/100</f>
        <v>-9.6578768503945187E-2</v>
      </c>
      <c r="G12" s="82">
        <f>(VLOOKUP($A11,'Occupancy Raw Data'!$B$8:$BE$51,'Occupancy Raw Data'!Y$3,FALSE))/100</f>
        <v>6.6024494400536093E-2</v>
      </c>
      <c r="H12" s="83">
        <f>(VLOOKUP($A11,'Occupancy Raw Data'!$B$8:$BE$51,'Occupancy Raw Data'!AA$3,FALSE))/100</f>
        <v>0.208745691205411</v>
      </c>
      <c r="I12" s="83">
        <f>(VLOOKUP($A11,'Occupancy Raw Data'!$B$8:$BE$51,'Occupancy Raw Data'!AB$3,FALSE))/100</f>
        <v>0.14931329524824499</v>
      </c>
      <c r="J12" s="82">
        <f>(VLOOKUP($A11,'Occupancy Raw Data'!$B$8:$BE$51,'Occupancy Raw Data'!AC$3,FALSE))/100</f>
        <v>0.18020702005922101</v>
      </c>
      <c r="K12" s="84">
        <f>(VLOOKUP($A11,'Occupancy Raw Data'!$B$8:$BE$51,'Occupancy Raw Data'!AE$3,FALSE))/100</f>
        <v>0.10554628678492101</v>
      </c>
      <c r="M12" s="81">
        <f>(VLOOKUP($A11,'ADR Raw Data'!$B$6:$BE$49,'ADR Raw Data'!T$1,FALSE))/100</f>
        <v>-1.9425390737617901E-2</v>
      </c>
      <c r="N12" s="82">
        <f>(VLOOKUP($A11,'ADR Raw Data'!$B$6:$BE$49,'ADR Raw Data'!U$1,FALSE))/100</f>
        <v>5.7723289599605293E-2</v>
      </c>
      <c r="O12" s="82">
        <f>(VLOOKUP($A11,'ADR Raw Data'!$B$6:$BE$49,'ADR Raw Data'!V$1,FALSE))/100</f>
        <v>-4.4293895584795503E-2</v>
      </c>
      <c r="P12" s="82">
        <f>(VLOOKUP($A11,'ADR Raw Data'!$B$6:$BE$49,'ADR Raw Data'!W$1,FALSE))/100</f>
        <v>-0.19285021951912198</v>
      </c>
      <c r="Q12" s="82">
        <f>(VLOOKUP($A11,'ADR Raw Data'!$B$6:$BE$49,'ADR Raw Data'!X$1,FALSE))/100</f>
        <v>-0.13040053036093099</v>
      </c>
      <c r="R12" s="82">
        <f>(VLOOKUP($A11,'ADR Raw Data'!$B$6:$BE$49,'ADR Raw Data'!Y$1,FALSE))/100</f>
        <v>-8.8770626895529392E-2</v>
      </c>
      <c r="S12" s="83">
        <f>(VLOOKUP($A11,'ADR Raw Data'!$B$6:$BE$49,'ADR Raw Data'!AA$1,FALSE))/100</f>
        <v>5.8440895796090998E-2</v>
      </c>
      <c r="T12" s="83">
        <f>(VLOOKUP($A11,'ADR Raw Data'!$B$6:$BE$49,'ADR Raw Data'!AB$1,FALSE))/100</f>
        <v>2.80677674390915E-2</v>
      </c>
      <c r="U12" s="82">
        <f>(VLOOKUP($A11,'ADR Raw Data'!$B$6:$BE$49,'ADR Raw Data'!AC$1,FALSE))/100</f>
        <v>4.5758682841616299E-2</v>
      </c>
      <c r="V12" s="84">
        <f>(VLOOKUP($A11,'ADR Raw Data'!$B$6:$BE$49,'ADR Raw Data'!AE$1,FALSE))/100</f>
        <v>-3.2730757695157299E-2</v>
      </c>
      <c r="X12" s="81">
        <f>(VLOOKUP($A11,'RevPAR Raw Data'!$B$6:$BE$49,'RevPAR Raw Data'!T$1,FALSE))/100</f>
        <v>0.20734880799130601</v>
      </c>
      <c r="Y12" s="82">
        <f>(VLOOKUP($A11,'RevPAR Raw Data'!$B$6:$BE$49,'RevPAR Raw Data'!U$1,FALSE))/100</f>
        <v>0.26076757610187401</v>
      </c>
      <c r="Z12" s="82">
        <f>(VLOOKUP($A11,'RevPAR Raw Data'!$B$6:$BE$49,'RevPAR Raw Data'!V$1,FALSE))/100</f>
        <v>0.18513298076111798</v>
      </c>
      <c r="AA12" s="82">
        <f>(VLOOKUP($A11,'RevPAR Raw Data'!$B$6:$BE$49,'RevPAR Raw Data'!W$1,FALSE))/100</f>
        <v>-0.28122988706505597</v>
      </c>
      <c r="AB12" s="82">
        <f>(VLOOKUP($A11,'RevPAR Raw Data'!$B$6:$BE$49,'RevPAR Raw Data'!X$1,FALSE))/100</f>
        <v>-0.214385376230356</v>
      </c>
      <c r="AC12" s="82">
        <f>(VLOOKUP($A11,'RevPAR Raw Data'!$B$6:$BE$49,'RevPAR Raw Data'!Y$1,FALSE))/100</f>
        <v>-2.8607168253389201E-2</v>
      </c>
      <c r="AD12" s="83">
        <f>(VLOOKUP($A11,'RevPAR Raw Data'!$B$6:$BE$49,'RevPAR Raw Data'!AA$1,FALSE))/100</f>
        <v>0.27938587218912103</v>
      </c>
      <c r="AE12" s="83">
        <f>(VLOOKUP($A11,'RevPAR Raw Data'!$B$6:$BE$49,'RevPAR Raw Data'!AB$1,FALSE))/100</f>
        <v>0.18157195353392899</v>
      </c>
      <c r="AF12" s="82">
        <f>(VLOOKUP($A11,'RevPAR Raw Data'!$B$6:$BE$49,'RevPAR Raw Data'!AC$1,FALSE))/100</f>
        <v>0.23421173877756002</v>
      </c>
      <c r="AG12" s="84">
        <f>(VLOOKUP($A11,'RevPAR Raw Data'!$B$6:$BE$49,'RevPAR Raw Data'!AE$1,FALSE))/100</f>
        <v>6.9360919151383399E-2</v>
      </c>
    </row>
    <row r="13" spans="1:34" x14ac:dyDescent="0.2">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4" x14ac:dyDescent="0.2">
      <c r="A14" s="108" t="s">
        <v>18</v>
      </c>
      <c r="B14" s="85">
        <f>(VLOOKUP($A14,'Occupancy Raw Data'!$B$8:$BE$51,'Occupancy Raw Data'!G$3,FALSE))/100</f>
        <v>0.56106718654102994</v>
      </c>
      <c r="C14" s="91">
        <f>(VLOOKUP($A14,'Occupancy Raw Data'!$B$8:$BE$51,'Occupancy Raw Data'!H$3,FALSE))/100</f>
        <v>0.55781797176793302</v>
      </c>
      <c r="D14" s="91">
        <f>(VLOOKUP($A14,'Occupancy Raw Data'!$B$8:$BE$51,'Occupancy Raw Data'!I$3,FALSE))/100</f>
        <v>0.54925308508335102</v>
      </c>
      <c r="E14" s="91">
        <f>(VLOOKUP($A14,'Occupancy Raw Data'!$B$8:$BE$51,'Occupancy Raw Data'!J$3,FALSE))/100</f>
        <v>0.472216208414519</v>
      </c>
      <c r="F14" s="91">
        <f>(VLOOKUP($A14,'Occupancy Raw Data'!$B$8:$BE$51,'Occupancy Raw Data'!K$3,FALSE))/100</f>
        <v>0.58515551706718594</v>
      </c>
      <c r="G14" s="92">
        <f>(VLOOKUP($A14,'Occupancy Raw Data'!$B$8:$BE$51,'Occupancy Raw Data'!L$3,FALSE))/100</f>
        <v>0.54509888840767995</v>
      </c>
      <c r="H14" s="91">
        <f>(VLOOKUP($A14,'Occupancy Raw Data'!$B$8:$BE$51,'Occupancy Raw Data'!N$3,FALSE))/100</f>
        <v>0.77040484953453103</v>
      </c>
      <c r="I14" s="91">
        <f>(VLOOKUP($A14,'Occupancy Raw Data'!$B$8:$BE$51,'Occupancy Raw Data'!O$3,FALSE))/100</f>
        <v>0.72071877029660003</v>
      </c>
      <c r="J14" s="92">
        <f>(VLOOKUP($A14,'Occupancy Raw Data'!$B$8:$BE$51,'Occupancy Raw Data'!P$3,FALSE))/100</f>
        <v>0.74556180991556598</v>
      </c>
      <c r="K14" s="86">
        <f>(VLOOKUP($A14,'Occupancy Raw Data'!$B$8:$BE$51,'Occupancy Raw Data'!R$3,FALSE))/100</f>
        <v>0.60238286727707602</v>
      </c>
      <c r="M14" s="113">
        <f>VLOOKUP($A14,'ADR Raw Data'!$B$6:$BE$49,'ADR Raw Data'!G$1,FALSE)</f>
        <v>181.34408532269401</v>
      </c>
      <c r="N14" s="114">
        <f>VLOOKUP($A14,'ADR Raw Data'!$B$6:$BE$49,'ADR Raw Data'!H$1,FALSE)</f>
        <v>182.859256358811</v>
      </c>
      <c r="O14" s="114">
        <f>VLOOKUP($A14,'ADR Raw Data'!$B$6:$BE$49,'ADR Raw Data'!I$1,FALSE)</f>
        <v>181.068852319011</v>
      </c>
      <c r="P14" s="114">
        <f>VLOOKUP($A14,'ADR Raw Data'!$B$6:$BE$49,'ADR Raw Data'!J$1,FALSE)</f>
        <v>178.80564758921</v>
      </c>
      <c r="Q14" s="114">
        <f>VLOOKUP($A14,'ADR Raw Data'!$B$6:$BE$49,'ADR Raw Data'!K$1,FALSE)</f>
        <v>204.00093358820899</v>
      </c>
      <c r="R14" s="115">
        <f>VLOOKUP($A14,'ADR Raw Data'!$B$6:$BE$49,'ADR Raw Data'!L$1,FALSE)</f>
        <v>186.02412034216999</v>
      </c>
      <c r="S14" s="114">
        <f>VLOOKUP($A14,'ADR Raw Data'!$B$6:$BE$49,'ADR Raw Data'!N$1,FALSE)</f>
        <v>224.275029740995</v>
      </c>
      <c r="T14" s="114">
        <f>VLOOKUP($A14,'ADR Raw Data'!$B$6:$BE$49,'ADR Raw Data'!O$1,FALSE)</f>
        <v>206.82378191649099</v>
      </c>
      <c r="U14" s="115">
        <f>VLOOKUP($A14,'ADR Raw Data'!$B$6:$BE$49,'ADR Raw Data'!P$1,FALSE)</f>
        <v>215.84015438596401</v>
      </c>
      <c r="V14" s="116">
        <f>VLOOKUP($A14,'ADR Raw Data'!$B$6:$BE$49,'ADR Raw Data'!R$1,FALSE)</f>
        <v>196.56944703576499</v>
      </c>
      <c r="X14" s="113">
        <f>VLOOKUP($A14,'RevPAR Raw Data'!$B$6:$BE$49,'RevPAR Raw Data'!G$1,FALSE)</f>
        <v>101.74621574786001</v>
      </c>
      <c r="Y14" s="114">
        <f>VLOOKUP($A14,'RevPAR Raw Data'!$B$6:$BE$49,'RevPAR Raw Data'!H$1,FALSE)</f>
        <v>102.002179501065</v>
      </c>
      <c r="Z14" s="114">
        <f>VLOOKUP($A14,'RevPAR Raw Data'!$B$6:$BE$49,'RevPAR Raw Data'!I$1,FALSE)</f>
        <v>99.452625748719001</v>
      </c>
      <c r="AA14" s="114">
        <f>VLOOKUP($A14,'RevPAR Raw Data'!$B$6:$BE$49,'RevPAR Raw Data'!J$1,FALSE)</f>
        <v>84.434924947679804</v>
      </c>
      <c r="AB14" s="114">
        <f>VLOOKUP($A14,'RevPAR Raw Data'!$B$6:$BE$49,'RevPAR Raw Data'!K$1,FALSE)</f>
        <v>119.37227177599701</v>
      </c>
      <c r="AC14" s="115">
        <f>VLOOKUP($A14,'RevPAR Raw Data'!$B$6:$BE$49,'RevPAR Raw Data'!L$1,FALSE)</f>
        <v>101.401541215533</v>
      </c>
      <c r="AD14" s="114">
        <f>VLOOKUP($A14,'RevPAR Raw Data'!$B$6:$BE$49,'RevPAR Raw Data'!N$1,FALSE)</f>
        <v>172.78257054196399</v>
      </c>
      <c r="AE14" s="114">
        <f>VLOOKUP($A14,'RevPAR Raw Data'!$B$6:$BE$49,'RevPAR Raw Data'!O$1,FALSE)</f>
        <v>149.061781770946</v>
      </c>
      <c r="AF14" s="115">
        <f>VLOOKUP($A14,'RevPAR Raw Data'!$B$6:$BE$49,'RevPAR Raw Data'!P$1,FALSE)</f>
        <v>160.92217615645501</v>
      </c>
      <c r="AG14" s="116">
        <f>VLOOKUP($A14,'RevPAR Raw Data'!$B$6:$BE$49,'RevPAR Raw Data'!R$1,FALSE)</f>
        <v>118.410067124474</v>
      </c>
    </row>
    <row r="15" spans="1:34" x14ac:dyDescent="0.2">
      <c r="A15" s="93" t="s">
        <v>14</v>
      </c>
      <c r="B15" s="81">
        <f>(VLOOKUP($A14,'Occupancy Raw Data'!$B$8:$BE$51,'Occupancy Raw Data'!T$3,FALSE))/100</f>
        <v>0.187854773092233</v>
      </c>
      <c r="C15" s="82">
        <f>(VLOOKUP($A14,'Occupancy Raw Data'!$B$8:$BE$51,'Occupancy Raw Data'!U$3,FALSE))/100</f>
        <v>0.21976077425409499</v>
      </c>
      <c r="D15" s="82">
        <f>(VLOOKUP($A14,'Occupancy Raw Data'!$B$8:$BE$51,'Occupancy Raw Data'!V$3,FALSE))/100</f>
        <v>0.26834283840295703</v>
      </c>
      <c r="E15" s="82">
        <f>(VLOOKUP($A14,'Occupancy Raw Data'!$B$8:$BE$51,'Occupancy Raw Data'!W$3,FALSE))/100</f>
        <v>-5.3968865483538693E-3</v>
      </c>
      <c r="F15" s="82">
        <f>(VLOOKUP($A14,'Occupancy Raw Data'!$B$8:$BE$51,'Occupancy Raw Data'!X$3,FALSE))/100</f>
        <v>-5.1543941186579102E-2</v>
      </c>
      <c r="G15" s="82">
        <f>(VLOOKUP($A14,'Occupancy Raw Data'!$B$8:$BE$51,'Occupancy Raw Data'!Y$3,FALSE))/100</f>
        <v>0.11040590825235901</v>
      </c>
      <c r="H15" s="83">
        <f>(VLOOKUP($A14,'Occupancy Raw Data'!$B$8:$BE$51,'Occupancy Raw Data'!AA$3,FALSE))/100</f>
        <v>9.9405510086419305E-2</v>
      </c>
      <c r="I15" s="83">
        <f>(VLOOKUP($A14,'Occupancy Raw Data'!$B$8:$BE$51,'Occupancy Raw Data'!AB$3,FALSE))/100</f>
        <v>0.110655800020451</v>
      </c>
      <c r="J15" s="82">
        <f>(VLOOKUP($A14,'Occupancy Raw Data'!$B$8:$BE$51,'Occupancy Raw Data'!AC$3,FALSE))/100</f>
        <v>0.104814620193839</v>
      </c>
      <c r="K15" s="84">
        <f>(VLOOKUP($A14,'Occupancy Raw Data'!$B$8:$BE$51,'Occupancy Raw Data'!AE$3,FALSE))/100</f>
        <v>0.108383547922801</v>
      </c>
      <c r="M15" s="81">
        <f>(VLOOKUP($A14,'ADR Raw Data'!$B$6:$BE$49,'ADR Raw Data'!T$1,FALSE))/100</f>
        <v>4.5953085380909399E-2</v>
      </c>
      <c r="N15" s="82">
        <f>(VLOOKUP($A14,'ADR Raw Data'!$B$6:$BE$49,'ADR Raw Data'!U$1,FALSE))/100</f>
        <v>3.4086887621273002E-2</v>
      </c>
      <c r="O15" s="82">
        <f>(VLOOKUP($A14,'ADR Raw Data'!$B$6:$BE$49,'ADR Raw Data'!V$1,FALSE))/100</f>
        <v>2.58146311868441E-2</v>
      </c>
      <c r="P15" s="82">
        <f>(VLOOKUP($A14,'ADR Raw Data'!$B$6:$BE$49,'ADR Raw Data'!W$1,FALSE))/100</f>
        <v>-5.1872269968111402E-2</v>
      </c>
      <c r="Q15" s="82">
        <f>(VLOOKUP($A14,'ADR Raw Data'!$B$6:$BE$49,'ADR Raw Data'!X$1,FALSE))/100</f>
        <v>-4.5038616531063405E-2</v>
      </c>
      <c r="R15" s="82">
        <f>(VLOOKUP($A14,'ADR Raw Data'!$B$6:$BE$49,'ADR Raw Data'!Y$1,FALSE))/100</f>
        <v>-8.6234084519367111E-3</v>
      </c>
      <c r="S15" s="83">
        <f>(VLOOKUP($A14,'ADR Raw Data'!$B$6:$BE$49,'ADR Raw Data'!AA$1,FALSE))/100</f>
        <v>5.9020376886436701E-2</v>
      </c>
      <c r="T15" s="83">
        <f>(VLOOKUP($A14,'ADR Raw Data'!$B$6:$BE$49,'ADR Raw Data'!AB$1,FALSE))/100</f>
        <v>5.2204607420449994E-2</v>
      </c>
      <c r="U15" s="82">
        <f>(VLOOKUP($A14,'ADR Raw Data'!$B$6:$BE$49,'ADR Raw Data'!AC$1,FALSE))/100</f>
        <v>5.56530085750623E-2</v>
      </c>
      <c r="V15" s="84">
        <f>(VLOOKUP($A14,'ADR Raw Data'!$B$6:$BE$49,'ADR Raw Data'!AE$1,FALSE))/100</f>
        <v>1.5274390491466202E-2</v>
      </c>
      <c r="X15" s="81">
        <f>(VLOOKUP($A14,'RevPAR Raw Data'!$B$6:$BE$49,'RevPAR Raw Data'!T$1,FALSE))/100</f>
        <v>0.242440364900261</v>
      </c>
      <c r="Y15" s="82">
        <f>(VLOOKUP($A14,'RevPAR Raw Data'!$B$6:$BE$49,'RevPAR Raw Data'!U$1,FALSE))/100</f>
        <v>0.261338622690932</v>
      </c>
      <c r="Z15" s="82">
        <f>(VLOOKUP($A14,'RevPAR Raw Data'!$B$6:$BE$49,'RevPAR Raw Data'!V$1,FALSE))/100</f>
        <v>0.30108464099480498</v>
      </c>
      <c r="AA15" s="82">
        <f>(VLOOKUP($A14,'RevPAR Raw Data'!$B$6:$BE$49,'RevPAR Raw Data'!W$1,FALSE))/100</f>
        <v>-5.69892077604418E-2</v>
      </c>
      <c r="AB15" s="82">
        <f>(VLOOKUP($A14,'RevPAR Raw Data'!$B$6:$BE$49,'RevPAR Raw Data'!X$1,FALSE))/100</f>
        <v>-9.42610899160405E-2</v>
      </c>
      <c r="AC15" s="82">
        <f>(VLOOKUP($A14,'RevPAR Raw Data'!$B$6:$BE$49,'RevPAR Raw Data'!Y$1,FALSE))/100</f>
        <v>0.10083042455805501</v>
      </c>
      <c r="AD15" s="83">
        <f>(VLOOKUP($A14,'RevPAR Raw Data'!$B$6:$BE$49,'RevPAR Raw Data'!AA$1,FALSE))/100</f>
        <v>0.16429283764274502</v>
      </c>
      <c r="AE15" s="83">
        <f>(VLOOKUP($A14,'RevPAR Raw Data'!$B$6:$BE$49,'RevPAR Raw Data'!AB$1,FALSE))/100</f>
        <v>0.16863715003976498</v>
      </c>
      <c r="AF15" s="82">
        <f>(VLOOKUP($A14,'RevPAR Raw Data'!$B$6:$BE$49,'RevPAR Raw Data'!AC$1,FALSE))/100</f>
        <v>0.166300877725341</v>
      </c>
      <c r="AG15" s="84">
        <f>(VLOOKUP($A14,'RevPAR Raw Data'!$B$6:$BE$49,'RevPAR Raw Data'!AE$1,FALSE))/100</f>
        <v>0.12531343104809101</v>
      </c>
    </row>
    <row r="16" spans="1:34" x14ac:dyDescent="0.2">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
      <c r="A17" s="108" t="s">
        <v>19</v>
      </c>
      <c r="B17" s="85">
        <f>(VLOOKUP($A17,'Occupancy Raw Data'!$B$8:$BE$51,'Occupancy Raw Data'!G$3,FALSE))/100</f>
        <v>0.59320325010378905</v>
      </c>
      <c r="C17" s="91">
        <f>(VLOOKUP($A17,'Occupancy Raw Data'!$B$8:$BE$51,'Occupancy Raw Data'!H$3,FALSE))/100</f>
        <v>0.61345982804624899</v>
      </c>
      <c r="D17" s="91">
        <f>(VLOOKUP($A17,'Occupancy Raw Data'!$B$8:$BE$51,'Occupancy Raw Data'!I$3,FALSE))/100</f>
        <v>0.61340053364957003</v>
      </c>
      <c r="E17" s="91">
        <f>(VLOOKUP($A17,'Occupancy Raw Data'!$B$8:$BE$51,'Occupancy Raw Data'!J$3,FALSE))/100</f>
        <v>0.55179365549955495</v>
      </c>
      <c r="F17" s="91">
        <f>(VLOOKUP($A17,'Occupancy Raw Data'!$B$8:$BE$51,'Occupancy Raw Data'!K$3,FALSE))/100</f>
        <v>0.62193892677142004</v>
      </c>
      <c r="G17" s="92">
        <f>(VLOOKUP($A17,'Occupancy Raw Data'!$B$8:$BE$51,'Occupancy Raw Data'!L$3,FALSE))/100</f>
        <v>0.59875950237781805</v>
      </c>
      <c r="H17" s="91">
        <f>(VLOOKUP($A17,'Occupancy Raw Data'!$B$8:$BE$51,'Occupancy Raw Data'!N$3,FALSE))/100</f>
        <v>0.77429587903942998</v>
      </c>
      <c r="I17" s="91">
        <f>(VLOOKUP($A17,'Occupancy Raw Data'!$B$8:$BE$51,'Occupancy Raw Data'!O$3,FALSE))/100</f>
        <v>0.73913430180847894</v>
      </c>
      <c r="J17" s="92">
        <f>(VLOOKUP($A17,'Occupancy Raw Data'!$B$8:$BE$51,'Occupancy Raw Data'!P$3,FALSE))/100</f>
        <v>0.75671509042395402</v>
      </c>
      <c r="K17" s="86">
        <f>(VLOOKUP($A17,'Occupancy Raw Data'!$B$8:$BE$51,'Occupancy Raw Data'!R$3,FALSE))/100</f>
        <v>0.64389119956628904</v>
      </c>
      <c r="M17" s="113">
        <f>VLOOKUP($A17,'ADR Raw Data'!$B$6:$BE$49,'ADR Raw Data'!G$1,FALSE)</f>
        <v>145.89403369326101</v>
      </c>
      <c r="N17" s="114">
        <f>VLOOKUP($A17,'ADR Raw Data'!$B$6:$BE$49,'ADR Raw Data'!H$1,FALSE)</f>
        <v>148.43255895998399</v>
      </c>
      <c r="O17" s="114">
        <f>VLOOKUP($A17,'ADR Raw Data'!$B$6:$BE$49,'ADR Raw Data'!I$1,FALSE)</f>
        <v>145.340307878202</v>
      </c>
      <c r="P17" s="114">
        <f>VLOOKUP($A17,'ADR Raw Data'!$B$6:$BE$49,'ADR Raw Data'!J$1,FALSE)</f>
        <v>143.26818934021</v>
      </c>
      <c r="Q17" s="114">
        <f>VLOOKUP($A17,'ADR Raw Data'!$B$6:$BE$49,'ADR Raw Data'!K$1,FALSE)</f>
        <v>153.87009152445401</v>
      </c>
      <c r="R17" s="115">
        <f>VLOOKUP($A17,'ADR Raw Data'!$B$6:$BE$49,'ADR Raw Data'!L$1,FALSE)</f>
        <v>147.47381605530001</v>
      </c>
      <c r="S17" s="114">
        <f>VLOOKUP($A17,'ADR Raw Data'!$B$6:$BE$49,'ADR Raw Data'!N$1,FALSE)</f>
        <v>174.416226978596</v>
      </c>
      <c r="T17" s="114">
        <f>VLOOKUP($A17,'ADR Raw Data'!$B$6:$BE$49,'ADR Raw Data'!O$1,FALSE)</f>
        <v>166.95923107777401</v>
      </c>
      <c r="U17" s="115">
        <f>VLOOKUP($A17,'ADR Raw Data'!$B$6:$BE$49,'ADR Raw Data'!P$1,FALSE)</f>
        <v>170.774353353706</v>
      </c>
      <c r="V17" s="116">
        <f>VLOOKUP($A17,'ADR Raw Data'!$B$6:$BE$49,'ADR Raw Data'!R$1,FALSE)</f>
        <v>155.29788217649801</v>
      </c>
      <c r="X17" s="113">
        <f>VLOOKUP($A17,'RevPAR Raw Data'!$B$6:$BE$49,'RevPAR Raw Data'!G$1,FALSE)</f>
        <v>86.544814957594397</v>
      </c>
      <c r="Y17" s="114">
        <f>VLOOKUP($A17,'RevPAR Raw Data'!$B$6:$BE$49,'RevPAR Raw Data'!H$1,FALSE)</f>
        <v>91.057412096056893</v>
      </c>
      <c r="Z17" s="114">
        <f>VLOOKUP($A17,'RevPAR Raw Data'!$B$6:$BE$49,'RevPAR Raw Data'!I$1,FALSE)</f>
        <v>89.151822413281906</v>
      </c>
      <c r="AA17" s="114">
        <f>VLOOKUP($A17,'RevPAR Raw Data'!$B$6:$BE$49,'RevPAR Raw Data'!J$1,FALSE)</f>
        <v>79.0544779128372</v>
      </c>
      <c r="AB17" s="114">
        <f>VLOOKUP($A17,'RevPAR Raw Data'!$B$6:$BE$49,'RevPAR Raw Data'!K$1,FALSE)</f>
        <v>95.697799584939204</v>
      </c>
      <c r="AC17" s="115">
        <f>VLOOKUP($A17,'RevPAR Raw Data'!$B$6:$BE$49,'RevPAR Raw Data'!L$1,FALSE)</f>
        <v>88.301348715029405</v>
      </c>
      <c r="AD17" s="114">
        <f>VLOOKUP($A17,'RevPAR Raw Data'!$B$6:$BE$49,'RevPAR Raw Data'!N$1,FALSE)</f>
        <v>135.049765787133</v>
      </c>
      <c r="AE17" s="114">
        <f>VLOOKUP($A17,'RevPAR Raw Data'!$B$6:$BE$49,'RevPAR Raw Data'!O$1,FALSE)</f>
        <v>123.40529469315101</v>
      </c>
      <c r="AF17" s="115">
        <f>VLOOKUP($A17,'RevPAR Raw Data'!$B$6:$BE$49,'RevPAR Raw Data'!P$1,FALSE)</f>
        <v>129.22753024014199</v>
      </c>
      <c r="AG17" s="116">
        <f>VLOOKUP($A17,'RevPAR Raw Data'!$B$6:$BE$49,'RevPAR Raw Data'!R$1,FALSE)</f>
        <v>99.994939644729797</v>
      </c>
    </row>
    <row r="18" spans="1:33" x14ac:dyDescent="0.2">
      <c r="A18" s="93" t="s">
        <v>14</v>
      </c>
      <c r="B18" s="81">
        <f>(VLOOKUP($A17,'Occupancy Raw Data'!$B$8:$BE$51,'Occupancy Raw Data'!T$3,FALSE))/100</f>
        <v>0.11620174279850999</v>
      </c>
      <c r="C18" s="82">
        <f>(VLOOKUP($A17,'Occupancy Raw Data'!$B$8:$BE$51,'Occupancy Raw Data'!U$3,FALSE))/100</f>
        <v>0.134157903274435</v>
      </c>
      <c r="D18" s="82">
        <f>(VLOOKUP($A17,'Occupancy Raw Data'!$B$8:$BE$51,'Occupancy Raw Data'!V$3,FALSE))/100</f>
        <v>0.21586583404790902</v>
      </c>
      <c r="E18" s="82">
        <f>(VLOOKUP($A17,'Occupancy Raw Data'!$B$8:$BE$51,'Occupancy Raw Data'!W$3,FALSE))/100</f>
        <v>7.7633560139235197E-2</v>
      </c>
      <c r="F18" s="82">
        <f>(VLOOKUP($A17,'Occupancy Raw Data'!$B$8:$BE$51,'Occupancy Raw Data'!X$3,FALSE))/100</f>
        <v>-2.7864685364457298E-2</v>
      </c>
      <c r="G18" s="82">
        <f>(VLOOKUP($A17,'Occupancy Raw Data'!$B$8:$BE$51,'Occupancy Raw Data'!Y$3,FALSE))/100</f>
        <v>9.7172763921791805E-2</v>
      </c>
      <c r="H18" s="83">
        <f>(VLOOKUP($A17,'Occupancy Raw Data'!$B$8:$BE$51,'Occupancy Raw Data'!AA$3,FALSE))/100</f>
        <v>2.2743458484851403E-2</v>
      </c>
      <c r="I18" s="83">
        <f>(VLOOKUP($A17,'Occupancy Raw Data'!$B$8:$BE$51,'Occupancy Raw Data'!AB$3,FALSE))/100</f>
        <v>1.45605019314033E-2</v>
      </c>
      <c r="J18" s="82">
        <f>(VLOOKUP($A17,'Occupancy Raw Data'!$B$8:$BE$51,'Occupancy Raw Data'!AC$3,FALSE))/100</f>
        <v>1.87306113321681E-2</v>
      </c>
      <c r="K18" s="84">
        <f>(VLOOKUP($A17,'Occupancy Raw Data'!$B$8:$BE$51,'Occupancy Raw Data'!AE$3,FALSE))/100</f>
        <v>6.9522949439653092E-2</v>
      </c>
      <c r="M18" s="81">
        <f>(VLOOKUP($A17,'ADR Raw Data'!$B$6:$BE$49,'ADR Raw Data'!T$1,FALSE))/100</f>
        <v>3.3270880926927503E-2</v>
      </c>
      <c r="N18" s="82">
        <f>(VLOOKUP($A17,'ADR Raw Data'!$B$6:$BE$49,'ADR Raw Data'!U$1,FALSE))/100</f>
        <v>5.5521235952238603E-2</v>
      </c>
      <c r="O18" s="82">
        <f>(VLOOKUP($A17,'ADR Raw Data'!$B$6:$BE$49,'ADR Raw Data'!V$1,FALSE))/100</f>
        <v>1.6532443850724502E-2</v>
      </c>
      <c r="P18" s="82">
        <f>(VLOOKUP($A17,'ADR Raw Data'!$B$6:$BE$49,'ADR Raw Data'!W$1,FALSE))/100</f>
        <v>-5.6119428482034703E-2</v>
      </c>
      <c r="Q18" s="82">
        <f>(VLOOKUP($A17,'ADR Raw Data'!$B$6:$BE$49,'ADR Raw Data'!X$1,FALSE))/100</f>
        <v>-5.0095368779348594E-2</v>
      </c>
      <c r="R18" s="82">
        <f>(VLOOKUP($A17,'ADR Raw Data'!$B$6:$BE$49,'ADR Raw Data'!Y$1,FALSE))/100</f>
        <v>-5.3937774263401097E-3</v>
      </c>
      <c r="S18" s="83">
        <f>(VLOOKUP($A17,'ADR Raw Data'!$B$6:$BE$49,'ADR Raw Data'!AA$1,FALSE))/100</f>
        <v>5.4572654122489996E-2</v>
      </c>
      <c r="T18" s="83">
        <f>(VLOOKUP($A17,'ADR Raw Data'!$B$6:$BE$49,'ADR Raw Data'!AB$1,FALSE))/100</f>
        <v>4.2691278461284898E-2</v>
      </c>
      <c r="U18" s="82">
        <f>(VLOOKUP($A17,'ADR Raw Data'!$B$6:$BE$49,'ADR Raw Data'!AC$1,FALSE))/100</f>
        <v>4.8934138967457998E-2</v>
      </c>
      <c r="V18" s="84">
        <f>(VLOOKUP($A17,'ADR Raw Data'!$B$6:$BE$49,'ADR Raw Data'!AE$1,FALSE))/100</f>
        <v>1.23915112939227E-2</v>
      </c>
      <c r="X18" s="81">
        <f>(VLOOKUP($A17,'RevPAR Raw Data'!$B$6:$BE$49,'RevPAR Raw Data'!T$1,FALSE))/100</f>
        <v>0.15333875807358799</v>
      </c>
      <c r="Y18" s="82">
        <f>(VLOOKUP($A17,'RevPAR Raw Data'!$B$6:$BE$49,'RevPAR Raw Data'!U$1,FALSE))/100</f>
        <v>0.19712775182923101</v>
      </c>
      <c r="Z18" s="82">
        <f>(VLOOKUP($A17,'RevPAR Raw Data'!$B$6:$BE$49,'RevPAR Raw Data'!V$1,FALSE))/100</f>
        <v>0.23596706767932102</v>
      </c>
      <c r="AA18" s="82">
        <f>(VLOOKUP($A17,'RevPAR Raw Data'!$B$6:$BE$49,'RevPAR Raw Data'!W$1,FALSE))/100</f>
        <v>1.7157380631160898E-2</v>
      </c>
      <c r="AB18" s="82">
        <f>(VLOOKUP($A17,'RevPAR Raw Data'!$B$6:$BE$49,'RevPAR Raw Data'!X$1,FALSE))/100</f>
        <v>-7.65641624545529E-2</v>
      </c>
      <c r="AC18" s="82">
        <f>(VLOOKUP($A17,'RevPAR Raw Data'!$B$6:$BE$49,'RevPAR Raw Data'!Y$1,FALSE))/100</f>
        <v>9.1254858234955313E-2</v>
      </c>
      <c r="AD18" s="83">
        <f>(VLOOKUP($A17,'RevPAR Raw Data'!$B$6:$BE$49,'RevPAR Raw Data'!AA$1,FALSE))/100</f>
        <v>7.8557283500784503E-2</v>
      </c>
      <c r="AE18" s="83">
        <f>(VLOOKUP($A17,'RevPAR Raw Data'!$B$6:$BE$49,'RevPAR Raw Data'!AB$1,FALSE))/100</f>
        <v>5.7873386835177898E-2</v>
      </c>
      <c r="AF18" s="82">
        <f>(VLOOKUP($A17,'RevPAR Raw Data'!$B$6:$BE$49,'RevPAR Raw Data'!AC$1,FALSE))/100</f>
        <v>6.8581316637499903E-2</v>
      </c>
      <c r="AG18" s="84">
        <f>(VLOOKUP($A17,'RevPAR Raw Data'!$B$6:$BE$49,'RevPAR Raw Data'!AE$1,FALSE))/100</f>
        <v>8.2775955146744101E-2</v>
      </c>
    </row>
    <row r="19" spans="1:33" x14ac:dyDescent="0.2">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
      <c r="A20" s="108" t="s">
        <v>20</v>
      </c>
      <c r="B20" s="85">
        <f>(VLOOKUP($A20,'Occupancy Raw Data'!$B$8:$BE$51,'Occupancy Raw Data'!G$3,FALSE))/100</f>
        <v>0.55358988534480602</v>
      </c>
      <c r="C20" s="91">
        <f>(VLOOKUP($A20,'Occupancy Raw Data'!$B$8:$BE$51,'Occupancy Raw Data'!H$3,FALSE))/100</f>
        <v>0.61029252698122693</v>
      </c>
      <c r="D20" s="91">
        <f>(VLOOKUP($A20,'Occupancy Raw Data'!$B$8:$BE$51,'Occupancy Raw Data'!I$3,FALSE))/100</f>
        <v>0.623266637877261</v>
      </c>
      <c r="E20" s="91">
        <f>(VLOOKUP($A20,'Occupancy Raw Data'!$B$8:$BE$51,'Occupancy Raw Data'!J$3,FALSE))/100</f>
        <v>0.57578810997552898</v>
      </c>
      <c r="F20" s="91">
        <f>(VLOOKUP($A20,'Occupancy Raw Data'!$B$8:$BE$51,'Occupancy Raw Data'!K$3,FALSE))/100</f>
        <v>0.591070486061129</v>
      </c>
      <c r="G20" s="92">
        <f>(VLOOKUP($A20,'Occupancy Raw Data'!$B$8:$BE$51,'Occupancy Raw Data'!L$3,FALSE))/100</f>
        <v>0.59080825154140104</v>
      </c>
      <c r="H20" s="91">
        <f>(VLOOKUP($A20,'Occupancy Raw Data'!$B$8:$BE$51,'Occupancy Raw Data'!N$3,FALSE))/100</f>
        <v>0.74773283431697091</v>
      </c>
      <c r="I20" s="91">
        <f>(VLOOKUP($A20,'Occupancy Raw Data'!$B$8:$BE$51,'Occupancy Raw Data'!O$3,FALSE))/100</f>
        <v>0.74461398205460294</v>
      </c>
      <c r="J20" s="92">
        <f>(VLOOKUP($A20,'Occupancy Raw Data'!$B$8:$BE$51,'Occupancy Raw Data'!P$3,FALSE))/100</f>
        <v>0.74617340818578692</v>
      </c>
      <c r="K20" s="86">
        <f>(VLOOKUP($A20,'Occupancy Raw Data'!$B$8:$BE$51,'Occupancy Raw Data'!R$3,FALSE))/100</f>
        <v>0.63522234719631199</v>
      </c>
      <c r="M20" s="113">
        <f>VLOOKUP($A20,'ADR Raw Data'!$B$6:$BE$49,'ADR Raw Data'!G$1,FALSE)</f>
        <v>118.51342625157299</v>
      </c>
      <c r="N20" s="114">
        <f>VLOOKUP($A20,'ADR Raw Data'!$B$6:$BE$49,'ADR Raw Data'!H$1,FALSE)</f>
        <v>121.717401732965</v>
      </c>
      <c r="O20" s="114">
        <f>VLOOKUP($A20,'ADR Raw Data'!$B$6:$BE$49,'ADR Raw Data'!I$1,FALSE)</f>
        <v>120.160323723007</v>
      </c>
      <c r="P20" s="114">
        <f>VLOOKUP($A20,'ADR Raw Data'!$B$6:$BE$49,'ADR Raw Data'!J$1,FALSE)</f>
        <v>119.27024625</v>
      </c>
      <c r="Q20" s="114">
        <f>VLOOKUP($A20,'ADR Raw Data'!$B$6:$BE$49,'ADR Raw Data'!K$1,FALSE)</f>
        <v>129.430310508584</v>
      </c>
      <c r="R20" s="115">
        <f>VLOOKUP($A20,'ADR Raw Data'!$B$6:$BE$49,'ADR Raw Data'!L$1,FALSE)</f>
        <v>121.855970724253</v>
      </c>
      <c r="S20" s="114">
        <f>VLOOKUP($A20,'ADR Raw Data'!$B$6:$BE$49,'ADR Raw Data'!N$1,FALSE)</f>
        <v>157.38806686559499</v>
      </c>
      <c r="T20" s="114">
        <f>VLOOKUP($A20,'ADR Raw Data'!$B$6:$BE$49,'ADR Raw Data'!O$1,FALSE)</f>
        <v>150.13485742822999</v>
      </c>
      <c r="U20" s="115">
        <f>VLOOKUP($A20,'ADR Raw Data'!$B$6:$BE$49,'ADR Raw Data'!P$1,FALSE)</f>
        <v>153.76904137997499</v>
      </c>
      <c r="V20" s="116">
        <f>VLOOKUP($A20,'ADR Raw Data'!$B$6:$BE$49,'ADR Raw Data'!R$1,FALSE)</f>
        <v>132.57239228896401</v>
      </c>
      <c r="X20" s="113">
        <f>VLOOKUP($A20,'RevPAR Raw Data'!$B$6:$BE$49,'RevPAR Raw Data'!G$1,FALSE)</f>
        <v>65.607834050429005</v>
      </c>
      <c r="Y20" s="114">
        <f>VLOOKUP($A20,'RevPAR Raw Data'!$B$6:$BE$49,'RevPAR Raw Data'!H$1,FALSE)</f>
        <v>74.283220681200802</v>
      </c>
      <c r="Z20" s="114">
        <f>VLOOKUP($A20,'RevPAR Raw Data'!$B$6:$BE$49,'RevPAR Raw Data'!I$1,FALSE)</f>
        <v>74.891920973081895</v>
      </c>
      <c r="AA20" s="114">
        <f>VLOOKUP($A20,'RevPAR Raw Data'!$B$6:$BE$49,'RevPAR Raw Data'!J$1,FALSE)</f>
        <v>68.674389664603396</v>
      </c>
      <c r="AB20" s="114">
        <f>VLOOKUP($A20,'RevPAR Raw Data'!$B$6:$BE$49,'RevPAR Raw Data'!K$1,FALSE)</f>
        <v>76.502436543352005</v>
      </c>
      <c r="AC20" s="115">
        <f>VLOOKUP($A20,'RevPAR Raw Data'!$B$6:$BE$49,'RevPAR Raw Data'!L$1,FALSE)</f>
        <v>71.993513003476494</v>
      </c>
      <c r="AD20" s="114">
        <f>VLOOKUP($A20,'RevPAR Raw Data'!$B$6:$BE$49,'RevPAR Raw Data'!N$1,FALSE)</f>
        <v>117.68422532508001</v>
      </c>
      <c r="AE20" s="114">
        <f>VLOOKUP($A20,'RevPAR Raw Data'!$B$6:$BE$49,'RevPAR Raw Data'!O$1,FALSE)</f>
        <v>111.79251403483499</v>
      </c>
      <c r="AF20" s="115">
        <f>VLOOKUP($A20,'RevPAR Raw Data'!$B$6:$BE$49,'RevPAR Raw Data'!P$1,FALSE)</f>
        <v>114.738369679957</v>
      </c>
      <c r="AG20" s="116">
        <f>VLOOKUP($A20,'RevPAR Raw Data'!$B$6:$BE$49,'RevPAR Raw Data'!R$1,FALSE)</f>
        <v>84.212946203226096</v>
      </c>
    </row>
    <row r="21" spans="1:33" x14ac:dyDescent="0.2">
      <c r="A21" s="93" t="s">
        <v>14</v>
      </c>
      <c r="B21" s="81">
        <f>(VLOOKUP($A20,'Occupancy Raw Data'!$B$8:$BE$51,'Occupancy Raw Data'!T$3,FALSE))/100</f>
        <v>9.4011882085001802E-2</v>
      </c>
      <c r="C21" s="82">
        <f>(VLOOKUP($A20,'Occupancy Raw Data'!$B$8:$BE$51,'Occupancy Raw Data'!U$3,FALSE))/100</f>
        <v>0.10568027989457301</v>
      </c>
      <c r="D21" s="82">
        <f>(VLOOKUP($A20,'Occupancy Raw Data'!$B$8:$BE$51,'Occupancy Raw Data'!V$3,FALSE))/100</f>
        <v>0.17462898327298401</v>
      </c>
      <c r="E21" s="82">
        <f>(VLOOKUP($A20,'Occupancy Raw Data'!$B$8:$BE$51,'Occupancy Raw Data'!W$3,FALSE))/100</f>
        <v>0.174288390480202</v>
      </c>
      <c r="F21" s="82">
        <f>(VLOOKUP($A20,'Occupancy Raw Data'!$B$8:$BE$51,'Occupancy Raw Data'!X$3,FALSE))/100</f>
        <v>7.5475395633043899E-3</v>
      </c>
      <c r="G21" s="82">
        <f>(VLOOKUP($A20,'Occupancy Raw Data'!$B$8:$BE$51,'Occupancy Raw Data'!Y$3,FALSE))/100</f>
        <v>0.10819411815308</v>
      </c>
      <c r="H21" s="83">
        <f>(VLOOKUP($A20,'Occupancy Raw Data'!$B$8:$BE$51,'Occupancy Raw Data'!AA$3,FALSE))/100</f>
        <v>-2.51690724789473E-3</v>
      </c>
      <c r="I21" s="83">
        <f>(VLOOKUP($A20,'Occupancy Raw Data'!$B$8:$BE$51,'Occupancy Raw Data'!AB$3,FALSE))/100</f>
        <v>1.5092781130585299E-2</v>
      </c>
      <c r="J21" s="82">
        <f>(VLOOKUP($A20,'Occupancy Raw Data'!$B$8:$BE$51,'Occupancy Raw Data'!AC$3,FALSE))/100</f>
        <v>6.1924966093090707E-3</v>
      </c>
      <c r="K21" s="84">
        <f>(VLOOKUP($A20,'Occupancy Raw Data'!$B$8:$BE$51,'Occupancy Raw Data'!AE$3,FALSE))/100</f>
        <v>7.1726479510310706E-2</v>
      </c>
      <c r="M21" s="81">
        <f>(VLOOKUP($A20,'ADR Raw Data'!$B$6:$BE$49,'ADR Raw Data'!T$1,FALSE))/100</f>
        <v>-1.4646160623106E-3</v>
      </c>
      <c r="N21" s="82">
        <f>(VLOOKUP($A20,'ADR Raw Data'!$B$6:$BE$49,'ADR Raw Data'!U$1,FALSE))/100</f>
        <v>2.88066748966011E-2</v>
      </c>
      <c r="O21" s="82">
        <f>(VLOOKUP($A20,'ADR Raw Data'!$B$6:$BE$49,'ADR Raw Data'!V$1,FALSE))/100</f>
        <v>2.9538767875662095E-3</v>
      </c>
      <c r="P21" s="82">
        <f>(VLOOKUP($A20,'ADR Raw Data'!$B$6:$BE$49,'ADR Raw Data'!W$1,FALSE))/100</f>
        <v>-7.7458930761066899E-2</v>
      </c>
      <c r="Q21" s="82">
        <f>(VLOOKUP($A20,'ADR Raw Data'!$B$6:$BE$49,'ADR Raw Data'!X$1,FALSE))/100</f>
        <v>-8.559693590013509E-2</v>
      </c>
      <c r="R21" s="82">
        <f>(VLOOKUP($A20,'ADR Raw Data'!$B$6:$BE$49,'ADR Raw Data'!Y$1,FALSE))/100</f>
        <v>-3.1473355447882302E-2</v>
      </c>
      <c r="S21" s="83">
        <f>(VLOOKUP($A20,'ADR Raw Data'!$B$6:$BE$49,'ADR Raw Data'!AA$1,FALSE))/100</f>
        <v>3.84257805183119E-2</v>
      </c>
      <c r="T21" s="83">
        <f>(VLOOKUP($A20,'ADR Raw Data'!$B$6:$BE$49,'ADR Raw Data'!AB$1,FALSE))/100</f>
        <v>2.6706186346112899E-2</v>
      </c>
      <c r="U21" s="82">
        <f>(VLOOKUP($A20,'ADR Raw Data'!$B$6:$BE$49,'ADR Raw Data'!AC$1,FALSE))/100</f>
        <v>3.2521367766149403E-2</v>
      </c>
      <c r="V21" s="84">
        <f>(VLOOKUP($A20,'ADR Raw Data'!$B$6:$BE$49,'ADR Raw Data'!AE$1,FALSE))/100</f>
        <v>-1.1247340160161202E-2</v>
      </c>
      <c r="X21" s="81">
        <f>(VLOOKUP($A20,'RevPAR Raw Data'!$B$6:$BE$49,'RevPAR Raw Data'!T$1,FALSE))/100</f>
        <v>9.2409574710141495E-2</v>
      </c>
      <c r="Y21" s="82">
        <f>(VLOOKUP($A20,'RevPAR Raw Data'!$B$6:$BE$49,'RevPAR Raw Data'!U$1,FALSE))/100</f>
        <v>0.13753125225707899</v>
      </c>
      <c r="Z21" s="82">
        <f>(VLOOKUP($A20,'RevPAR Raw Data'!$B$6:$BE$49,'RevPAR Raw Data'!V$1,FALSE))/100</f>
        <v>0.17809869256067601</v>
      </c>
      <c r="AA21" s="82">
        <f>(VLOOKUP($A20,'RevPAR Raw Data'!$B$6:$BE$49,'RevPAR Raw Data'!W$1,FALSE))/100</f>
        <v>8.3329267348471597E-2</v>
      </c>
      <c r="AB21" s="82">
        <f>(VLOOKUP($A20,'RevPAR Raw Data'!$B$6:$BE$49,'RevPAR Raw Data'!X$1,FALSE))/100</f>
        <v>-7.8695442597034593E-2</v>
      </c>
      <c r="AC21" s="82">
        <f>(VLOOKUP($A20,'RevPAR Raw Data'!$B$6:$BE$49,'RevPAR Raw Data'!Y$1,FALSE))/100</f>
        <v>7.3315530767196296E-2</v>
      </c>
      <c r="AD21" s="83">
        <f>(VLOOKUP($A20,'RevPAR Raw Data'!$B$6:$BE$49,'RevPAR Raw Data'!AA$1,FALSE))/100</f>
        <v>3.5812159144924596E-2</v>
      </c>
      <c r="AE21" s="83">
        <f>(VLOOKUP($A20,'RevPAR Raw Data'!$B$6:$BE$49,'RevPAR Raw Data'!AB$1,FALSE))/100</f>
        <v>4.2202038102052697E-2</v>
      </c>
      <c r="AF21" s="82">
        <f>(VLOOKUP($A20,'RevPAR Raw Data'!$B$6:$BE$49,'RevPAR Raw Data'!AC$1,FALSE))/100</f>
        <v>3.8915252835080398E-2</v>
      </c>
      <c r="AG21" s="84">
        <f>(VLOOKUP($A20,'RevPAR Raw Data'!$B$6:$BE$49,'RevPAR Raw Data'!AE$1,FALSE))/100</f>
        <v>5.96724072366061E-2</v>
      </c>
    </row>
    <row r="22" spans="1:33" x14ac:dyDescent="0.2">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
      <c r="A23" s="108" t="s">
        <v>21</v>
      </c>
      <c r="B23" s="85">
        <f>(VLOOKUP($A23,'Occupancy Raw Data'!$B$8:$BE$51,'Occupancy Raw Data'!G$3,FALSE))/100</f>
        <v>0.55050661475155893</v>
      </c>
      <c r="C23" s="91">
        <f>(VLOOKUP($A23,'Occupancy Raw Data'!$B$8:$BE$51,'Occupancy Raw Data'!H$3,FALSE))/100</f>
        <v>0.59563736117870802</v>
      </c>
      <c r="D23" s="91">
        <f>(VLOOKUP($A23,'Occupancy Raw Data'!$B$8:$BE$51,'Occupancy Raw Data'!I$3,FALSE))/100</f>
        <v>0.60612362284854593</v>
      </c>
      <c r="E23" s="91">
        <f>(VLOOKUP($A23,'Occupancy Raw Data'!$B$8:$BE$51,'Occupancy Raw Data'!J$3,FALSE))/100</f>
        <v>0.600194681651254</v>
      </c>
      <c r="F23" s="91">
        <f>(VLOOKUP($A23,'Occupancy Raw Data'!$B$8:$BE$51,'Occupancy Raw Data'!K$3,FALSE))/100</f>
        <v>0.59302685721870707</v>
      </c>
      <c r="G23" s="92">
        <f>(VLOOKUP($A23,'Occupancy Raw Data'!$B$8:$BE$51,'Occupancy Raw Data'!L$3,FALSE))/100</f>
        <v>0.58909782752975504</v>
      </c>
      <c r="H23" s="91">
        <f>(VLOOKUP($A23,'Occupancy Raw Data'!$B$8:$BE$51,'Occupancy Raw Data'!N$3,FALSE))/100</f>
        <v>0.70094243617539009</v>
      </c>
      <c r="I23" s="91">
        <f>(VLOOKUP($A23,'Occupancy Raw Data'!$B$8:$BE$51,'Occupancy Raw Data'!O$3,FALSE))/100</f>
        <v>0.68094332109198707</v>
      </c>
      <c r="J23" s="92">
        <f>(VLOOKUP($A23,'Occupancy Raw Data'!$B$8:$BE$51,'Occupancy Raw Data'!P$3,FALSE))/100</f>
        <v>0.69094287863368808</v>
      </c>
      <c r="K23" s="86">
        <f>(VLOOKUP($A23,'Occupancy Raw Data'!$B$8:$BE$51,'Occupancy Raw Data'!R$3,FALSE))/100</f>
        <v>0.61819641355944999</v>
      </c>
      <c r="M23" s="113">
        <f>VLOOKUP($A23,'ADR Raw Data'!$B$6:$BE$49,'ADR Raw Data'!G$1,FALSE)</f>
        <v>87.090783636071293</v>
      </c>
      <c r="N23" s="114">
        <f>VLOOKUP($A23,'ADR Raw Data'!$B$6:$BE$49,'ADR Raw Data'!H$1,FALSE)</f>
        <v>87.965907740305994</v>
      </c>
      <c r="O23" s="114">
        <f>VLOOKUP($A23,'ADR Raw Data'!$B$6:$BE$49,'ADR Raw Data'!I$1,FALSE)</f>
        <v>88.668267756770504</v>
      </c>
      <c r="P23" s="114">
        <f>VLOOKUP($A23,'ADR Raw Data'!$B$6:$BE$49,'ADR Raw Data'!J$1,FALSE)</f>
        <v>87.917778842609593</v>
      </c>
      <c r="Q23" s="114">
        <f>VLOOKUP($A23,'ADR Raw Data'!$B$6:$BE$49,'ADR Raw Data'!K$1,FALSE)</f>
        <v>91.902046556740999</v>
      </c>
      <c r="R23" s="115">
        <f>VLOOKUP($A23,'ADR Raw Data'!$B$6:$BE$49,'ADR Raw Data'!L$1,FALSE)</f>
        <v>88.729551606555404</v>
      </c>
      <c r="S23" s="114">
        <f>VLOOKUP($A23,'ADR Raw Data'!$B$6:$BE$49,'ADR Raw Data'!N$1,FALSE)</f>
        <v>113.049562555232</v>
      </c>
      <c r="T23" s="114">
        <f>VLOOKUP($A23,'ADR Raw Data'!$B$6:$BE$49,'ADR Raw Data'!O$1,FALSE)</f>
        <v>107.40785640025901</v>
      </c>
      <c r="U23" s="115">
        <f>VLOOKUP($A23,'ADR Raw Data'!$B$6:$BE$49,'ADR Raw Data'!P$1,FALSE)</f>
        <v>110.269533811475</v>
      </c>
      <c r="V23" s="116">
        <f>VLOOKUP($A23,'ADR Raw Data'!$B$6:$BE$49,'ADR Raw Data'!R$1,FALSE)</f>
        <v>95.608039221700693</v>
      </c>
      <c r="X23" s="113">
        <f>VLOOKUP($A23,'RevPAR Raw Data'!$B$6:$BE$49,'RevPAR Raw Data'!G$1,FALSE)</f>
        <v>47.944052475554102</v>
      </c>
      <c r="Y23" s="114">
        <f>VLOOKUP($A23,'RevPAR Raw Data'!$B$6:$BE$49,'RevPAR Raw Data'!H$1,FALSE)</f>
        <v>52.395781160125601</v>
      </c>
      <c r="Z23" s="114">
        <f>VLOOKUP($A23,'RevPAR Raw Data'!$B$6:$BE$49,'RevPAR Raw Data'!I$1,FALSE)</f>
        <v>53.743931684438699</v>
      </c>
      <c r="AA23" s="114">
        <f>VLOOKUP($A23,'RevPAR Raw Data'!$B$6:$BE$49,'RevPAR Raw Data'!J$1,FALSE)</f>
        <v>52.767783283925397</v>
      </c>
      <c r="AB23" s="114">
        <f>VLOOKUP($A23,'RevPAR Raw Data'!$B$6:$BE$49,'RevPAR Raw Data'!K$1,FALSE)</f>
        <v>54.500381841511398</v>
      </c>
      <c r="AC23" s="115">
        <f>VLOOKUP($A23,'RevPAR Raw Data'!$B$6:$BE$49,'RevPAR Raw Data'!L$1,FALSE)</f>
        <v>52.270386089111099</v>
      </c>
      <c r="AD23" s="114">
        <f>VLOOKUP($A23,'RevPAR Raw Data'!$B$6:$BE$49,'RevPAR Raw Data'!N$1,FALSE)</f>
        <v>79.241235786027104</v>
      </c>
      <c r="AE23" s="114">
        <f>VLOOKUP($A23,'RevPAR Raw Data'!$B$6:$BE$49,'RevPAR Raw Data'!O$1,FALSE)</f>
        <v>73.138662448564205</v>
      </c>
      <c r="AF23" s="115">
        <f>VLOOKUP($A23,'RevPAR Raw Data'!$B$6:$BE$49,'RevPAR Raw Data'!P$1,FALSE)</f>
        <v>76.189949117295598</v>
      </c>
      <c r="AG23" s="116">
        <f>VLOOKUP($A23,'RevPAR Raw Data'!$B$6:$BE$49,'RevPAR Raw Data'!R$1,FALSE)</f>
        <v>59.104546954306599</v>
      </c>
    </row>
    <row r="24" spans="1:33" x14ac:dyDescent="0.2">
      <c r="A24" s="93" t="s">
        <v>14</v>
      </c>
      <c r="B24" s="81">
        <f>(VLOOKUP($A23,'Occupancy Raw Data'!$B$8:$BE$51,'Occupancy Raw Data'!T$3,FALSE))/100</f>
        <v>2.45591383892932E-2</v>
      </c>
      <c r="C24" s="82">
        <f>(VLOOKUP($A23,'Occupancy Raw Data'!$B$8:$BE$51,'Occupancy Raw Data'!U$3,FALSE))/100</f>
        <v>3.6900711299815397E-2</v>
      </c>
      <c r="D24" s="82">
        <f>(VLOOKUP($A23,'Occupancy Raw Data'!$B$8:$BE$51,'Occupancy Raw Data'!V$3,FALSE))/100</f>
        <v>5.99234876163975E-2</v>
      </c>
      <c r="E24" s="82">
        <f>(VLOOKUP($A23,'Occupancy Raw Data'!$B$8:$BE$51,'Occupancy Raw Data'!W$3,FALSE))/100</f>
        <v>0.16040794880036502</v>
      </c>
      <c r="F24" s="82">
        <f>(VLOOKUP($A23,'Occupancy Raw Data'!$B$8:$BE$51,'Occupancy Raw Data'!X$3,FALSE))/100</f>
        <v>3.98240394698125E-2</v>
      </c>
      <c r="G24" s="82">
        <f>(VLOOKUP($A23,'Occupancy Raw Data'!$B$8:$BE$51,'Occupancy Raw Data'!Y$3,FALSE))/100</f>
        <v>6.2912662341012199E-2</v>
      </c>
      <c r="H24" s="83">
        <f>(VLOOKUP($A23,'Occupancy Raw Data'!$B$8:$BE$51,'Occupancy Raw Data'!AA$3,FALSE))/100</f>
        <v>2.46794523929195E-2</v>
      </c>
      <c r="I24" s="83">
        <f>(VLOOKUP($A23,'Occupancy Raw Data'!$B$8:$BE$51,'Occupancy Raw Data'!AB$3,FALSE))/100</f>
        <v>3.6917993081891699E-3</v>
      </c>
      <c r="J24" s="82">
        <f>(VLOOKUP($A23,'Occupancy Raw Data'!$B$8:$BE$51,'Occupancy Raw Data'!AC$3,FALSE))/100</f>
        <v>1.42289223998074E-2</v>
      </c>
      <c r="K24" s="84">
        <f>(VLOOKUP($A23,'Occupancy Raw Data'!$B$8:$BE$51,'Occupancy Raw Data'!AE$3,FALSE))/100</f>
        <v>4.6865929283401206E-2</v>
      </c>
      <c r="M24" s="81">
        <f>(VLOOKUP($A23,'ADR Raw Data'!$B$6:$BE$49,'ADR Raw Data'!T$1,FALSE))/100</f>
        <v>6.57828247384094E-3</v>
      </c>
      <c r="N24" s="82">
        <f>(VLOOKUP($A23,'ADR Raw Data'!$B$6:$BE$49,'ADR Raw Data'!U$1,FALSE))/100</f>
        <v>1.05821893182543E-2</v>
      </c>
      <c r="O24" s="82">
        <f>(VLOOKUP($A23,'ADR Raw Data'!$B$6:$BE$49,'ADR Raw Data'!V$1,FALSE))/100</f>
        <v>2.3313614693814003E-2</v>
      </c>
      <c r="P24" s="82">
        <f>(VLOOKUP($A23,'ADR Raw Data'!$B$6:$BE$49,'ADR Raw Data'!W$1,FALSE))/100</f>
        <v>-2.2207277502817702E-2</v>
      </c>
      <c r="Q24" s="82">
        <f>(VLOOKUP($A23,'ADR Raw Data'!$B$6:$BE$49,'ADR Raw Data'!X$1,FALSE))/100</f>
        <v>-9.5330653770478987E-2</v>
      </c>
      <c r="R24" s="82">
        <f>(VLOOKUP($A23,'ADR Raw Data'!$B$6:$BE$49,'ADR Raw Data'!Y$1,FALSE))/100</f>
        <v>-1.8368196610250499E-2</v>
      </c>
      <c r="S24" s="83">
        <f>(VLOOKUP($A23,'ADR Raw Data'!$B$6:$BE$49,'ADR Raw Data'!AA$1,FALSE))/100</f>
        <v>2.2415836721907501E-2</v>
      </c>
      <c r="T24" s="83">
        <f>(VLOOKUP($A23,'ADR Raw Data'!$B$6:$BE$49,'ADR Raw Data'!AB$1,FALSE))/100</f>
        <v>9.6445404529024708E-3</v>
      </c>
      <c r="U24" s="82">
        <f>(VLOOKUP($A23,'ADR Raw Data'!$B$6:$BE$49,'ADR Raw Data'!AC$1,FALSE))/100</f>
        <v>1.6448854629697401E-2</v>
      </c>
      <c r="V24" s="84">
        <f>(VLOOKUP($A23,'ADR Raw Data'!$B$6:$BE$49,'ADR Raw Data'!AE$1,FALSE))/100</f>
        <v>-7.7444528034306404E-3</v>
      </c>
      <c r="X24" s="81">
        <f>(VLOOKUP($A23,'RevPAR Raw Data'!$B$6:$BE$49,'RevPAR Raw Data'!T$1,FALSE))/100</f>
        <v>3.1298977812773E-2</v>
      </c>
      <c r="Y24" s="82">
        <f>(VLOOKUP($A23,'RevPAR Raw Data'!$B$6:$BE$49,'RevPAR Raw Data'!U$1,FALSE))/100</f>
        <v>4.7873390931022601E-2</v>
      </c>
      <c r="Z24" s="82">
        <f>(VLOOKUP($A23,'RevPAR Raw Data'!$B$6:$BE$49,'RevPAR Raw Data'!V$1,FALSE))/100</f>
        <v>8.4634135411609801E-2</v>
      </c>
      <c r="AA24" s="82">
        <f>(VLOOKUP($A23,'RevPAR Raw Data'!$B$6:$BE$49,'RevPAR Raw Data'!W$1,FALSE))/100</f>
        <v>0.13463844746487999</v>
      </c>
      <c r="AB24" s="82">
        <f>(VLOOKUP($A23,'RevPAR Raw Data'!$B$6:$BE$49,'RevPAR Raw Data'!X$1,FALSE))/100</f>
        <v>-5.9303066019104997E-2</v>
      </c>
      <c r="AC24" s="82">
        <f>(VLOOKUP($A23,'RevPAR Raw Data'!$B$6:$BE$49,'RevPAR Raw Data'!Y$1,FALSE))/100</f>
        <v>4.3388873579607606E-2</v>
      </c>
      <c r="AD24" s="83">
        <f>(VLOOKUP($A23,'RevPAR Raw Data'!$B$6:$BE$49,'RevPAR Raw Data'!AA$1,FALSE))/100</f>
        <v>4.7648499690052804E-2</v>
      </c>
      <c r="AE24" s="83">
        <f>(VLOOKUP($A23,'RevPAR Raw Data'!$B$6:$BE$49,'RevPAR Raw Data'!AB$1,FALSE))/100</f>
        <v>1.3371945468863399E-2</v>
      </c>
      <c r="AF24" s="82">
        <f>(VLOOKUP($A23,'RevPAR Raw Data'!$B$6:$BE$49,'RevPAR Raw Data'!AC$1,FALSE))/100</f>
        <v>3.0911826505596599E-2</v>
      </c>
      <c r="AG24" s="84">
        <f>(VLOOKUP($A23,'RevPAR Raw Data'!$B$6:$BE$49,'RevPAR Raw Data'!AE$1,FALSE))/100</f>
        <v>3.8758525502546402E-2</v>
      </c>
    </row>
    <row r="25" spans="1:33" x14ac:dyDescent="0.2">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
      <c r="A26" s="108" t="s">
        <v>22</v>
      </c>
      <c r="B26" s="85">
        <f>(VLOOKUP($A26,'Occupancy Raw Data'!$B$8:$BE$51,'Occupancy Raw Data'!G$3,FALSE))/100</f>
        <v>0.53764038371548895</v>
      </c>
      <c r="C26" s="91">
        <f>(VLOOKUP($A26,'Occupancy Raw Data'!$B$8:$BE$51,'Occupancy Raw Data'!H$3,FALSE))/100</f>
        <v>0.56603883949461808</v>
      </c>
      <c r="D26" s="91">
        <f>(VLOOKUP($A26,'Occupancy Raw Data'!$B$8:$BE$51,'Occupancy Raw Data'!I$3,FALSE))/100</f>
        <v>0.58466892840430507</v>
      </c>
      <c r="E26" s="91">
        <f>(VLOOKUP($A26,'Occupancy Raw Data'!$B$8:$BE$51,'Occupancy Raw Data'!J$3,FALSE))/100</f>
        <v>0.57802994852597001</v>
      </c>
      <c r="F26" s="91">
        <f>(VLOOKUP($A26,'Occupancy Raw Data'!$B$8:$BE$51,'Occupancy Raw Data'!K$3,FALSE))/100</f>
        <v>0.60145648104819793</v>
      </c>
      <c r="G26" s="92">
        <f>(VLOOKUP($A26,'Occupancy Raw Data'!$B$8:$BE$51,'Occupancy Raw Data'!L$3,FALSE))/100</f>
        <v>0.57356691623771605</v>
      </c>
      <c r="H26" s="91">
        <f>(VLOOKUP($A26,'Occupancy Raw Data'!$B$8:$BE$51,'Occupancy Raw Data'!N$3,FALSE))/100</f>
        <v>0.69229644361254006</v>
      </c>
      <c r="I26" s="91">
        <f>(VLOOKUP($A26,'Occupancy Raw Data'!$B$8:$BE$51,'Occupancy Raw Data'!O$3,FALSE))/100</f>
        <v>0.65997894244267596</v>
      </c>
      <c r="J26" s="92">
        <f>(VLOOKUP($A26,'Occupancy Raw Data'!$B$8:$BE$51,'Occupancy Raw Data'!P$3,FALSE))/100</f>
        <v>0.67613769302760796</v>
      </c>
      <c r="K26" s="86">
        <f>(VLOOKUP($A26,'Occupancy Raw Data'!$B$8:$BE$51,'Occupancy Raw Data'!R$3,FALSE))/100</f>
        <v>0.60287285246339894</v>
      </c>
      <c r="M26" s="113">
        <f>VLOOKUP($A26,'ADR Raw Data'!$B$6:$BE$49,'ADR Raw Data'!G$1,FALSE)</f>
        <v>67.201070510798004</v>
      </c>
      <c r="N26" s="114">
        <f>VLOOKUP($A26,'ADR Raw Data'!$B$6:$BE$49,'ADR Raw Data'!H$1,FALSE)</f>
        <v>67.3095041800144</v>
      </c>
      <c r="O26" s="114">
        <f>VLOOKUP($A26,'ADR Raw Data'!$B$6:$BE$49,'ADR Raw Data'!I$1,FALSE)</f>
        <v>68.435703061377595</v>
      </c>
      <c r="P26" s="114">
        <f>VLOOKUP($A26,'ADR Raw Data'!$B$6:$BE$49,'ADR Raw Data'!J$1,FALSE)</f>
        <v>67.534795896579595</v>
      </c>
      <c r="Q26" s="114">
        <f>VLOOKUP($A26,'ADR Raw Data'!$B$6:$BE$49,'ADR Raw Data'!K$1,FALSE)</f>
        <v>75.08176846584</v>
      </c>
      <c r="R26" s="115">
        <f>VLOOKUP($A26,'ADR Raw Data'!$B$6:$BE$49,'ADR Raw Data'!L$1,FALSE)</f>
        <v>69.194222111628903</v>
      </c>
      <c r="S26" s="114">
        <f>VLOOKUP($A26,'ADR Raw Data'!$B$6:$BE$49,'ADR Raw Data'!N$1,FALSE)</f>
        <v>100.95261272443</v>
      </c>
      <c r="T26" s="114">
        <f>VLOOKUP($A26,'ADR Raw Data'!$B$6:$BE$49,'ADR Raw Data'!O$1,FALSE)</f>
        <v>91.762268944429593</v>
      </c>
      <c r="U26" s="115">
        <f>VLOOKUP($A26,'ADR Raw Data'!$B$6:$BE$49,'ADR Raw Data'!P$1,FALSE)</f>
        <v>96.467259052274102</v>
      </c>
      <c r="V26" s="116">
        <f>VLOOKUP($A26,'ADR Raw Data'!$B$6:$BE$49,'ADR Raw Data'!R$1,FALSE)</f>
        <v>77.933486454045195</v>
      </c>
      <c r="X26" s="113">
        <f>VLOOKUP($A26,'RevPAR Raw Data'!$B$6:$BE$49,'RevPAR Raw Data'!G$1,FALSE)</f>
        <v>36.130009335517002</v>
      </c>
      <c r="Y26" s="114">
        <f>VLOOKUP($A26,'RevPAR Raw Data'!$B$6:$BE$49,'RevPAR Raw Data'!H$1,FALSE)</f>
        <v>38.099793633013498</v>
      </c>
      <c r="Z26" s="114">
        <f>VLOOKUP($A26,'RevPAR Raw Data'!$B$6:$BE$49,'RevPAR Raw Data'!I$1,FALSE)</f>
        <v>40.012229173490802</v>
      </c>
      <c r="AA26" s="114">
        <f>VLOOKUP($A26,'RevPAR Raw Data'!$B$6:$BE$49,'RevPAR Raw Data'!J$1,FALSE)</f>
        <v>39.0371345958118</v>
      </c>
      <c r="AB26" s="114">
        <f>VLOOKUP($A26,'RevPAR Raw Data'!$B$6:$BE$49,'RevPAR Raw Data'!K$1,FALSE)</f>
        <v>45.158416252339698</v>
      </c>
      <c r="AC26" s="115">
        <f>VLOOKUP($A26,'RevPAR Raw Data'!$B$6:$BE$49,'RevPAR Raw Data'!L$1,FALSE)</f>
        <v>39.687516598034598</v>
      </c>
      <c r="AD26" s="114">
        <f>VLOOKUP($A26,'RevPAR Raw Data'!$B$6:$BE$49,'RevPAR Raw Data'!N$1,FALSE)</f>
        <v>69.8891347625175</v>
      </c>
      <c r="AE26" s="114">
        <f>VLOOKUP($A26,'RevPAR Raw Data'!$B$6:$BE$49,'RevPAR Raw Data'!O$1,FALSE)</f>
        <v>60.561165214085101</v>
      </c>
      <c r="AF26" s="115">
        <f>VLOOKUP($A26,'RevPAR Raw Data'!$B$6:$BE$49,'RevPAR Raw Data'!P$1,FALSE)</f>
        <v>65.225149988301297</v>
      </c>
      <c r="AG26" s="116">
        <f>VLOOKUP($A26,'RevPAR Raw Data'!$B$6:$BE$49,'RevPAR Raw Data'!R$1,FALSE)</f>
        <v>46.983983280967898</v>
      </c>
    </row>
    <row r="27" spans="1:33" x14ac:dyDescent="0.2">
      <c r="A27" s="93" t="s">
        <v>14</v>
      </c>
      <c r="B27" s="81">
        <f>(VLOOKUP($A26,'Occupancy Raw Data'!$B$8:$BE$51,'Occupancy Raw Data'!T$3,FALSE))/100</f>
        <v>4.0536437777175499E-2</v>
      </c>
      <c r="C27" s="82">
        <f>(VLOOKUP($A26,'Occupancy Raw Data'!$B$8:$BE$51,'Occupancy Raw Data'!U$3,FALSE))/100</f>
        <v>4.52729036571854E-2</v>
      </c>
      <c r="D27" s="82">
        <f>(VLOOKUP($A26,'Occupancy Raw Data'!$B$8:$BE$51,'Occupancy Raw Data'!V$3,FALSE))/100</f>
        <v>9.2400214190697202E-2</v>
      </c>
      <c r="E27" s="82">
        <f>(VLOOKUP($A26,'Occupancy Raw Data'!$B$8:$BE$51,'Occupancy Raw Data'!W$3,FALSE))/100</f>
        <v>7.09227378501254E-2</v>
      </c>
      <c r="F27" s="82">
        <f>(VLOOKUP($A26,'Occupancy Raw Data'!$B$8:$BE$51,'Occupancy Raw Data'!X$3,FALSE))/100</f>
        <v>1.4358905706219401E-2</v>
      </c>
      <c r="G27" s="82">
        <f>(VLOOKUP($A26,'Occupancy Raw Data'!$B$8:$BE$51,'Occupancy Raw Data'!Y$3,FALSE))/100</f>
        <v>5.19270377920329E-2</v>
      </c>
      <c r="H27" s="83">
        <f>(VLOOKUP($A26,'Occupancy Raw Data'!$B$8:$BE$51,'Occupancy Raw Data'!AA$3,FALSE))/100</f>
        <v>4.5112753942790199E-2</v>
      </c>
      <c r="I27" s="83">
        <f>(VLOOKUP($A26,'Occupancy Raw Data'!$B$8:$BE$51,'Occupancy Raw Data'!AB$3,FALSE))/100</f>
        <v>3.2385557079770998E-2</v>
      </c>
      <c r="J27" s="82">
        <f>(VLOOKUP($A26,'Occupancy Raw Data'!$B$8:$BE$51,'Occupancy Raw Data'!AC$3,FALSE))/100</f>
        <v>3.8862268466295598E-2</v>
      </c>
      <c r="K27" s="84">
        <f>(VLOOKUP($A26,'Occupancy Raw Data'!$B$8:$BE$51,'Occupancy Raw Data'!AE$3,FALSE))/100</f>
        <v>4.7665721204973498E-2</v>
      </c>
      <c r="M27" s="81">
        <f>(VLOOKUP($A26,'ADR Raw Data'!$B$6:$BE$49,'ADR Raw Data'!T$1,FALSE))/100</f>
        <v>-2.5609075241719596E-3</v>
      </c>
      <c r="N27" s="82">
        <f>(VLOOKUP($A26,'ADR Raw Data'!$B$6:$BE$49,'ADR Raw Data'!U$1,FALSE))/100</f>
        <v>-1.4507892756102002E-2</v>
      </c>
      <c r="O27" s="82">
        <f>(VLOOKUP($A26,'ADR Raw Data'!$B$6:$BE$49,'ADR Raw Data'!V$1,FALSE))/100</f>
        <v>-8.0053579235819412E-3</v>
      </c>
      <c r="P27" s="82">
        <f>(VLOOKUP($A26,'ADR Raw Data'!$B$6:$BE$49,'ADR Raw Data'!W$1,FALSE))/100</f>
        <v>-6.8497407308958397E-2</v>
      </c>
      <c r="Q27" s="82">
        <f>(VLOOKUP($A26,'ADR Raw Data'!$B$6:$BE$49,'ADR Raw Data'!X$1,FALSE))/100</f>
        <v>-0.16156281217326299</v>
      </c>
      <c r="R27" s="82">
        <f>(VLOOKUP($A26,'ADR Raw Data'!$B$6:$BE$49,'ADR Raw Data'!Y$1,FALSE))/100</f>
        <v>-6.1381355029865199E-2</v>
      </c>
      <c r="S27" s="83">
        <f>(VLOOKUP($A26,'ADR Raw Data'!$B$6:$BE$49,'ADR Raw Data'!AA$1,FALSE))/100</f>
        <v>7.0945840344968106E-2</v>
      </c>
      <c r="T27" s="83">
        <f>(VLOOKUP($A26,'ADR Raw Data'!$B$6:$BE$49,'ADR Raw Data'!AB$1,FALSE))/100</f>
        <v>3.7457174121984703E-2</v>
      </c>
      <c r="U27" s="82">
        <f>(VLOOKUP($A26,'ADR Raw Data'!$B$6:$BE$49,'ADR Raw Data'!AC$1,FALSE))/100</f>
        <v>5.5339469257989195E-2</v>
      </c>
      <c r="V27" s="84">
        <f>(VLOOKUP($A26,'ADR Raw Data'!$B$6:$BE$49,'ADR Raw Data'!AE$1,FALSE))/100</f>
        <v>-1.8960385560117202E-2</v>
      </c>
      <c r="X27" s="81">
        <f>(VLOOKUP($A26,'RevPAR Raw Data'!$B$6:$BE$49,'RevPAR Raw Data'!T$1,FALSE))/100</f>
        <v>3.7871720184496797E-2</v>
      </c>
      <c r="Y27" s="82">
        <f>(VLOOKUP($A26,'RevPAR Raw Data'!$B$6:$BE$49,'RevPAR Raw Data'!U$1,FALSE))/100</f>
        <v>3.01081964700676E-2</v>
      </c>
      <c r="Z27" s="82">
        <f>(VLOOKUP($A26,'RevPAR Raw Data'!$B$6:$BE$49,'RevPAR Raw Data'!V$1,FALSE))/100</f>
        <v>8.365515948030311E-2</v>
      </c>
      <c r="AA27" s="82">
        <f>(VLOOKUP($A26,'RevPAR Raw Data'!$B$6:$BE$49,'RevPAR Raw Data'!W$1,FALSE))/100</f>
        <v>-2.4326931208195502E-3</v>
      </c>
      <c r="AB27" s="82">
        <f>(VLOOKUP($A26,'RevPAR Raw Data'!$B$6:$BE$49,'RevPAR Raw Data'!X$1,FALSE))/100</f>
        <v>-0.149523771652671</v>
      </c>
      <c r="AC27" s="82">
        <f>(VLOOKUP($A26,'RevPAR Raw Data'!$B$6:$BE$49,'RevPAR Raw Data'!Y$1,FALSE))/100</f>
        <v>-1.2641669180194199E-2</v>
      </c>
      <c r="AD27" s="83">
        <f>(VLOOKUP($A26,'RevPAR Raw Data'!$B$6:$BE$49,'RevPAR Raw Data'!AA$1,FALSE))/100</f>
        <v>0.11925915652650501</v>
      </c>
      <c r="AE27" s="83">
        <f>(VLOOKUP($A26,'RevPAR Raw Data'!$B$6:$BE$49,'RevPAR Raw Data'!AB$1,FALSE))/100</f>
        <v>7.1055802652330302E-2</v>
      </c>
      <c r="AF27" s="82">
        <f>(VLOOKUP($A26,'RevPAR Raw Data'!$B$6:$BE$49,'RevPAR Raw Data'!AC$1,FALSE))/100</f>
        <v>9.6352355035371109E-2</v>
      </c>
      <c r="AG27" s="84">
        <f>(VLOOKUP($A26,'RevPAR Raw Data'!$B$6:$BE$49,'RevPAR Raw Data'!AE$1,FALSE))/100</f>
        <v>2.7801575192808899E-2</v>
      </c>
    </row>
    <row r="28" spans="1:33" x14ac:dyDescent="0.2">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
      <c r="A29" s="108" t="s">
        <v>24</v>
      </c>
      <c r="B29" s="109">
        <f>(VLOOKUP($A29,'Occupancy Raw Data'!$B$8:$BE$45,'Occupancy Raw Data'!G$3,FALSE))/100</f>
        <v>0.49441819877832205</v>
      </c>
      <c r="C29" s="110">
        <f>(VLOOKUP($A29,'Occupancy Raw Data'!$B$8:$BE$45,'Occupancy Raw Data'!H$3,FALSE))/100</f>
        <v>0.54614389311828604</v>
      </c>
      <c r="D29" s="110">
        <f>(VLOOKUP($A29,'Occupancy Raw Data'!$B$8:$BE$45,'Occupancy Raw Data'!I$3,FALSE))/100</f>
        <v>0.55035657328558896</v>
      </c>
      <c r="E29" s="110">
        <f>(VLOOKUP($A29,'Occupancy Raw Data'!$B$8:$BE$45,'Occupancy Raw Data'!J$3,FALSE))/100</f>
        <v>0.51006529654259303</v>
      </c>
      <c r="F29" s="110">
        <f>(VLOOKUP($A29,'Occupancy Raw Data'!$B$8:$BE$45,'Occupancy Raw Data'!K$3,FALSE))/100</f>
        <v>0.53525110582854307</v>
      </c>
      <c r="G29" s="111">
        <f>(VLOOKUP($A29,'Occupancy Raw Data'!$B$8:$BE$45,'Occupancy Raw Data'!L$3,FALSE))/100</f>
        <v>0.52724701351066694</v>
      </c>
      <c r="H29" s="91">
        <f>(VLOOKUP($A29,'Occupancy Raw Data'!$B$8:$BE$45,'Occupancy Raw Data'!N$3,FALSE))/100</f>
        <v>0.7028856859146021</v>
      </c>
      <c r="I29" s="91">
        <f>(VLOOKUP($A29,'Occupancy Raw Data'!$B$8:$BE$45,'Occupancy Raw Data'!O$3,FALSE))/100</f>
        <v>0.70258478018836601</v>
      </c>
      <c r="J29" s="111">
        <f>(VLOOKUP($A29,'Occupancy Raw Data'!$B$8:$BE$45,'Occupancy Raw Data'!P$3,FALSE))/100</f>
        <v>0.702735233051484</v>
      </c>
      <c r="K29" s="112">
        <f>(VLOOKUP($A29,'Occupancy Raw Data'!$B$8:$BE$45,'Occupancy Raw Data'!R$3,FALSE))/100</f>
        <v>0.57738650480804299</v>
      </c>
      <c r="M29" s="113">
        <f>VLOOKUP($A29,'ADR Raw Data'!$B$6:$BE$43,'ADR Raw Data'!G$1,FALSE)</f>
        <v>107.712205587</v>
      </c>
      <c r="N29" s="114">
        <f>VLOOKUP($A29,'ADR Raw Data'!$B$6:$BE$43,'ADR Raw Data'!H$1,FALSE)</f>
        <v>109.42883581267201</v>
      </c>
      <c r="O29" s="114">
        <f>VLOOKUP($A29,'ADR Raw Data'!$B$6:$BE$43,'ADR Raw Data'!I$1,FALSE)</f>
        <v>105.58751120831</v>
      </c>
      <c r="P29" s="114">
        <f>VLOOKUP($A29,'ADR Raw Data'!$B$6:$BE$43,'ADR Raw Data'!J$1,FALSE)</f>
        <v>102.71499734528901</v>
      </c>
      <c r="Q29" s="114">
        <f>VLOOKUP($A29,'ADR Raw Data'!$B$6:$BE$43,'ADR Raw Data'!K$1,FALSE)</f>
        <v>115.189214639082</v>
      </c>
      <c r="R29" s="115">
        <f>VLOOKUP($A29,'ADR Raw Data'!$B$6:$BE$43,'ADR Raw Data'!L$1,FALSE)</f>
        <v>108.175503595479</v>
      </c>
      <c r="S29" s="114">
        <f>VLOOKUP($A29,'ADR Raw Data'!$B$6:$BE$43,'ADR Raw Data'!N$1,FALSE)</f>
        <v>133.671821567704</v>
      </c>
      <c r="T29" s="114">
        <f>VLOOKUP($A29,'ADR Raw Data'!$B$6:$BE$43,'ADR Raw Data'!O$1,FALSE)</f>
        <v>128.75024369351999</v>
      </c>
      <c r="U29" s="115">
        <f>VLOOKUP($A29,'ADR Raw Data'!$B$6:$BE$43,'ADR Raw Data'!P$1,FALSE)</f>
        <v>131.21155947589199</v>
      </c>
      <c r="V29" s="116">
        <f>VLOOKUP($A29,'ADR Raw Data'!$B$6:$BE$43,'ADR Raw Data'!R$1,FALSE)</f>
        <v>116.186106031954</v>
      </c>
      <c r="X29" s="113">
        <f>VLOOKUP($A29,'RevPAR Raw Data'!$B$6:$BE$43,'RevPAR Raw Data'!G$1,FALSE)</f>
        <v>53.254874672764998</v>
      </c>
      <c r="Y29" s="114">
        <f>VLOOKUP($A29,'RevPAR Raw Data'!$B$6:$BE$43,'RevPAR Raw Data'!H$1,FALSE)</f>
        <v>59.763890410134501</v>
      </c>
      <c r="Z29" s="114">
        <f>VLOOKUP($A29,'RevPAR Raw Data'!$B$6:$BE$43,'RevPAR Raw Data'!I$1,FALSE)</f>
        <v>58.110780850359497</v>
      </c>
      <c r="AA29" s="114">
        <f>VLOOKUP($A29,'RevPAR Raw Data'!$B$6:$BE$43,'RevPAR Raw Data'!J$1,FALSE)</f>
        <v>52.391355580296597</v>
      </c>
      <c r="AB29" s="114">
        <f>VLOOKUP($A29,'RevPAR Raw Data'!$B$6:$BE$43,'RevPAR Raw Data'!K$1,FALSE)</f>
        <v>61.655154515090402</v>
      </c>
      <c r="AC29" s="115">
        <f>VLOOKUP($A29,'RevPAR Raw Data'!$B$6:$BE$43,'RevPAR Raw Data'!L$1,FALSE)</f>
        <v>57.035211205729198</v>
      </c>
      <c r="AD29" s="114">
        <f>VLOOKUP($A29,'RevPAR Raw Data'!$B$6:$BE$43,'RevPAR Raw Data'!N$1,FALSE)</f>
        <v>93.9560099900701</v>
      </c>
      <c r="AE29" s="114">
        <f>VLOOKUP($A29,'RevPAR Raw Data'!$B$6:$BE$43,'RevPAR Raw Data'!O$1,FALSE)</f>
        <v>90.457961664610394</v>
      </c>
      <c r="AF29" s="115">
        <f>VLOOKUP($A29,'RevPAR Raw Data'!$B$6:$BE$43,'RevPAR Raw Data'!P$1,FALSE)</f>
        <v>92.206985827340205</v>
      </c>
      <c r="AG29" s="116">
        <f>VLOOKUP($A29,'RevPAR Raw Data'!$B$6:$BE$43,'RevPAR Raw Data'!R$1,FALSE)</f>
        <v>67.084289669046598</v>
      </c>
    </row>
    <row r="30" spans="1:33" x14ac:dyDescent="0.2">
      <c r="A30" s="93" t="s">
        <v>14</v>
      </c>
      <c r="B30" s="81">
        <f>(VLOOKUP($A29,'Occupancy Raw Data'!$B$8:$BE$51,'Occupancy Raw Data'!T$3,FALSE))/100</f>
        <v>9.6498023542516909E-2</v>
      </c>
      <c r="C30" s="82">
        <f>(VLOOKUP($A29,'Occupancy Raw Data'!$B$8:$BE$51,'Occupancy Raw Data'!U$3,FALSE))/100</f>
        <v>0.11684095145991</v>
      </c>
      <c r="D30" s="82">
        <f>(VLOOKUP($A29,'Occupancy Raw Data'!$B$8:$BE$51,'Occupancy Raw Data'!V$3,FALSE))/100</f>
        <v>0.192967958219118</v>
      </c>
      <c r="E30" s="82">
        <f>(VLOOKUP($A29,'Occupancy Raw Data'!$B$8:$BE$51,'Occupancy Raw Data'!W$3,FALSE))/100</f>
        <v>0.30094808797192402</v>
      </c>
      <c r="F30" s="82">
        <f>(VLOOKUP($A29,'Occupancy Raw Data'!$B$8:$BE$51,'Occupancy Raw Data'!X$3,FALSE))/100</f>
        <v>0.18201133585530399</v>
      </c>
      <c r="G30" s="82">
        <f>(VLOOKUP($A29,'Occupancy Raw Data'!$B$8:$BE$51,'Occupancy Raw Data'!Y$3,FALSE))/100</f>
        <v>0.17367286696439202</v>
      </c>
      <c r="H30" s="83">
        <f>(VLOOKUP($A29,'Occupancy Raw Data'!$B$8:$BE$51,'Occupancy Raw Data'!AA$3,FALSE))/100</f>
        <v>0.12484665090623799</v>
      </c>
      <c r="I30" s="83">
        <f>(VLOOKUP($A29,'Occupancy Raw Data'!$B$8:$BE$51,'Occupancy Raw Data'!AB$3,FALSE))/100</f>
        <v>0.107702158439622</v>
      </c>
      <c r="J30" s="82">
        <f>(VLOOKUP($A29,'Occupancy Raw Data'!$B$8:$BE$51,'Occupancy Raw Data'!AC$3,FALSE))/100</f>
        <v>0.116210410692896</v>
      </c>
      <c r="K30" s="84">
        <f>(VLOOKUP($A29,'Occupancy Raw Data'!$B$8:$BE$51,'Occupancy Raw Data'!AE$3,FALSE))/100</f>
        <v>0.152932997890842</v>
      </c>
      <c r="M30" s="81">
        <f>(VLOOKUP($A29,'ADR Raw Data'!$B$6:$BE$49,'ADR Raw Data'!T$1,FALSE))/100</f>
        <v>2.1537086110921599E-2</v>
      </c>
      <c r="N30" s="82">
        <f>(VLOOKUP($A29,'ADR Raw Data'!$B$6:$BE$49,'ADR Raw Data'!U$1,FALSE))/100</f>
        <v>5.2161379914248795E-2</v>
      </c>
      <c r="O30" s="82">
        <f>(VLOOKUP($A29,'ADR Raw Data'!$B$6:$BE$49,'ADR Raw Data'!V$1,FALSE))/100</f>
        <v>1.66982071523234E-2</v>
      </c>
      <c r="P30" s="82">
        <f>(VLOOKUP($A29,'ADR Raw Data'!$B$6:$BE$49,'ADR Raw Data'!W$1,FALSE))/100</f>
        <v>-2.1439513694759903E-2</v>
      </c>
      <c r="Q30" s="82">
        <f>(VLOOKUP($A29,'ADR Raw Data'!$B$6:$BE$49,'ADR Raw Data'!X$1,FALSE))/100</f>
        <v>1.4247426550047999E-2</v>
      </c>
      <c r="R30" s="82">
        <f>(VLOOKUP($A29,'ADR Raw Data'!$B$6:$BE$49,'ADR Raw Data'!Y$1,FALSE))/100</f>
        <v>1.7077013349776401E-2</v>
      </c>
      <c r="S30" s="83">
        <f>(VLOOKUP($A29,'ADR Raw Data'!$B$6:$BE$49,'ADR Raw Data'!AA$1,FALSE))/100</f>
        <v>4.4519129387594399E-2</v>
      </c>
      <c r="T30" s="83">
        <f>(VLOOKUP($A29,'ADR Raw Data'!$B$6:$BE$49,'ADR Raw Data'!AB$1,FALSE))/100</f>
        <v>2.3749583995429001E-2</v>
      </c>
      <c r="U30" s="82">
        <f>(VLOOKUP($A29,'ADR Raw Data'!$B$6:$BE$49,'ADR Raw Data'!AC$1,FALSE))/100</f>
        <v>3.4296287009310901E-2</v>
      </c>
      <c r="V30" s="84">
        <f>(VLOOKUP($A29,'ADR Raw Data'!$B$6:$BE$49,'ADR Raw Data'!AE$1,FALSE))/100</f>
        <v>2.1603976319579998E-2</v>
      </c>
      <c r="X30" s="81">
        <f>(VLOOKUP($A29,'RevPAR Raw Data'!$B$6:$BE$43,'RevPAR Raw Data'!T$1,FALSE))/100</f>
        <v>0.120113395896007</v>
      </c>
      <c r="Y30" s="82">
        <f>(VLOOKUP($A29,'RevPAR Raw Data'!$B$6:$BE$43,'RevPAR Raw Data'!U$1,FALSE))/100</f>
        <v>0.175096916632802</v>
      </c>
      <c r="Z30" s="82">
        <f>(VLOOKUP($A29,'RevPAR Raw Data'!$B$6:$BE$43,'RevPAR Raw Data'!V$1,FALSE))/100</f>
        <v>0.212888384311546</v>
      </c>
      <c r="AA30" s="82">
        <f>(VLOOKUP($A29,'RevPAR Raw Data'!$B$6:$BE$43,'RevPAR Raw Data'!W$1,FALSE))/100</f>
        <v>0.27305639362367901</v>
      </c>
      <c r="AB30" s="82">
        <f>(VLOOKUP($A29,'RevPAR Raw Data'!$B$6:$BE$43,'RevPAR Raw Data'!X$1,FALSE))/100</f>
        <v>0.19885195554422702</v>
      </c>
      <c r="AC30" s="82">
        <f>(VLOOKUP($A29,'RevPAR Raw Data'!$B$6:$BE$43,'RevPAR Raw Data'!Y$1,FALSE))/100</f>
        <v>0.193715694181814</v>
      </c>
      <c r="AD30" s="83">
        <f>(VLOOKUP($A29,'RevPAR Raw Data'!$B$6:$BE$43,'RevPAR Raw Data'!AA$1,FALSE))/100</f>
        <v>0.17492384449913501</v>
      </c>
      <c r="AE30" s="83">
        <f>(VLOOKUP($A29,'RevPAR Raw Data'!$B$6:$BE$43,'RevPAR Raw Data'!AB$1,FALSE))/100</f>
        <v>0.13400962389340201</v>
      </c>
      <c r="AF30" s="82">
        <f>(VLOOKUP($A29,'RevPAR Raw Data'!$B$6:$BE$43,'RevPAR Raw Data'!AC$1,FALSE))/100</f>
        <v>0.154492283300801</v>
      </c>
      <c r="AG30" s="84">
        <f>(VLOOKUP($A29,'RevPAR Raw Data'!$B$6:$BE$43,'RevPAR Raw Data'!AE$1,FALSE))/100</f>
        <v>0.17784093507533799</v>
      </c>
    </row>
    <row r="31" spans="1:33" x14ac:dyDescent="0.2">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
      <c r="A32" s="108" t="s">
        <v>25</v>
      </c>
      <c r="B32" s="109">
        <f>(VLOOKUP($A32,'Occupancy Raw Data'!$B$8:$BE$45,'Occupancy Raw Data'!G$3,FALSE))/100</f>
        <v>0.46442533229085198</v>
      </c>
      <c r="C32" s="110">
        <f>(VLOOKUP($A32,'Occupancy Raw Data'!$B$8:$BE$45,'Occupancy Raw Data'!H$3,FALSE))/100</f>
        <v>0.57075840500390906</v>
      </c>
      <c r="D32" s="110">
        <f>(VLOOKUP($A32,'Occupancy Raw Data'!$B$8:$BE$45,'Occupancy Raw Data'!I$3,FALSE))/100</f>
        <v>0.59108678655199298</v>
      </c>
      <c r="E32" s="110">
        <f>(VLOOKUP($A32,'Occupancy Raw Data'!$B$8:$BE$45,'Occupancy Raw Data'!J$3,FALSE))/100</f>
        <v>0.56606724003127395</v>
      </c>
      <c r="F32" s="110">
        <f>(VLOOKUP($A32,'Occupancy Raw Data'!$B$8:$BE$45,'Occupancy Raw Data'!K$3,FALSE))/100</f>
        <v>0.59030492572322102</v>
      </c>
      <c r="G32" s="111">
        <f>(VLOOKUP($A32,'Occupancy Raw Data'!$B$8:$BE$45,'Occupancy Raw Data'!L$3,FALSE))/100</f>
        <v>0.55652853792025003</v>
      </c>
      <c r="H32" s="91">
        <f>(VLOOKUP($A32,'Occupancy Raw Data'!$B$8:$BE$45,'Occupancy Raw Data'!N$3,FALSE))/100</f>
        <v>0.79437060203283805</v>
      </c>
      <c r="I32" s="91">
        <f>(VLOOKUP($A32,'Occupancy Raw Data'!$B$8:$BE$45,'Occupancy Raw Data'!O$3,FALSE))/100</f>
        <v>0.73807662236121896</v>
      </c>
      <c r="J32" s="111">
        <f>(VLOOKUP($A32,'Occupancy Raw Data'!$B$8:$BE$45,'Occupancy Raw Data'!P$3,FALSE))/100</f>
        <v>0.76622361219702795</v>
      </c>
      <c r="K32" s="112">
        <f>(VLOOKUP($A32,'Occupancy Raw Data'!$B$8:$BE$45,'Occupancy Raw Data'!R$3,FALSE))/100</f>
        <v>0.61644141628504401</v>
      </c>
      <c r="M32" s="113">
        <f>VLOOKUP($A32,'ADR Raw Data'!$B$6:$BE$43,'ADR Raw Data'!G$1,FALSE)</f>
        <v>108.988804713804</v>
      </c>
      <c r="N32" s="114">
        <f>VLOOKUP($A32,'ADR Raw Data'!$B$6:$BE$43,'ADR Raw Data'!H$1,FALSE)</f>
        <v>114.42469863013601</v>
      </c>
      <c r="O32" s="114">
        <f>VLOOKUP($A32,'ADR Raw Data'!$B$6:$BE$43,'ADR Raw Data'!I$1,FALSE)</f>
        <v>119.164576719576</v>
      </c>
      <c r="P32" s="114">
        <f>VLOOKUP($A32,'ADR Raw Data'!$B$6:$BE$43,'ADR Raw Data'!J$1,FALSE)</f>
        <v>119.050138121546</v>
      </c>
      <c r="Q32" s="114">
        <f>VLOOKUP($A32,'ADR Raw Data'!$B$6:$BE$43,'ADR Raw Data'!K$1,FALSE)</f>
        <v>151.49798675496601</v>
      </c>
      <c r="R32" s="115">
        <f>VLOOKUP($A32,'ADR Raw Data'!$B$6:$BE$43,'ADR Raw Data'!L$1,FALSE)</f>
        <v>123.32989041865601</v>
      </c>
      <c r="S32" s="114">
        <f>VLOOKUP($A32,'ADR Raw Data'!$B$6:$BE$43,'ADR Raw Data'!N$1,FALSE)</f>
        <v>182.28121062992099</v>
      </c>
      <c r="T32" s="114">
        <f>VLOOKUP($A32,'ADR Raw Data'!$B$6:$BE$43,'ADR Raw Data'!O$1,FALSE)</f>
        <v>164.05966101694901</v>
      </c>
      <c r="U32" s="115">
        <f>VLOOKUP($A32,'ADR Raw Data'!$B$6:$BE$43,'ADR Raw Data'!P$1,FALSE)</f>
        <v>173.50511734693799</v>
      </c>
      <c r="V32" s="116">
        <f>VLOOKUP($A32,'ADR Raw Data'!$B$6:$BE$43,'ADR Raw Data'!R$1,FALSE)</f>
        <v>141.14895995651301</v>
      </c>
      <c r="X32" s="113">
        <f>VLOOKUP($A32,'RevPAR Raw Data'!$B$6:$BE$43,'RevPAR Raw Data'!G$1,FALSE)</f>
        <v>50.617161845191497</v>
      </c>
      <c r="Y32" s="114">
        <f>VLOOKUP($A32,'RevPAR Raw Data'!$B$6:$BE$43,'RevPAR Raw Data'!H$1,FALSE)</f>
        <v>65.308858483189894</v>
      </c>
      <c r="Z32" s="114">
        <f>VLOOKUP($A32,'RevPAR Raw Data'!$B$6:$BE$43,'RevPAR Raw Data'!I$1,FALSE)</f>
        <v>70.436606724003099</v>
      </c>
      <c r="AA32" s="114">
        <f>VLOOKUP($A32,'RevPAR Raw Data'!$B$6:$BE$43,'RevPAR Raw Data'!J$1,FALSE)</f>
        <v>67.390383111806003</v>
      </c>
      <c r="AB32" s="114">
        <f>VLOOKUP($A32,'RevPAR Raw Data'!$B$6:$BE$43,'RevPAR Raw Data'!K$1,FALSE)</f>
        <v>89.430007818608203</v>
      </c>
      <c r="AC32" s="115">
        <f>VLOOKUP($A32,'RevPAR Raw Data'!$B$6:$BE$43,'RevPAR Raw Data'!L$1,FALSE)</f>
        <v>68.636603596559794</v>
      </c>
      <c r="AD32" s="114">
        <f>VLOOKUP($A32,'RevPAR Raw Data'!$B$6:$BE$43,'RevPAR Raw Data'!N$1,FALSE)</f>
        <v>144.79883502736499</v>
      </c>
      <c r="AE32" s="114">
        <f>VLOOKUP($A32,'RevPAR Raw Data'!$B$6:$BE$43,'RevPAR Raw Data'!O$1,FALSE)</f>
        <v>121.088600469116</v>
      </c>
      <c r="AF32" s="115">
        <f>VLOOKUP($A32,'RevPAR Raw Data'!$B$6:$BE$43,'RevPAR Raw Data'!P$1,FALSE)</f>
        <v>132.94371774824</v>
      </c>
      <c r="AG32" s="116">
        <f>VLOOKUP($A32,'RevPAR Raw Data'!$B$6:$BE$43,'RevPAR Raw Data'!R$1,FALSE)</f>
        <v>87.010064782754299</v>
      </c>
    </row>
    <row r="33" spans="1:33" x14ac:dyDescent="0.2">
      <c r="A33" s="93" t="s">
        <v>14</v>
      </c>
      <c r="B33" s="81">
        <f>(VLOOKUP($A32,'Occupancy Raw Data'!$B$8:$BE$51,'Occupancy Raw Data'!T$3,FALSE))/100</f>
        <v>0.08</v>
      </c>
      <c r="C33" s="82">
        <f>(VLOOKUP($A32,'Occupancy Raw Data'!$B$8:$BE$51,'Occupancy Raw Data'!U$3,FALSE))/100</f>
        <v>0.10105580693815901</v>
      </c>
      <c r="D33" s="82">
        <f>(VLOOKUP($A32,'Occupancy Raw Data'!$B$8:$BE$51,'Occupancy Raw Data'!V$3,FALSE))/100</f>
        <v>0.16307692307692301</v>
      </c>
      <c r="E33" s="82">
        <f>(VLOOKUP($A32,'Occupancy Raw Data'!$B$8:$BE$51,'Occupancy Raw Data'!W$3,FALSE))/100</f>
        <v>0.18107667210440401</v>
      </c>
      <c r="F33" s="82">
        <f>(VLOOKUP($A32,'Occupancy Raw Data'!$B$8:$BE$51,'Occupancy Raw Data'!X$3,FALSE))/100</f>
        <v>-3.08087291399229E-2</v>
      </c>
      <c r="G33" s="82">
        <f>(VLOOKUP($A32,'Occupancy Raw Data'!$B$8:$BE$51,'Occupancy Raw Data'!Y$3,FALSE))/100</f>
        <v>9.3394777265745008E-2</v>
      </c>
      <c r="H33" s="83">
        <f>(VLOOKUP($A32,'Occupancy Raw Data'!$B$8:$BE$51,'Occupancy Raw Data'!AA$3,FALSE))/100</f>
        <v>6.16509926854754E-2</v>
      </c>
      <c r="I33" s="83">
        <f>(VLOOKUP($A32,'Occupancy Raw Data'!$B$8:$BE$51,'Occupancy Raw Data'!AB$3,FALSE))/100</f>
        <v>-2.1761658031088E-2</v>
      </c>
      <c r="J33" s="82">
        <f>(VLOOKUP($A32,'Occupancy Raw Data'!$B$8:$BE$51,'Occupancy Raw Data'!AC$3,FALSE))/100</f>
        <v>1.9771071800208099E-2</v>
      </c>
      <c r="K33" s="84">
        <f>(VLOOKUP($A32,'Occupancy Raw Data'!$B$8:$BE$51,'Occupancy Raw Data'!AE$3,FALSE))/100</f>
        <v>6.6061425536024704E-2</v>
      </c>
      <c r="M33" s="81">
        <f>(VLOOKUP($A32,'ADR Raw Data'!$B$6:$BE$49,'ADR Raw Data'!T$1,FALSE))/100</f>
        <v>-9.0833023660143897E-2</v>
      </c>
      <c r="N33" s="82">
        <f>(VLOOKUP($A32,'ADR Raw Data'!$B$6:$BE$49,'ADR Raw Data'!U$1,FALSE))/100</f>
        <v>-0.10039849079237501</v>
      </c>
      <c r="O33" s="82">
        <f>(VLOOKUP($A32,'ADR Raw Data'!$B$6:$BE$49,'ADR Raw Data'!V$1,FALSE))/100</f>
        <v>-8.4955664598169001E-2</v>
      </c>
      <c r="P33" s="82">
        <f>(VLOOKUP($A32,'ADR Raw Data'!$B$6:$BE$49,'ADR Raw Data'!W$1,FALSE))/100</f>
        <v>-0.16912304045614801</v>
      </c>
      <c r="Q33" s="82">
        <f>(VLOOKUP($A32,'ADR Raw Data'!$B$6:$BE$49,'ADR Raw Data'!X$1,FALSE))/100</f>
        <v>-5.3345081276157905E-2</v>
      </c>
      <c r="R33" s="82">
        <f>(VLOOKUP($A32,'ADR Raw Data'!$B$6:$BE$49,'ADR Raw Data'!Y$1,FALSE))/100</f>
        <v>-0.10275110223610501</v>
      </c>
      <c r="S33" s="83">
        <f>(VLOOKUP($A32,'ADR Raw Data'!$B$6:$BE$49,'ADR Raw Data'!AA$1,FALSE))/100</f>
        <v>6.4338090876366105E-2</v>
      </c>
      <c r="T33" s="83">
        <f>(VLOOKUP($A32,'ADR Raw Data'!$B$6:$BE$49,'ADR Raw Data'!AB$1,FALSE))/100</f>
        <v>5.6408366555274106E-2</v>
      </c>
      <c r="U33" s="82">
        <f>(VLOOKUP($A32,'ADR Raw Data'!$B$6:$BE$49,'ADR Raw Data'!AC$1,FALSE))/100</f>
        <v>6.2833014660421696E-2</v>
      </c>
      <c r="V33" s="84">
        <f>(VLOOKUP($A32,'ADR Raw Data'!$B$6:$BE$49,'ADR Raw Data'!AE$1,FALSE))/100</f>
        <v>-3.9997196833029498E-2</v>
      </c>
      <c r="X33" s="81">
        <f>(VLOOKUP($A32,'RevPAR Raw Data'!$B$6:$BE$43,'RevPAR Raw Data'!T$1,FALSE))/100</f>
        <v>-1.8099665552955401E-2</v>
      </c>
      <c r="Y33" s="82">
        <f>(VLOOKUP($A32,'RevPAR Raw Data'!$B$6:$BE$43,'RevPAR Raw Data'!U$1,FALSE))/100</f>
        <v>-9.4885343566124495E-3</v>
      </c>
      <c r="Z33" s="82">
        <f>(VLOOKUP($A32,'RevPAR Raw Data'!$B$6:$BE$43,'RevPAR Raw Data'!V$1,FALSE))/100</f>
        <v>6.4266950098129494E-2</v>
      </c>
      <c r="AA33" s="82">
        <f>(VLOOKUP($A32,'RevPAR Raw Data'!$B$6:$BE$43,'RevPAR Raw Data'!W$1,FALSE))/100</f>
        <v>-1.8670605693721799E-2</v>
      </c>
      <c r="AB33" s="82">
        <f>(VLOOKUP($A32,'RevPAR Raw Data'!$B$6:$BE$43,'RevPAR Raw Data'!X$1,FALSE))/100</f>
        <v>-8.2510316256096589E-2</v>
      </c>
      <c r="AC33" s="82">
        <f>(VLOOKUP($A32,'RevPAR Raw Data'!$B$6:$BE$43,'RevPAR Raw Data'!Y$1,FALSE))/100</f>
        <v>-1.8952741277511499E-2</v>
      </c>
      <c r="AD33" s="83">
        <f>(VLOOKUP($A32,'RevPAR Raw Data'!$B$6:$BE$43,'RevPAR Raw Data'!AA$1,FALSE))/100</f>
        <v>0.129955590731857</v>
      </c>
      <c r="AE33" s="83">
        <f>(VLOOKUP($A32,'RevPAR Raw Data'!$B$6:$BE$43,'RevPAR Raw Data'!AB$1,FALSE))/100</f>
        <v>3.3419168941117801E-2</v>
      </c>
      <c r="AF33" s="82">
        <f>(VLOOKUP($A32,'RevPAR Raw Data'!$B$6:$BE$43,'RevPAR Raw Data'!AC$1,FALSE))/100</f>
        <v>8.3846362504904501E-2</v>
      </c>
      <c r="AG33" s="84">
        <f>(VLOOKUP($A32,'RevPAR Raw Data'!$B$6:$BE$43,'RevPAR Raw Data'!AE$1,FALSE))/100</f>
        <v>2.3421956862760197E-2</v>
      </c>
    </row>
    <row r="34" spans="1:33" x14ac:dyDescent="0.2">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
      <c r="A35" s="108" t="s">
        <v>26</v>
      </c>
      <c r="B35" s="109">
        <f>(VLOOKUP($A35,'Occupancy Raw Data'!$B$8:$BE$45,'Occupancy Raw Data'!G$3,FALSE))/100</f>
        <v>0.51571038251366097</v>
      </c>
      <c r="C35" s="110">
        <f>(VLOOKUP($A35,'Occupancy Raw Data'!$B$8:$BE$45,'Occupancy Raw Data'!H$3,FALSE))/100</f>
        <v>0.625</v>
      </c>
      <c r="D35" s="110">
        <f>(VLOOKUP($A35,'Occupancy Raw Data'!$B$8:$BE$45,'Occupancy Raw Data'!I$3,FALSE))/100</f>
        <v>0.62978142076502697</v>
      </c>
      <c r="E35" s="110">
        <f>(VLOOKUP($A35,'Occupancy Raw Data'!$B$8:$BE$45,'Occupancy Raw Data'!J$3,FALSE))/100</f>
        <v>0.63387978142076495</v>
      </c>
      <c r="F35" s="110">
        <f>(VLOOKUP($A35,'Occupancy Raw Data'!$B$8:$BE$45,'Occupancy Raw Data'!K$3,FALSE))/100</f>
        <v>0.63729508196721296</v>
      </c>
      <c r="G35" s="111">
        <f>(VLOOKUP($A35,'Occupancy Raw Data'!$B$8:$BE$45,'Occupancy Raw Data'!L$3,FALSE))/100</f>
        <v>0.60833333333333295</v>
      </c>
      <c r="H35" s="91">
        <f>(VLOOKUP($A35,'Occupancy Raw Data'!$B$8:$BE$45,'Occupancy Raw Data'!N$3,FALSE))/100</f>
        <v>0.77390710382513606</v>
      </c>
      <c r="I35" s="91">
        <f>(VLOOKUP($A35,'Occupancy Raw Data'!$B$8:$BE$45,'Occupancy Raw Data'!O$3,FALSE))/100</f>
        <v>0.75956284153005393</v>
      </c>
      <c r="J35" s="111">
        <f>(VLOOKUP($A35,'Occupancy Raw Data'!$B$8:$BE$45,'Occupancy Raw Data'!P$3,FALSE))/100</f>
        <v>0.76673497267759505</v>
      </c>
      <c r="K35" s="112">
        <f>(VLOOKUP($A35,'Occupancy Raw Data'!$B$8:$BE$45,'Occupancy Raw Data'!R$3,FALSE))/100</f>
        <v>0.65359094457455102</v>
      </c>
      <c r="M35" s="113">
        <f>VLOOKUP($A35,'ADR Raw Data'!$B$6:$BE$43,'ADR Raw Data'!G$1,FALSE)</f>
        <v>137.81508609271501</v>
      </c>
      <c r="N35" s="114">
        <f>VLOOKUP($A35,'ADR Raw Data'!$B$6:$BE$43,'ADR Raw Data'!H$1,FALSE)</f>
        <v>136.12016393442599</v>
      </c>
      <c r="O35" s="114">
        <f>VLOOKUP($A35,'ADR Raw Data'!$B$6:$BE$43,'ADR Raw Data'!I$1,FALSE)</f>
        <v>144.650845986984</v>
      </c>
      <c r="P35" s="114">
        <f>VLOOKUP($A35,'ADR Raw Data'!$B$6:$BE$43,'ADR Raw Data'!J$1,FALSE)</f>
        <v>151.03822198275799</v>
      </c>
      <c r="Q35" s="114">
        <f>VLOOKUP($A35,'ADR Raw Data'!$B$6:$BE$43,'ADR Raw Data'!K$1,FALSE)</f>
        <v>179.226120042872</v>
      </c>
      <c r="R35" s="115">
        <f>VLOOKUP($A35,'ADR Raw Data'!$B$6:$BE$43,'ADR Raw Data'!L$1,FALSE)</f>
        <v>150.31436335055</v>
      </c>
      <c r="S35" s="114">
        <f>VLOOKUP($A35,'ADR Raw Data'!$B$6:$BE$43,'ADR Raw Data'!N$1,FALSE)</f>
        <v>204.90652250661901</v>
      </c>
      <c r="T35" s="114">
        <f>VLOOKUP($A35,'ADR Raw Data'!$B$6:$BE$43,'ADR Raw Data'!O$1,FALSE)</f>
        <v>195.57739208633001</v>
      </c>
      <c r="U35" s="115">
        <f>VLOOKUP($A35,'ADR Raw Data'!$B$6:$BE$43,'ADR Raw Data'!P$1,FALSE)</f>
        <v>200.285590200445</v>
      </c>
      <c r="V35" s="116">
        <f>VLOOKUP($A35,'ADR Raw Data'!$B$6:$BE$43,'ADR Raw Data'!R$1,FALSE)</f>
        <v>167.06345326963199</v>
      </c>
      <c r="X35" s="113">
        <f>VLOOKUP($A35,'RevPAR Raw Data'!$B$6:$BE$43,'RevPAR Raw Data'!G$1,FALSE)</f>
        <v>71.072670765027297</v>
      </c>
      <c r="Y35" s="114">
        <f>VLOOKUP($A35,'RevPAR Raw Data'!$B$6:$BE$43,'RevPAR Raw Data'!H$1,FALSE)</f>
        <v>85.075102459016307</v>
      </c>
      <c r="Z35" s="114">
        <f>VLOOKUP($A35,'RevPAR Raw Data'!$B$6:$BE$43,'RevPAR Raw Data'!I$1,FALSE)</f>
        <v>91.098415300546407</v>
      </c>
      <c r="AA35" s="114">
        <f>VLOOKUP($A35,'RevPAR Raw Data'!$B$6:$BE$43,'RevPAR Raw Data'!J$1,FALSE)</f>
        <v>95.740075136612006</v>
      </c>
      <c r="AB35" s="114">
        <f>VLOOKUP($A35,'RevPAR Raw Data'!$B$6:$BE$43,'RevPAR Raw Data'!K$1,FALSE)</f>
        <v>114.21992486338701</v>
      </c>
      <c r="AC35" s="115">
        <f>VLOOKUP($A35,'RevPAR Raw Data'!$B$6:$BE$43,'RevPAR Raw Data'!L$1,FALSE)</f>
        <v>91.441237704917995</v>
      </c>
      <c r="AD35" s="114">
        <f>VLOOKUP($A35,'RevPAR Raw Data'!$B$6:$BE$43,'RevPAR Raw Data'!N$1,FALSE)</f>
        <v>158.57861338797801</v>
      </c>
      <c r="AE35" s="114">
        <f>VLOOKUP($A35,'RevPAR Raw Data'!$B$6:$BE$43,'RevPAR Raw Data'!O$1,FALSE)</f>
        <v>148.55331967213101</v>
      </c>
      <c r="AF35" s="115">
        <f>VLOOKUP($A35,'RevPAR Raw Data'!$B$6:$BE$43,'RevPAR Raw Data'!P$1,FALSE)</f>
        <v>153.565966530054</v>
      </c>
      <c r="AG35" s="116">
        <f>VLOOKUP($A35,'RevPAR Raw Data'!$B$6:$BE$43,'RevPAR Raw Data'!R$1,FALSE)</f>
        <v>109.19116022638499</v>
      </c>
    </row>
    <row r="36" spans="1:33" x14ac:dyDescent="0.2">
      <c r="A36" s="93" t="s">
        <v>14</v>
      </c>
      <c r="B36" s="81">
        <f>(VLOOKUP($A35,'Occupancy Raw Data'!$B$8:$BE$51,'Occupancy Raw Data'!T$3,FALSE))/100</f>
        <v>0.13533834586466098</v>
      </c>
      <c r="C36" s="82">
        <f>(VLOOKUP($A35,'Occupancy Raw Data'!$B$8:$BE$51,'Occupancy Raw Data'!U$3,FALSE))/100</f>
        <v>0.19764397905759101</v>
      </c>
      <c r="D36" s="82">
        <f>(VLOOKUP($A35,'Occupancy Raw Data'!$B$8:$BE$51,'Occupancy Raw Data'!V$3,FALSE))/100</f>
        <v>0.19584954604409799</v>
      </c>
      <c r="E36" s="82">
        <f>(VLOOKUP($A35,'Occupancy Raw Data'!$B$8:$BE$51,'Occupancy Raw Data'!W$3,FALSE))/100</f>
        <v>0.180661577608142</v>
      </c>
      <c r="F36" s="82">
        <f>(VLOOKUP($A35,'Occupancy Raw Data'!$B$8:$BE$51,'Occupancy Raw Data'!X$3,FALSE))/100</f>
        <v>-4.9898167006109898E-2</v>
      </c>
      <c r="G36" s="82">
        <f>(VLOOKUP($A35,'Occupancy Raw Data'!$B$8:$BE$51,'Occupancy Raw Data'!Y$3,FALSE))/100</f>
        <v>0.122227822580645</v>
      </c>
      <c r="H36" s="83">
        <f>(VLOOKUP($A35,'Occupancy Raw Data'!$B$8:$BE$51,'Occupancy Raw Data'!AA$3,FALSE))/100</f>
        <v>-8.8183421516754802E-4</v>
      </c>
      <c r="I36" s="83">
        <f>(VLOOKUP($A35,'Occupancy Raw Data'!$B$8:$BE$51,'Occupancy Raw Data'!AB$3,FALSE))/100</f>
        <v>4.31519699812382E-2</v>
      </c>
      <c r="J36" s="82">
        <f>(VLOOKUP($A35,'Occupancy Raw Data'!$B$8:$BE$51,'Occupancy Raw Data'!AC$3,FALSE))/100</f>
        <v>2.0454545454545402E-2</v>
      </c>
      <c r="K36" s="84">
        <f>(VLOOKUP($A35,'Occupancy Raw Data'!$B$8:$BE$51,'Occupancy Raw Data'!AE$3,FALSE))/100</f>
        <v>8.5927367055771697E-2</v>
      </c>
      <c r="M36" s="81">
        <f>(VLOOKUP($A35,'ADR Raw Data'!$B$6:$BE$49,'ADR Raw Data'!T$1,FALSE))/100</f>
        <v>8.4157762562537805E-2</v>
      </c>
      <c r="N36" s="82">
        <f>(VLOOKUP($A35,'ADR Raw Data'!$B$6:$BE$49,'ADR Raw Data'!U$1,FALSE))/100</f>
        <v>2.2654633789829098E-2</v>
      </c>
      <c r="O36" s="82">
        <f>(VLOOKUP($A35,'ADR Raw Data'!$B$6:$BE$49,'ADR Raw Data'!V$1,FALSE))/100</f>
        <v>6.1303577421077907E-2</v>
      </c>
      <c r="P36" s="82">
        <f>(VLOOKUP($A35,'ADR Raw Data'!$B$6:$BE$49,'ADR Raw Data'!W$1,FALSE))/100</f>
        <v>-4.37846955470046E-2</v>
      </c>
      <c r="Q36" s="82">
        <f>(VLOOKUP($A35,'ADR Raw Data'!$B$6:$BE$49,'ADR Raw Data'!X$1,FALSE))/100</f>
        <v>-7.3324690603205595E-2</v>
      </c>
      <c r="R36" s="82">
        <f>(VLOOKUP($A35,'ADR Raw Data'!$B$6:$BE$49,'ADR Raw Data'!Y$1,FALSE))/100</f>
        <v>-1.47668767108237E-2</v>
      </c>
      <c r="S36" s="83">
        <f>(VLOOKUP($A35,'ADR Raw Data'!$B$6:$BE$49,'ADR Raw Data'!AA$1,FALSE))/100</f>
        <v>4.0543447214695903E-2</v>
      </c>
      <c r="T36" s="83">
        <f>(VLOOKUP($A35,'ADR Raw Data'!$B$6:$BE$49,'ADR Raw Data'!AB$1,FALSE))/100</f>
        <v>8.0915215533561097E-2</v>
      </c>
      <c r="U36" s="82">
        <f>(VLOOKUP($A35,'ADR Raw Data'!$B$6:$BE$49,'ADR Raw Data'!AC$1,FALSE))/100</f>
        <v>5.8721863686804994E-2</v>
      </c>
      <c r="V36" s="84">
        <f>(VLOOKUP($A35,'ADR Raw Data'!$B$6:$BE$49,'ADR Raw Data'!AE$1,FALSE))/100</f>
        <v>8.6840332395977504E-3</v>
      </c>
      <c r="X36" s="81">
        <f>(VLOOKUP($A35,'RevPAR Raw Data'!$B$6:$BE$43,'RevPAR Raw Data'!T$1,FALSE))/100</f>
        <v>0.23088588080408401</v>
      </c>
      <c r="Y36" s="82">
        <f>(VLOOKUP($A35,'RevPAR Raw Data'!$B$6:$BE$43,'RevPAR Raw Data'!U$1,FALSE))/100</f>
        <v>0.224776164813735</v>
      </c>
      <c r="Z36" s="82">
        <f>(VLOOKUP($A35,'RevPAR Raw Data'!$B$6:$BE$43,'RevPAR Raw Data'!V$1,FALSE))/100</f>
        <v>0.26915940127397298</v>
      </c>
      <c r="AA36" s="82">
        <f>(VLOOKUP($A35,'RevPAR Raw Data'!$B$6:$BE$43,'RevPAR Raw Data'!W$1,FALSE))/100</f>
        <v>0.12896666988852298</v>
      </c>
      <c r="AB36" s="82">
        <f>(VLOOKUP($A35,'RevPAR Raw Data'!$B$6:$BE$43,'RevPAR Raw Data'!X$1,FALSE))/100</f>
        <v>-0.11956408995192501</v>
      </c>
      <c r="AC36" s="82">
        <f>(VLOOKUP($A35,'RevPAR Raw Data'!$B$6:$BE$43,'RevPAR Raw Data'!Y$1,FALSE))/100</f>
        <v>0.10565602268314001</v>
      </c>
      <c r="AD36" s="83">
        <f>(VLOOKUP($A35,'RevPAR Raw Data'!$B$6:$BE$43,'RevPAR Raw Data'!AA$1,FALSE))/100</f>
        <v>3.9625860400573601E-2</v>
      </c>
      <c r="AE36" s="83">
        <f>(VLOOKUP($A35,'RevPAR Raw Data'!$B$6:$BE$43,'RevPAR Raw Data'!AB$1,FALSE))/100</f>
        <v>0.12755883646652902</v>
      </c>
      <c r="AF36" s="82">
        <f>(VLOOKUP($A35,'RevPAR Raw Data'!$B$6:$BE$43,'RevPAR Raw Data'!AC$1,FALSE))/100</f>
        <v>8.03775381713078E-2</v>
      </c>
      <c r="AG36" s="84">
        <f>(VLOOKUP($A35,'RevPAR Raw Data'!$B$6:$BE$43,'RevPAR Raw Data'!AE$1,FALSE))/100</f>
        <v>9.5357596407072906E-2</v>
      </c>
    </row>
    <row r="37" spans="1:33" x14ac:dyDescent="0.2">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
      <c r="A38" s="108" t="s">
        <v>27</v>
      </c>
      <c r="B38" s="109">
        <f>(VLOOKUP($A38,'Occupancy Raw Data'!$B$8:$BE$45,'Occupancy Raw Data'!G$3,FALSE))/100</f>
        <v>0.63319724419494694</v>
      </c>
      <c r="C38" s="110">
        <f>(VLOOKUP($A38,'Occupancy Raw Data'!$B$8:$BE$45,'Occupancy Raw Data'!H$3,FALSE))/100</f>
        <v>0.64105639193671804</v>
      </c>
      <c r="D38" s="110">
        <f>(VLOOKUP($A38,'Occupancy Raw Data'!$B$8:$BE$45,'Occupancy Raw Data'!I$3,FALSE))/100</f>
        <v>0.64100535850982299</v>
      </c>
      <c r="E38" s="110">
        <f>(VLOOKUP($A38,'Occupancy Raw Data'!$B$8:$BE$45,'Occupancy Raw Data'!J$3,FALSE))/100</f>
        <v>0.61199285532023406</v>
      </c>
      <c r="F38" s="110">
        <f>(VLOOKUP($A38,'Occupancy Raw Data'!$B$8:$BE$45,'Occupancy Raw Data'!K$3,FALSE))/100</f>
        <v>0.74848175554988505</v>
      </c>
      <c r="G38" s="111">
        <f>(VLOOKUP($A38,'Occupancy Raw Data'!$B$8:$BE$45,'Occupancy Raw Data'!L$3,FALSE))/100</f>
        <v>0.65514672110232197</v>
      </c>
      <c r="H38" s="91">
        <f>(VLOOKUP($A38,'Occupancy Raw Data'!$B$8:$BE$45,'Occupancy Raw Data'!N$3,FALSE))/100</f>
        <v>0.93306966062771091</v>
      </c>
      <c r="I38" s="91">
        <f>(VLOOKUP($A38,'Occupancy Raw Data'!$B$8:$BE$45,'Occupancy Raw Data'!O$3,FALSE))/100</f>
        <v>0.84789487114059692</v>
      </c>
      <c r="J38" s="111">
        <f>(VLOOKUP($A38,'Occupancy Raw Data'!$B$8:$BE$45,'Occupancy Raw Data'!P$3,FALSE))/100</f>
        <v>0.89048226588415402</v>
      </c>
      <c r="K38" s="112">
        <f>(VLOOKUP($A38,'Occupancy Raw Data'!$B$8:$BE$45,'Occupancy Raw Data'!R$3,FALSE))/100</f>
        <v>0.722385448182845</v>
      </c>
      <c r="M38" s="113">
        <f>VLOOKUP($A38,'ADR Raw Data'!$B$6:$BE$43,'ADR Raw Data'!G$1,FALSE)</f>
        <v>141.430564577876</v>
      </c>
      <c r="N38" s="114">
        <f>VLOOKUP($A38,'ADR Raw Data'!$B$6:$BE$43,'ADR Raw Data'!H$1,FALSE)</f>
        <v>141.38727620109</v>
      </c>
      <c r="O38" s="114">
        <f>VLOOKUP($A38,'ADR Raw Data'!$B$6:$BE$43,'ADR Raw Data'!I$1,FALSE)</f>
        <v>141.71704948051399</v>
      </c>
      <c r="P38" s="114">
        <f>VLOOKUP($A38,'ADR Raw Data'!$B$6:$BE$43,'ADR Raw Data'!J$1,FALSE)</f>
        <v>135.62273682454901</v>
      </c>
      <c r="Q38" s="114">
        <f>VLOOKUP($A38,'ADR Raw Data'!$B$6:$BE$43,'ADR Raw Data'!K$1,FALSE)</f>
        <v>168.55001500016999</v>
      </c>
      <c r="R38" s="115">
        <f>VLOOKUP($A38,'ADR Raw Data'!$B$6:$BE$43,'ADR Raw Data'!L$1,FALSE)</f>
        <v>146.58969986601801</v>
      </c>
      <c r="S38" s="114">
        <f>VLOOKUP($A38,'ADR Raw Data'!$B$6:$BE$43,'ADR Raw Data'!N$1,FALSE)</f>
        <v>225.220362348565</v>
      </c>
      <c r="T38" s="114">
        <f>VLOOKUP($A38,'ADR Raw Data'!$B$6:$BE$43,'ADR Raw Data'!O$1,FALSE)</f>
        <v>207.27042944415999</v>
      </c>
      <c r="U38" s="115">
        <f>VLOOKUP($A38,'ADR Raw Data'!$B$6:$BE$43,'ADR Raw Data'!P$1,FALSE)</f>
        <v>216.67462447704699</v>
      </c>
      <c r="V38" s="116">
        <f>VLOOKUP($A38,'ADR Raw Data'!$B$6:$BE$43,'ADR Raw Data'!R$1,FALSE)</f>
        <v>171.27354722160501</v>
      </c>
      <c r="X38" s="113">
        <f>VLOOKUP($A38,'RevPAR Raw Data'!$B$6:$BE$43,'RevPAR Raw Data'!G$1,FALSE)</f>
        <v>89.553443735646795</v>
      </c>
      <c r="Y38" s="114">
        <f>VLOOKUP($A38,'RevPAR Raw Data'!$B$6:$BE$43,'RevPAR Raw Data'!H$1,FALSE)</f>
        <v>90.637217147231397</v>
      </c>
      <c r="Z38" s="114">
        <f>VLOOKUP($A38,'RevPAR Raw Data'!$B$6:$BE$43,'RevPAR Raw Data'!I$1,FALSE)</f>
        <v>90.841388109211493</v>
      </c>
      <c r="AA38" s="114">
        <f>VLOOKUP($A38,'RevPAR Raw Data'!$B$6:$BE$43,'RevPAR Raw Data'!J$1,FALSE)</f>
        <v>83.0001459556009</v>
      </c>
      <c r="AB38" s="114">
        <f>VLOOKUP($A38,'RevPAR Raw Data'!$B$6:$BE$43,'RevPAR Raw Data'!K$1,FALSE)</f>
        <v>126.156611125287</v>
      </c>
      <c r="AC38" s="115">
        <f>VLOOKUP($A38,'RevPAR Raw Data'!$B$6:$BE$43,'RevPAR Raw Data'!L$1,FALSE)</f>
        <v>96.037761214595506</v>
      </c>
      <c r="AD38" s="114">
        <f>VLOOKUP($A38,'RevPAR Raw Data'!$B$6:$BE$43,'RevPAR Raw Data'!N$1,FALSE)</f>
        <v>210.14628706302599</v>
      </c>
      <c r="AE38" s="114">
        <f>VLOOKUP($A38,'RevPAR Raw Data'!$B$6:$BE$43,'RevPAR Raw Data'!O$1,FALSE)</f>
        <v>175.743534064812</v>
      </c>
      <c r="AF38" s="115">
        <f>VLOOKUP($A38,'RevPAR Raw Data'!$B$6:$BE$43,'RevPAR Raw Data'!P$1,FALSE)</f>
        <v>192.944910563919</v>
      </c>
      <c r="AG38" s="116">
        <f>VLOOKUP($A38,'RevPAR Raw Data'!$B$6:$BE$43,'RevPAR Raw Data'!R$1,FALSE)</f>
        <v>123.725518171545</v>
      </c>
    </row>
    <row r="39" spans="1:33" x14ac:dyDescent="0.2">
      <c r="A39" s="93" t="s">
        <v>14</v>
      </c>
      <c r="B39" s="81">
        <f>(VLOOKUP($A38,'Occupancy Raw Data'!$B$8:$BE$51,'Occupancy Raw Data'!T$3,FALSE))/100</f>
        <v>9.7088609456640912E-2</v>
      </c>
      <c r="C39" s="82">
        <f>(VLOOKUP($A38,'Occupancy Raw Data'!$B$8:$BE$51,'Occupancy Raw Data'!U$3,FALSE))/100</f>
        <v>8.8211981839001793E-2</v>
      </c>
      <c r="D39" s="82">
        <f>(VLOOKUP($A38,'Occupancy Raw Data'!$B$8:$BE$51,'Occupancy Raw Data'!V$3,FALSE))/100</f>
        <v>9.7497129802025295E-2</v>
      </c>
      <c r="E39" s="82">
        <f>(VLOOKUP($A38,'Occupancy Raw Data'!$B$8:$BE$51,'Occupancy Raw Data'!W$3,FALSE))/100</f>
        <v>-8.1729340994213209E-2</v>
      </c>
      <c r="F39" s="82">
        <f>(VLOOKUP($A38,'Occupancy Raw Data'!$B$8:$BE$51,'Occupancy Raw Data'!X$3,FALSE))/100</f>
        <v>-0.126265574375682</v>
      </c>
      <c r="G39" s="82">
        <f>(VLOOKUP($A38,'Occupancy Raw Data'!$B$8:$BE$51,'Occupancy Raw Data'!Y$3,FALSE))/100</f>
        <v>6.3680641889368597E-4</v>
      </c>
      <c r="H39" s="83">
        <f>(VLOOKUP($A38,'Occupancy Raw Data'!$B$8:$BE$51,'Occupancy Raw Data'!AA$3,FALSE))/100</f>
        <v>3.9096685705011201E-2</v>
      </c>
      <c r="I39" s="83">
        <f>(VLOOKUP($A38,'Occupancy Raw Data'!$B$8:$BE$51,'Occupancy Raw Data'!AB$3,FALSE))/100</f>
        <v>4.9039868056994999E-2</v>
      </c>
      <c r="J39" s="82">
        <f>(VLOOKUP($A38,'Occupancy Raw Data'!$B$8:$BE$51,'Occupancy Raw Data'!AC$3,FALSE))/100</f>
        <v>4.3806896138979701E-2</v>
      </c>
      <c r="K39" s="84">
        <f>(VLOOKUP($A38,'Occupancy Raw Data'!$B$8:$BE$51,'Occupancy Raw Data'!AE$3,FALSE))/100</f>
        <v>1.5394237977826299E-2</v>
      </c>
      <c r="M39" s="81">
        <f>(VLOOKUP($A38,'ADR Raw Data'!$B$6:$BE$49,'ADR Raw Data'!T$1,FALSE))/100</f>
        <v>1.7168860535113E-2</v>
      </c>
      <c r="N39" s="82">
        <f>(VLOOKUP($A38,'ADR Raw Data'!$B$6:$BE$49,'ADR Raw Data'!U$1,FALSE))/100</f>
        <v>1.1309167399076002E-2</v>
      </c>
      <c r="O39" s="82">
        <f>(VLOOKUP($A38,'ADR Raw Data'!$B$6:$BE$49,'ADR Raw Data'!V$1,FALSE))/100</f>
        <v>1.2752043053213E-3</v>
      </c>
      <c r="P39" s="82">
        <f>(VLOOKUP($A38,'ADR Raw Data'!$B$6:$BE$49,'ADR Raw Data'!W$1,FALSE))/100</f>
        <v>-0.159963430252623</v>
      </c>
      <c r="Q39" s="82">
        <f>(VLOOKUP($A38,'ADR Raw Data'!$B$6:$BE$49,'ADR Raw Data'!X$1,FALSE))/100</f>
        <v>-0.13732642240971399</v>
      </c>
      <c r="R39" s="82">
        <f>(VLOOKUP($A38,'ADR Raw Data'!$B$6:$BE$49,'ADR Raw Data'!Y$1,FALSE))/100</f>
        <v>-7.7708702063357796E-2</v>
      </c>
      <c r="S39" s="83">
        <f>(VLOOKUP($A38,'ADR Raw Data'!$B$6:$BE$49,'ADR Raw Data'!AA$1,FALSE))/100</f>
        <v>7.9102922511259208E-2</v>
      </c>
      <c r="T39" s="83">
        <f>(VLOOKUP($A38,'ADR Raw Data'!$B$6:$BE$49,'ADR Raw Data'!AB$1,FALSE))/100</f>
        <v>6.8960118272083301E-2</v>
      </c>
      <c r="U39" s="82">
        <f>(VLOOKUP($A38,'ADR Raw Data'!$B$6:$BE$49,'ADR Raw Data'!AC$1,FALSE))/100</f>
        <v>7.42724906422908E-2</v>
      </c>
      <c r="V39" s="84">
        <f>(VLOOKUP($A38,'ADR Raw Data'!$B$6:$BE$49,'ADR Raw Data'!AE$1,FALSE))/100</f>
        <v>-1.3371368932441601E-2</v>
      </c>
      <c r="X39" s="81">
        <f>(VLOOKUP($A38,'RevPAR Raw Data'!$B$6:$BE$43,'RevPAR Raw Data'!T$1,FALSE))/100</f>
        <v>0.11592437078706301</v>
      </c>
      <c r="Y39" s="82">
        <f>(VLOOKUP($A38,'RevPAR Raw Data'!$B$6:$BE$43,'RevPAR Raw Data'!U$1,FALSE))/100</f>
        <v>0.10051875330729899</v>
      </c>
      <c r="Z39" s="82">
        <f>(VLOOKUP($A38,'RevPAR Raw Data'!$B$6:$BE$43,'RevPAR Raw Data'!V$1,FALSE))/100</f>
        <v>9.88966628670266E-2</v>
      </c>
      <c r="AA39" s="82">
        <f>(VLOOKUP($A38,'RevPAR Raw Data'!$B$6:$BE$43,'RevPAR Raw Data'!W$1,FALSE))/100</f>
        <v>-0.22861906550911598</v>
      </c>
      <c r="AB39" s="82">
        <f>(VLOOKUP($A38,'RevPAR Raw Data'!$B$6:$BE$43,'RevPAR Raw Data'!X$1,FALSE))/100</f>
        <v>-0.24625239718287598</v>
      </c>
      <c r="AC39" s="82">
        <f>(VLOOKUP($A38,'RevPAR Raw Data'!$B$6:$BE$43,'RevPAR Raw Data'!Y$1,FALSE))/100</f>
        <v>-7.7121381044742005E-2</v>
      </c>
      <c r="AD39" s="83">
        <f>(VLOOKUP($A38,'RevPAR Raw Data'!$B$6:$BE$43,'RevPAR Raw Data'!AA$1,FALSE))/100</f>
        <v>0.12129227031604101</v>
      </c>
      <c r="AE39" s="83">
        <f>(VLOOKUP($A38,'RevPAR Raw Data'!$B$6:$BE$43,'RevPAR Raw Data'!AB$1,FALSE))/100</f>
        <v>0.12138178143033601</v>
      </c>
      <c r="AF39" s="82">
        <f>(VLOOKUP($A38,'RevPAR Raw Data'!$B$6:$BE$43,'RevPAR Raw Data'!AC$1,FALSE))/100</f>
        <v>0.12133303406482</v>
      </c>
      <c r="AG39" s="84">
        <f>(VLOOKUP($A38,'RevPAR Raw Data'!$B$6:$BE$43,'RevPAR Raw Data'!AE$1,FALSE))/100</f>
        <v>1.8170270099493598E-3</v>
      </c>
    </row>
    <row r="40" spans="1:33" x14ac:dyDescent="0.2">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
      <c r="A41" s="108" t="s">
        <v>28</v>
      </c>
      <c r="B41" s="109">
        <f>(VLOOKUP($A41,'Occupancy Raw Data'!$B$8:$BE$45,'Occupancy Raw Data'!G$3,FALSE))/100</f>
        <v>0.58554067273684995</v>
      </c>
      <c r="C41" s="110">
        <f>(VLOOKUP($A41,'Occupancy Raw Data'!$B$8:$BE$45,'Occupancy Raw Data'!H$3,FALSE))/100</f>
        <v>0.59372883906402796</v>
      </c>
      <c r="D41" s="110">
        <f>(VLOOKUP($A41,'Occupancy Raw Data'!$B$8:$BE$45,'Occupancy Raw Data'!I$3,FALSE))/100</f>
        <v>0.607156960454314</v>
      </c>
      <c r="E41" s="110">
        <f>(VLOOKUP($A41,'Occupancy Raw Data'!$B$8:$BE$45,'Occupancy Raw Data'!J$3,FALSE))/100</f>
        <v>0.54386129863291899</v>
      </c>
      <c r="F41" s="110">
        <f>(VLOOKUP($A41,'Occupancy Raw Data'!$B$8:$BE$45,'Occupancy Raw Data'!K$3,FALSE))/100</f>
        <v>0.57266966283683407</v>
      </c>
      <c r="G41" s="111">
        <f>(VLOOKUP($A41,'Occupancy Raw Data'!$B$8:$BE$45,'Occupancy Raw Data'!L$3,FALSE))/100</f>
        <v>0.58059031735105693</v>
      </c>
      <c r="H41" s="91">
        <f>(VLOOKUP($A41,'Occupancy Raw Data'!$B$8:$BE$45,'Occupancy Raw Data'!N$3,FALSE))/100</f>
        <v>0.69617706237424504</v>
      </c>
      <c r="I41" s="91">
        <f>(VLOOKUP($A41,'Occupancy Raw Data'!$B$8:$BE$45,'Occupancy Raw Data'!O$3,FALSE))/100</f>
        <v>0.65770322871810294</v>
      </c>
      <c r="J41" s="111">
        <f>(VLOOKUP($A41,'Occupancy Raw Data'!$B$8:$BE$45,'Occupancy Raw Data'!P$3,FALSE))/100</f>
        <v>0.67694014554617399</v>
      </c>
      <c r="K41" s="112">
        <f>(VLOOKUP($A41,'Occupancy Raw Data'!$B$8:$BE$45,'Occupancy Raw Data'!R$3,FALSE))/100</f>
        <v>0.60812165012156905</v>
      </c>
      <c r="M41" s="113">
        <f>VLOOKUP($A41,'ADR Raw Data'!$B$6:$BE$43,'ADR Raw Data'!G$1,FALSE)</f>
        <v>127.786019598393</v>
      </c>
      <c r="N41" s="114">
        <f>VLOOKUP($A41,'ADR Raw Data'!$B$6:$BE$43,'ADR Raw Data'!H$1,FALSE)</f>
        <v>131.37055251069199</v>
      </c>
      <c r="O41" s="114">
        <f>VLOOKUP($A41,'ADR Raw Data'!$B$6:$BE$43,'ADR Raw Data'!I$1,FALSE)</f>
        <v>128.18220979930601</v>
      </c>
      <c r="P41" s="114">
        <f>VLOOKUP($A41,'ADR Raw Data'!$B$6:$BE$43,'ADR Raw Data'!J$1,FALSE)</f>
        <v>124.834151165202</v>
      </c>
      <c r="Q41" s="114">
        <f>VLOOKUP($A41,'ADR Raw Data'!$B$6:$BE$43,'ADR Raw Data'!K$1,FALSE)</f>
        <v>121.50541472384501</v>
      </c>
      <c r="R41" s="115">
        <f>VLOOKUP($A41,'ADR Raw Data'!$B$6:$BE$43,'ADR Raw Data'!L$1,FALSE)</f>
        <v>126.809656763025</v>
      </c>
      <c r="S41" s="114">
        <f>VLOOKUP($A41,'ADR Raw Data'!$B$6:$BE$43,'ADR Raw Data'!N$1,FALSE)</f>
        <v>129.787160607206</v>
      </c>
      <c r="T41" s="114">
        <f>VLOOKUP($A41,'ADR Raw Data'!$B$6:$BE$43,'ADR Raw Data'!O$1,FALSE)</f>
        <v>124.719093378316</v>
      </c>
      <c r="U41" s="115">
        <f>VLOOKUP($A41,'ADR Raw Data'!$B$6:$BE$43,'ADR Raw Data'!P$1,FALSE)</f>
        <v>127.32513778160499</v>
      </c>
      <c r="V41" s="116">
        <f>VLOOKUP($A41,'ADR Raw Data'!$B$6:$BE$43,'ADR Raw Data'!R$1,FALSE)</f>
        <v>126.97362086484701</v>
      </c>
      <c r="X41" s="113">
        <f>VLOOKUP($A41,'RevPAR Raw Data'!$B$6:$BE$43,'RevPAR Raw Data'!G$1,FALSE)</f>
        <v>74.823911882007593</v>
      </c>
      <c r="Y41" s="114">
        <f>VLOOKUP($A41,'RevPAR Raw Data'!$B$6:$BE$43,'RevPAR Raw Data'!H$1,FALSE)</f>
        <v>77.998485629373207</v>
      </c>
      <c r="Z41" s="114">
        <f>VLOOKUP($A41,'RevPAR Raw Data'!$B$6:$BE$43,'RevPAR Raw Data'!I$1,FALSE)</f>
        <v>77.826720886063995</v>
      </c>
      <c r="AA41" s="114">
        <f>VLOOKUP($A41,'RevPAR Raw Data'!$B$6:$BE$43,'RevPAR Raw Data'!J$1,FALSE)</f>
        <v>67.8924635664454</v>
      </c>
      <c r="AB41" s="114">
        <f>VLOOKUP($A41,'RevPAR Raw Data'!$B$6:$BE$43,'RevPAR Raw Data'!K$1,FALSE)</f>
        <v>69.582464882754394</v>
      </c>
      <c r="AC41" s="115">
        <f>VLOOKUP($A41,'RevPAR Raw Data'!$B$6:$BE$43,'RevPAR Raw Data'!L$1,FALSE)</f>
        <v>73.624458863223396</v>
      </c>
      <c r="AD41" s="114">
        <f>VLOOKUP($A41,'RevPAR Raw Data'!$B$6:$BE$43,'RevPAR Raw Data'!N$1,FALSE)</f>
        <v>90.354844205419397</v>
      </c>
      <c r="AE41" s="114">
        <f>VLOOKUP($A41,'RevPAR Raw Data'!$B$6:$BE$43,'RevPAR Raw Data'!O$1,FALSE)</f>
        <v>82.028150397713304</v>
      </c>
      <c r="AF41" s="115">
        <f>VLOOKUP($A41,'RevPAR Raw Data'!$B$6:$BE$43,'RevPAR Raw Data'!P$1,FALSE)</f>
        <v>86.1914973015664</v>
      </c>
      <c r="AG41" s="116">
        <f>VLOOKUP($A41,'RevPAR Raw Data'!$B$6:$BE$43,'RevPAR Raw Data'!R$1,FALSE)</f>
        <v>77.215407842241703</v>
      </c>
    </row>
    <row r="42" spans="1:33" x14ac:dyDescent="0.2">
      <c r="A42" s="93" t="s">
        <v>14</v>
      </c>
      <c r="B42" s="81">
        <f>(VLOOKUP($A41,'Occupancy Raw Data'!$B$8:$BE$51,'Occupancy Raw Data'!T$3,FALSE))/100</f>
        <v>0.12345006473619399</v>
      </c>
      <c r="C42" s="82">
        <f>(VLOOKUP($A41,'Occupancy Raw Data'!$B$8:$BE$51,'Occupancy Raw Data'!U$3,FALSE))/100</f>
        <v>0.14945119154820499</v>
      </c>
      <c r="D42" s="82">
        <f>(VLOOKUP($A41,'Occupancy Raw Data'!$B$8:$BE$51,'Occupancy Raw Data'!V$3,FALSE))/100</f>
        <v>0.244957206775058</v>
      </c>
      <c r="E42" s="82">
        <f>(VLOOKUP($A41,'Occupancy Raw Data'!$B$8:$BE$51,'Occupancy Raw Data'!W$3,FALSE))/100</f>
        <v>0.11843042650322599</v>
      </c>
      <c r="F42" s="82">
        <f>(VLOOKUP($A41,'Occupancy Raw Data'!$B$8:$BE$51,'Occupancy Raw Data'!X$3,FALSE))/100</f>
        <v>-8.4435217777585597E-3</v>
      </c>
      <c r="G42" s="82">
        <f>(VLOOKUP($A41,'Occupancy Raw Data'!$B$8:$BE$51,'Occupancy Raw Data'!Y$3,FALSE))/100</f>
        <v>0.121161027456517</v>
      </c>
      <c r="H42" s="83">
        <f>(VLOOKUP($A41,'Occupancy Raw Data'!$B$8:$BE$51,'Occupancy Raw Data'!AA$3,FALSE))/100</f>
        <v>6.2393212468577097E-2</v>
      </c>
      <c r="I42" s="83">
        <f>(VLOOKUP($A41,'Occupancy Raw Data'!$B$8:$BE$51,'Occupancy Raw Data'!AB$3,FALSE))/100</f>
        <v>2.6172591148496197E-2</v>
      </c>
      <c r="J42" s="82">
        <f>(VLOOKUP($A41,'Occupancy Raw Data'!$B$8:$BE$51,'Occupancy Raw Data'!AC$3,FALSE))/100</f>
        <v>4.4483574470802895E-2</v>
      </c>
      <c r="K42" s="84">
        <f>(VLOOKUP($A41,'Occupancy Raw Data'!$B$8:$BE$51,'Occupancy Raw Data'!AE$3,FALSE))/100</f>
        <v>9.5569364228438897E-2</v>
      </c>
      <c r="M42" s="81">
        <f>(VLOOKUP($A41,'ADR Raw Data'!$B$6:$BE$49,'ADR Raw Data'!T$1,FALSE))/100</f>
        <v>6.0669357484495604E-2</v>
      </c>
      <c r="N42" s="82">
        <f>(VLOOKUP($A41,'ADR Raw Data'!$B$6:$BE$49,'ADR Raw Data'!U$1,FALSE))/100</f>
        <v>0.10668497069039899</v>
      </c>
      <c r="O42" s="82">
        <f>(VLOOKUP($A41,'ADR Raw Data'!$B$6:$BE$49,'ADR Raw Data'!V$1,FALSE))/100</f>
        <v>9.7414866774053102E-2</v>
      </c>
      <c r="P42" s="82">
        <f>(VLOOKUP($A41,'ADR Raw Data'!$B$6:$BE$49,'ADR Raw Data'!W$1,FALSE))/100</f>
        <v>4.47064291260965E-2</v>
      </c>
      <c r="Q42" s="82">
        <f>(VLOOKUP($A41,'ADR Raw Data'!$B$6:$BE$49,'ADR Raw Data'!X$1,FALSE))/100</f>
        <v>-1.8104700420367902E-2</v>
      </c>
      <c r="R42" s="82">
        <f>(VLOOKUP($A41,'ADR Raw Data'!$B$6:$BE$49,'ADR Raw Data'!Y$1,FALSE))/100</f>
        <v>5.6959775691962401E-2</v>
      </c>
      <c r="S42" s="83">
        <f>(VLOOKUP($A41,'ADR Raw Data'!$B$6:$BE$49,'ADR Raw Data'!AA$1,FALSE))/100</f>
        <v>5.8175142390161E-2</v>
      </c>
      <c r="T42" s="83">
        <f>(VLOOKUP($A41,'ADR Raw Data'!$B$6:$BE$49,'ADR Raw Data'!AB$1,FALSE))/100</f>
        <v>2.5811633590728199E-2</v>
      </c>
      <c r="U42" s="82">
        <f>(VLOOKUP($A41,'ADR Raw Data'!$B$6:$BE$49,'ADR Raw Data'!AC$1,FALSE))/100</f>
        <v>4.2603376810403007E-2</v>
      </c>
      <c r="V42" s="84">
        <f>(VLOOKUP($A41,'ADR Raw Data'!$B$6:$BE$49,'ADR Raw Data'!AE$1,FALSE))/100</f>
        <v>5.2045972547353402E-2</v>
      </c>
      <c r="X42" s="81">
        <f>(VLOOKUP($A41,'RevPAR Raw Data'!$B$6:$BE$43,'RevPAR Raw Data'!T$1,FALSE))/100</f>
        <v>0.19160905832965403</v>
      </c>
      <c r="Y42" s="82">
        <f>(VLOOKUP($A41,'RevPAR Raw Data'!$B$6:$BE$43,'RevPAR Raw Data'!U$1,FALSE))/100</f>
        <v>0.27208035822857002</v>
      </c>
      <c r="Z42" s="82">
        <f>(VLOOKUP($A41,'RevPAR Raw Data'!$B$6:$BE$43,'RevPAR Raw Data'!V$1,FALSE))/100</f>
        <v>0.36623454721244797</v>
      </c>
      <c r="AA42" s="82">
        <f>(VLOOKUP($A41,'RevPAR Raw Data'!$B$6:$BE$43,'RevPAR Raw Data'!W$1,FALSE))/100</f>
        <v>0.16843145709816199</v>
      </c>
      <c r="AB42" s="82">
        <f>(VLOOKUP($A41,'RevPAR Raw Data'!$B$6:$BE$43,'RevPAR Raw Data'!X$1,FALSE))/100</f>
        <v>-2.6395354765847298E-2</v>
      </c>
      <c r="AC42" s="82">
        <f>(VLOOKUP($A41,'RevPAR Raw Data'!$B$6:$BE$43,'RevPAR Raw Data'!Y$1,FALSE))/100</f>
        <v>0.18502210809501002</v>
      </c>
      <c r="AD42" s="83">
        <f>(VLOOKUP($A41,'RevPAR Raw Data'!$B$6:$BE$43,'RevPAR Raw Data'!AA$1,FALSE))/100</f>
        <v>0.124198088878277</v>
      </c>
      <c r="AE42" s="83">
        <f>(VLOOKUP($A41,'RevPAR Raw Data'!$B$6:$BE$43,'RevPAR Raw Data'!AB$1,FALSE))/100</f>
        <v>5.2659782072069401E-2</v>
      </c>
      <c r="AF42" s="82">
        <f>(VLOOKUP($A41,'RevPAR Raw Data'!$B$6:$BE$43,'RevPAR Raw Data'!AC$1,FALSE))/100</f>
        <v>8.89821017662593E-2</v>
      </c>
      <c r="AG42" s="84">
        <f>(VLOOKUP($A41,'RevPAR Raw Data'!$B$6:$BE$43,'RevPAR Raw Data'!AE$1,FALSE))/100</f>
        <v>0.152589337282793</v>
      </c>
    </row>
    <row r="43" spans="1:33" x14ac:dyDescent="0.2">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
      <c r="A44" s="108" t="s">
        <v>29</v>
      </c>
      <c r="B44" s="109">
        <f>(VLOOKUP($A44,'Occupancy Raw Data'!$B$8:$BE$45,'Occupancy Raw Data'!G$3,FALSE))/100</f>
        <v>0.53111291632818802</v>
      </c>
      <c r="C44" s="110">
        <f>(VLOOKUP($A44,'Occupancy Raw Data'!$B$8:$BE$45,'Occupancy Raw Data'!H$3,FALSE))/100</f>
        <v>0.57668562144597801</v>
      </c>
      <c r="D44" s="110">
        <f>(VLOOKUP($A44,'Occupancy Raw Data'!$B$8:$BE$45,'Occupancy Raw Data'!I$3,FALSE))/100</f>
        <v>0.60073111291632797</v>
      </c>
      <c r="E44" s="110">
        <f>(VLOOKUP($A44,'Occupancy Raw Data'!$B$8:$BE$45,'Occupancy Raw Data'!J$3,FALSE))/100</f>
        <v>0.58399675060926004</v>
      </c>
      <c r="F44" s="110">
        <f>(VLOOKUP($A44,'Occupancy Raw Data'!$B$8:$BE$45,'Occupancy Raw Data'!K$3,FALSE))/100</f>
        <v>0.57424857839155097</v>
      </c>
      <c r="G44" s="111">
        <f>(VLOOKUP($A44,'Occupancy Raw Data'!$B$8:$BE$45,'Occupancy Raw Data'!L$3,FALSE))/100</f>
        <v>0.573354995938261</v>
      </c>
      <c r="H44" s="91">
        <f>(VLOOKUP($A44,'Occupancy Raw Data'!$B$8:$BE$45,'Occupancy Raw Data'!N$3,FALSE))/100</f>
        <v>0.67408610885458897</v>
      </c>
      <c r="I44" s="91">
        <f>(VLOOKUP($A44,'Occupancy Raw Data'!$B$8:$BE$45,'Occupancy Raw Data'!O$3,FALSE))/100</f>
        <v>0.67595450852965</v>
      </c>
      <c r="J44" s="111">
        <f>(VLOOKUP($A44,'Occupancy Raw Data'!$B$8:$BE$45,'Occupancy Raw Data'!P$3,FALSE))/100</f>
        <v>0.67502030869212004</v>
      </c>
      <c r="K44" s="112">
        <f>(VLOOKUP($A44,'Occupancy Raw Data'!$B$8:$BE$45,'Occupancy Raw Data'!R$3,FALSE))/100</f>
        <v>0.60240222815364897</v>
      </c>
      <c r="M44" s="113">
        <f>VLOOKUP($A44,'ADR Raw Data'!$B$6:$BE$43,'ADR Raw Data'!G$1,FALSE)</f>
        <v>97.010815234016505</v>
      </c>
      <c r="N44" s="114">
        <f>VLOOKUP($A44,'ADR Raw Data'!$B$6:$BE$43,'ADR Raw Data'!H$1,FALSE)</f>
        <v>96.100802929990095</v>
      </c>
      <c r="O44" s="114">
        <f>VLOOKUP($A44,'ADR Raw Data'!$B$6:$BE$43,'ADR Raw Data'!I$1,FALSE)</f>
        <v>96.422012170385301</v>
      </c>
      <c r="P44" s="114">
        <f>VLOOKUP($A44,'ADR Raw Data'!$B$6:$BE$43,'ADR Raw Data'!J$1,FALSE)</f>
        <v>95.635996661566196</v>
      </c>
      <c r="Q44" s="114">
        <f>VLOOKUP($A44,'ADR Raw Data'!$B$6:$BE$43,'ADR Raw Data'!K$1,FALSE)</f>
        <v>100.651056726552</v>
      </c>
      <c r="R44" s="115">
        <f>VLOOKUP($A44,'ADR Raw Data'!$B$6:$BE$43,'ADR Raw Data'!L$1,FALSE)</f>
        <v>97.153487956928302</v>
      </c>
      <c r="S44" s="114">
        <f>VLOOKUP($A44,'ADR Raw Data'!$B$6:$BE$43,'ADR Raw Data'!N$1,FALSE)</f>
        <v>113.683255001205</v>
      </c>
      <c r="T44" s="114">
        <f>VLOOKUP($A44,'ADR Raw Data'!$B$6:$BE$43,'ADR Raw Data'!O$1,FALSE)</f>
        <v>113.00194087249101</v>
      </c>
      <c r="U44" s="115">
        <f>VLOOKUP($A44,'ADR Raw Data'!$B$6:$BE$43,'ADR Raw Data'!P$1,FALSE)</f>
        <v>113.342126481737</v>
      </c>
      <c r="V44" s="116">
        <f>VLOOKUP($A44,'ADR Raw Data'!$B$6:$BE$43,'ADR Raw Data'!R$1,FALSE)</f>
        <v>102.33638463464899</v>
      </c>
      <c r="X44" s="113">
        <f>VLOOKUP($A44,'RevPAR Raw Data'!$B$6:$BE$43,'RevPAR Raw Data'!G$1,FALSE)</f>
        <v>51.523696994313497</v>
      </c>
      <c r="Y44" s="114">
        <f>VLOOKUP($A44,'RevPAR Raw Data'!$B$6:$BE$43,'RevPAR Raw Data'!H$1,FALSE)</f>
        <v>55.419951259138898</v>
      </c>
      <c r="Z44" s="114">
        <f>VLOOKUP($A44,'RevPAR Raw Data'!$B$6:$BE$43,'RevPAR Raw Data'!I$1,FALSE)</f>
        <v>57.923702680747297</v>
      </c>
      <c r="AA44" s="114">
        <f>VLOOKUP($A44,'RevPAR Raw Data'!$B$6:$BE$43,'RevPAR Raw Data'!J$1,FALSE)</f>
        <v>55.851111291632797</v>
      </c>
      <c r="AB44" s="114">
        <f>VLOOKUP($A44,'RevPAR Raw Data'!$B$6:$BE$43,'RevPAR Raw Data'!K$1,FALSE)</f>
        <v>57.798726238830199</v>
      </c>
      <c r="AC44" s="115">
        <f>VLOOKUP($A44,'RevPAR Raw Data'!$B$6:$BE$43,'RevPAR Raw Data'!L$1,FALSE)</f>
        <v>55.703437692932503</v>
      </c>
      <c r="AD44" s="114">
        <f>VLOOKUP($A44,'RevPAR Raw Data'!$B$6:$BE$43,'RevPAR Raw Data'!N$1,FALSE)</f>
        <v>76.632303005686396</v>
      </c>
      <c r="AE44" s="114">
        <f>VLOOKUP($A44,'RevPAR Raw Data'!$B$6:$BE$43,'RevPAR Raw Data'!O$1,FALSE)</f>
        <v>76.3841714053614</v>
      </c>
      <c r="AF44" s="115">
        <f>VLOOKUP($A44,'RevPAR Raw Data'!$B$6:$BE$43,'RevPAR Raw Data'!P$1,FALSE)</f>
        <v>76.508237205523898</v>
      </c>
      <c r="AG44" s="116">
        <f>VLOOKUP($A44,'RevPAR Raw Data'!$B$6:$BE$43,'RevPAR Raw Data'!R$1,FALSE)</f>
        <v>61.647666125101502</v>
      </c>
    </row>
    <row r="45" spans="1:33" x14ac:dyDescent="0.2">
      <c r="A45" s="93" t="s">
        <v>14</v>
      </c>
      <c r="B45" s="81">
        <f>(VLOOKUP($A44,'Occupancy Raw Data'!$B$8:$BE$51,'Occupancy Raw Data'!T$3,FALSE))/100</f>
        <v>7.1347489074204004E-2</v>
      </c>
      <c r="C45" s="82">
        <f>(VLOOKUP($A44,'Occupancy Raw Data'!$B$8:$BE$51,'Occupancy Raw Data'!U$3,FALSE))/100</f>
        <v>8.2019380567396494E-2</v>
      </c>
      <c r="D45" s="82">
        <f>(VLOOKUP($A44,'Occupancy Raw Data'!$B$8:$BE$51,'Occupancy Raw Data'!V$3,FALSE))/100</f>
        <v>0.16283062412952201</v>
      </c>
      <c r="E45" s="82">
        <f>(VLOOKUP($A44,'Occupancy Raw Data'!$B$8:$BE$51,'Occupancy Raw Data'!W$3,FALSE))/100</f>
        <v>0.23565543488148</v>
      </c>
      <c r="F45" s="82">
        <f>(VLOOKUP($A44,'Occupancy Raw Data'!$B$8:$BE$51,'Occupancy Raw Data'!X$3,FALSE))/100</f>
        <v>0.16207735965046999</v>
      </c>
      <c r="G45" s="82">
        <f>(VLOOKUP($A44,'Occupancy Raw Data'!$B$8:$BE$51,'Occupancy Raw Data'!Y$3,FALSE))/100</f>
        <v>0.14118505587977601</v>
      </c>
      <c r="H45" s="83">
        <f>(VLOOKUP($A44,'Occupancy Raw Data'!$B$8:$BE$51,'Occupancy Raw Data'!AA$3,FALSE))/100</f>
        <v>-7.3077339793502904E-3</v>
      </c>
      <c r="I45" s="83">
        <f>(VLOOKUP($A44,'Occupancy Raw Data'!$B$8:$BE$51,'Occupancy Raw Data'!AB$3,FALSE))/100</f>
        <v>-3.2504777516700598E-2</v>
      </c>
      <c r="J45" s="82">
        <f>(VLOOKUP($A44,'Occupancy Raw Data'!$B$8:$BE$51,'Occupancy Raw Data'!AC$3,FALSE))/100</f>
        <v>-2.0085634882568801E-2</v>
      </c>
      <c r="K45" s="84">
        <f>(VLOOKUP($A44,'Occupancy Raw Data'!$B$8:$BE$51,'Occupancy Raw Data'!AE$3,FALSE))/100</f>
        <v>8.4065468947748204E-2</v>
      </c>
      <c r="M45" s="81">
        <f>(VLOOKUP($A44,'ADR Raw Data'!$B$6:$BE$49,'ADR Raw Data'!T$1,FALSE))/100</f>
        <v>-5.1859360279698794E-3</v>
      </c>
      <c r="N45" s="82">
        <f>(VLOOKUP($A44,'ADR Raw Data'!$B$6:$BE$49,'ADR Raw Data'!U$1,FALSE))/100</f>
        <v>6.39017360273373E-3</v>
      </c>
      <c r="O45" s="82">
        <f>(VLOOKUP($A44,'ADR Raw Data'!$B$6:$BE$49,'ADR Raw Data'!V$1,FALSE))/100</f>
        <v>1.2279587621115E-2</v>
      </c>
      <c r="P45" s="82">
        <f>(VLOOKUP($A44,'ADR Raw Data'!$B$6:$BE$49,'ADR Raw Data'!W$1,FALSE))/100</f>
        <v>-1.7738569733259799E-2</v>
      </c>
      <c r="Q45" s="82">
        <f>(VLOOKUP($A44,'ADR Raw Data'!$B$6:$BE$49,'ADR Raw Data'!X$1,FALSE))/100</f>
        <v>-1.0950007691593299E-2</v>
      </c>
      <c r="R45" s="82">
        <f>(VLOOKUP($A44,'ADR Raw Data'!$B$6:$BE$49,'ADR Raw Data'!Y$1,FALSE))/100</f>
        <v>-2.81764322976408E-3</v>
      </c>
      <c r="S45" s="83">
        <f>(VLOOKUP($A44,'ADR Raw Data'!$B$6:$BE$49,'ADR Raw Data'!AA$1,FALSE))/100</f>
        <v>-2.5275679040407398E-2</v>
      </c>
      <c r="T45" s="83">
        <f>(VLOOKUP($A44,'ADR Raw Data'!$B$6:$BE$49,'ADR Raw Data'!AB$1,FALSE))/100</f>
        <v>-3.1800137418785804E-2</v>
      </c>
      <c r="U45" s="82">
        <f>(VLOOKUP($A44,'ADR Raw Data'!$B$6:$BE$49,'ADR Raw Data'!AC$1,FALSE))/100</f>
        <v>-2.8547974886562001E-2</v>
      </c>
      <c r="V45" s="84">
        <f>(VLOOKUP($A44,'ADR Raw Data'!$B$6:$BE$49,'ADR Raw Data'!AE$1,FALSE))/100</f>
        <v>-1.8301878290799999E-2</v>
      </c>
      <c r="X45" s="81">
        <f>(VLOOKUP($A44,'RevPAR Raw Data'!$B$6:$BE$43,'RevPAR Raw Data'!T$1,FALSE))/100</f>
        <v>6.5791549532139004E-2</v>
      </c>
      <c r="Y45" s="82">
        <f>(VLOOKUP($A44,'RevPAR Raw Data'!$B$6:$BE$43,'RevPAR Raw Data'!U$1,FALSE))/100</f>
        <v>8.8933672250744597E-2</v>
      </c>
      <c r="Z45" s="82">
        <f>(VLOOKUP($A44,'RevPAR Raw Data'!$B$6:$BE$43,'RevPAR Raw Data'!V$1,FALSE))/100</f>
        <v>0.17710970466703599</v>
      </c>
      <c r="AA45" s="82">
        <f>(VLOOKUP($A44,'RevPAR Raw Data'!$B$6:$BE$43,'RevPAR Raw Data'!W$1,FALSE))/100</f>
        <v>0.21373667478355401</v>
      </c>
      <c r="AB45" s="82">
        <f>(VLOOKUP($A44,'RevPAR Raw Data'!$B$6:$BE$43,'RevPAR Raw Data'!X$1,FALSE))/100</f>
        <v>0.14935260362407099</v>
      </c>
      <c r="AC45" s="82">
        <f>(VLOOKUP($A44,'RevPAR Raw Data'!$B$6:$BE$43,'RevPAR Raw Data'!Y$1,FALSE))/100</f>
        <v>0.13796960353316801</v>
      </c>
      <c r="AD45" s="83">
        <f>(VLOOKUP($A44,'RevPAR Raw Data'!$B$6:$BE$43,'RevPAR Raw Data'!AA$1,FALSE))/100</f>
        <v>-3.2398705081182901E-2</v>
      </c>
      <c r="AE45" s="83">
        <f>(VLOOKUP($A44,'RevPAR Raw Data'!$B$6:$BE$43,'RevPAR Raw Data'!AB$1,FALSE))/100</f>
        <v>-6.32712585436883E-2</v>
      </c>
      <c r="AF45" s="82">
        <f>(VLOOKUP($A44,'RevPAR Raw Data'!$B$6:$BE$43,'RevPAR Raw Data'!AC$1,FALSE))/100</f>
        <v>-4.8060205568922702E-2</v>
      </c>
      <c r="AG45" s="84">
        <f>(VLOOKUP($A44,'RevPAR Raw Data'!$B$6:$BE$43,'RevPAR Raw Data'!AE$1,FALSE))/100</f>
        <v>6.4225034675807396E-2</v>
      </c>
    </row>
    <row r="46" spans="1:33" x14ac:dyDescent="0.2">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
      <c r="A47" s="108" t="s">
        <v>30</v>
      </c>
      <c r="B47" s="109">
        <f>(VLOOKUP($A47,'Occupancy Raw Data'!$B$8:$BE$45,'Occupancy Raw Data'!G$3,FALSE))/100</f>
        <v>0.455696202531645</v>
      </c>
      <c r="C47" s="110">
        <f>(VLOOKUP($A47,'Occupancy Raw Data'!$B$8:$BE$45,'Occupancy Raw Data'!H$3,FALSE))/100</f>
        <v>0.58783033533200002</v>
      </c>
      <c r="D47" s="110">
        <f>(VLOOKUP($A47,'Occupancy Raw Data'!$B$8:$BE$45,'Occupancy Raw Data'!I$3,FALSE))/100</f>
        <v>0.60226515656229096</v>
      </c>
      <c r="E47" s="110">
        <f>(VLOOKUP($A47,'Occupancy Raw Data'!$B$8:$BE$45,'Occupancy Raw Data'!J$3,FALSE))/100</f>
        <v>0.54341550077725898</v>
      </c>
      <c r="F47" s="110">
        <f>(VLOOKUP($A47,'Occupancy Raw Data'!$B$8:$BE$45,'Occupancy Raw Data'!K$3,FALSE))/100</f>
        <v>0.47657117477237299</v>
      </c>
      <c r="G47" s="111">
        <f>(VLOOKUP($A47,'Occupancy Raw Data'!$B$8:$BE$45,'Occupancy Raw Data'!L$3,FALSE))/100</f>
        <v>0.53315567399511399</v>
      </c>
      <c r="H47" s="91">
        <f>(VLOOKUP($A47,'Occupancy Raw Data'!$B$8:$BE$45,'Occupancy Raw Data'!N$3,FALSE))/100</f>
        <v>0.61048190095491794</v>
      </c>
      <c r="I47" s="91">
        <f>(VLOOKUP($A47,'Occupancy Raw Data'!$B$8:$BE$45,'Occupancy Raw Data'!O$3,FALSE))/100</f>
        <v>0.62225183211192503</v>
      </c>
      <c r="J47" s="111">
        <f>(VLOOKUP($A47,'Occupancy Raw Data'!$B$8:$BE$45,'Occupancy Raw Data'!P$3,FALSE))/100</f>
        <v>0.61636686653342199</v>
      </c>
      <c r="K47" s="112">
        <f>(VLOOKUP($A47,'Occupancy Raw Data'!$B$8:$BE$45,'Occupancy Raw Data'!R$3,FALSE))/100</f>
        <v>0.55693030043462999</v>
      </c>
      <c r="M47" s="113">
        <f>VLOOKUP($A47,'ADR Raw Data'!$B$6:$BE$43,'ADR Raw Data'!G$1,FALSE)</f>
        <v>98.285472709551598</v>
      </c>
      <c r="N47" s="114">
        <f>VLOOKUP($A47,'ADR Raw Data'!$B$6:$BE$43,'ADR Raw Data'!H$1,FALSE)</f>
        <v>104.10868908197899</v>
      </c>
      <c r="O47" s="114">
        <f>VLOOKUP($A47,'ADR Raw Data'!$B$6:$BE$43,'ADR Raw Data'!I$1,FALSE)</f>
        <v>104.15892699115</v>
      </c>
      <c r="P47" s="114">
        <f>VLOOKUP($A47,'ADR Raw Data'!$B$6:$BE$43,'ADR Raw Data'!J$1,FALSE)</f>
        <v>100.579914180629</v>
      </c>
      <c r="Q47" s="114">
        <f>VLOOKUP($A47,'ADR Raw Data'!$B$6:$BE$43,'ADR Raw Data'!K$1,FALSE)</f>
        <v>100.199021435228</v>
      </c>
      <c r="R47" s="115">
        <f>VLOOKUP($A47,'ADR Raw Data'!$B$6:$BE$43,'ADR Raw Data'!L$1,FALSE)</f>
        <v>101.70631872708999</v>
      </c>
      <c r="S47" s="114">
        <f>VLOOKUP($A47,'ADR Raw Data'!$B$6:$BE$43,'ADR Raw Data'!N$1,FALSE)</f>
        <v>118.896736995271</v>
      </c>
      <c r="T47" s="114">
        <f>VLOOKUP($A47,'ADR Raw Data'!$B$6:$BE$43,'ADR Raw Data'!O$1,FALSE)</f>
        <v>119.262194860813</v>
      </c>
      <c r="U47" s="115">
        <f>VLOOKUP($A47,'ADR Raw Data'!$B$6:$BE$43,'ADR Raw Data'!P$1,FALSE)</f>
        <v>119.08121059268601</v>
      </c>
      <c r="V47" s="116">
        <f>VLOOKUP($A47,'ADR Raw Data'!$B$6:$BE$43,'ADR Raw Data'!R$1,FALSE)</f>
        <v>107.20036741669</v>
      </c>
      <c r="X47" s="113">
        <f>VLOOKUP($A47,'RevPAR Raw Data'!$B$6:$BE$43,'RevPAR Raw Data'!G$1,FALSE)</f>
        <v>44.788316677770297</v>
      </c>
      <c r="Y47" s="114">
        <f>VLOOKUP($A47,'RevPAR Raw Data'!$B$6:$BE$43,'RevPAR Raw Data'!H$1,FALSE)</f>
        <v>61.198245614035002</v>
      </c>
      <c r="Z47" s="114">
        <f>VLOOKUP($A47,'RevPAR Raw Data'!$B$6:$BE$43,'RevPAR Raw Data'!I$1,FALSE)</f>
        <v>62.731292471685499</v>
      </c>
      <c r="AA47" s="114">
        <f>VLOOKUP($A47,'RevPAR Raw Data'!$B$6:$BE$43,'RevPAR Raw Data'!J$1,FALSE)</f>
        <v>54.6566844326004</v>
      </c>
      <c r="AB47" s="114">
        <f>VLOOKUP($A47,'RevPAR Raw Data'!$B$6:$BE$43,'RevPAR Raw Data'!K$1,FALSE)</f>
        <v>47.751965356428997</v>
      </c>
      <c r="AC47" s="115">
        <f>VLOOKUP($A47,'RevPAR Raw Data'!$B$6:$BE$43,'RevPAR Raw Data'!L$1,FALSE)</f>
        <v>54.225300910504103</v>
      </c>
      <c r="AD47" s="114">
        <f>VLOOKUP($A47,'RevPAR Raw Data'!$B$6:$BE$43,'RevPAR Raw Data'!N$1,FALSE)</f>
        <v>72.58430601821</v>
      </c>
      <c r="AE47" s="114">
        <f>VLOOKUP($A47,'RevPAR Raw Data'!$B$6:$BE$43,'RevPAR Raw Data'!O$1,FALSE)</f>
        <v>74.211119253830702</v>
      </c>
      <c r="AF47" s="115">
        <f>VLOOKUP($A47,'RevPAR Raw Data'!$B$6:$BE$43,'RevPAR Raw Data'!P$1,FALSE)</f>
        <v>73.397712636020401</v>
      </c>
      <c r="AG47" s="116">
        <f>VLOOKUP($A47,'RevPAR Raw Data'!$B$6:$BE$43,'RevPAR Raw Data'!R$1,FALSE)</f>
        <v>59.7031328320802</v>
      </c>
    </row>
    <row r="48" spans="1:33" x14ac:dyDescent="0.2">
      <c r="A48" s="93" t="s">
        <v>14</v>
      </c>
      <c r="B48" s="81">
        <f>(VLOOKUP($A47,'Occupancy Raw Data'!$B$8:$BE$51,'Occupancy Raw Data'!T$3,FALSE))/100</f>
        <v>-8.7536880175121304E-2</v>
      </c>
      <c r="C48" s="82">
        <f>(VLOOKUP($A47,'Occupancy Raw Data'!$B$8:$BE$51,'Occupancy Raw Data'!U$3,FALSE))/100</f>
        <v>-9.9821901780016604E-3</v>
      </c>
      <c r="D48" s="82">
        <f>(VLOOKUP($A47,'Occupancy Raw Data'!$B$8:$BE$51,'Occupancy Raw Data'!V$3,FALSE))/100</f>
        <v>6.9717312260077199E-2</v>
      </c>
      <c r="E48" s="82">
        <f>(VLOOKUP($A47,'Occupancy Raw Data'!$B$8:$BE$51,'Occupancy Raw Data'!W$3,FALSE))/100</f>
        <v>0.21675956322222897</v>
      </c>
      <c r="F48" s="82">
        <f>(VLOOKUP($A47,'Occupancy Raw Data'!$B$8:$BE$51,'Occupancy Raw Data'!X$3,FALSE))/100</f>
        <v>7.2766744568876392E-3</v>
      </c>
      <c r="G48" s="82">
        <f>(VLOOKUP($A47,'Occupancy Raw Data'!$B$8:$BE$51,'Occupancy Raw Data'!Y$3,FALSE))/100</f>
        <v>3.4883530836908802E-2</v>
      </c>
      <c r="H48" s="83">
        <f>(VLOOKUP($A47,'Occupancy Raw Data'!$B$8:$BE$51,'Occupancy Raw Data'!AA$3,FALSE))/100</f>
        <v>-7.2302646230774009E-2</v>
      </c>
      <c r="I48" s="83">
        <f>(VLOOKUP($A47,'Occupancy Raw Data'!$B$8:$BE$51,'Occupancy Raw Data'!AB$3,FALSE))/100</f>
        <v>-3.0915549477736001E-2</v>
      </c>
      <c r="J48" s="82">
        <f>(VLOOKUP($A47,'Occupancy Raw Data'!$B$8:$BE$51,'Occupancy Raw Data'!AC$3,FALSE))/100</f>
        <v>-5.1863098087035403E-2</v>
      </c>
      <c r="K48" s="84">
        <f>(VLOOKUP($A47,'Occupancy Raw Data'!$B$8:$BE$51,'Occupancy Raw Data'!AE$3,FALSE))/100</f>
        <v>5.7859088801002203E-3</v>
      </c>
      <c r="M48" s="81">
        <f>(VLOOKUP($A47,'ADR Raw Data'!$B$6:$BE$49,'ADR Raw Data'!T$1,FALSE))/100</f>
        <v>3.1568412430332801E-2</v>
      </c>
      <c r="N48" s="82">
        <f>(VLOOKUP($A47,'ADR Raw Data'!$B$6:$BE$49,'ADR Raw Data'!U$1,FALSE))/100</f>
        <v>6.7933645178363603E-2</v>
      </c>
      <c r="O48" s="82">
        <f>(VLOOKUP($A47,'ADR Raw Data'!$B$6:$BE$49,'ADR Raw Data'!V$1,FALSE))/100</f>
        <v>6.3751800387139998E-2</v>
      </c>
      <c r="P48" s="82">
        <f>(VLOOKUP($A47,'ADR Raw Data'!$B$6:$BE$49,'ADR Raw Data'!W$1,FALSE))/100</f>
        <v>5.9587195453191598E-2</v>
      </c>
      <c r="Q48" s="82">
        <f>(VLOOKUP($A47,'ADR Raw Data'!$B$6:$BE$49,'ADR Raw Data'!X$1,FALSE))/100</f>
        <v>1.89896507268747E-2</v>
      </c>
      <c r="R48" s="82">
        <f>(VLOOKUP($A47,'ADR Raw Data'!$B$6:$BE$49,'ADR Raw Data'!Y$1,FALSE))/100</f>
        <v>5.0000851086129006E-2</v>
      </c>
      <c r="S48" s="83">
        <f>(VLOOKUP($A47,'ADR Raw Data'!$B$6:$BE$49,'ADR Raw Data'!AA$1,FALSE))/100</f>
        <v>6.9660545551423397E-2</v>
      </c>
      <c r="T48" s="83">
        <f>(VLOOKUP($A47,'ADR Raw Data'!$B$6:$BE$49,'ADR Raw Data'!AB$1,FALSE))/100</f>
        <v>8.9475351997683999E-2</v>
      </c>
      <c r="U48" s="82">
        <f>(VLOOKUP($A47,'ADR Raw Data'!$B$6:$BE$49,'ADR Raw Data'!AC$1,FALSE))/100</f>
        <v>7.9406784943266306E-2</v>
      </c>
      <c r="V48" s="84">
        <f>(VLOOKUP($A47,'ADR Raw Data'!$B$6:$BE$49,'ADR Raw Data'!AE$1,FALSE))/100</f>
        <v>5.7439613937978799E-2</v>
      </c>
      <c r="X48" s="81">
        <f>(VLOOKUP($A47,'RevPAR Raw Data'!$B$6:$BE$43,'RevPAR Raw Data'!T$1,FALSE))/100</f>
        <v>-5.8731868081021293E-2</v>
      </c>
      <c r="Y48" s="82">
        <f>(VLOOKUP($A47,'RevPAR Raw Data'!$B$6:$BE$43,'RevPAR Raw Data'!U$1,FALSE))/100</f>
        <v>5.7273328434706602E-2</v>
      </c>
      <c r="Z48" s="82">
        <f>(VLOOKUP($A47,'RevPAR Raw Data'!$B$6:$BE$43,'RevPAR Raw Data'!V$1,FALSE))/100</f>
        <v>0.137913716821949</v>
      </c>
      <c r="AA48" s="82">
        <f>(VLOOKUP($A47,'RevPAR Raw Data'!$B$6:$BE$43,'RevPAR Raw Data'!W$1,FALSE))/100</f>
        <v>0.28926285313549199</v>
      </c>
      <c r="AB48" s="82">
        <f>(VLOOKUP($A47,'RevPAR Raw Data'!$B$6:$BE$43,'RevPAR Raw Data'!X$1,FALSE))/100</f>
        <v>2.6404506690151899E-2</v>
      </c>
      <c r="AC48" s="82">
        <f>(VLOOKUP($A47,'RevPAR Raw Data'!$B$6:$BE$43,'RevPAR Raw Data'!Y$1,FALSE))/100</f>
        <v>8.6628588153772612E-2</v>
      </c>
      <c r="AD48" s="83">
        <f>(VLOOKUP($A47,'RevPAR Raw Data'!$B$6:$BE$43,'RevPAR Raw Data'!AA$1,FALSE))/100</f>
        <v>-7.6787424605978608E-3</v>
      </c>
      <c r="AE48" s="83">
        <f>(VLOOKUP($A47,'RevPAR Raw Data'!$B$6:$BE$43,'RevPAR Raw Data'!AB$1,FALSE))/100</f>
        <v>5.5793622848225699E-2</v>
      </c>
      <c r="AF48" s="82">
        <f>(VLOOKUP($A47,'RevPAR Raw Data'!$B$6:$BE$43,'RevPAR Raw Data'!AC$1,FALSE))/100</f>
        <v>2.34254049799421E-2</v>
      </c>
      <c r="AG48" s="84">
        <f>(VLOOKUP($A47,'RevPAR Raw Data'!$B$6:$BE$43,'RevPAR Raw Data'!AE$1,FALSE))/100</f>
        <v>6.3557863190432301E-2</v>
      </c>
    </row>
    <row r="49" spans="1:33" x14ac:dyDescent="0.2">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
      <c r="A50" s="108" t="s">
        <v>31</v>
      </c>
      <c r="B50" s="109">
        <f>(VLOOKUP($A50,'Occupancy Raw Data'!$B$8:$BE$45,'Occupancy Raw Data'!G$3,FALSE))/100</f>
        <v>0.46766951055231204</v>
      </c>
      <c r="C50" s="110">
        <f>(VLOOKUP($A50,'Occupancy Raw Data'!$B$8:$BE$45,'Occupancy Raw Data'!H$3,FALSE))/100</f>
        <v>0.507633587786259</v>
      </c>
      <c r="D50" s="110">
        <f>(VLOOKUP($A50,'Occupancy Raw Data'!$B$8:$BE$45,'Occupancy Raw Data'!I$3,FALSE))/100</f>
        <v>0.53266726537943399</v>
      </c>
      <c r="E50" s="110">
        <f>(VLOOKUP($A50,'Occupancy Raw Data'!$B$8:$BE$45,'Occupancy Raw Data'!J$3,FALSE))/100</f>
        <v>0.53143242029636195</v>
      </c>
      <c r="F50" s="110">
        <f>(VLOOKUP($A50,'Occupancy Raw Data'!$B$8:$BE$45,'Occupancy Raw Data'!K$3,FALSE))/100</f>
        <v>0.48361023798832498</v>
      </c>
      <c r="G50" s="111">
        <f>(VLOOKUP($A50,'Occupancy Raw Data'!$B$8:$BE$45,'Occupancy Raw Data'!L$3,FALSE))/100</f>
        <v>0.50460260440053806</v>
      </c>
      <c r="H50" s="91">
        <f>(VLOOKUP($A50,'Occupancy Raw Data'!$B$8:$BE$45,'Occupancy Raw Data'!N$3,FALSE))/100</f>
        <v>0.55410866636731004</v>
      </c>
      <c r="I50" s="91">
        <f>(VLOOKUP($A50,'Occupancy Raw Data'!$B$8:$BE$45,'Occupancy Raw Data'!O$3,FALSE))/100</f>
        <v>0.61618769645262605</v>
      </c>
      <c r="J50" s="111">
        <f>(VLOOKUP($A50,'Occupancy Raw Data'!$B$8:$BE$45,'Occupancy Raw Data'!P$3,FALSE))/100</f>
        <v>0.58514818140996805</v>
      </c>
      <c r="K50" s="112">
        <f>(VLOOKUP($A50,'Occupancy Raw Data'!$B$8:$BE$45,'Occupancy Raw Data'!R$3,FALSE))/100</f>
        <v>0.52761562640323301</v>
      </c>
      <c r="M50" s="113">
        <f>VLOOKUP($A50,'ADR Raw Data'!$B$6:$BE$43,'ADR Raw Data'!G$1,FALSE)</f>
        <v>109.033972635621</v>
      </c>
      <c r="N50" s="114">
        <f>VLOOKUP($A50,'ADR Raw Data'!$B$6:$BE$43,'ADR Raw Data'!H$1,FALSE)</f>
        <v>105.615524104378</v>
      </c>
      <c r="O50" s="114">
        <f>VLOOKUP($A50,'ADR Raw Data'!$B$6:$BE$43,'ADR Raw Data'!I$1,FALSE)</f>
        <v>105.895344573234</v>
      </c>
      <c r="P50" s="114">
        <f>VLOOKUP($A50,'ADR Raw Data'!$B$6:$BE$43,'ADR Raw Data'!J$1,FALSE)</f>
        <v>103.842530629488</v>
      </c>
      <c r="Q50" s="114">
        <f>VLOOKUP($A50,'ADR Raw Data'!$B$6:$BE$43,'ADR Raw Data'!K$1,FALSE)</f>
        <v>112.203862581244</v>
      </c>
      <c r="R50" s="115">
        <f>VLOOKUP($A50,'ADR Raw Data'!$B$6:$BE$43,'ADR Raw Data'!L$1,FALSE)</f>
        <v>107.197647163515</v>
      </c>
      <c r="S50" s="114">
        <f>VLOOKUP($A50,'ADR Raw Data'!$B$6:$BE$43,'ADR Raw Data'!N$1,FALSE)</f>
        <v>129.564059967585</v>
      </c>
      <c r="T50" s="114">
        <f>VLOOKUP($A50,'ADR Raw Data'!$B$6:$BE$43,'ADR Raw Data'!O$1,FALSE)</f>
        <v>125.293210056476</v>
      </c>
      <c r="U50" s="115">
        <f>VLOOKUP($A50,'ADR Raw Data'!$B$6:$BE$43,'ADR Raw Data'!P$1,FALSE)</f>
        <v>127.315360191846</v>
      </c>
      <c r="V50" s="116">
        <f>VLOOKUP($A50,'ADR Raw Data'!$B$6:$BE$43,'ADR Raw Data'!R$1,FALSE)</f>
        <v>113.572332826747</v>
      </c>
      <c r="X50" s="113">
        <f>VLOOKUP($A50,'RevPAR Raw Data'!$B$6:$BE$43,'RevPAR Raw Data'!G$1,FALSE)</f>
        <v>50.991864616075397</v>
      </c>
      <c r="Y50" s="114">
        <f>VLOOKUP($A50,'RevPAR Raw Data'!$B$6:$BE$43,'RevPAR Raw Data'!H$1,FALSE)</f>
        <v>53.613987427031802</v>
      </c>
      <c r="Z50" s="114">
        <f>VLOOKUP($A50,'RevPAR Raw Data'!$B$6:$BE$43,'RevPAR Raw Data'!I$1,FALSE)</f>
        <v>56.406983610237901</v>
      </c>
      <c r="AA50" s="114">
        <f>VLOOKUP($A50,'RevPAR Raw Data'!$B$6:$BE$43,'RevPAR Raw Data'!J$1,FALSE)</f>
        <v>55.185287382128401</v>
      </c>
      <c r="AB50" s="114">
        <f>VLOOKUP($A50,'RevPAR Raw Data'!$B$6:$BE$43,'RevPAR Raw Data'!K$1,FALSE)</f>
        <v>54.262936686124803</v>
      </c>
      <c r="AC50" s="115">
        <f>VLOOKUP($A50,'RevPAR Raw Data'!$B$6:$BE$43,'RevPAR Raw Data'!L$1,FALSE)</f>
        <v>54.0922119443197</v>
      </c>
      <c r="AD50" s="114">
        <f>VLOOKUP($A50,'RevPAR Raw Data'!$B$6:$BE$43,'RevPAR Raw Data'!N$1,FALSE)</f>
        <v>71.792568477772704</v>
      </c>
      <c r="AE50" s="114">
        <f>VLOOKUP($A50,'RevPAR Raw Data'!$B$6:$BE$43,'RevPAR Raw Data'!O$1,FALSE)</f>
        <v>77.204134485855406</v>
      </c>
      <c r="AF50" s="115">
        <f>VLOOKUP($A50,'RevPAR Raw Data'!$B$6:$BE$43,'RevPAR Raw Data'!P$1,FALSE)</f>
        <v>74.498351481813998</v>
      </c>
      <c r="AG50" s="116">
        <f>VLOOKUP($A50,'RevPAR Raw Data'!$B$6:$BE$43,'RevPAR Raw Data'!R$1,FALSE)</f>
        <v>59.9225375264609</v>
      </c>
    </row>
    <row r="51" spans="1:33" x14ac:dyDescent="0.2">
      <c r="A51" s="93" t="s">
        <v>14</v>
      </c>
      <c r="B51" s="81">
        <f>(VLOOKUP($A50,'Occupancy Raw Data'!$B$8:$BE$51,'Occupancy Raw Data'!T$3,FALSE))/100</f>
        <v>2.7165075577752898E-2</v>
      </c>
      <c r="C51" s="82">
        <f>(VLOOKUP($A50,'Occupancy Raw Data'!$B$8:$BE$51,'Occupancy Raw Data'!U$3,FALSE))/100</f>
        <v>1.9330101612427399E-2</v>
      </c>
      <c r="D51" s="82">
        <f>(VLOOKUP($A50,'Occupancy Raw Data'!$B$8:$BE$51,'Occupancy Raw Data'!V$3,FALSE))/100</f>
        <v>7.1067382023542902E-2</v>
      </c>
      <c r="E51" s="82">
        <f>(VLOOKUP($A50,'Occupancy Raw Data'!$B$8:$BE$51,'Occupancy Raw Data'!W$3,FALSE))/100</f>
        <v>0.15822985421254901</v>
      </c>
      <c r="F51" s="82">
        <f>(VLOOKUP($A50,'Occupancy Raw Data'!$B$8:$BE$51,'Occupancy Raw Data'!X$3,FALSE))/100</f>
        <v>0.10616866365602499</v>
      </c>
      <c r="G51" s="82">
        <f>(VLOOKUP($A50,'Occupancy Raw Data'!$B$8:$BE$51,'Occupancy Raw Data'!Y$3,FALSE))/100</f>
        <v>7.5151768718123707E-2</v>
      </c>
      <c r="H51" s="83">
        <f>(VLOOKUP($A50,'Occupancy Raw Data'!$B$8:$BE$51,'Occupancy Raw Data'!AA$3,FALSE))/100</f>
        <v>-0.15439204042903099</v>
      </c>
      <c r="I51" s="83">
        <f>(VLOOKUP($A50,'Occupancy Raw Data'!$B$8:$BE$51,'Occupancy Raw Data'!AB$3,FALSE))/100</f>
        <v>-2.6143959224169101E-2</v>
      </c>
      <c r="J51" s="82">
        <f>(VLOOKUP($A50,'Occupancy Raw Data'!$B$8:$BE$51,'Occupancy Raw Data'!AC$3,FALSE))/100</f>
        <v>-9.1390595762876309E-2</v>
      </c>
      <c r="K51" s="84">
        <f>(VLOOKUP($A50,'Occupancy Raw Data'!$B$8:$BE$51,'Occupancy Raw Data'!AE$3,FALSE))/100</f>
        <v>1.6134531524236301E-2</v>
      </c>
      <c r="M51" s="81">
        <f>(VLOOKUP($A50,'ADR Raw Data'!$B$6:$BE$49,'ADR Raw Data'!T$1,FALSE))/100</f>
        <v>9.9574363305794111E-2</v>
      </c>
      <c r="N51" s="82">
        <f>(VLOOKUP($A50,'ADR Raw Data'!$B$6:$BE$49,'ADR Raw Data'!U$1,FALSE))/100</f>
        <v>5.68569283078263E-2</v>
      </c>
      <c r="O51" s="82">
        <f>(VLOOKUP($A50,'ADR Raw Data'!$B$6:$BE$49,'ADR Raw Data'!V$1,FALSE))/100</f>
        <v>6.8086403832369302E-2</v>
      </c>
      <c r="P51" s="82">
        <f>(VLOOKUP($A50,'ADR Raw Data'!$B$6:$BE$49,'ADR Raw Data'!W$1,FALSE))/100</f>
        <v>-1.9952354311719499E-2</v>
      </c>
      <c r="Q51" s="82">
        <f>(VLOOKUP($A50,'ADR Raw Data'!$B$6:$BE$49,'ADR Raw Data'!X$1,FALSE))/100</f>
        <v>-2.5721285923443801E-2</v>
      </c>
      <c r="R51" s="82">
        <f>(VLOOKUP($A50,'ADR Raw Data'!$B$6:$BE$49,'ADR Raw Data'!Y$1,FALSE))/100</f>
        <v>3.4407461295998601E-2</v>
      </c>
      <c r="S51" s="83">
        <f>(VLOOKUP($A50,'ADR Raw Data'!$B$6:$BE$49,'ADR Raw Data'!AA$1,FALSE))/100</f>
        <v>1.8843293507204199E-2</v>
      </c>
      <c r="T51" s="83">
        <f>(VLOOKUP($A50,'ADR Raw Data'!$B$6:$BE$49,'ADR Raw Data'!AB$1,FALSE))/100</f>
        <v>-1.40047692830211E-4</v>
      </c>
      <c r="U51" s="82">
        <f>(VLOOKUP($A50,'ADR Raw Data'!$B$6:$BE$49,'ADR Raw Data'!AC$1,FALSE))/100</f>
        <v>8.39428756634014E-3</v>
      </c>
      <c r="V51" s="84">
        <f>(VLOOKUP($A50,'ADR Raw Data'!$B$6:$BE$49,'ADR Raw Data'!AE$1,FALSE))/100</f>
        <v>1.72265226744324E-2</v>
      </c>
      <c r="X51" s="81">
        <f>(VLOOKUP($A50,'RevPAR Raw Data'!$B$6:$BE$43,'RevPAR Raw Data'!T$1,FALSE))/100</f>
        <v>0.12944438398835501</v>
      </c>
      <c r="Y51" s="82">
        <f>(VLOOKUP($A50,'RevPAR Raw Data'!$B$6:$BE$43,'RevPAR Raw Data'!U$1,FALSE))/100</f>
        <v>7.7286080121814496E-2</v>
      </c>
      <c r="Z51" s="82">
        <f>(VLOOKUP($A50,'RevPAR Raw Data'!$B$6:$BE$43,'RevPAR Raw Data'!V$1,FALSE))/100</f>
        <v>0.14399250832767599</v>
      </c>
      <c r="AA51" s="82">
        <f>(VLOOKUP($A50,'RevPAR Raw Data'!$B$6:$BE$43,'RevPAR Raw Data'!W$1,FALSE))/100</f>
        <v>0.13512044178688901</v>
      </c>
      <c r="AB51" s="82">
        <f>(VLOOKUP($A50,'RevPAR Raw Data'!$B$6:$BE$43,'RevPAR Raw Data'!X$1,FALSE))/100</f>
        <v>7.7716583178575299E-2</v>
      </c>
      <c r="AC51" s="82">
        <f>(VLOOKUP($A50,'RevPAR Raw Data'!$B$6:$BE$43,'RevPAR Raw Data'!Y$1,FALSE))/100</f>
        <v>0.11214501158761699</v>
      </c>
      <c r="AD51" s="83">
        <f>(VLOOKUP($A50,'RevPAR Raw Data'!$B$6:$BE$43,'RevPAR Raw Data'!AA$1,FALSE))/100</f>
        <v>-0.13845800145480699</v>
      </c>
      <c r="AE51" s="83">
        <f>(VLOOKUP($A50,'RevPAR Raw Data'!$B$6:$BE$43,'RevPAR Raw Data'!AB$1,FALSE))/100</f>
        <v>-2.6280345515828502E-2</v>
      </c>
      <c r="AF51" s="82">
        <f>(VLOOKUP($A50,'RevPAR Raw Data'!$B$6:$BE$43,'RevPAR Raw Data'!AC$1,FALSE))/100</f>
        <v>-8.3763467138228909E-2</v>
      </c>
      <c r="AG51" s="84">
        <f>(VLOOKUP($A50,'RevPAR Raw Data'!$B$6:$BE$43,'RevPAR Raw Data'!AE$1,FALSE))/100</f>
        <v>3.3638996071812304E-2</v>
      </c>
    </row>
    <row r="52" spans="1:33" x14ac:dyDescent="0.2">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
      <c r="A53" s="108" t="s">
        <v>32</v>
      </c>
      <c r="B53" s="109">
        <f>(VLOOKUP($A53,'Occupancy Raw Data'!$B$8:$BE$45,'Occupancy Raw Data'!G$3,FALSE))/100</f>
        <v>0.40697674418604601</v>
      </c>
      <c r="C53" s="110">
        <f>(VLOOKUP($A53,'Occupancy Raw Data'!$B$8:$BE$45,'Occupancy Raw Data'!H$3,FALSE))/100</f>
        <v>0.48514211886304898</v>
      </c>
      <c r="D53" s="110">
        <f>(VLOOKUP($A53,'Occupancy Raw Data'!$B$8:$BE$45,'Occupancy Raw Data'!I$3,FALSE))/100</f>
        <v>0.51227390180878496</v>
      </c>
      <c r="E53" s="110">
        <f>(VLOOKUP($A53,'Occupancy Raw Data'!$B$8:$BE$45,'Occupancy Raw Data'!J$3,FALSE))/100</f>
        <v>0.48772609819121399</v>
      </c>
      <c r="F53" s="110">
        <f>(VLOOKUP($A53,'Occupancy Raw Data'!$B$8:$BE$45,'Occupancy Raw Data'!K$3,FALSE))/100</f>
        <v>0.50064599483204097</v>
      </c>
      <c r="G53" s="111">
        <f>(VLOOKUP($A53,'Occupancy Raw Data'!$B$8:$BE$45,'Occupancy Raw Data'!L$3,FALSE))/100</f>
        <v>0.478552971576227</v>
      </c>
      <c r="H53" s="91">
        <f>(VLOOKUP($A53,'Occupancy Raw Data'!$B$8:$BE$45,'Occupancy Raw Data'!N$3,FALSE))/100</f>
        <v>0.60077519379844901</v>
      </c>
      <c r="I53" s="91">
        <f>(VLOOKUP($A53,'Occupancy Raw Data'!$B$8:$BE$45,'Occupancy Raw Data'!O$3,FALSE))/100</f>
        <v>0.56718346253229901</v>
      </c>
      <c r="J53" s="111">
        <f>(VLOOKUP($A53,'Occupancy Raw Data'!$B$8:$BE$45,'Occupancy Raw Data'!P$3,FALSE))/100</f>
        <v>0.58397932816537401</v>
      </c>
      <c r="K53" s="112">
        <f>(VLOOKUP($A53,'Occupancy Raw Data'!$B$8:$BE$45,'Occupancy Raw Data'!R$3,FALSE))/100</f>
        <v>0.50867478774455499</v>
      </c>
      <c r="M53" s="113">
        <f>VLOOKUP($A53,'ADR Raw Data'!$B$6:$BE$43,'ADR Raw Data'!G$1,FALSE)</f>
        <v>87.978079365079296</v>
      </c>
      <c r="N53" s="114">
        <f>VLOOKUP($A53,'ADR Raw Data'!$B$6:$BE$43,'ADR Raw Data'!H$1,FALSE)</f>
        <v>88.898069241011896</v>
      </c>
      <c r="O53" s="114">
        <f>VLOOKUP($A53,'ADR Raw Data'!$B$6:$BE$43,'ADR Raw Data'!I$1,FALSE)</f>
        <v>88.4277679697351</v>
      </c>
      <c r="P53" s="114">
        <f>VLOOKUP($A53,'ADR Raw Data'!$B$6:$BE$43,'ADR Raw Data'!J$1,FALSE)</f>
        <v>88.329880794701893</v>
      </c>
      <c r="Q53" s="114">
        <f>VLOOKUP($A53,'ADR Raw Data'!$B$6:$BE$43,'ADR Raw Data'!K$1,FALSE)</f>
        <v>91.757496774193498</v>
      </c>
      <c r="R53" s="115">
        <f>VLOOKUP($A53,'ADR Raw Data'!$B$6:$BE$43,'ADR Raw Data'!L$1,FALSE)</f>
        <v>89.123374730021496</v>
      </c>
      <c r="S53" s="114">
        <f>VLOOKUP($A53,'ADR Raw Data'!$B$6:$BE$43,'ADR Raw Data'!N$1,FALSE)</f>
        <v>99.233236559139698</v>
      </c>
      <c r="T53" s="114">
        <f>VLOOKUP($A53,'ADR Raw Data'!$B$6:$BE$43,'ADR Raw Data'!O$1,FALSE)</f>
        <v>97.389794988610404</v>
      </c>
      <c r="U53" s="115">
        <f>VLOOKUP($A53,'ADR Raw Data'!$B$6:$BE$43,'ADR Raw Data'!P$1,FALSE)</f>
        <v>98.3380254424778</v>
      </c>
      <c r="V53" s="116">
        <f>VLOOKUP($A53,'ADR Raw Data'!$B$6:$BE$43,'ADR Raw Data'!R$1,FALSE)</f>
        <v>92.145887155297501</v>
      </c>
      <c r="X53" s="113">
        <f>VLOOKUP($A53,'RevPAR Raw Data'!$B$6:$BE$43,'RevPAR Raw Data'!G$1,FALSE)</f>
        <v>35.805032299741598</v>
      </c>
      <c r="Y53" s="114">
        <f>VLOOKUP($A53,'RevPAR Raw Data'!$B$6:$BE$43,'RevPAR Raw Data'!H$1,FALSE)</f>
        <v>43.128197674418601</v>
      </c>
      <c r="Z53" s="114">
        <f>VLOOKUP($A53,'RevPAR Raw Data'!$B$6:$BE$43,'RevPAR Raw Data'!I$1,FALSE)</f>
        <v>45.299237726098099</v>
      </c>
      <c r="AA53" s="114">
        <f>VLOOKUP($A53,'RevPAR Raw Data'!$B$6:$BE$43,'RevPAR Raw Data'!J$1,FALSE)</f>
        <v>43.080788113695</v>
      </c>
      <c r="AB53" s="114">
        <f>VLOOKUP($A53,'RevPAR Raw Data'!$B$6:$BE$43,'RevPAR Raw Data'!K$1,FALSE)</f>
        <v>45.938023255813903</v>
      </c>
      <c r="AC53" s="115">
        <f>VLOOKUP($A53,'RevPAR Raw Data'!$B$6:$BE$43,'RevPAR Raw Data'!L$1,FALSE)</f>
        <v>42.6502558139534</v>
      </c>
      <c r="AD53" s="114">
        <f>VLOOKUP($A53,'RevPAR Raw Data'!$B$6:$BE$43,'RevPAR Raw Data'!N$1,FALSE)</f>
        <v>59.6168669250645</v>
      </c>
      <c r="AE53" s="114">
        <f>VLOOKUP($A53,'RevPAR Raw Data'!$B$6:$BE$43,'RevPAR Raw Data'!O$1,FALSE)</f>
        <v>55.237881136950897</v>
      </c>
      <c r="AF53" s="115">
        <f>VLOOKUP($A53,'RevPAR Raw Data'!$B$6:$BE$43,'RevPAR Raw Data'!P$1,FALSE)</f>
        <v>57.427374031007702</v>
      </c>
      <c r="AG53" s="116">
        <f>VLOOKUP($A53,'RevPAR Raw Data'!$B$6:$BE$43,'RevPAR Raw Data'!R$1,FALSE)</f>
        <v>46.872289590254702</v>
      </c>
    </row>
    <row r="54" spans="1:33" x14ac:dyDescent="0.2">
      <c r="A54" s="93" t="s">
        <v>14</v>
      </c>
      <c r="B54" s="81">
        <f>(VLOOKUP($A53,'Occupancy Raw Data'!$B$8:$BE$51,'Occupancy Raw Data'!T$3,FALSE))/100</f>
        <v>-6.30914826498422E-3</v>
      </c>
      <c r="C54" s="82">
        <f>(VLOOKUP($A53,'Occupancy Raw Data'!$B$8:$BE$51,'Occupancy Raw Data'!U$3,FALSE))/100</f>
        <v>-2.5940337224383901E-2</v>
      </c>
      <c r="D54" s="82">
        <f>(VLOOKUP($A53,'Occupancy Raw Data'!$B$8:$BE$51,'Occupancy Raw Data'!V$3,FALSE))/100</f>
        <v>7.1621621621621598E-2</v>
      </c>
      <c r="E54" s="82">
        <f>(VLOOKUP($A53,'Occupancy Raw Data'!$B$8:$BE$51,'Occupancy Raw Data'!W$3,FALSE))/100</f>
        <v>0.20031796502384702</v>
      </c>
      <c r="F54" s="82">
        <f>(VLOOKUP($A53,'Occupancy Raw Data'!$B$8:$BE$51,'Occupancy Raw Data'!X$3,FALSE))/100</f>
        <v>6.1643835616438297E-2</v>
      </c>
      <c r="G54" s="82">
        <f>(VLOOKUP($A53,'Occupancy Raw Data'!$B$8:$BE$51,'Occupancy Raw Data'!Y$3,FALSE))/100</f>
        <v>5.7077625570776204E-2</v>
      </c>
      <c r="H54" s="83">
        <f>(VLOOKUP($A53,'Occupancy Raw Data'!$B$8:$BE$51,'Occupancy Raw Data'!AA$3,FALSE))/100</f>
        <v>-8.0118694362017795E-2</v>
      </c>
      <c r="I54" s="83">
        <f>(VLOOKUP($A53,'Occupancy Raw Data'!$B$8:$BE$51,'Occupancy Raw Data'!AB$3,FALSE))/100</f>
        <v>-9.76361767728674E-2</v>
      </c>
      <c r="J54" s="82">
        <f>(VLOOKUP($A53,'Occupancy Raw Data'!$B$8:$BE$51,'Occupancy Raw Data'!AC$3,FALSE))/100</f>
        <v>-8.8709677419354802E-2</v>
      </c>
      <c r="K54" s="84">
        <f>(VLOOKUP($A53,'Occupancy Raw Data'!$B$8:$BE$51,'Occupancy Raw Data'!AE$3,FALSE))/100</f>
        <v>4.37317784256559E-3</v>
      </c>
      <c r="M54" s="81">
        <f>(VLOOKUP($A53,'ADR Raw Data'!$B$6:$BE$49,'ADR Raw Data'!T$1,FALSE))/100</f>
        <v>4.6718531178754699E-2</v>
      </c>
      <c r="N54" s="82">
        <f>(VLOOKUP($A53,'ADR Raw Data'!$B$6:$BE$49,'ADR Raw Data'!U$1,FALSE))/100</f>
        <v>1.0005111662368499E-2</v>
      </c>
      <c r="O54" s="82">
        <f>(VLOOKUP($A53,'ADR Raw Data'!$B$6:$BE$49,'ADR Raw Data'!V$1,FALSE))/100</f>
        <v>2.0668986756402597E-2</v>
      </c>
      <c r="P54" s="82">
        <f>(VLOOKUP($A53,'ADR Raw Data'!$B$6:$BE$49,'ADR Raw Data'!W$1,FALSE))/100</f>
        <v>2.77857069497989E-2</v>
      </c>
      <c r="Q54" s="82">
        <f>(VLOOKUP($A53,'ADR Raw Data'!$B$6:$BE$49,'ADR Raw Data'!X$1,FALSE))/100</f>
        <v>1.8094816096147298E-2</v>
      </c>
      <c r="R54" s="82">
        <f>(VLOOKUP($A53,'ADR Raw Data'!$B$6:$BE$49,'ADR Raw Data'!Y$1,FALSE))/100</f>
        <v>2.3522379022517099E-2</v>
      </c>
      <c r="S54" s="83">
        <f>(VLOOKUP($A53,'ADR Raw Data'!$B$6:$BE$49,'ADR Raw Data'!AA$1,FALSE))/100</f>
        <v>-5.2792112253770798E-2</v>
      </c>
      <c r="T54" s="83">
        <f>(VLOOKUP($A53,'ADR Raw Data'!$B$6:$BE$49,'ADR Raw Data'!AB$1,FALSE))/100</f>
        <v>-3.2973207802014397E-2</v>
      </c>
      <c r="U54" s="82">
        <f>(VLOOKUP($A53,'ADR Raw Data'!$B$6:$BE$49,'ADR Raw Data'!AC$1,FALSE))/100</f>
        <v>-4.3181631151288397E-2</v>
      </c>
      <c r="V54" s="84">
        <f>(VLOOKUP($A53,'ADR Raw Data'!$B$6:$BE$49,'ADR Raw Data'!AE$1,FALSE))/100</f>
        <v>-6.5271450276453103E-3</v>
      </c>
      <c r="X54" s="81">
        <f>(VLOOKUP($A53,'RevPAR Raw Data'!$B$6:$BE$43,'RevPAR Raw Data'!T$1,FALSE))/100</f>
        <v>4.01146287738414E-2</v>
      </c>
      <c r="Y54" s="82">
        <f>(VLOOKUP($A53,'RevPAR Raw Data'!$B$6:$BE$43,'RevPAR Raw Data'!U$1,FALSE))/100</f>
        <v>-1.6194761532504799E-2</v>
      </c>
      <c r="Z54" s="82">
        <f>(VLOOKUP($A53,'RevPAR Raw Data'!$B$6:$BE$43,'RevPAR Raw Data'!V$1,FALSE))/100</f>
        <v>9.3770954726793587E-2</v>
      </c>
      <c r="AA54" s="82">
        <f>(VLOOKUP($A53,'RevPAR Raw Data'!$B$6:$BE$43,'RevPAR Raw Data'!W$1,FALSE))/100</f>
        <v>0.23366964824657899</v>
      </c>
      <c r="AB54" s="82">
        <f>(VLOOKUP($A53,'RevPAR Raw Data'!$B$6:$BE$43,'RevPAR Raw Data'!X$1,FALSE))/100</f>
        <v>8.0854085581526208E-2</v>
      </c>
      <c r="AC54" s="82">
        <f>(VLOOKUP($A53,'RevPAR Raw Data'!$B$6:$BE$43,'RevPAR Raw Data'!Y$1,FALSE))/100</f>
        <v>8.1942606135674487E-2</v>
      </c>
      <c r="AD54" s="83">
        <f>(VLOOKUP($A53,'RevPAR Raw Data'!$B$6:$BE$43,'RevPAR Raw Data'!AA$1,FALSE))/100</f>
        <v>-0.128681171509403</v>
      </c>
      <c r="AE54" s="83">
        <f>(VLOOKUP($A53,'RevPAR Raw Data'!$B$6:$BE$43,'RevPAR Raw Data'!AB$1,FALSE))/100</f>
        <v>-0.12739000662915501</v>
      </c>
      <c r="AF54" s="82">
        <f>(VLOOKUP($A53,'RevPAR Raw Data'!$B$6:$BE$43,'RevPAR Raw Data'!AC$1,FALSE))/100</f>
        <v>-0.12806068000077001</v>
      </c>
      <c r="AG54" s="84">
        <f>(VLOOKUP($A53,'RevPAR Raw Data'!$B$6:$BE$43,'RevPAR Raw Data'!AE$1,FALSE))/100</f>
        <v>-2.1825115510898199E-3</v>
      </c>
    </row>
    <row r="55" spans="1:33" x14ac:dyDescent="0.2">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
      <c r="A56" s="108" t="s">
        <v>33</v>
      </c>
      <c r="B56" s="109">
        <f>(VLOOKUP($A56,'Occupancy Raw Data'!$B$8:$BE$45,'Occupancy Raw Data'!G$3,FALSE))/100</f>
        <v>0.53301435406698505</v>
      </c>
      <c r="C56" s="110">
        <f>(VLOOKUP($A56,'Occupancy Raw Data'!$B$8:$BE$45,'Occupancy Raw Data'!H$3,FALSE))/100</f>
        <v>0.60505809979494107</v>
      </c>
      <c r="D56" s="110">
        <f>(VLOOKUP($A56,'Occupancy Raw Data'!$B$8:$BE$45,'Occupancy Raw Data'!I$3,FALSE))/100</f>
        <v>0.54665945361103507</v>
      </c>
      <c r="E56" s="110">
        <f>(VLOOKUP($A56,'Occupancy Raw Data'!$B$8:$BE$45,'Occupancy Raw Data'!J$3,FALSE))/100</f>
        <v>0.50960238030835792</v>
      </c>
      <c r="F56" s="110">
        <f>(VLOOKUP($A56,'Occupancy Raw Data'!$B$8:$BE$45,'Occupancy Raw Data'!K$3,FALSE))/100</f>
        <v>0.54774141195563897</v>
      </c>
      <c r="G56" s="110">
        <f>(VLOOKUP($A56,'Occupancy Raw Data'!$B$8:$BE$45,'Occupancy Raw Data'!L$3,FALSE))/100</f>
        <v>0.54832663261979697</v>
      </c>
      <c r="H56" s="91">
        <f>(VLOOKUP($A56,'Occupancy Raw Data'!$B$8:$BE$45,'Occupancy Raw Data'!N$3,FALSE))/100</f>
        <v>0.61833919394103298</v>
      </c>
      <c r="I56" s="91">
        <f>(VLOOKUP($A56,'Occupancy Raw Data'!$B$8:$BE$45,'Occupancy Raw Data'!O$3,FALSE))/100</f>
        <v>0.66526913713822</v>
      </c>
      <c r="J56" s="110">
        <f>(VLOOKUP($A56,'Occupancy Raw Data'!$B$8:$BE$45,'Occupancy Raw Data'!P$3,FALSE))/100</f>
        <v>0.64180416553962605</v>
      </c>
      <c r="K56" s="133">
        <f>(VLOOKUP($A56,'Occupancy Raw Data'!$B$8:$BE$45,'Occupancy Raw Data'!R$3,FALSE))/100</f>
        <v>0.57511627906976703</v>
      </c>
      <c r="M56" s="113">
        <f>VLOOKUP($A56,'ADR Raw Data'!$B$6:$BE$43,'ADR Raw Data'!G$1,FALSE)</f>
        <v>124.726829956399</v>
      </c>
      <c r="N56" s="114">
        <f>VLOOKUP($A56,'ADR Raw Data'!$B$6:$BE$43,'ADR Raw Data'!H$1,FALSE)</f>
        <v>117.817485314053</v>
      </c>
      <c r="O56" s="114">
        <f>VLOOKUP($A56,'ADR Raw Data'!$B$6:$BE$43,'ADR Raw Data'!I$1,FALSE)</f>
        <v>112.126952003958</v>
      </c>
      <c r="P56" s="114">
        <f>VLOOKUP($A56,'ADR Raw Data'!$B$6:$BE$43,'ADR Raw Data'!J$1,FALSE)</f>
        <v>120.115851910828</v>
      </c>
      <c r="Q56" s="114">
        <f>VLOOKUP($A56,'ADR Raw Data'!$B$6:$BE$43,'ADR Raw Data'!K$1,FALSE)</f>
        <v>163.966553086419</v>
      </c>
      <c r="R56" s="115">
        <f>VLOOKUP($A56,'ADR Raw Data'!$B$6:$BE$43,'ADR Raw Data'!L$1,FALSE)</f>
        <v>127.701179588803</v>
      </c>
      <c r="S56" s="114">
        <f>VLOOKUP($A56,'ADR Raw Data'!$B$6:$BE$43,'ADR Raw Data'!N$1,FALSE)</f>
        <v>175.753156167979</v>
      </c>
      <c r="T56" s="114">
        <f>VLOOKUP($A56,'ADR Raw Data'!$B$6:$BE$43,'ADR Raw Data'!O$1,FALSE)</f>
        <v>154.13307379548601</v>
      </c>
      <c r="U56" s="115">
        <f>VLOOKUP($A56,'ADR Raw Data'!$B$6:$BE$43,'ADR Raw Data'!P$1,FALSE)</f>
        <v>164.54788957960099</v>
      </c>
      <c r="V56" s="116">
        <f>VLOOKUP($A56,'ADR Raw Data'!$B$6:$BE$43,'ADR Raw Data'!R$1,FALSE)</f>
        <v>139.48552129666999</v>
      </c>
      <c r="X56" s="113">
        <f>VLOOKUP($A56,'RevPAR Raw Data'!$B$6:$BE$43,'RevPAR Raw Data'!G$1,FALSE)</f>
        <v>66.481190704032798</v>
      </c>
      <c r="Y56" s="114">
        <f>VLOOKUP($A56,'RevPAR Raw Data'!$B$6:$BE$43,'RevPAR Raw Data'!H$1,FALSE)</f>
        <v>71.286423786739505</v>
      </c>
      <c r="Z56" s="114">
        <f>VLOOKUP($A56,'RevPAR Raw Data'!$B$6:$BE$43,'RevPAR Raw Data'!I$1,FALSE)</f>
        <v>61.295258317554698</v>
      </c>
      <c r="AA56" s="114">
        <f>VLOOKUP($A56,'RevPAR Raw Data'!$B$6:$BE$43,'RevPAR Raw Data'!J$1,FALSE)</f>
        <v>61.211324046524197</v>
      </c>
      <c r="AB56" s="114">
        <f>VLOOKUP($A56,'RevPAR Raw Data'!$B$6:$BE$43,'RevPAR Raw Data'!K$1,FALSE)</f>
        <v>89.811271301054902</v>
      </c>
      <c r="AC56" s="115">
        <f>VLOOKUP($A56,'RevPAR Raw Data'!$B$6:$BE$43,'RevPAR Raw Data'!L$1,FALSE)</f>
        <v>70.021957785504696</v>
      </c>
      <c r="AD56" s="114">
        <f>VLOOKUP($A56,'RevPAR Raw Data'!$B$6:$BE$43,'RevPAR Raw Data'!N$1,FALSE)</f>
        <v>108.67506491749999</v>
      </c>
      <c r="AE56" s="114">
        <f>VLOOKUP($A56,'RevPAR Raw Data'!$B$6:$BE$43,'RevPAR Raw Data'!O$1,FALSE)</f>
        <v>102.53997700838499</v>
      </c>
      <c r="AF56" s="115">
        <f>VLOOKUP($A56,'RevPAR Raw Data'!$B$6:$BE$43,'RevPAR Raw Data'!P$1,FALSE)</f>
        <v>105.607520962942</v>
      </c>
      <c r="AG56" s="116">
        <f>VLOOKUP($A56,'RevPAR Raw Data'!$B$6:$BE$43,'RevPAR Raw Data'!R$1,FALSE)</f>
        <v>80.220393992248006</v>
      </c>
    </row>
    <row r="57" spans="1:33" ht="17.25" thickBot="1" x14ac:dyDescent="0.25">
      <c r="A57" s="97" t="s">
        <v>14</v>
      </c>
      <c r="B57" s="87">
        <f>(VLOOKUP($A56,'Occupancy Raw Data'!$B$8:$BE$51,'Occupancy Raw Data'!T$3,FALSE))/100</f>
        <v>9.8709208253795103E-2</v>
      </c>
      <c r="C57" s="88">
        <f>(VLOOKUP($A56,'Occupancy Raw Data'!$B$8:$BE$51,'Occupancy Raw Data'!U$3,FALSE))/100</f>
        <v>0.11584369112324901</v>
      </c>
      <c r="D57" s="88">
        <f>(VLOOKUP($A56,'Occupancy Raw Data'!$B$8:$BE$51,'Occupancy Raw Data'!V$3,FALSE))/100</f>
        <v>5.3168777860809396E-2</v>
      </c>
      <c r="E57" s="88">
        <f>(VLOOKUP($A56,'Occupancy Raw Data'!$B$8:$BE$51,'Occupancy Raw Data'!W$3,FALSE))/100</f>
        <v>9.0308528648984907E-2</v>
      </c>
      <c r="F57" s="88">
        <f>(VLOOKUP($A56,'Occupancy Raw Data'!$B$8:$BE$51,'Occupancy Raw Data'!X$3,FALSE))/100</f>
        <v>8.6150829658993304E-4</v>
      </c>
      <c r="G57" s="88">
        <f>(VLOOKUP($A56,'Occupancy Raw Data'!$B$8:$BE$51,'Occupancy Raw Data'!Y$3,FALSE))/100</f>
        <v>7.0492643454300008E-2</v>
      </c>
      <c r="H57" s="89">
        <f>(VLOOKUP($A56,'Occupancy Raw Data'!$B$8:$BE$51,'Occupancy Raw Data'!AA$3,FALSE))/100</f>
        <v>-9.504864749402421E-2</v>
      </c>
      <c r="I57" s="89">
        <f>(VLOOKUP($A56,'Occupancy Raw Data'!$B$8:$BE$51,'Occupancy Raw Data'!AB$3,FALSE))/100</f>
        <v>-2.9341423992095602E-2</v>
      </c>
      <c r="J57" s="88">
        <f>(VLOOKUP($A56,'Occupancy Raw Data'!$B$8:$BE$51,'Occupancy Raw Data'!AC$3,FALSE))/100</f>
        <v>-6.2144754733339996E-2</v>
      </c>
      <c r="K57" s="90">
        <f>(VLOOKUP($A56,'Occupancy Raw Data'!$B$8:$BE$51,'Occupancy Raw Data'!AE$3,FALSE))/100</f>
        <v>2.44431157716581E-2</v>
      </c>
      <c r="M57" s="87">
        <f>(VLOOKUP($A56,'ADR Raw Data'!$B$6:$BE$49,'ADR Raw Data'!T$1,FALSE))/100</f>
        <v>4.8183216457097097E-2</v>
      </c>
      <c r="N57" s="88">
        <f>(VLOOKUP($A56,'ADR Raw Data'!$B$6:$BE$49,'ADR Raw Data'!U$1,FALSE))/100</f>
        <v>-1.61905500065792E-2</v>
      </c>
      <c r="O57" s="88">
        <f>(VLOOKUP($A56,'ADR Raw Data'!$B$6:$BE$49,'ADR Raw Data'!V$1,FALSE))/100</f>
        <v>-0.11255554759467999</v>
      </c>
      <c r="P57" s="88">
        <f>(VLOOKUP($A56,'ADR Raw Data'!$B$6:$BE$49,'ADR Raw Data'!W$1,FALSE))/100</f>
        <v>-0.13573676439875698</v>
      </c>
      <c r="Q57" s="88">
        <f>(VLOOKUP($A56,'ADR Raw Data'!$B$6:$BE$49,'ADR Raw Data'!X$1,FALSE))/100</f>
        <v>1.53221996554854E-2</v>
      </c>
      <c r="R57" s="88">
        <f>(VLOOKUP($A56,'ADR Raw Data'!$B$6:$BE$49,'ADR Raw Data'!Y$1,FALSE))/100</f>
        <v>-4.2536996883462602E-2</v>
      </c>
      <c r="S57" s="89">
        <f>(VLOOKUP($A56,'ADR Raw Data'!$B$6:$BE$49,'ADR Raw Data'!AA$1,FALSE))/100</f>
        <v>0.157714451630802</v>
      </c>
      <c r="T57" s="89">
        <f>(VLOOKUP($A56,'ADR Raw Data'!$B$6:$BE$49,'ADR Raw Data'!AB$1,FALSE))/100</f>
        <v>0.152820556574191</v>
      </c>
      <c r="U57" s="88">
        <f>(VLOOKUP($A56,'ADR Raw Data'!$B$6:$BE$49,'ADR Raw Data'!AC$1,FALSE))/100</f>
        <v>0.15276607066307998</v>
      </c>
      <c r="V57" s="90">
        <f>(VLOOKUP($A56,'ADR Raw Data'!$B$6:$BE$49,'ADR Raw Data'!AE$1,FALSE))/100</f>
        <v>2.0847535933524002E-2</v>
      </c>
      <c r="X57" s="87">
        <f>(VLOOKUP($A56,'RevPAR Raw Data'!$B$6:$BE$43,'RevPAR Raw Data'!T$1,FALSE))/100</f>
        <v>0.15164855185849299</v>
      </c>
      <c r="Y57" s="88">
        <f>(VLOOKUP($A56,'RevPAR Raw Data'!$B$6:$BE$43,'RevPAR Raw Data'!U$1,FALSE))/100</f>
        <v>9.77775680425928E-2</v>
      </c>
      <c r="Z57" s="88">
        <f>(VLOOKUP($A56,'RevPAR Raw Data'!$B$6:$BE$43,'RevPAR Raw Data'!V$1,FALSE))/100</f>
        <v>-6.5371210640934707E-2</v>
      </c>
      <c r="AA57" s="88">
        <f>(VLOOKUP($A56,'RevPAR Raw Data'!$B$6:$BE$43,'RevPAR Raw Data'!W$1,FALSE))/100</f>
        <v>-5.76864232261977E-2</v>
      </c>
      <c r="AB57" s="88">
        <f>(VLOOKUP($A56,'RevPAR Raw Data'!$B$6:$BE$43,'RevPAR Raw Data'!X$1,FALSE))/100</f>
        <v>1.61969081542006E-2</v>
      </c>
      <c r="AC57" s="88">
        <f>(VLOOKUP($A56,'RevPAR Raw Data'!$B$6:$BE$43,'RevPAR Raw Data'!Y$1,FALSE))/100</f>
        <v>2.4957101215914799E-2</v>
      </c>
      <c r="AD57" s="89">
        <f>(VLOOKUP($A56,'RevPAR Raw Data'!$B$6:$BE$43,'RevPAR Raw Data'!AA$1,FALSE))/100</f>
        <v>4.7675258819008401E-2</v>
      </c>
      <c r="AE57" s="89">
        <f>(VLOOKUP($A56,'RevPAR Raw Data'!$B$6:$BE$43,'RevPAR Raw Data'!AB$1,FALSE))/100</f>
        <v>0.118995159836944</v>
      </c>
      <c r="AF57" s="88">
        <f>(VLOOKUP($A56,'RevPAR Raw Data'!$B$6:$BE$43,'RevPAR Raw Data'!AC$1,FALSE))/100</f>
        <v>8.1127705936807501E-2</v>
      </c>
      <c r="AG57" s="90">
        <f>(VLOOKUP($A56,'RevPAR Raw Data'!$B$6:$BE$43,'RevPAR Raw Data'!AE$1,FALSE))/100</f>
        <v>4.5800230439559095E-2</v>
      </c>
    </row>
    <row r="58" spans="1:33" x14ac:dyDescent="0.2">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
      <c r="A59" s="126" t="s">
        <v>34</v>
      </c>
      <c r="B59" s="109">
        <f>(VLOOKUP($A59,'Occupancy Raw Data'!$B$8:$BE$45,'Occupancy Raw Data'!G$3,FALSE))/100</f>
        <v>0.58381436968155098</v>
      </c>
      <c r="C59" s="110">
        <f>(VLOOKUP($A59,'Occupancy Raw Data'!$B$8:$BE$45,'Occupancy Raw Data'!H$3,FALSE))/100</f>
        <v>0.58249267531009297</v>
      </c>
      <c r="D59" s="110">
        <f>(VLOOKUP($A59,'Occupancy Raw Data'!$B$8:$BE$45,'Occupancy Raw Data'!I$3,FALSE))/100</f>
        <v>0.59678282301141006</v>
      </c>
      <c r="E59" s="110">
        <f>(VLOOKUP($A59,'Occupancy Raw Data'!$B$8:$BE$45,'Occupancy Raw Data'!J$3,FALSE))/100</f>
        <v>0.52456298843114302</v>
      </c>
      <c r="F59" s="110">
        <f>(VLOOKUP($A59,'Occupancy Raw Data'!$B$8:$BE$45,'Occupancy Raw Data'!K$3,FALSE))/100</f>
        <v>0.59192372799593007</v>
      </c>
      <c r="G59" s="111">
        <f>(VLOOKUP($A59,'Occupancy Raw Data'!$B$8:$BE$45,'Occupancy Raw Data'!L$3,FALSE))/100</f>
        <v>0.57591482508723202</v>
      </c>
      <c r="H59" s="91">
        <f>(VLOOKUP($A59,'Occupancy Raw Data'!$B$8:$BE$45,'Occupancy Raw Data'!N$3,FALSE))/100</f>
        <v>0.74651136273933605</v>
      </c>
      <c r="I59" s="91">
        <f>(VLOOKUP($A59,'Occupancy Raw Data'!$B$8:$BE$45,'Occupancy Raw Data'!O$3,FALSE))/100</f>
        <v>0.6651697613430041</v>
      </c>
      <c r="J59" s="111">
        <f>(VLOOKUP($A59,'Occupancy Raw Data'!$B$8:$BE$45,'Occupancy Raw Data'!P$3,FALSE))/100</f>
        <v>0.70584056204117007</v>
      </c>
      <c r="K59" s="112">
        <f>(VLOOKUP($A59,'Occupancy Raw Data'!$B$8:$BE$45,'Occupancy Raw Data'!R$3,FALSE))/100</f>
        <v>0.61303823179663508</v>
      </c>
      <c r="M59" s="113">
        <f>VLOOKUP($A59,'ADR Raw Data'!$B$6:$BE$43,'ADR Raw Data'!G$1,FALSE)</f>
        <v>157.236874483463</v>
      </c>
      <c r="N59" s="114">
        <f>VLOOKUP($A59,'ADR Raw Data'!$B$6:$BE$43,'ADR Raw Data'!H$1,FALSE)</f>
        <v>156.67649172477101</v>
      </c>
      <c r="O59" s="114">
        <f>VLOOKUP($A59,'ADR Raw Data'!$B$6:$BE$43,'ADR Raw Data'!I$1,FALSE)</f>
        <v>155.80272879587301</v>
      </c>
      <c r="P59" s="114">
        <f>VLOOKUP($A59,'ADR Raw Data'!$B$6:$BE$43,'ADR Raw Data'!J$1,FALSE)</f>
        <v>144.67972929590101</v>
      </c>
      <c r="Q59" s="114">
        <f>VLOOKUP($A59,'ADR Raw Data'!$B$6:$BE$43,'ADR Raw Data'!K$1,FALSE)</f>
        <v>149.03104138574801</v>
      </c>
      <c r="R59" s="115">
        <f>VLOOKUP($A59,'ADR Raw Data'!$B$6:$BE$43,'ADR Raw Data'!L$1,FALSE)</f>
        <v>152.851735737327</v>
      </c>
      <c r="S59" s="114">
        <f>VLOOKUP($A59,'ADR Raw Data'!$B$6:$BE$43,'ADR Raw Data'!N$1,FALSE)</f>
        <v>166.04915910799801</v>
      </c>
      <c r="T59" s="114">
        <f>VLOOKUP($A59,'ADR Raw Data'!$B$6:$BE$43,'ADR Raw Data'!O$1,FALSE)</f>
        <v>147.82112858988799</v>
      </c>
      <c r="U59" s="115">
        <f>VLOOKUP($A59,'ADR Raw Data'!$B$6:$BE$43,'ADR Raw Data'!P$1,FALSE)</f>
        <v>157.46029686237901</v>
      </c>
      <c r="V59" s="116">
        <f>VLOOKUP($A59,'ADR Raw Data'!$B$6:$BE$43,'ADR Raw Data'!R$1,FALSE)</f>
        <v>154.367867822752</v>
      </c>
      <c r="X59" s="113">
        <f>VLOOKUP($A59,'RevPAR Raw Data'!$B$6:$BE$43,'RevPAR Raw Data'!G$1,FALSE)</f>
        <v>91.797146767260202</v>
      </c>
      <c r="Y59" s="114">
        <f>VLOOKUP($A59,'RevPAR Raw Data'!$B$6:$BE$43,'RevPAR Raw Data'!H$1,FALSE)</f>
        <v>91.262908822961805</v>
      </c>
      <c r="Z59" s="114">
        <f>VLOOKUP($A59,'RevPAR Raw Data'!$B$6:$BE$43,'RevPAR Raw Data'!I$1,FALSE)</f>
        <v>92.980392323682295</v>
      </c>
      <c r="AA59" s="114">
        <f>VLOOKUP($A59,'RevPAR Raw Data'!$B$6:$BE$43,'RevPAR Raw Data'!J$1,FALSE)</f>
        <v>75.893631164867102</v>
      </c>
      <c r="AB59" s="114">
        <f>VLOOKUP($A59,'RevPAR Raw Data'!$B$6:$BE$43,'RevPAR Raw Data'!K$1,FALSE)</f>
        <v>88.215009604167903</v>
      </c>
      <c r="AC59" s="115">
        <f>VLOOKUP($A59,'RevPAR Raw Data'!$B$6:$BE$43,'RevPAR Raw Data'!L$1,FALSE)</f>
        <v>88.029580651442799</v>
      </c>
      <c r="AD59" s="114">
        <f>VLOOKUP($A59,'RevPAR Raw Data'!$B$6:$BE$43,'RevPAR Raw Data'!N$1,FALSE)</f>
        <v>123.957584047433</v>
      </c>
      <c r="AE59" s="114">
        <f>VLOOKUP($A59,'RevPAR Raw Data'!$B$6:$BE$43,'RevPAR Raw Data'!O$1,FALSE)</f>
        <v>98.326144825590006</v>
      </c>
      <c r="AF59" s="115">
        <f>VLOOKUP($A59,'RevPAR Raw Data'!$B$6:$BE$43,'RevPAR Raw Data'!P$1,FALSE)</f>
        <v>111.141864436511</v>
      </c>
      <c r="AG59" s="116">
        <f>VLOOKUP($A59,'RevPAR Raw Data'!$B$6:$BE$43,'RevPAR Raw Data'!R$1,FALSE)</f>
        <v>94.633404736276901</v>
      </c>
    </row>
    <row r="60" spans="1:33" x14ac:dyDescent="0.2">
      <c r="A60" s="93" t="s">
        <v>14</v>
      </c>
      <c r="B60" s="81">
        <f>(VLOOKUP($A59,'Occupancy Raw Data'!$B$8:$BE$51,'Occupancy Raw Data'!T$3,FALSE))/100</f>
        <v>0.112681504569544</v>
      </c>
      <c r="C60" s="82">
        <f>(VLOOKUP($A59,'Occupancy Raw Data'!$B$8:$BE$51,'Occupancy Raw Data'!U$3,FALSE))/100</f>
        <v>0.131785449142936</v>
      </c>
      <c r="D60" s="82">
        <f>(VLOOKUP($A59,'Occupancy Raw Data'!$B$8:$BE$51,'Occupancy Raw Data'!V$3,FALSE))/100</f>
        <v>0.204353337396979</v>
      </c>
      <c r="E60" s="82">
        <f>(VLOOKUP($A59,'Occupancy Raw Data'!$B$8:$BE$51,'Occupancy Raw Data'!W$3,FALSE))/100</f>
        <v>-2.0585074088084E-2</v>
      </c>
      <c r="F60" s="82">
        <f>(VLOOKUP($A59,'Occupancy Raw Data'!$B$8:$BE$51,'Occupancy Raw Data'!X$3,FALSE))/100</f>
        <v>-0.10011600830598701</v>
      </c>
      <c r="G60" s="82">
        <f>(VLOOKUP($A59,'Occupancy Raw Data'!$B$8:$BE$51,'Occupancy Raw Data'!Y$3,FALSE))/100</f>
        <v>5.5468455159019499E-2</v>
      </c>
      <c r="H60" s="83">
        <f>(VLOOKUP($A59,'Occupancy Raw Data'!$B$8:$BE$51,'Occupancy Raw Data'!AA$3,FALSE))/100</f>
        <v>8.7931215242443003E-2</v>
      </c>
      <c r="I60" s="83">
        <f>(VLOOKUP($A59,'Occupancy Raw Data'!$B$8:$BE$51,'Occupancy Raw Data'!AB$3,FALSE))/100</f>
        <v>-5.4484938583528996E-3</v>
      </c>
      <c r="J60" s="82">
        <f>(VLOOKUP($A59,'Occupancy Raw Data'!$B$8:$BE$51,'Occupancy Raw Data'!AC$3,FALSE))/100</f>
        <v>4.1839593859159897E-2</v>
      </c>
      <c r="K60" s="84">
        <f>(VLOOKUP($A59,'Occupancy Raw Data'!$B$8:$BE$51,'Occupancy Raw Data'!AE$3,FALSE))/100</f>
        <v>5.0950236821991596E-2</v>
      </c>
      <c r="M60" s="81">
        <f>(VLOOKUP($A59,'ADR Raw Data'!$B$6:$BE$49,'ADR Raw Data'!T$1,FALSE))/100</f>
        <v>9.8582487237496505E-2</v>
      </c>
      <c r="N60" s="82">
        <f>(VLOOKUP($A59,'ADR Raw Data'!$B$6:$BE$49,'ADR Raw Data'!U$1,FALSE))/100</f>
        <v>0.10707512515074001</v>
      </c>
      <c r="O60" s="82">
        <f>(VLOOKUP($A59,'ADR Raw Data'!$B$6:$BE$49,'ADR Raw Data'!V$1,FALSE))/100</f>
        <v>0.13001546370410499</v>
      </c>
      <c r="P60" s="82">
        <f>(VLOOKUP($A59,'ADR Raw Data'!$B$6:$BE$49,'ADR Raw Data'!W$1,FALSE))/100</f>
        <v>-1.49717932736253E-2</v>
      </c>
      <c r="Q60" s="82">
        <f>(VLOOKUP($A59,'ADR Raw Data'!$B$6:$BE$49,'ADR Raw Data'!X$1,FALSE))/100</f>
        <v>-6.6478827913220601E-2</v>
      </c>
      <c r="R60" s="82">
        <f>(VLOOKUP($A59,'ADR Raw Data'!$B$6:$BE$49,'ADR Raw Data'!Y$1,FALSE))/100</f>
        <v>4.2719835038879203E-2</v>
      </c>
      <c r="S60" s="83">
        <f>(VLOOKUP($A59,'ADR Raw Data'!$B$6:$BE$49,'ADR Raw Data'!AA$1,FALSE))/100</f>
        <v>0.13268479623863599</v>
      </c>
      <c r="T60" s="83">
        <f>(VLOOKUP($A59,'ADR Raw Data'!$B$6:$BE$49,'ADR Raw Data'!AB$1,FALSE))/100</f>
        <v>1.54639802860203E-2</v>
      </c>
      <c r="U60" s="82">
        <f>(VLOOKUP($A59,'ADR Raw Data'!$B$6:$BE$49,'ADR Raw Data'!AC$1,FALSE))/100</f>
        <v>7.7826862630603205E-2</v>
      </c>
      <c r="V60" s="84">
        <f>(VLOOKUP($A59,'ADR Raw Data'!$B$6:$BE$49,'ADR Raw Data'!AE$1,FALSE))/100</f>
        <v>5.42532493861827E-2</v>
      </c>
      <c r="X60" s="81">
        <f>(VLOOKUP($A59,'RevPAR Raw Data'!$B$6:$BE$43,'RevPAR Raw Data'!T$1,FALSE))/100</f>
        <v>0.22237241479316899</v>
      </c>
      <c r="Y60" s="82">
        <f>(VLOOKUP($A59,'RevPAR Raw Data'!$B$6:$BE$43,'RevPAR Raw Data'!U$1,FALSE))/100</f>
        <v>0.25297151775370297</v>
      </c>
      <c r="Z60" s="82">
        <f>(VLOOKUP($A59,'RevPAR Raw Data'!$B$6:$BE$43,'RevPAR Raw Data'!V$1,FALSE))/100</f>
        <v>0.360937895022234</v>
      </c>
      <c r="AA60" s="82">
        <f>(VLOOKUP($A59,'RevPAR Raw Data'!$B$6:$BE$43,'RevPAR Raw Data'!W$1,FALSE))/100</f>
        <v>-3.52486718879403E-2</v>
      </c>
      <c r="AB60" s="82">
        <f>(VLOOKUP($A59,'RevPAR Raw Data'!$B$6:$BE$43,'RevPAR Raw Data'!X$1,FALSE))/100</f>
        <v>-0.159939241331676</v>
      </c>
      <c r="AC60" s="82">
        <f>(VLOOKUP($A59,'RevPAR Raw Data'!$B$6:$BE$43,'RevPAR Raw Data'!Y$1,FALSE))/100</f>
        <v>0.100557893452153</v>
      </c>
      <c r="AD60" s="83">
        <f>(VLOOKUP($A59,'RevPAR Raw Data'!$B$6:$BE$43,'RevPAR Raw Data'!AA$1,FALSE))/100</f>
        <v>0.23228314685853799</v>
      </c>
      <c r="AE60" s="83">
        <f>(VLOOKUP($A59,'RevPAR Raw Data'!$B$6:$BE$43,'RevPAR Raw Data'!AB$1,FALSE))/100</f>
        <v>9.9312310260533596E-3</v>
      </c>
      <c r="AF60" s="82">
        <f>(VLOOKUP($A59,'RevPAR Raw Data'!$B$6:$BE$43,'RevPAR Raw Data'!AC$1,FALSE))/100</f>
        <v>0.12292270081355999</v>
      </c>
      <c r="AG60" s="84">
        <f>(VLOOKUP($A59,'RevPAR Raw Data'!$B$6:$BE$43,'RevPAR Raw Data'!AE$1,FALSE))/100</f>
        <v>0.10796770211276201</v>
      </c>
    </row>
    <row r="61" spans="1:33" x14ac:dyDescent="0.2">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
      <c r="A62" s="108" t="s">
        <v>35</v>
      </c>
      <c r="B62" s="109">
        <f>(VLOOKUP($A62,'Occupancy Raw Data'!$B$8:$BE$45,'Occupancy Raw Data'!G$3,FALSE))/100</f>
        <v>0.50306489114352093</v>
      </c>
      <c r="C62" s="110">
        <f>(VLOOKUP($A62,'Occupancy Raw Data'!$B$8:$BE$45,'Occupancy Raw Data'!H$3,FALSE))/100</f>
        <v>0.50781414994720098</v>
      </c>
      <c r="D62" s="110">
        <f>(VLOOKUP($A62,'Occupancy Raw Data'!$B$8:$BE$45,'Occupancy Raw Data'!I$3,FALSE))/100</f>
        <v>0.570644139387539</v>
      </c>
      <c r="E62" s="110">
        <f>(VLOOKUP($A62,'Occupancy Raw Data'!$B$8:$BE$45,'Occupancy Raw Data'!J$3,FALSE))/100</f>
        <v>0.52111932418162599</v>
      </c>
      <c r="F62" s="110">
        <f>(VLOOKUP($A62,'Occupancy Raw Data'!$B$8:$BE$45,'Occupancy Raw Data'!K$3,FALSE))/100</f>
        <v>0.63632523759239701</v>
      </c>
      <c r="G62" s="111">
        <f>(VLOOKUP($A62,'Occupancy Raw Data'!$B$8:$BE$45,'Occupancy Raw Data'!L$3,FALSE))/100</f>
        <v>0.54780110683959204</v>
      </c>
      <c r="H62" s="91">
        <f>(VLOOKUP($A62,'Occupancy Raw Data'!$B$8:$BE$45,'Occupancy Raw Data'!N$3,FALSE))/100</f>
        <v>0.84054910242872194</v>
      </c>
      <c r="I62" s="91">
        <f>(VLOOKUP($A62,'Occupancy Raw Data'!$B$8:$BE$45,'Occupancy Raw Data'!O$3,FALSE))/100</f>
        <v>0.67877507919746505</v>
      </c>
      <c r="J62" s="111">
        <f>(VLOOKUP($A62,'Occupancy Raw Data'!$B$8:$BE$45,'Occupancy Raw Data'!P$3,FALSE))/100</f>
        <v>0.75966209081309299</v>
      </c>
      <c r="K62" s="112">
        <f>(VLOOKUP($A62,'Occupancy Raw Data'!$B$8:$BE$45,'Occupancy Raw Data'!R$3,FALSE))/100</f>
        <v>0.60834012250686398</v>
      </c>
      <c r="M62" s="113">
        <f>VLOOKUP($A62,'ADR Raw Data'!$B$6:$BE$43,'ADR Raw Data'!G$1,FALSE)</f>
        <v>156.989426470588</v>
      </c>
      <c r="N62" s="114">
        <f>VLOOKUP($A62,'ADR Raw Data'!$B$6:$BE$43,'ADR Raw Data'!H$1,FALSE)</f>
        <v>162.63924724474899</v>
      </c>
      <c r="O62" s="114">
        <f>VLOOKUP($A62,'ADR Raw Data'!$B$6:$BE$43,'ADR Raw Data'!I$1,FALSE)</f>
        <v>151.14886380458901</v>
      </c>
      <c r="P62" s="114">
        <f>VLOOKUP($A62,'ADR Raw Data'!$B$6:$BE$43,'ADR Raw Data'!J$1,FALSE)</f>
        <v>152.751284701114</v>
      </c>
      <c r="Q62" s="114">
        <f>VLOOKUP($A62,'ADR Raw Data'!$B$6:$BE$43,'ADR Raw Data'!K$1,FALSE)</f>
        <v>141.04659309658101</v>
      </c>
      <c r="R62" s="115">
        <f>VLOOKUP($A62,'ADR Raw Data'!$B$6:$BE$43,'ADR Raw Data'!L$1,FALSE)</f>
        <v>152.30911660368599</v>
      </c>
      <c r="S62" s="114">
        <f>VLOOKUP($A62,'ADR Raw Data'!$B$6:$BE$43,'ADR Raw Data'!N$1,FALSE)</f>
        <v>144.21608793969801</v>
      </c>
      <c r="T62" s="114">
        <f>VLOOKUP($A62,'ADR Raw Data'!$B$6:$BE$43,'ADR Raw Data'!O$1,FALSE)</f>
        <v>135.64354387056599</v>
      </c>
      <c r="U62" s="115">
        <f>VLOOKUP($A62,'ADR Raw Data'!$B$6:$BE$43,'ADR Raw Data'!P$1,FALSE)</f>
        <v>140.38620795106999</v>
      </c>
      <c r="V62" s="116">
        <f>VLOOKUP($A62,'ADR Raw Data'!$B$6:$BE$43,'ADR Raw Data'!R$1,FALSE)</f>
        <v>148.0546944596</v>
      </c>
      <c r="X62" s="113">
        <f>VLOOKUP($A62,'RevPAR Raw Data'!$B$6:$BE$43,'RevPAR Raw Data'!G$1,FALSE)</f>
        <v>78.975868738110293</v>
      </c>
      <c r="Y62" s="114">
        <f>VLOOKUP($A62,'RevPAR Raw Data'!$B$6:$BE$43,'RevPAR Raw Data'!H$1,FALSE)</f>
        <v>82.590511087645098</v>
      </c>
      <c r="Z62" s="114">
        <f>VLOOKUP($A62,'RevPAR Raw Data'!$B$6:$BE$43,'RevPAR Raw Data'!I$1,FALSE)</f>
        <v>86.252213305174195</v>
      </c>
      <c r="AA62" s="114">
        <f>VLOOKUP($A62,'RevPAR Raw Data'!$B$6:$BE$43,'RevPAR Raw Data'!J$1,FALSE)</f>
        <v>79.601646251319906</v>
      </c>
      <c r="AB62" s="114">
        <f>VLOOKUP($A62,'RevPAR Raw Data'!$B$6:$BE$43,'RevPAR Raw Data'!K$1,FALSE)</f>
        <v>89.751506863780307</v>
      </c>
      <c r="AC62" s="115">
        <f>VLOOKUP($A62,'RevPAR Raw Data'!$B$6:$BE$43,'RevPAR Raw Data'!L$1,FALSE)</f>
        <v>83.435102657259904</v>
      </c>
      <c r="AD62" s="114">
        <f>VLOOKUP($A62,'RevPAR Raw Data'!$B$6:$BE$43,'RevPAR Raw Data'!N$1,FALSE)</f>
        <v>121.220703273495</v>
      </c>
      <c r="AE62" s="114">
        <f>VLOOKUP($A62,'RevPAR Raw Data'!$B$6:$BE$43,'RevPAR Raw Data'!O$1,FALSE)</f>
        <v>92.071457233368506</v>
      </c>
      <c r="AF62" s="115">
        <f>VLOOKUP($A62,'RevPAR Raw Data'!$B$6:$BE$43,'RevPAR Raw Data'!P$1,FALSE)</f>
        <v>106.64608025343099</v>
      </c>
      <c r="AG62" s="116">
        <f>VLOOKUP($A62,'RevPAR Raw Data'!$B$6:$BE$43,'RevPAR Raw Data'!R$1,FALSE)</f>
        <v>90.067610965269594</v>
      </c>
    </row>
    <row r="63" spans="1:33" x14ac:dyDescent="0.2">
      <c r="A63" s="93" t="s">
        <v>14</v>
      </c>
      <c r="B63" s="81">
        <f>(VLOOKUP($A62,'Occupancy Raw Data'!$B$8:$BE$51,'Occupancy Raw Data'!T$3,FALSE))/100</f>
        <v>-3.6811144994917402E-2</v>
      </c>
      <c r="C63" s="82">
        <f>(VLOOKUP($A62,'Occupancy Raw Data'!$B$8:$BE$51,'Occupancy Raw Data'!U$3,FALSE))/100</f>
        <v>-2.12006203249194E-2</v>
      </c>
      <c r="D63" s="82">
        <f>(VLOOKUP($A62,'Occupancy Raw Data'!$B$8:$BE$51,'Occupancy Raw Data'!V$3,FALSE))/100</f>
        <v>0.18336793235478199</v>
      </c>
      <c r="E63" s="82">
        <f>(VLOOKUP($A62,'Occupancy Raw Data'!$B$8:$BE$51,'Occupancy Raw Data'!W$3,FALSE))/100</f>
        <v>-6.0859101689073797E-2</v>
      </c>
      <c r="F63" s="82">
        <f>(VLOOKUP($A62,'Occupancy Raw Data'!$B$8:$BE$51,'Occupancy Raw Data'!X$3,FALSE))/100</f>
        <v>-0.14597525687169099</v>
      </c>
      <c r="G63" s="82">
        <f>(VLOOKUP($A62,'Occupancy Raw Data'!$B$8:$BE$51,'Occupancy Raw Data'!Y$3,FALSE))/100</f>
        <v>-2.9834034056566899E-2</v>
      </c>
      <c r="H63" s="83">
        <f>(VLOOKUP($A62,'Occupancy Raw Data'!$B$8:$BE$51,'Occupancy Raw Data'!AA$3,FALSE))/100</f>
        <v>0.13015594397435101</v>
      </c>
      <c r="I63" s="83">
        <f>(VLOOKUP($A62,'Occupancy Raw Data'!$B$8:$BE$51,'Occupancy Raw Data'!AB$3,FALSE))/100</f>
        <v>9.6048764077925793E-3</v>
      </c>
      <c r="J63" s="82">
        <f>(VLOOKUP($A62,'Occupancy Raw Data'!$B$8:$BE$51,'Occupancy Raw Data'!AC$3,FALSE))/100</f>
        <v>7.2920806850992198E-2</v>
      </c>
      <c r="K63" s="84">
        <f>(VLOOKUP($A62,'Occupancy Raw Data'!$B$8:$BE$51,'Occupancy Raw Data'!AE$3,FALSE))/100</f>
        <v>4.5175489488046595E-3</v>
      </c>
      <c r="M63" s="81">
        <f>(VLOOKUP($A62,'ADR Raw Data'!$B$6:$BE$49,'ADR Raw Data'!T$1,FALSE))/100</f>
        <v>5.4617283092904804E-2</v>
      </c>
      <c r="N63" s="82">
        <f>(VLOOKUP($A62,'ADR Raw Data'!$B$6:$BE$49,'ADR Raw Data'!U$1,FALSE))/100</f>
        <v>0.14175896773951499</v>
      </c>
      <c r="O63" s="82">
        <f>(VLOOKUP($A62,'ADR Raw Data'!$B$6:$BE$49,'ADR Raw Data'!V$1,FALSE))/100</f>
        <v>0.102626021926261</v>
      </c>
      <c r="P63" s="82">
        <f>(VLOOKUP($A62,'ADR Raw Data'!$B$6:$BE$49,'ADR Raw Data'!W$1,FALSE))/100</f>
        <v>0.12749852842190201</v>
      </c>
      <c r="Q63" s="82">
        <f>(VLOOKUP($A62,'ADR Raw Data'!$B$6:$BE$49,'ADR Raw Data'!X$1,FALSE))/100</f>
        <v>5.45859021816024E-3</v>
      </c>
      <c r="R63" s="82">
        <f>(VLOOKUP($A62,'ADR Raw Data'!$B$6:$BE$49,'ADR Raw Data'!Y$1,FALSE))/100</f>
        <v>8.1912624819539814E-2</v>
      </c>
      <c r="S63" s="83">
        <f>(VLOOKUP($A62,'ADR Raw Data'!$B$6:$BE$49,'ADR Raw Data'!AA$1,FALSE))/100</f>
        <v>0.115560082741909</v>
      </c>
      <c r="T63" s="83">
        <f>(VLOOKUP($A62,'ADR Raw Data'!$B$6:$BE$49,'ADR Raw Data'!AB$1,FALSE))/100</f>
        <v>5.9595597098731995E-2</v>
      </c>
      <c r="U63" s="82">
        <f>(VLOOKUP($A62,'ADR Raw Data'!$B$6:$BE$49,'ADR Raw Data'!AC$1,FALSE))/100</f>
        <v>9.0992791083437788E-2</v>
      </c>
      <c r="V63" s="84">
        <f>(VLOOKUP($A62,'ADR Raw Data'!$B$6:$BE$49,'ADR Raw Data'!AE$1,FALSE))/100</f>
        <v>8.2772255902521505E-2</v>
      </c>
      <c r="X63" s="81">
        <f>(VLOOKUP($A62,'RevPAR Raw Data'!$B$6:$BE$43,'RevPAR Raw Data'!T$1,FALSE))/100</f>
        <v>1.5795613370826002E-2</v>
      </c>
      <c r="Y63" s="82">
        <f>(VLOOKUP($A62,'RevPAR Raw Data'!$B$6:$BE$43,'RevPAR Raw Data'!U$1,FALSE))/100</f>
        <v>0.11755296936189699</v>
      </c>
      <c r="Z63" s="82">
        <f>(VLOOKUP($A62,'RevPAR Raw Data'!$B$6:$BE$43,'RevPAR Raw Data'!V$1,FALSE))/100</f>
        <v>0.304812275727458</v>
      </c>
      <c r="AA63" s="82">
        <f>(VLOOKUP($A62,'RevPAR Raw Data'!$B$6:$BE$43,'RevPAR Raw Data'!W$1,FALSE))/100</f>
        <v>5.8879980826392897E-2</v>
      </c>
      <c r="AB63" s="82">
        <f>(VLOOKUP($A62,'RevPAR Raw Data'!$B$6:$BE$43,'RevPAR Raw Data'!X$1,FALSE))/100</f>
        <v>-0.14131348576278399</v>
      </c>
      <c r="AC63" s="82">
        <f>(VLOOKUP($A62,'RevPAR Raw Data'!$B$6:$BE$43,'RevPAR Raw Data'!Y$1,FALSE))/100</f>
        <v>4.9634806724443897E-2</v>
      </c>
      <c r="AD63" s="83">
        <f>(VLOOKUP($A62,'RevPAR Raw Data'!$B$6:$BE$43,'RevPAR Raw Data'!AA$1,FALSE))/100</f>
        <v>0.26075685837128798</v>
      </c>
      <c r="AE63" s="83">
        <f>(VLOOKUP($A62,'RevPAR Raw Data'!$B$6:$BE$43,'RevPAR Raw Data'!AB$1,FALSE))/100</f>
        <v>6.97728818511065E-2</v>
      </c>
      <c r="AF63" s="82">
        <f>(VLOOKUP($A62,'RevPAR Raw Data'!$B$6:$BE$43,'RevPAR Raw Data'!AC$1,FALSE))/100</f>
        <v>0.17054886567785801</v>
      </c>
      <c r="AG63" s="84">
        <f>(VLOOKUP($A62,'RevPAR Raw Data'!$B$6:$BE$43,'RevPAR Raw Data'!AE$1,FALSE))/100</f>
        <v>8.7663732568968811E-2</v>
      </c>
    </row>
    <row r="64" spans="1:33" x14ac:dyDescent="0.2">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
      <c r="A65" s="108" t="s">
        <v>36</v>
      </c>
      <c r="B65" s="109">
        <f>(VLOOKUP($A65,'Occupancy Raw Data'!$B$8:$BE$45,'Occupancy Raw Data'!G$3,FALSE))/100</f>
        <v>0.51895348837209299</v>
      </c>
      <c r="C65" s="110">
        <f>(VLOOKUP($A65,'Occupancy Raw Data'!$B$8:$BE$45,'Occupancy Raw Data'!H$3,FALSE))/100</f>
        <v>0.54790697674418598</v>
      </c>
      <c r="D65" s="110">
        <f>(VLOOKUP($A65,'Occupancy Raw Data'!$B$8:$BE$45,'Occupancy Raw Data'!I$3,FALSE))/100</f>
        <v>0.54997098084735907</v>
      </c>
      <c r="E65" s="110">
        <f>(VLOOKUP($A65,'Occupancy Raw Data'!$B$8:$BE$45,'Occupancy Raw Data'!J$3,FALSE))/100</f>
        <v>0.49808473592570995</v>
      </c>
      <c r="F65" s="110">
        <f>(VLOOKUP($A65,'Occupancy Raw Data'!$B$8:$BE$45,'Occupancy Raw Data'!K$3,FALSE))/100</f>
        <v>0.57341845618107901</v>
      </c>
      <c r="G65" s="111">
        <f>(VLOOKUP($A65,'Occupancy Raw Data'!$B$8:$BE$45,'Occupancy Raw Data'!L$3,FALSE))/100</f>
        <v>0.53766988035776497</v>
      </c>
      <c r="H65" s="91">
        <f>(VLOOKUP($A65,'Occupancy Raw Data'!$B$8:$BE$45,'Occupancy Raw Data'!N$3,FALSE))/100</f>
        <v>0.73697040046430606</v>
      </c>
      <c r="I65" s="91">
        <f>(VLOOKUP($A65,'Occupancy Raw Data'!$B$8:$BE$45,'Occupancy Raw Data'!O$3,FALSE))/100</f>
        <v>0.71108531630876304</v>
      </c>
      <c r="J65" s="111">
        <f>(VLOOKUP($A65,'Occupancy Raw Data'!$B$8:$BE$45,'Occupancy Raw Data'!P$3,FALSE))/100</f>
        <v>0.72402785838653505</v>
      </c>
      <c r="K65" s="112">
        <f>(VLOOKUP($A65,'Occupancy Raw Data'!$B$8:$BE$45,'Occupancy Raw Data'!R$3,FALSE))/100</f>
        <v>0.59094151804230599</v>
      </c>
      <c r="M65" s="113">
        <f>VLOOKUP($A65,'ADR Raw Data'!$B$6:$BE$43,'ADR Raw Data'!G$1,FALSE)</f>
        <v>124.68117857943</v>
      </c>
      <c r="N65" s="114">
        <f>VLOOKUP($A65,'ADR Raw Data'!$B$6:$BE$43,'ADR Raw Data'!H$1,FALSE)</f>
        <v>129.35704371816601</v>
      </c>
      <c r="O65" s="114">
        <f>VLOOKUP($A65,'ADR Raw Data'!$B$6:$BE$43,'ADR Raw Data'!I$1,FALSE)</f>
        <v>128.380187842971</v>
      </c>
      <c r="P65" s="114">
        <f>VLOOKUP($A65,'ADR Raw Data'!$B$6:$BE$43,'ADR Raw Data'!J$1,FALSE)</f>
        <v>124.332223257981</v>
      </c>
      <c r="Q65" s="114">
        <f>VLOOKUP($A65,'ADR Raw Data'!$B$6:$BE$43,'ADR Raw Data'!K$1,FALSE)</f>
        <v>122.793601214574</v>
      </c>
      <c r="R65" s="115">
        <f>VLOOKUP($A65,'ADR Raw Data'!$B$6:$BE$43,'ADR Raw Data'!L$1,FALSE)</f>
        <v>125.92282146560601</v>
      </c>
      <c r="S65" s="114">
        <f>VLOOKUP($A65,'ADR Raw Data'!$B$6:$BE$43,'ADR Raw Data'!N$1,FALSE)</f>
        <v>134.084531422271</v>
      </c>
      <c r="T65" s="114">
        <f>VLOOKUP($A65,'ADR Raw Data'!$B$6:$BE$43,'ADR Raw Data'!O$1,FALSE)</f>
        <v>133.74755794972199</v>
      </c>
      <c r="U65" s="115">
        <f>VLOOKUP($A65,'ADR Raw Data'!$B$6:$BE$43,'ADR Raw Data'!P$1,FALSE)</f>
        <v>133.91905651302599</v>
      </c>
      <c r="V65" s="116">
        <f>VLOOKUP($A65,'ADR Raw Data'!$B$6:$BE$43,'ADR Raw Data'!R$1,FALSE)</f>
        <v>128.72337825317899</v>
      </c>
      <c r="X65" s="113">
        <f>VLOOKUP($A65,'RevPAR Raw Data'!$B$6:$BE$43,'RevPAR Raw Data'!G$1,FALSE)</f>
        <v>64.703732558139507</v>
      </c>
      <c r="Y65" s="114">
        <f>VLOOKUP($A65,'RevPAR Raw Data'!$B$6:$BE$43,'RevPAR Raw Data'!H$1,FALSE)</f>
        <v>70.875626744185993</v>
      </c>
      <c r="Z65" s="114">
        <f>VLOOKUP($A65,'RevPAR Raw Data'!$B$6:$BE$43,'RevPAR Raw Data'!I$1,FALSE)</f>
        <v>70.605377829367299</v>
      </c>
      <c r="AA65" s="114">
        <f>VLOOKUP($A65,'RevPAR Raw Data'!$B$6:$BE$43,'RevPAR Raw Data'!J$1,FALSE)</f>
        <v>61.927982588508399</v>
      </c>
      <c r="AB65" s="114">
        <f>VLOOKUP($A65,'RevPAR Raw Data'!$B$6:$BE$43,'RevPAR Raw Data'!K$1,FALSE)</f>
        <v>70.412117237376606</v>
      </c>
      <c r="AC65" s="115">
        <f>VLOOKUP($A65,'RevPAR Raw Data'!$B$6:$BE$43,'RevPAR Raw Data'!L$1,FALSE)</f>
        <v>67.704908351724896</v>
      </c>
      <c r="AD65" s="114">
        <f>VLOOKUP($A65,'RevPAR Raw Data'!$B$6:$BE$43,'RevPAR Raw Data'!N$1,FALSE)</f>
        <v>98.816330818340106</v>
      </c>
      <c r="AE65" s="114">
        <f>VLOOKUP($A65,'RevPAR Raw Data'!$B$6:$BE$43,'RevPAR Raw Data'!O$1,FALSE)</f>
        <v>95.105924550203099</v>
      </c>
      <c r="AF65" s="115">
        <f>VLOOKUP($A65,'RevPAR Raw Data'!$B$6:$BE$43,'RevPAR Raw Data'!P$1,FALSE)</f>
        <v>96.961127684271602</v>
      </c>
      <c r="AG65" s="116">
        <f>VLOOKUP($A65,'RevPAR Raw Data'!$B$6:$BE$43,'RevPAR Raw Data'!R$1,FALSE)</f>
        <v>76.067988552467796</v>
      </c>
    </row>
    <row r="66" spans="1:33" x14ac:dyDescent="0.2">
      <c r="A66" s="93" t="s">
        <v>14</v>
      </c>
      <c r="B66" s="81">
        <f>(VLOOKUP($A65,'Occupancy Raw Data'!$B$8:$BE$51,'Occupancy Raw Data'!T$3,FALSE))/100</f>
        <v>0.12552587733606699</v>
      </c>
      <c r="C66" s="82">
        <f>(VLOOKUP($A65,'Occupancy Raw Data'!$B$8:$BE$51,'Occupancy Raw Data'!U$3,FALSE))/100</f>
        <v>0.25529997476876398</v>
      </c>
      <c r="D66" s="82">
        <f>(VLOOKUP($A65,'Occupancy Raw Data'!$B$8:$BE$51,'Occupancy Raw Data'!V$3,FALSE))/100</f>
        <v>0.23775636916465701</v>
      </c>
      <c r="E66" s="82">
        <f>(VLOOKUP($A65,'Occupancy Raw Data'!$B$8:$BE$51,'Occupancy Raw Data'!W$3,FALSE))/100</f>
        <v>9.3966931416744101E-2</v>
      </c>
      <c r="F66" s="82">
        <f>(VLOOKUP($A65,'Occupancy Raw Data'!$B$8:$BE$51,'Occupancy Raw Data'!X$3,FALSE))/100</f>
        <v>6.6979796607733996E-2</v>
      </c>
      <c r="G66" s="82">
        <f>(VLOOKUP($A65,'Occupancy Raw Data'!$B$8:$BE$51,'Occupancy Raw Data'!Y$3,FALSE))/100</f>
        <v>0.151522738865465</v>
      </c>
      <c r="H66" s="83">
        <f>(VLOOKUP($A65,'Occupancy Raw Data'!$B$8:$BE$51,'Occupancy Raw Data'!AA$3,FALSE))/100</f>
        <v>0.23872834929527501</v>
      </c>
      <c r="I66" s="83">
        <f>(VLOOKUP($A65,'Occupancy Raw Data'!$B$8:$BE$51,'Occupancy Raw Data'!AB$3,FALSE))/100</f>
        <v>0.17604138846251702</v>
      </c>
      <c r="J66" s="82">
        <f>(VLOOKUP($A65,'Occupancy Raw Data'!$B$8:$BE$51,'Occupancy Raw Data'!AC$3,FALSE))/100</f>
        <v>0.20713136874843399</v>
      </c>
      <c r="K66" s="84">
        <f>(VLOOKUP($A65,'Occupancy Raw Data'!$B$8:$BE$51,'Occupancy Raw Data'!AE$3,FALSE))/100</f>
        <v>0.17045006838367199</v>
      </c>
      <c r="M66" s="81">
        <f>(VLOOKUP($A65,'ADR Raw Data'!$B$6:$BE$49,'ADR Raw Data'!T$1,FALSE))/100</f>
        <v>-2.0429017784255699E-2</v>
      </c>
      <c r="N66" s="82">
        <f>(VLOOKUP($A65,'ADR Raw Data'!$B$6:$BE$49,'ADR Raw Data'!U$1,FALSE))/100</f>
        <v>2.63362865524778E-2</v>
      </c>
      <c r="O66" s="82">
        <f>(VLOOKUP($A65,'ADR Raw Data'!$B$6:$BE$49,'ADR Raw Data'!V$1,FALSE))/100</f>
        <v>3.0526208231518002E-2</v>
      </c>
      <c r="P66" s="82">
        <f>(VLOOKUP($A65,'ADR Raw Data'!$B$6:$BE$49,'ADR Raw Data'!W$1,FALSE))/100</f>
        <v>-1.1363397073328601E-2</v>
      </c>
      <c r="Q66" s="82">
        <f>(VLOOKUP($A65,'ADR Raw Data'!$B$6:$BE$49,'ADR Raw Data'!X$1,FALSE))/100</f>
        <v>-3.3938329807279198E-2</v>
      </c>
      <c r="R66" s="82">
        <f>(VLOOKUP($A65,'ADR Raw Data'!$B$6:$BE$49,'ADR Raw Data'!Y$1,FALSE))/100</f>
        <v>-2.1783340255877E-3</v>
      </c>
      <c r="S66" s="83">
        <f>(VLOOKUP($A65,'ADR Raw Data'!$B$6:$BE$49,'ADR Raw Data'!AA$1,FALSE))/100</f>
        <v>4.9690989869629297E-2</v>
      </c>
      <c r="T66" s="83">
        <f>(VLOOKUP($A65,'ADR Raw Data'!$B$6:$BE$49,'ADR Raw Data'!AB$1,FALSE))/100</f>
        <v>4.3856463103248401E-2</v>
      </c>
      <c r="U66" s="82">
        <f>(VLOOKUP($A65,'ADR Raw Data'!$B$6:$BE$49,'ADR Raw Data'!AC$1,FALSE))/100</f>
        <v>4.6779866210527793E-2</v>
      </c>
      <c r="V66" s="84">
        <f>(VLOOKUP($A65,'ADR Raw Data'!$B$6:$BE$49,'ADR Raw Data'!AE$1,FALSE))/100</f>
        <v>1.5271416615738999E-2</v>
      </c>
      <c r="X66" s="81">
        <f>(VLOOKUP($A65,'RevPAR Raw Data'!$B$6:$BE$43,'RevPAR Raw Data'!T$1,FALSE))/100</f>
        <v>0.102532489171328</v>
      </c>
      <c r="Y66" s="82">
        <f>(VLOOKUP($A65,'RevPAR Raw Data'!$B$6:$BE$43,'RevPAR Raw Data'!U$1,FALSE))/100</f>
        <v>0.288359914613593</v>
      </c>
      <c r="Z66" s="82">
        <f>(VLOOKUP($A65,'RevPAR Raw Data'!$B$6:$BE$43,'RevPAR Raw Data'!V$1,FALSE))/100</f>
        <v>0.27554037782966501</v>
      </c>
      <c r="AA66" s="82">
        <f>(VLOOKUP($A65,'RevPAR Raw Data'!$B$6:$BE$43,'RevPAR Raw Data'!W$1,FALSE))/100</f>
        <v>8.1535750789964695E-2</v>
      </c>
      <c r="AB66" s="82">
        <f>(VLOOKUP($A65,'RevPAR Raw Data'!$B$6:$BE$43,'RevPAR Raw Data'!X$1,FALSE))/100</f>
        <v>3.0768284372756999E-2</v>
      </c>
      <c r="AC66" s="82">
        <f>(VLOOKUP($A65,'RevPAR Raw Data'!$B$6:$BE$43,'RevPAR Raw Data'!Y$1,FALSE))/100</f>
        <v>0.149014337702156</v>
      </c>
      <c r="AD66" s="83">
        <f>(VLOOKUP($A65,'RevPAR Raw Data'!$B$6:$BE$43,'RevPAR Raw Data'!AA$1,FALSE))/100</f>
        <v>0.30028198715132898</v>
      </c>
      <c r="AE66" s="83">
        <f>(VLOOKUP($A65,'RevPAR Raw Data'!$B$6:$BE$43,'RevPAR Raw Data'!AB$1,FALSE))/100</f>
        <v>0.22761840422351601</v>
      </c>
      <c r="AF66" s="82">
        <f>(VLOOKUP($A65,'RevPAR Raw Data'!$B$6:$BE$43,'RevPAR Raw Data'!AC$1,FALSE))/100</f>
        <v>0.26360081267701696</v>
      </c>
      <c r="AG66" s="84">
        <f>(VLOOKUP($A65,'RevPAR Raw Data'!$B$6:$BE$43,'RevPAR Raw Data'!AE$1,FALSE))/100</f>
        <v>0.18832449900588</v>
      </c>
    </row>
    <row r="67" spans="1:33" x14ac:dyDescent="0.2">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
      <c r="A68" s="108" t="s">
        <v>37</v>
      </c>
      <c r="B68" s="109">
        <f>(VLOOKUP($A68,'Occupancy Raw Data'!$B$8:$BE$45,'Occupancy Raw Data'!G$3,FALSE))/100</f>
        <v>0.57821164510166301</v>
      </c>
      <c r="C68" s="110">
        <f>(VLOOKUP($A68,'Occupancy Raw Data'!$B$8:$BE$45,'Occupancy Raw Data'!H$3,FALSE))/100</f>
        <v>0.56792975970425097</v>
      </c>
      <c r="D68" s="110">
        <f>(VLOOKUP($A68,'Occupancy Raw Data'!$B$8:$BE$45,'Occupancy Raw Data'!I$3,FALSE))/100</f>
        <v>0.54274491682070203</v>
      </c>
      <c r="E68" s="110">
        <f>(VLOOKUP($A68,'Occupancy Raw Data'!$B$8:$BE$45,'Occupancy Raw Data'!J$3,FALSE))/100</f>
        <v>0.49792051756007294</v>
      </c>
      <c r="F68" s="110">
        <f>(VLOOKUP($A68,'Occupancy Raw Data'!$B$8:$BE$45,'Occupancy Raw Data'!K$3,FALSE))/100</f>
        <v>0.52772643253234697</v>
      </c>
      <c r="G68" s="111">
        <f>(VLOOKUP($A68,'Occupancy Raw Data'!$B$8:$BE$45,'Occupancy Raw Data'!L$3,FALSE))/100</f>
        <v>0.54290665434380703</v>
      </c>
      <c r="H68" s="91">
        <f>(VLOOKUP($A68,'Occupancy Raw Data'!$B$8:$BE$45,'Occupancy Raw Data'!N$3,FALSE))/100</f>
        <v>0.66347042513863197</v>
      </c>
      <c r="I68" s="91">
        <f>(VLOOKUP($A68,'Occupancy Raw Data'!$B$8:$BE$45,'Occupancy Raw Data'!O$3,FALSE))/100</f>
        <v>0.64995378927911207</v>
      </c>
      <c r="J68" s="111">
        <f>(VLOOKUP($A68,'Occupancy Raw Data'!$B$8:$BE$45,'Occupancy Raw Data'!P$3,FALSE))/100</f>
        <v>0.65671210720887208</v>
      </c>
      <c r="K68" s="112">
        <f>(VLOOKUP($A68,'Occupancy Raw Data'!$B$8:$BE$45,'Occupancy Raw Data'!R$3,FALSE))/100</f>
        <v>0.57542249801954004</v>
      </c>
      <c r="M68" s="113">
        <f>VLOOKUP($A68,'ADR Raw Data'!$B$6:$BE$43,'ADR Raw Data'!G$1,FALSE)</f>
        <v>136.578129870129</v>
      </c>
      <c r="N68" s="114">
        <f>VLOOKUP($A68,'ADR Raw Data'!$B$6:$BE$43,'ADR Raw Data'!H$1,FALSE)</f>
        <v>143.06360048820099</v>
      </c>
      <c r="O68" s="114">
        <f>VLOOKUP($A68,'ADR Raw Data'!$B$6:$BE$43,'ADR Raw Data'!I$1,FALSE)</f>
        <v>135.60370157513799</v>
      </c>
      <c r="P68" s="114">
        <f>VLOOKUP($A68,'ADR Raw Data'!$B$6:$BE$43,'ADR Raw Data'!J$1,FALSE)</f>
        <v>133.420730858468</v>
      </c>
      <c r="Q68" s="114">
        <f>VLOOKUP($A68,'ADR Raw Data'!$B$6:$BE$43,'ADR Raw Data'!K$1,FALSE)</f>
        <v>121.67533931698701</v>
      </c>
      <c r="R68" s="115">
        <f>VLOOKUP($A68,'ADR Raw Data'!$B$6:$BE$43,'ADR Raw Data'!L$1,FALSE)</f>
        <v>134.263807720134</v>
      </c>
      <c r="S68" s="114">
        <f>VLOOKUP($A68,'ADR Raw Data'!$B$6:$BE$43,'ADR Raw Data'!N$1,FALSE)</f>
        <v>122.50940971617599</v>
      </c>
      <c r="T68" s="114">
        <f>VLOOKUP($A68,'ADR Raw Data'!$B$6:$BE$43,'ADR Raw Data'!O$1,FALSE)</f>
        <v>122.047737291148</v>
      </c>
      <c r="U68" s="115">
        <f>VLOOKUP($A68,'ADR Raw Data'!$B$6:$BE$43,'ADR Raw Data'!P$1,FALSE)</f>
        <v>122.280949072037</v>
      </c>
      <c r="V68" s="116">
        <f>VLOOKUP($A68,'ADR Raw Data'!$B$6:$BE$43,'ADR Raw Data'!R$1,FALSE)</f>
        <v>130.35647335513099</v>
      </c>
      <c r="X68" s="113">
        <f>VLOOKUP($A68,'RevPAR Raw Data'!$B$6:$BE$43,'RevPAR Raw Data'!G$1,FALSE)</f>
        <v>78.971065157116399</v>
      </c>
      <c r="Y68" s="114">
        <f>VLOOKUP($A68,'RevPAR Raw Data'!$B$6:$BE$43,'RevPAR Raw Data'!H$1,FALSE)</f>
        <v>81.250076247689407</v>
      </c>
      <c r="Z68" s="114">
        <f>VLOOKUP($A68,'RevPAR Raw Data'!$B$6:$BE$43,'RevPAR Raw Data'!I$1,FALSE)</f>
        <v>73.598219731977807</v>
      </c>
      <c r="AA68" s="114">
        <f>VLOOKUP($A68,'RevPAR Raw Data'!$B$6:$BE$43,'RevPAR Raw Data'!J$1,FALSE)</f>
        <v>66.432919362291997</v>
      </c>
      <c r="AB68" s="114">
        <f>VLOOKUP($A68,'RevPAR Raw Data'!$B$6:$BE$43,'RevPAR Raw Data'!K$1,FALSE)</f>
        <v>64.211292744916804</v>
      </c>
      <c r="AC68" s="115">
        <f>VLOOKUP($A68,'RevPAR Raw Data'!$B$6:$BE$43,'RevPAR Raw Data'!L$1,FALSE)</f>
        <v>72.892714648798503</v>
      </c>
      <c r="AD68" s="114">
        <f>VLOOKUP($A68,'RevPAR Raw Data'!$B$6:$BE$43,'RevPAR Raw Data'!N$1,FALSE)</f>
        <v>81.281370147874298</v>
      </c>
      <c r="AE68" s="114">
        <f>VLOOKUP($A68,'RevPAR Raw Data'!$B$6:$BE$43,'RevPAR Raw Data'!O$1,FALSE)</f>
        <v>79.3253893253234</v>
      </c>
      <c r="AF68" s="115">
        <f>VLOOKUP($A68,'RevPAR Raw Data'!$B$6:$BE$43,'RevPAR Raw Data'!P$1,FALSE)</f>
        <v>80.303379736598799</v>
      </c>
      <c r="AG68" s="116">
        <f>VLOOKUP($A68,'RevPAR Raw Data'!$B$6:$BE$43,'RevPAR Raw Data'!R$1,FALSE)</f>
        <v>75.010047531027098</v>
      </c>
    </row>
    <row r="69" spans="1:33" x14ac:dyDescent="0.2">
      <c r="A69" s="93" t="s">
        <v>14</v>
      </c>
      <c r="B69" s="81">
        <f>(VLOOKUP($A68,'Occupancy Raw Data'!$B$8:$BE$51,'Occupancy Raw Data'!T$3,FALSE))/100</f>
        <v>0.12430042103101201</v>
      </c>
      <c r="C69" s="82">
        <f>(VLOOKUP($A68,'Occupancy Raw Data'!$B$8:$BE$51,'Occupancy Raw Data'!U$3,FALSE))/100</f>
        <v>9.3374124843168205E-2</v>
      </c>
      <c r="D69" s="82">
        <f>(VLOOKUP($A68,'Occupancy Raw Data'!$B$8:$BE$51,'Occupancy Raw Data'!V$3,FALSE))/100</f>
        <v>0.10570850341819399</v>
      </c>
      <c r="E69" s="82">
        <f>(VLOOKUP($A68,'Occupancy Raw Data'!$B$8:$BE$51,'Occupancy Raw Data'!W$3,FALSE))/100</f>
        <v>1.6045832241288902E-2</v>
      </c>
      <c r="F69" s="82">
        <f>(VLOOKUP($A68,'Occupancy Raw Data'!$B$8:$BE$51,'Occupancy Raw Data'!X$3,FALSE))/100</f>
        <v>-6.4314835935553996E-2</v>
      </c>
      <c r="G69" s="82">
        <f>(VLOOKUP($A68,'Occupancy Raw Data'!$B$8:$BE$51,'Occupancy Raw Data'!Y$3,FALSE))/100</f>
        <v>5.2704255974010003E-2</v>
      </c>
      <c r="H69" s="83">
        <f>(VLOOKUP($A68,'Occupancy Raw Data'!$B$8:$BE$51,'Occupancy Raw Data'!AA$3,FALSE))/100</f>
        <v>3.7228197241920905E-2</v>
      </c>
      <c r="I69" s="83">
        <f>(VLOOKUP($A68,'Occupancy Raw Data'!$B$8:$BE$51,'Occupancy Raw Data'!AB$3,FALSE))/100</f>
        <v>5.5707380024547302E-2</v>
      </c>
      <c r="J69" s="82">
        <f>(VLOOKUP($A68,'Occupancy Raw Data'!$B$8:$BE$51,'Occupancy Raw Data'!AC$3,FALSE))/100</f>
        <v>4.6291139489736698E-2</v>
      </c>
      <c r="K69" s="84">
        <f>(VLOOKUP($A68,'Occupancy Raw Data'!$B$8:$BE$51,'Occupancy Raw Data'!AE$3,FALSE))/100</f>
        <v>5.0604465487133196E-2</v>
      </c>
      <c r="M69" s="81">
        <f>(VLOOKUP($A68,'ADR Raw Data'!$B$6:$BE$49,'ADR Raw Data'!T$1,FALSE))/100</f>
        <v>8.53117549371393E-2</v>
      </c>
      <c r="N69" s="82">
        <f>(VLOOKUP($A68,'ADR Raw Data'!$B$6:$BE$49,'ADR Raw Data'!U$1,FALSE))/100</f>
        <v>0.14859948600905301</v>
      </c>
      <c r="O69" s="82">
        <f>(VLOOKUP($A68,'ADR Raw Data'!$B$6:$BE$49,'ADR Raw Data'!V$1,FALSE))/100</f>
        <v>0.102521522626333</v>
      </c>
      <c r="P69" s="82">
        <f>(VLOOKUP($A68,'ADR Raw Data'!$B$6:$BE$49,'ADR Raw Data'!W$1,FALSE))/100</f>
        <v>8.8066018676725907E-2</v>
      </c>
      <c r="Q69" s="82">
        <f>(VLOOKUP($A68,'ADR Raw Data'!$B$6:$BE$49,'ADR Raw Data'!X$1,FALSE))/100</f>
        <v>-1.5526932702001901E-2</v>
      </c>
      <c r="R69" s="82">
        <f>(VLOOKUP($A68,'ADR Raw Data'!$B$6:$BE$49,'ADR Raw Data'!Y$1,FALSE))/100</f>
        <v>8.332211927593329E-2</v>
      </c>
      <c r="S69" s="83">
        <f>(VLOOKUP($A68,'ADR Raw Data'!$B$6:$BE$49,'ADR Raw Data'!AA$1,FALSE))/100</f>
        <v>-2.0078792426506703E-2</v>
      </c>
      <c r="T69" s="83">
        <f>(VLOOKUP($A68,'ADR Raw Data'!$B$6:$BE$49,'ADR Raw Data'!AB$1,FALSE))/100</f>
        <v>-1.8386815875306498E-2</v>
      </c>
      <c r="U69" s="82">
        <f>(VLOOKUP($A68,'ADR Raw Data'!$B$6:$BE$49,'ADR Raw Data'!AC$1,FALSE))/100</f>
        <v>-1.92676473640606E-2</v>
      </c>
      <c r="V69" s="84">
        <f>(VLOOKUP($A68,'ADR Raw Data'!$B$6:$BE$49,'ADR Raw Data'!AE$1,FALSE))/100</f>
        <v>4.9726011201747904E-2</v>
      </c>
      <c r="X69" s="81">
        <f>(VLOOKUP($A68,'RevPAR Raw Data'!$B$6:$BE$43,'RevPAR Raw Data'!T$1,FALSE))/100</f>
        <v>0.220216463025732</v>
      </c>
      <c r="Y69" s="82">
        <f>(VLOOKUP($A68,'RevPAR Raw Data'!$B$6:$BE$43,'RevPAR Raw Data'!U$1,FALSE))/100</f>
        <v>0.25584895781046102</v>
      </c>
      <c r="Z69" s="82">
        <f>(VLOOKUP($A68,'RevPAR Raw Data'!$B$6:$BE$43,'RevPAR Raw Data'!V$1,FALSE))/100</f>
        <v>0.21906742276951199</v>
      </c>
      <c r="AA69" s="82">
        <f>(VLOOKUP($A68,'RevPAR Raw Data'!$B$6:$BE$43,'RevPAR Raw Data'!W$1,FALSE))/100</f>
        <v>0.10552494347985901</v>
      </c>
      <c r="AB69" s="82">
        <f>(VLOOKUP($A68,'RevPAR Raw Data'!$B$6:$BE$43,'RevPAR Raw Data'!X$1,FALSE))/100</f>
        <v>-7.8843156508244305E-2</v>
      </c>
      <c r="AC69" s="82">
        <f>(VLOOKUP($A68,'RevPAR Raw Data'!$B$6:$BE$43,'RevPAR Raw Data'!Y$1,FALSE))/100</f>
        <v>0.14041780555255901</v>
      </c>
      <c r="AD69" s="83">
        <f>(VLOOKUP($A68,'RevPAR Raw Data'!$B$6:$BE$43,'RevPAR Raw Data'!AA$1,FALSE))/100</f>
        <v>1.64019075705805E-2</v>
      </c>
      <c r="AE69" s="83">
        <f>(VLOOKUP($A68,'RevPAR Raw Data'!$B$6:$BE$43,'RevPAR Raw Data'!AB$1,FALSE))/100</f>
        <v>3.6296282809833699E-2</v>
      </c>
      <c r="AF69" s="82">
        <f>(VLOOKUP($A68,'RevPAR Raw Data'!$B$6:$BE$43,'RevPAR Raw Data'!AC$1,FALSE))/100</f>
        <v>2.6131570773907199E-2</v>
      </c>
      <c r="AG69" s="84">
        <f>(VLOOKUP($A68,'RevPAR Raw Data'!$B$6:$BE$43,'RevPAR Raw Data'!AE$1,FALSE))/100</f>
        <v>0.102846834906552</v>
      </c>
    </row>
    <row r="70" spans="1:33" x14ac:dyDescent="0.2">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
      <c r="A71" s="108" t="s">
        <v>38</v>
      </c>
      <c r="B71" s="109">
        <f>(VLOOKUP($A71,'Occupancy Raw Data'!$B$8:$BE$45,'Occupancy Raw Data'!G$3,FALSE))/100</f>
        <v>0.59050736497544998</v>
      </c>
      <c r="C71" s="110">
        <f>(VLOOKUP($A71,'Occupancy Raw Data'!$B$8:$BE$45,'Occupancy Raw Data'!H$3,FALSE))/100</f>
        <v>0.62667757774140709</v>
      </c>
      <c r="D71" s="110">
        <f>(VLOOKUP($A71,'Occupancy Raw Data'!$B$8:$BE$45,'Occupancy Raw Data'!I$3,FALSE))/100</f>
        <v>0.62258592471358398</v>
      </c>
      <c r="E71" s="110">
        <f>(VLOOKUP($A71,'Occupancy Raw Data'!$B$8:$BE$45,'Occupancy Raw Data'!J$3,FALSE))/100</f>
        <v>0.551554828150572</v>
      </c>
      <c r="F71" s="110">
        <f>(VLOOKUP($A71,'Occupancy Raw Data'!$B$8:$BE$45,'Occupancy Raw Data'!K$3,FALSE))/100</f>
        <v>0.53306055646481099</v>
      </c>
      <c r="G71" s="111">
        <f>(VLOOKUP($A71,'Occupancy Raw Data'!$B$8:$BE$45,'Occupancy Raw Data'!L$3,FALSE))/100</f>
        <v>0.58487725040916505</v>
      </c>
      <c r="H71" s="91">
        <f>(VLOOKUP($A71,'Occupancy Raw Data'!$B$8:$BE$45,'Occupancy Raw Data'!N$3,FALSE))/100</f>
        <v>0.66202945990179995</v>
      </c>
      <c r="I71" s="91">
        <f>(VLOOKUP($A71,'Occupancy Raw Data'!$B$8:$BE$45,'Occupancy Raw Data'!O$3,FALSE))/100</f>
        <v>0.61767594108019597</v>
      </c>
      <c r="J71" s="111">
        <f>(VLOOKUP($A71,'Occupancy Raw Data'!$B$8:$BE$45,'Occupancy Raw Data'!P$3,FALSE))/100</f>
        <v>0.63985270049099807</v>
      </c>
      <c r="K71" s="112">
        <f>(VLOOKUP($A71,'Occupancy Raw Data'!$B$8:$BE$45,'Occupancy Raw Data'!R$3,FALSE))/100</f>
        <v>0.60058452186111699</v>
      </c>
      <c r="M71" s="113">
        <f>VLOOKUP($A71,'ADR Raw Data'!$B$6:$BE$43,'ADR Raw Data'!G$1,FALSE)</f>
        <v>131.942807649667</v>
      </c>
      <c r="N71" s="114">
        <f>VLOOKUP($A71,'ADR Raw Data'!$B$6:$BE$43,'ADR Raw Data'!H$1,FALSE)</f>
        <v>129.99106294071501</v>
      </c>
      <c r="O71" s="114">
        <f>VLOOKUP($A71,'ADR Raw Data'!$B$6:$BE$43,'ADR Raw Data'!I$1,FALSE)</f>
        <v>127.27648264984199</v>
      </c>
      <c r="P71" s="114">
        <f>VLOOKUP($A71,'ADR Raw Data'!$B$6:$BE$43,'ADR Raw Data'!J$1,FALSE)</f>
        <v>122.969732937685</v>
      </c>
      <c r="Q71" s="114">
        <f>VLOOKUP($A71,'ADR Raw Data'!$B$6:$BE$43,'ADR Raw Data'!K$1,FALSE)</f>
        <v>135.36821000921</v>
      </c>
      <c r="R71" s="115">
        <f>VLOOKUP($A71,'ADR Raw Data'!$B$6:$BE$43,'ADR Raw Data'!L$1,FALSE)</f>
        <v>129.46314248936599</v>
      </c>
      <c r="S71" s="114">
        <f>VLOOKUP($A71,'ADR Raw Data'!$B$6:$BE$43,'ADR Raw Data'!N$1,FALSE)</f>
        <v>173.81739925834299</v>
      </c>
      <c r="T71" s="114">
        <f>VLOOKUP($A71,'ADR Raw Data'!$B$6:$BE$43,'ADR Raw Data'!O$1,FALSE)</f>
        <v>156.99039215686199</v>
      </c>
      <c r="U71" s="115">
        <f>VLOOKUP($A71,'ADR Raw Data'!$B$6:$BE$43,'ADR Raw Data'!P$1,FALSE)</f>
        <v>165.69550070341401</v>
      </c>
      <c r="V71" s="116">
        <f>VLOOKUP($A71,'ADR Raw Data'!$B$6:$BE$43,'ADR Raw Data'!R$1,FALSE)</f>
        <v>140.49209911628401</v>
      </c>
      <c r="X71" s="113">
        <f>VLOOKUP($A71,'RevPAR Raw Data'!$B$6:$BE$43,'RevPAR Raw Data'!G$1,FALSE)</f>
        <v>77.913199672667702</v>
      </c>
      <c r="Y71" s="114">
        <f>VLOOKUP($A71,'RevPAR Raw Data'!$B$6:$BE$43,'RevPAR Raw Data'!H$1,FALSE)</f>
        <v>81.462484451718396</v>
      </c>
      <c r="Z71" s="114">
        <f>VLOOKUP($A71,'RevPAR Raw Data'!$B$6:$BE$43,'RevPAR Raw Data'!I$1,FALSE)</f>
        <v>79.2405466448445</v>
      </c>
      <c r="AA71" s="114">
        <f>VLOOKUP($A71,'RevPAR Raw Data'!$B$6:$BE$43,'RevPAR Raw Data'!J$1,FALSE)</f>
        <v>67.824549918166895</v>
      </c>
      <c r="AB71" s="114">
        <f>VLOOKUP($A71,'RevPAR Raw Data'!$B$6:$BE$43,'RevPAR Raw Data'!K$1,FALSE)</f>
        <v>72.159453355155406</v>
      </c>
      <c r="AC71" s="115">
        <f>VLOOKUP($A71,'RevPAR Raw Data'!$B$6:$BE$43,'RevPAR Raw Data'!L$1,FALSE)</f>
        <v>75.720046808510602</v>
      </c>
      <c r="AD71" s="114">
        <f>VLOOKUP($A71,'RevPAR Raw Data'!$B$6:$BE$43,'RevPAR Raw Data'!N$1,FALSE)</f>
        <v>115.072238952536</v>
      </c>
      <c r="AE71" s="114">
        <f>VLOOKUP($A71,'RevPAR Raw Data'!$B$6:$BE$43,'RevPAR Raw Data'!O$1,FALSE)</f>
        <v>96.9691882160392</v>
      </c>
      <c r="AF71" s="115">
        <f>VLOOKUP($A71,'RevPAR Raw Data'!$B$6:$BE$43,'RevPAR Raw Data'!P$1,FALSE)</f>
        <v>106.020713584288</v>
      </c>
      <c r="AG71" s="116">
        <f>VLOOKUP($A71,'RevPAR Raw Data'!$B$6:$BE$43,'RevPAR Raw Data'!R$1,FALSE)</f>
        <v>84.377380173018395</v>
      </c>
    </row>
    <row r="72" spans="1:33" x14ac:dyDescent="0.2">
      <c r="A72" s="93" t="s">
        <v>14</v>
      </c>
      <c r="B72" s="81">
        <f>(VLOOKUP($A71,'Occupancy Raw Data'!$B$8:$BE$51,'Occupancy Raw Data'!T$3,FALSE))/100</f>
        <v>0.23381777760399503</v>
      </c>
      <c r="C72" s="82">
        <f>(VLOOKUP($A71,'Occupancy Raw Data'!$B$8:$BE$51,'Occupancy Raw Data'!U$3,FALSE))/100</f>
        <v>0.20607360293395</v>
      </c>
      <c r="D72" s="82">
        <f>(VLOOKUP($A71,'Occupancy Raw Data'!$B$8:$BE$51,'Occupancy Raw Data'!V$3,FALSE))/100</f>
        <v>0.250893019723191</v>
      </c>
      <c r="E72" s="82">
        <f>(VLOOKUP($A71,'Occupancy Raw Data'!$B$8:$BE$51,'Occupancy Raw Data'!W$3,FALSE))/100</f>
        <v>0.23189297991164001</v>
      </c>
      <c r="F72" s="82">
        <f>(VLOOKUP($A71,'Occupancy Raw Data'!$B$8:$BE$51,'Occupancy Raw Data'!X$3,FALSE))/100</f>
        <v>-1.64566827373183E-2</v>
      </c>
      <c r="G72" s="82">
        <f>(VLOOKUP($A71,'Occupancy Raw Data'!$B$8:$BE$51,'Occupancy Raw Data'!Y$3,FALSE))/100</f>
        <v>0.17651919793813101</v>
      </c>
      <c r="H72" s="83">
        <f>(VLOOKUP($A71,'Occupancy Raw Data'!$B$8:$BE$51,'Occupancy Raw Data'!AA$3,FALSE))/100</f>
        <v>5.7657712296143401E-2</v>
      </c>
      <c r="I72" s="83">
        <f>(VLOOKUP($A71,'Occupancy Raw Data'!$B$8:$BE$51,'Occupancy Raw Data'!AB$3,FALSE))/100</f>
        <v>2.2295550736714399E-3</v>
      </c>
      <c r="J72" s="82">
        <f>(VLOOKUP($A71,'Occupancy Raw Data'!$B$8:$BE$51,'Occupancy Raw Data'!AC$3,FALSE))/100</f>
        <v>3.0158641000892002E-2</v>
      </c>
      <c r="K72" s="84">
        <f>(VLOOKUP($A71,'Occupancy Raw Data'!$B$8:$BE$51,'Occupancy Raw Data'!AE$3,FALSE))/100</f>
        <v>0.12774730960635899</v>
      </c>
      <c r="M72" s="81">
        <f>(VLOOKUP($A71,'ADR Raw Data'!$B$6:$BE$49,'ADR Raw Data'!T$1,FALSE))/100</f>
        <v>2.0526706140456E-2</v>
      </c>
      <c r="N72" s="82">
        <f>(VLOOKUP($A71,'ADR Raw Data'!$B$6:$BE$49,'ADR Raw Data'!U$1,FALSE))/100</f>
        <v>5.5330530089404098E-2</v>
      </c>
      <c r="O72" s="82">
        <f>(VLOOKUP($A71,'ADR Raw Data'!$B$6:$BE$49,'ADR Raw Data'!V$1,FALSE))/100</f>
        <v>4.9433552978335696E-2</v>
      </c>
      <c r="P72" s="82">
        <f>(VLOOKUP($A71,'ADR Raw Data'!$B$6:$BE$49,'ADR Raw Data'!W$1,FALSE))/100</f>
        <v>-0.18112388491199699</v>
      </c>
      <c r="Q72" s="82">
        <f>(VLOOKUP($A71,'ADR Raw Data'!$B$6:$BE$49,'ADR Raw Data'!X$1,FALSE))/100</f>
        <v>-0.170465223611241</v>
      </c>
      <c r="R72" s="82">
        <f>(VLOOKUP($A71,'ADR Raw Data'!$B$6:$BE$49,'ADR Raw Data'!Y$1,FALSE))/100</f>
        <v>-5.8858132946297201E-2</v>
      </c>
      <c r="S72" s="83">
        <f>(VLOOKUP($A71,'ADR Raw Data'!$B$6:$BE$49,'ADR Raw Data'!AA$1,FALSE))/100</f>
        <v>8.1673861888357291E-2</v>
      </c>
      <c r="T72" s="83">
        <f>(VLOOKUP($A71,'ADR Raw Data'!$B$6:$BE$49,'ADR Raw Data'!AB$1,FALSE))/100</f>
        <v>4.7098124264482101E-2</v>
      </c>
      <c r="U72" s="82">
        <f>(VLOOKUP($A71,'ADR Raw Data'!$B$6:$BE$49,'ADR Raw Data'!AC$1,FALSE))/100</f>
        <v>6.6575886309961002E-2</v>
      </c>
      <c r="V72" s="84">
        <f>(VLOOKUP($A71,'ADR Raw Data'!$B$6:$BE$49,'ADR Raw Data'!AE$1,FALSE))/100</f>
        <v>-2.0884992476753999E-2</v>
      </c>
      <c r="X72" s="81">
        <f>(VLOOKUP($A71,'RevPAR Raw Data'!$B$6:$BE$43,'RevPAR Raw Data'!T$1,FALSE))/100</f>
        <v>0.259143992555742</v>
      </c>
      <c r="Y72" s="82">
        <f>(VLOOKUP($A71,'RevPAR Raw Data'!$B$6:$BE$43,'RevPAR Raw Data'!U$1,FALSE))/100</f>
        <v>0.272806294711123</v>
      </c>
      <c r="Z72" s="82">
        <f>(VLOOKUP($A71,'RevPAR Raw Data'!$B$6:$BE$43,'RevPAR Raw Data'!V$1,FALSE))/100</f>
        <v>0.31272910608390697</v>
      </c>
      <c r="AA72" s="82">
        <f>(VLOOKUP($A71,'RevPAR Raw Data'!$B$6:$BE$43,'RevPAR Raw Data'!W$1,FALSE))/100</f>
        <v>8.7677375942274705E-3</v>
      </c>
      <c r="AB72" s="82">
        <f>(VLOOKUP($A71,'RevPAR Raw Data'!$B$6:$BE$43,'RevPAR Raw Data'!X$1,FALSE))/100</f>
        <v>-0.184116614245843</v>
      </c>
      <c r="AC72" s="82">
        <f>(VLOOKUP($A71,'RevPAR Raw Data'!$B$6:$BE$43,'RevPAR Raw Data'!Y$1,FALSE))/100</f>
        <v>0.10727147457201801</v>
      </c>
      <c r="AD72" s="83">
        <f>(VLOOKUP($A71,'RevPAR Raw Data'!$B$6:$BE$43,'RevPAR Raw Data'!AA$1,FALSE))/100</f>
        <v>0.14404070221537402</v>
      </c>
      <c r="AE72" s="83">
        <f>(VLOOKUP($A71,'RevPAR Raw Data'!$B$6:$BE$43,'RevPAR Raw Data'!AB$1,FALSE))/100</f>
        <v>4.9432687200067799E-2</v>
      </c>
      <c r="AF72" s="82">
        <f>(VLOOKUP($A71,'RevPAR Raw Data'!$B$6:$BE$43,'RevPAR Raw Data'!AC$1,FALSE))/100</f>
        <v>9.8742365565391399E-2</v>
      </c>
      <c r="AG72" s="84">
        <f>(VLOOKUP($A71,'RevPAR Raw Data'!$B$6:$BE$43,'RevPAR Raw Data'!AE$1,FALSE))/100</f>
        <v>0.10419431552955</v>
      </c>
    </row>
    <row r="73" spans="1:33" x14ac:dyDescent="0.2">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
      <c r="A74" s="108" t="s">
        <v>39</v>
      </c>
      <c r="B74" s="109">
        <f>(VLOOKUP($A74,'Occupancy Raw Data'!$B$8:$BE$45,'Occupancy Raw Data'!G$3,FALSE))/100</f>
        <v>0.50480928689883908</v>
      </c>
      <c r="C74" s="110">
        <f>(VLOOKUP($A74,'Occupancy Raw Data'!$B$8:$BE$45,'Occupancy Raw Data'!H$3,FALSE))/100</f>
        <v>0.52681039248203398</v>
      </c>
      <c r="D74" s="110">
        <f>(VLOOKUP($A74,'Occupancy Raw Data'!$B$8:$BE$45,'Occupancy Raw Data'!I$3,FALSE))/100</f>
        <v>0.54284134881149793</v>
      </c>
      <c r="E74" s="110">
        <f>(VLOOKUP($A74,'Occupancy Raw Data'!$B$8:$BE$45,'Occupancy Raw Data'!J$3,FALSE))/100</f>
        <v>0.52117191818684294</v>
      </c>
      <c r="F74" s="110">
        <f>(VLOOKUP($A74,'Occupancy Raw Data'!$B$8:$BE$45,'Occupancy Raw Data'!K$3,FALSE))/100</f>
        <v>0.53012714206744005</v>
      </c>
      <c r="G74" s="111">
        <f>(VLOOKUP($A74,'Occupancy Raw Data'!$B$8:$BE$45,'Occupancy Raw Data'!L$3,FALSE))/100</f>
        <v>0.52515201768933106</v>
      </c>
      <c r="H74" s="91">
        <f>(VLOOKUP($A74,'Occupancy Raw Data'!$B$8:$BE$45,'Occupancy Raw Data'!N$3,FALSE))/100</f>
        <v>0.62133775566611293</v>
      </c>
      <c r="I74" s="91">
        <f>(VLOOKUP($A74,'Occupancy Raw Data'!$B$8:$BE$45,'Occupancy Raw Data'!O$3,FALSE))/100</f>
        <v>0.66379215035931394</v>
      </c>
      <c r="J74" s="111">
        <f>(VLOOKUP($A74,'Occupancy Raw Data'!$B$8:$BE$45,'Occupancy Raw Data'!P$3,FALSE))/100</f>
        <v>0.64256495301271399</v>
      </c>
      <c r="K74" s="112">
        <f>(VLOOKUP($A74,'Occupancy Raw Data'!$B$8:$BE$45,'Occupancy Raw Data'!R$3,FALSE))/100</f>
        <v>0.55869857063886896</v>
      </c>
      <c r="M74" s="113">
        <f>VLOOKUP($A74,'ADR Raw Data'!$B$6:$BE$43,'ADR Raw Data'!G$1,FALSE)</f>
        <v>95.148254489706503</v>
      </c>
      <c r="N74" s="114">
        <f>VLOOKUP($A74,'ADR Raw Data'!$B$6:$BE$43,'ADR Raw Data'!H$1,FALSE)</f>
        <v>95.098102833158407</v>
      </c>
      <c r="O74" s="114">
        <f>VLOOKUP($A74,'ADR Raw Data'!$B$6:$BE$43,'ADR Raw Data'!I$1,FALSE)</f>
        <v>93.895093686354301</v>
      </c>
      <c r="P74" s="114">
        <f>VLOOKUP($A74,'ADR Raw Data'!$B$6:$BE$43,'ADR Raw Data'!J$1,FALSE)</f>
        <v>94.011124310564199</v>
      </c>
      <c r="Q74" s="114">
        <f>VLOOKUP($A74,'ADR Raw Data'!$B$6:$BE$43,'ADR Raw Data'!K$1,FALSE)</f>
        <v>95.036661105318004</v>
      </c>
      <c r="R74" s="115">
        <f>VLOOKUP($A74,'ADR Raw Data'!$B$6:$BE$43,'ADR Raw Data'!L$1,FALSE)</f>
        <v>94.630885473684202</v>
      </c>
      <c r="S74" s="114">
        <f>VLOOKUP($A74,'ADR Raw Data'!$B$6:$BE$43,'ADR Raw Data'!N$1,FALSE)</f>
        <v>107.533955516014</v>
      </c>
      <c r="T74" s="114">
        <f>VLOOKUP($A74,'ADR Raw Data'!$B$6:$BE$43,'ADR Raw Data'!O$1,FALSE)</f>
        <v>106.962078614257</v>
      </c>
      <c r="U74" s="115">
        <f>VLOOKUP($A74,'ADR Raw Data'!$B$6:$BE$43,'ADR Raw Data'!P$1,FALSE)</f>
        <v>107.23857105987599</v>
      </c>
      <c r="V74" s="116">
        <f>VLOOKUP($A74,'ADR Raw Data'!$B$6:$BE$43,'ADR Raw Data'!R$1,FALSE)</f>
        <v>98.773807881494804</v>
      </c>
      <c r="X74" s="113">
        <f>VLOOKUP($A74,'RevPAR Raw Data'!$B$6:$BE$43,'RevPAR Raw Data'!G$1,FALSE)</f>
        <v>48.031722498618002</v>
      </c>
      <c r="Y74" s="114">
        <f>VLOOKUP($A74,'RevPAR Raw Data'!$B$6:$BE$43,'RevPAR Raw Data'!H$1,FALSE)</f>
        <v>50.098668877832999</v>
      </c>
      <c r="Z74" s="114">
        <f>VLOOKUP($A74,'RevPAR Raw Data'!$B$6:$BE$43,'RevPAR Raw Data'!I$1,FALSE)</f>
        <v>50.970139303482497</v>
      </c>
      <c r="AA74" s="114">
        <f>VLOOKUP($A74,'RevPAR Raw Data'!$B$6:$BE$43,'RevPAR Raw Data'!J$1,FALSE)</f>
        <v>48.995957987838501</v>
      </c>
      <c r="AB74" s="114">
        <f>VLOOKUP($A74,'RevPAR Raw Data'!$B$6:$BE$43,'RevPAR Raw Data'!K$1,FALSE)</f>
        <v>50.381513543394099</v>
      </c>
      <c r="AC74" s="115">
        <f>VLOOKUP($A74,'RevPAR Raw Data'!$B$6:$BE$43,'RevPAR Raw Data'!L$1,FALSE)</f>
        <v>49.6956004422332</v>
      </c>
      <c r="AD74" s="114">
        <f>VLOOKUP($A74,'RevPAR Raw Data'!$B$6:$BE$43,'RevPAR Raw Data'!N$1,FALSE)</f>
        <v>66.814906578220004</v>
      </c>
      <c r="AE74" s="114">
        <f>VLOOKUP($A74,'RevPAR Raw Data'!$B$6:$BE$43,'RevPAR Raw Data'!O$1,FALSE)</f>
        <v>71.000588170259803</v>
      </c>
      <c r="AF74" s="115">
        <f>VLOOKUP($A74,'RevPAR Raw Data'!$B$6:$BE$43,'RevPAR Raw Data'!P$1,FALSE)</f>
        <v>68.907747374239904</v>
      </c>
      <c r="AG74" s="116">
        <f>VLOOKUP($A74,'RevPAR Raw Data'!$B$6:$BE$43,'RevPAR Raw Data'!R$1,FALSE)</f>
        <v>55.184785279949402</v>
      </c>
    </row>
    <row r="75" spans="1:33" x14ac:dyDescent="0.2">
      <c r="A75" s="93" t="s">
        <v>14</v>
      </c>
      <c r="B75" s="81">
        <f>(VLOOKUP($A74,'Occupancy Raw Data'!$B$8:$BE$51,'Occupancy Raw Data'!T$3,FALSE))/100</f>
        <v>4.15732563273316E-3</v>
      </c>
      <c r="C75" s="82">
        <f>(VLOOKUP($A74,'Occupancy Raw Data'!$B$8:$BE$51,'Occupancy Raw Data'!U$3,FALSE))/100</f>
        <v>2.88495133705284E-2</v>
      </c>
      <c r="D75" s="82">
        <f>(VLOOKUP($A74,'Occupancy Raw Data'!$B$8:$BE$51,'Occupancy Raw Data'!V$3,FALSE))/100</f>
        <v>0.107163427993129</v>
      </c>
      <c r="E75" s="82">
        <f>(VLOOKUP($A74,'Occupancy Raw Data'!$B$8:$BE$51,'Occupancy Raw Data'!W$3,FALSE))/100</f>
        <v>0.10786259180289001</v>
      </c>
      <c r="F75" s="82">
        <f>(VLOOKUP($A74,'Occupancy Raw Data'!$B$8:$BE$51,'Occupancy Raw Data'!X$3,FALSE))/100</f>
        <v>6.2987538675655305E-2</v>
      </c>
      <c r="G75" s="82">
        <f>(VLOOKUP($A74,'Occupancy Raw Data'!$B$8:$BE$51,'Occupancy Raw Data'!Y$3,FALSE))/100</f>
        <v>6.1294432718561997E-2</v>
      </c>
      <c r="H75" s="83">
        <f>(VLOOKUP($A74,'Occupancy Raw Data'!$B$8:$BE$51,'Occupancy Raw Data'!AA$3,FALSE))/100</f>
        <v>-3.3775747459238399E-2</v>
      </c>
      <c r="I75" s="83">
        <f>(VLOOKUP($A74,'Occupancy Raw Data'!$B$8:$BE$51,'Occupancy Raw Data'!AB$3,FALSE))/100</f>
        <v>-3.6572410776200902E-2</v>
      </c>
      <c r="J75" s="82">
        <f>(VLOOKUP($A74,'Occupancy Raw Data'!$B$8:$BE$51,'Occupancy Raw Data'!AC$3,FALSE))/100</f>
        <v>-3.5222297450770698E-2</v>
      </c>
      <c r="K75" s="84">
        <f>(VLOOKUP($A74,'Occupancy Raw Data'!$B$8:$BE$51,'Occupancy Raw Data'!AE$3,FALSE))/100</f>
        <v>2.73648347873586E-2</v>
      </c>
      <c r="M75" s="81">
        <f>(VLOOKUP($A74,'ADR Raw Data'!$B$6:$BE$49,'ADR Raw Data'!T$1,FALSE))/100</f>
        <v>3.2929708302199899E-2</v>
      </c>
      <c r="N75" s="82">
        <f>(VLOOKUP($A74,'ADR Raw Data'!$B$6:$BE$49,'ADR Raw Data'!U$1,FALSE))/100</f>
        <v>4.1037028358618007E-2</v>
      </c>
      <c r="O75" s="82">
        <f>(VLOOKUP($A74,'ADR Raw Data'!$B$6:$BE$49,'ADR Raw Data'!V$1,FALSE))/100</f>
        <v>2.2737254084677E-2</v>
      </c>
      <c r="P75" s="82">
        <f>(VLOOKUP($A74,'ADR Raw Data'!$B$6:$BE$49,'ADR Raw Data'!W$1,FALSE))/100</f>
        <v>1.7141285885997198E-2</v>
      </c>
      <c r="Q75" s="82">
        <f>(VLOOKUP($A74,'ADR Raw Data'!$B$6:$BE$49,'ADR Raw Data'!X$1,FALSE))/100</f>
        <v>3.4299479389464597E-3</v>
      </c>
      <c r="R75" s="82">
        <f>(VLOOKUP($A74,'ADR Raw Data'!$B$6:$BE$49,'ADR Raw Data'!Y$1,FALSE))/100</f>
        <v>2.3266729972712601E-2</v>
      </c>
      <c r="S75" s="83">
        <f>(VLOOKUP($A74,'ADR Raw Data'!$B$6:$BE$49,'ADR Raw Data'!AA$1,FALSE))/100</f>
        <v>1.2311276156485101E-3</v>
      </c>
      <c r="T75" s="83">
        <f>(VLOOKUP($A74,'ADR Raw Data'!$B$6:$BE$49,'ADR Raw Data'!AB$1,FALSE))/100</f>
        <v>-2.4597879698662201E-2</v>
      </c>
      <c r="U75" s="82">
        <f>(VLOOKUP($A74,'ADR Raw Data'!$B$6:$BE$49,'ADR Raw Data'!AC$1,FALSE))/100</f>
        <v>-1.2259012062777802E-2</v>
      </c>
      <c r="V75" s="84">
        <f>(VLOOKUP($A74,'ADR Raw Data'!$B$6:$BE$49,'ADR Raw Data'!AE$1,FALSE))/100</f>
        <v>6.6761313551709396E-3</v>
      </c>
      <c r="X75" s="81">
        <f>(VLOOKUP($A74,'RevPAR Raw Data'!$B$6:$BE$43,'RevPAR Raw Data'!T$1,FALSE))/100</f>
        <v>3.72239334553362E-2</v>
      </c>
      <c r="Y75" s="82">
        <f>(VLOOKUP($A74,'RevPAR Raw Data'!$B$6:$BE$43,'RevPAR Raw Data'!U$1,FALSE))/100</f>
        <v>7.1070440027465195E-2</v>
      </c>
      <c r="Z75" s="82">
        <f>(VLOOKUP($A74,'RevPAR Raw Data'!$B$6:$BE$43,'RevPAR Raw Data'!V$1,FALSE))/100</f>
        <v>0.13233728416867099</v>
      </c>
      <c r="AA75" s="82">
        <f>(VLOOKUP($A74,'RevPAR Raw Data'!$B$6:$BE$43,'RevPAR Raw Data'!W$1,FALSE))/100</f>
        <v>0.12685278121138499</v>
      </c>
      <c r="AB75" s="82">
        <f>(VLOOKUP($A74,'RevPAR Raw Data'!$B$6:$BE$43,'RevPAR Raw Data'!X$1,FALSE))/100</f>
        <v>6.6633530593061693E-2</v>
      </c>
      <c r="AC75" s="82">
        <f>(VLOOKUP($A74,'RevPAR Raw Data'!$B$6:$BE$43,'RevPAR Raw Data'!Y$1,FALSE))/100</f>
        <v>8.5987283706168011E-2</v>
      </c>
      <c r="AD75" s="83">
        <f>(VLOOKUP($A74,'RevPAR Raw Data'!$B$6:$BE$43,'RevPAR Raw Data'!AA$1,FALSE))/100</f>
        <v>-3.2586202099026101E-2</v>
      </c>
      <c r="AE75" s="83">
        <f>(VLOOKUP($A74,'RevPAR Raw Data'!$B$6:$BE$43,'RevPAR Raw Data'!AB$1,FALSE))/100</f>
        <v>-6.0270686714300102E-2</v>
      </c>
      <c r="AF75" s="82">
        <f>(VLOOKUP($A74,'RevPAR Raw Data'!$B$6:$BE$43,'RevPAR Raw Data'!AC$1,FALSE))/100</f>
        <v>-4.7049518944220797E-2</v>
      </c>
      <c r="AG75" s="84">
        <f>(VLOOKUP($A74,'RevPAR Raw Data'!$B$6:$BE$43,'RevPAR Raw Data'!AE$1,FALSE))/100</f>
        <v>3.4223657374082499E-2</v>
      </c>
    </row>
    <row r="76" spans="1:33" x14ac:dyDescent="0.2">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
      <c r="A77" s="108" t="s">
        <v>40</v>
      </c>
      <c r="B77" s="109">
        <f>(VLOOKUP($A77,'Occupancy Raw Data'!$B$8:$BE$45,'Occupancy Raw Data'!G$3,FALSE))/100</f>
        <v>0.78938118582924699</v>
      </c>
      <c r="C77" s="110">
        <f>(VLOOKUP($A77,'Occupancy Raw Data'!$B$8:$BE$45,'Occupancy Raw Data'!H$3,FALSE))/100</f>
        <v>0.77171399500508697</v>
      </c>
      <c r="D77" s="110">
        <f>(VLOOKUP($A77,'Occupancy Raw Data'!$B$8:$BE$45,'Occupancy Raw Data'!I$3,FALSE))/100</f>
        <v>0.78734622144112398</v>
      </c>
      <c r="E77" s="110">
        <f>(VLOOKUP($A77,'Occupancy Raw Data'!$B$8:$BE$45,'Occupancy Raw Data'!J$3,FALSE))/100</f>
        <v>0.65609101840717698</v>
      </c>
      <c r="F77" s="110">
        <f>(VLOOKUP($A77,'Occupancy Raw Data'!$B$8:$BE$45,'Occupancy Raw Data'!K$3,FALSE))/100</f>
        <v>0.61261677920636304</v>
      </c>
      <c r="G77" s="111">
        <f>(VLOOKUP($A77,'Occupancy Raw Data'!$B$8:$BE$45,'Occupancy Raw Data'!L$3,FALSE))/100</f>
        <v>0.72342983997779997</v>
      </c>
      <c r="H77" s="91">
        <f>(VLOOKUP($A77,'Occupancy Raw Data'!$B$8:$BE$45,'Occupancy Raw Data'!N$3,FALSE))/100</f>
        <v>0.652576079918601</v>
      </c>
      <c r="I77" s="91">
        <f>(VLOOKUP($A77,'Occupancy Raw Data'!$B$8:$BE$45,'Occupancy Raw Data'!O$3,FALSE))/100</f>
        <v>0.62880399593007097</v>
      </c>
      <c r="J77" s="111">
        <f>(VLOOKUP($A77,'Occupancy Raw Data'!$B$8:$BE$45,'Occupancy Raw Data'!P$3,FALSE))/100</f>
        <v>0.6406900379243361</v>
      </c>
      <c r="K77" s="112">
        <f>(VLOOKUP($A77,'Occupancy Raw Data'!$B$8:$BE$45,'Occupancy Raw Data'!R$3,FALSE))/100</f>
        <v>0.69978989653395307</v>
      </c>
      <c r="M77" s="113">
        <f>VLOOKUP($A77,'ADR Raw Data'!$B$6:$BE$43,'ADR Raw Data'!G$1,FALSE)</f>
        <v>125.263129833606</v>
      </c>
      <c r="N77" s="114">
        <f>VLOOKUP($A77,'ADR Raw Data'!$B$6:$BE$43,'ADR Raw Data'!H$1,FALSE)</f>
        <v>130.626799712333</v>
      </c>
      <c r="O77" s="114">
        <f>VLOOKUP($A77,'ADR Raw Data'!$B$6:$BE$43,'ADR Raw Data'!I$1,FALSE)</f>
        <v>131.45802984022501</v>
      </c>
      <c r="P77" s="114">
        <f>VLOOKUP($A77,'ADR Raw Data'!$B$6:$BE$43,'ADR Raw Data'!J$1,FALSE)</f>
        <v>123.886304807556</v>
      </c>
      <c r="Q77" s="114">
        <f>VLOOKUP($A77,'ADR Raw Data'!$B$6:$BE$43,'ADR Raw Data'!K$1,FALSE)</f>
        <v>110.194976596708</v>
      </c>
      <c r="R77" s="115">
        <f>VLOOKUP($A77,'ADR Raw Data'!$B$6:$BE$43,'ADR Raw Data'!L$1,FALSE)</f>
        <v>124.954163917657</v>
      </c>
      <c r="S77" s="114">
        <f>VLOOKUP($A77,'ADR Raw Data'!$B$6:$BE$43,'ADR Raw Data'!N$1,FALSE)</f>
        <v>110.430585400425</v>
      </c>
      <c r="T77" s="114">
        <f>VLOOKUP($A77,'ADR Raw Data'!$B$6:$BE$43,'ADR Raw Data'!O$1,FALSE)</f>
        <v>108.227433068549</v>
      </c>
      <c r="U77" s="115">
        <f>VLOOKUP($A77,'ADR Raw Data'!$B$6:$BE$43,'ADR Raw Data'!P$1,FALSE)</f>
        <v>109.349445607449</v>
      </c>
      <c r="V77" s="116">
        <f>VLOOKUP($A77,'ADR Raw Data'!$B$6:$BE$43,'ADR Raw Data'!R$1,FALSE)</f>
        <v>120.872209109105</v>
      </c>
      <c r="X77" s="113">
        <f>VLOOKUP($A77,'RevPAR Raw Data'!$B$6:$BE$43,'RevPAR Raw Data'!G$1,FALSE)</f>
        <v>98.880357968735495</v>
      </c>
      <c r="Y77" s="114">
        <f>VLOOKUP($A77,'RevPAR Raw Data'!$B$6:$BE$43,'RevPAR Raw Data'!H$1,FALSE)</f>
        <v>100.806529460734</v>
      </c>
      <c r="Z77" s="114">
        <f>VLOOKUP($A77,'RevPAR Raw Data'!$B$6:$BE$43,'RevPAR Raw Data'!I$1,FALSE)</f>
        <v>103.502983072796</v>
      </c>
      <c r="AA77" s="114">
        <f>VLOOKUP($A77,'RevPAR Raw Data'!$B$6:$BE$43,'RevPAR Raw Data'!J$1,FALSE)</f>
        <v>81.280691887891905</v>
      </c>
      <c r="AB77" s="114">
        <f>VLOOKUP($A77,'RevPAR Raw Data'!$B$6:$BE$43,'RevPAR Raw Data'!K$1,FALSE)</f>
        <v>67.507291647396102</v>
      </c>
      <c r="AC77" s="115">
        <f>VLOOKUP($A77,'RevPAR Raw Data'!$B$6:$BE$43,'RevPAR Raw Data'!L$1,FALSE)</f>
        <v>90.395570807510794</v>
      </c>
      <c r="AD77" s="114">
        <f>VLOOKUP($A77,'RevPAR Raw Data'!$B$6:$BE$43,'RevPAR Raw Data'!N$1,FALSE)</f>
        <v>72.064358523725801</v>
      </c>
      <c r="AE77" s="114">
        <f>VLOOKUP($A77,'RevPAR Raw Data'!$B$6:$BE$43,'RevPAR Raw Data'!O$1,FALSE)</f>
        <v>68.053842382758305</v>
      </c>
      <c r="AF77" s="115">
        <f>VLOOKUP($A77,'RevPAR Raw Data'!$B$6:$BE$43,'RevPAR Raw Data'!P$1,FALSE)</f>
        <v>70.059100453241996</v>
      </c>
      <c r="AG77" s="116">
        <f>VLOOKUP($A77,'RevPAR Raw Data'!$B$6:$BE$43,'RevPAR Raw Data'!R$1,FALSE)</f>
        <v>84.585150706291202</v>
      </c>
    </row>
    <row r="78" spans="1:33" x14ac:dyDescent="0.2">
      <c r="A78" s="93" t="s">
        <v>14</v>
      </c>
      <c r="B78" s="81">
        <f>(VLOOKUP($A77,'Occupancy Raw Data'!$B$8:$BE$51,'Occupancy Raw Data'!T$3,FALSE))/100</f>
        <v>0.28460272630625599</v>
      </c>
      <c r="C78" s="82">
        <f>(VLOOKUP($A77,'Occupancy Raw Data'!$B$8:$BE$51,'Occupancy Raw Data'!U$3,FALSE))/100</f>
        <v>0.33380010644895597</v>
      </c>
      <c r="D78" s="82">
        <f>(VLOOKUP($A77,'Occupancy Raw Data'!$B$8:$BE$51,'Occupancy Raw Data'!V$3,FALSE))/100</f>
        <v>0.52367680114790305</v>
      </c>
      <c r="E78" s="82">
        <f>(VLOOKUP($A77,'Occupancy Raw Data'!$B$8:$BE$51,'Occupancy Raw Data'!W$3,FALSE))/100</f>
        <v>0.366759060870752</v>
      </c>
      <c r="F78" s="82">
        <f>(VLOOKUP($A77,'Occupancy Raw Data'!$B$8:$BE$51,'Occupancy Raw Data'!X$3,FALSE))/100</f>
        <v>0.102940352317741</v>
      </c>
      <c r="G78" s="82">
        <f>(VLOOKUP($A77,'Occupancy Raw Data'!$B$8:$BE$51,'Occupancy Raw Data'!Y$3,FALSE))/100</f>
        <v>0.31758561947931302</v>
      </c>
      <c r="H78" s="83">
        <f>(VLOOKUP($A77,'Occupancy Raw Data'!$B$8:$BE$51,'Occupancy Raw Data'!AA$3,FALSE))/100</f>
        <v>-1.7968939397400102E-2</v>
      </c>
      <c r="I78" s="83">
        <f>(VLOOKUP($A77,'Occupancy Raw Data'!$B$8:$BE$51,'Occupancy Raw Data'!AB$3,FALSE))/100</f>
        <v>-1.6251590875390801E-2</v>
      </c>
      <c r="J78" s="82">
        <f>(VLOOKUP($A77,'Occupancy Raw Data'!$B$8:$BE$51,'Occupancy Raw Data'!AC$3,FALSE))/100</f>
        <v>-1.7126945094757599E-2</v>
      </c>
      <c r="K78" s="84">
        <f>(VLOOKUP($A77,'Occupancy Raw Data'!$B$8:$BE$51,'Occupancy Raw Data'!AE$3,FALSE))/100</f>
        <v>0.209812930195974</v>
      </c>
      <c r="M78" s="81">
        <f>(VLOOKUP($A77,'ADR Raw Data'!$B$6:$BE$49,'ADR Raw Data'!T$1,FALSE))/100</f>
        <v>0.165648528627272</v>
      </c>
      <c r="N78" s="82">
        <f>(VLOOKUP($A77,'ADR Raw Data'!$B$6:$BE$49,'ADR Raw Data'!U$1,FALSE))/100</f>
        <v>0.184480630722755</v>
      </c>
      <c r="O78" s="82">
        <f>(VLOOKUP($A77,'ADR Raw Data'!$B$6:$BE$49,'ADR Raw Data'!V$1,FALSE))/100</f>
        <v>0.21123164687624299</v>
      </c>
      <c r="P78" s="82">
        <f>(VLOOKUP($A77,'ADR Raw Data'!$B$6:$BE$49,'ADR Raw Data'!W$1,FALSE))/100</f>
        <v>0.20453640244621099</v>
      </c>
      <c r="Q78" s="82">
        <f>(VLOOKUP($A77,'ADR Raw Data'!$B$6:$BE$49,'ADR Raw Data'!X$1,FALSE))/100</f>
        <v>7.8415520273845893E-2</v>
      </c>
      <c r="R78" s="82">
        <f>(VLOOKUP($A77,'ADR Raw Data'!$B$6:$BE$49,'ADR Raw Data'!Y$1,FALSE))/100</f>
        <v>0.17456737201509501</v>
      </c>
      <c r="S78" s="83">
        <f>(VLOOKUP($A77,'ADR Raw Data'!$B$6:$BE$49,'ADR Raw Data'!AA$1,FALSE))/100</f>
        <v>6.5722207470725907E-2</v>
      </c>
      <c r="T78" s="83">
        <f>(VLOOKUP($A77,'ADR Raw Data'!$B$6:$BE$49,'ADR Raw Data'!AB$1,FALSE))/100</f>
        <v>3.0713423183421299E-2</v>
      </c>
      <c r="U78" s="82">
        <f>(VLOOKUP($A77,'ADR Raw Data'!$B$6:$BE$49,'ADR Raw Data'!AC$1,FALSE))/100</f>
        <v>4.8432689412009698E-2</v>
      </c>
      <c r="V78" s="84">
        <f>(VLOOKUP($A77,'ADR Raw Data'!$B$6:$BE$49,'ADR Raw Data'!AE$1,FALSE))/100</f>
        <v>0.143413141179005</v>
      </c>
      <c r="X78" s="81">
        <f>(VLOOKUP($A77,'RevPAR Raw Data'!$B$6:$BE$43,'RevPAR Raw Data'!T$1,FALSE))/100</f>
        <v>0.49739527778947101</v>
      </c>
      <c r="Y78" s="82">
        <f>(VLOOKUP($A77,'RevPAR Raw Data'!$B$6:$BE$43,'RevPAR Raw Data'!U$1,FALSE))/100</f>
        <v>0.57986039134473799</v>
      </c>
      <c r="Z78" s="82">
        <f>(VLOOKUP($A77,'RevPAR Raw Data'!$B$6:$BE$43,'RevPAR Raw Data'!V$1,FALSE))/100</f>
        <v>0.84552556116150102</v>
      </c>
      <c r="AA78" s="82">
        <f>(VLOOKUP($A77,'RevPAR Raw Data'!$B$6:$BE$43,'RevPAR Raw Data'!W$1,FALSE))/100</f>
        <v>0.64631104219201807</v>
      </c>
      <c r="AB78" s="82">
        <f>(VLOOKUP($A77,'RevPAR Raw Data'!$B$6:$BE$43,'RevPAR Raw Data'!X$1,FALSE))/100</f>
        <v>0.18942799387575601</v>
      </c>
      <c r="AC78" s="82">
        <f>(VLOOKUP($A77,'RevPAR Raw Data'!$B$6:$BE$43,'RevPAR Raw Data'!Y$1,FALSE))/100</f>
        <v>0.54759307847669803</v>
      </c>
      <c r="AD78" s="83">
        <f>(VLOOKUP($A77,'RevPAR Raw Data'!$B$6:$BE$43,'RevPAR Raw Data'!AA$1,FALSE))/100</f>
        <v>4.6572309710220895E-2</v>
      </c>
      <c r="AE78" s="83">
        <f>(VLOOKUP($A77,'RevPAR Raw Data'!$B$6:$BE$43,'RevPAR Raw Data'!AB$1,FALSE))/100</f>
        <v>1.3962690320070701E-2</v>
      </c>
      <c r="AF78" s="82">
        <f>(VLOOKUP($A77,'RevPAR Raw Data'!$B$6:$BE$43,'RevPAR Raw Data'!AC$1,FALSE))/100</f>
        <v>3.0476240304901099E-2</v>
      </c>
      <c r="AG78" s="84">
        <f>(VLOOKUP($A77,'RevPAR Raw Data'!$B$6:$BE$43,'RevPAR Raw Data'!AE$1,FALSE))/100</f>
        <v>0.38331600275435596</v>
      </c>
    </row>
    <row r="79" spans="1:33" x14ac:dyDescent="0.2">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
      <c r="A80" s="135" t="s">
        <v>41</v>
      </c>
      <c r="B80" s="109">
        <f>(VLOOKUP($A80,'Occupancy Raw Data'!$B$8:$BE$45,'Occupancy Raw Data'!G$3,FALSE))/100</f>
        <v>0.63391235385914102</v>
      </c>
      <c r="C80" s="110">
        <f>(VLOOKUP($A80,'Occupancy Raw Data'!$B$8:$BE$45,'Occupancy Raw Data'!H$3,FALSE))/100</f>
        <v>0.64138248612141491</v>
      </c>
      <c r="D80" s="110">
        <f>(VLOOKUP($A80,'Occupancy Raw Data'!$B$8:$BE$45,'Occupancy Raw Data'!I$3,FALSE))/100</f>
        <v>0.64128015554247897</v>
      </c>
      <c r="E80" s="110">
        <f>(VLOOKUP($A80,'Occupancy Raw Data'!$B$8:$BE$45,'Occupancy Raw Data'!J$3,FALSE))/100</f>
        <v>0.61221827112486804</v>
      </c>
      <c r="F80" s="110">
        <f>(VLOOKUP($A80,'Occupancy Raw Data'!$B$8:$BE$45,'Occupancy Raw Data'!K$3,FALSE))/100</f>
        <v>0.74972498656911102</v>
      </c>
      <c r="G80" s="111">
        <f>(VLOOKUP($A80,'Occupancy Raw Data'!$B$8:$BE$45,'Occupancy Raw Data'!L$3,FALSE))/100</f>
        <v>0.65570365064340297</v>
      </c>
      <c r="H80" s="91">
        <f>(VLOOKUP($A80,'Occupancy Raw Data'!$B$8:$BE$45,'Occupancy Raw Data'!N$3,FALSE))/100</f>
        <v>0.934892169152446</v>
      </c>
      <c r="I80" s="91">
        <f>(VLOOKUP($A80,'Occupancy Raw Data'!$B$8:$BE$45,'Occupancy Raw Data'!O$3,FALSE))/100</f>
        <v>0.84962521425464899</v>
      </c>
      <c r="J80" s="111">
        <f>(VLOOKUP($A80,'Occupancy Raw Data'!$B$8:$BE$45,'Occupancy Raw Data'!P$3,FALSE))/100</f>
        <v>0.89225869170354799</v>
      </c>
      <c r="K80" s="112">
        <f>(VLOOKUP($A80,'Occupancy Raw Data'!$B$8:$BE$45,'Occupancy Raw Data'!R$3,FALSE))/100</f>
        <v>0.72329080523201594</v>
      </c>
      <c r="M80" s="113">
        <f>VLOOKUP($A80,'ADR Raw Data'!$B$6:$BE$43,'ADR Raw Data'!G$1,FALSE)</f>
        <v>141.720964187416</v>
      </c>
      <c r="N80" s="114">
        <f>VLOOKUP($A80,'ADR Raw Data'!$B$6:$BE$43,'ADR Raw Data'!H$1,FALSE)</f>
        <v>141.86246109050199</v>
      </c>
      <c r="O80" s="114">
        <f>VLOOKUP($A80,'ADR Raw Data'!$B$6:$BE$43,'ADR Raw Data'!I$1,FALSE)</f>
        <v>142.07057717716501</v>
      </c>
      <c r="P80" s="114">
        <f>VLOOKUP($A80,'ADR Raw Data'!$B$6:$BE$43,'ADR Raw Data'!J$1,FALSE)</f>
        <v>135.97157709247401</v>
      </c>
      <c r="Q80" s="114">
        <f>VLOOKUP($A80,'ADR Raw Data'!$B$6:$BE$43,'ADR Raw Data'!K$1,FALSE)</f>
        <v>168.86457749607499</v>
      </c>
      <c r="R80" s="115">
        <f>VLOOKUP($A80,'ADR Raw Data'!$B$6:$BE$43,'ADR Raw Data'!L$1,FALSE)</f>
        <v>146.950558009894</v>
      </c>
      <c r="S80" s="114">
        <f>VLOOKUP($A80,'ADR Raw Data'!$B$6:$BE$43,'ADR Raw Data'!N$1,FALSE)</f>
        <v>225.75600332749499</v>
      </c>
      <c r="T80" s="114">
        <f>VLOOKUP($A80,'ADR Raw Data'!$B$6:$BE$43,'ADR Raw Data'!O$1,FALSE)</f>
        <v>207.66702214025401</v>
      </c>
      <c r="U80" s="115">
        <f>VLOOKUP($A80,'ADR Raw Data'!$B$6:$BE$43,'ADR Raw Data'!P$1,FALSE)</f>
        <v>217.14367225145099</v>
      </c>
      <c r="V80" s="116">
        <f>VLOOKUP($A80,'ADR Raw Data'!$B$6:$BE$43,'ADR Raw Data'!R$1,FALSE)</f>
        <v>171.69082087777701</v>
      </c>
      <c r="X80" s="113">
        <f>VLOOKUP($A80,'RevPAR Raw Data'!$B$6:$BE$43,'RevPAR Raw Data'!G$1,FALSE)</f>
        <v>89.838669999232494</v>
      </c>
      <c r="Y80" s="114">
        <f>VLOOKUP($A80,'RevPAR Raw Data'!$B$6:$BE$43,'RevPAR Raw Data'!H$1,FALSE)</f>
        <v>90.988097981529293</v>
      </c>
      <c r="Z80" s="114">
        <f>VLOOKUP($A80,'RevPAR Raw Data'!$B$6:$BE$43,'RevPAR Raw Data'!I$1,FALSE)</f>
        <v>91.107041830182396</v>
      </c>
      <c r="AA80" s="114">
        <f>VLOOKUP($A80,'RevPAR Raw Data'!$B$6:$BE$43,'RevPAR Raw Data'!J$1,FALSE)</f>
        <v>83.244283849676293</v>
      </c>
      <c r="AB80" s="114">
        <f>VLOOKUP($A80,'RevPAR Raw Data'!$B$6:$BE$43,'RevPAR Raw Data'!K$1,FALSE)</f>
        <v>126.601993095244</v>
      </c>
      <c r="AC80" s="115">
        <f>VLOOKUP($A80,'RevPAR Raw Data'!$B$6:$BE$43,'RevPAR Raw Data'!L$1,FALSE)</f>
        <v>96.356017351172895</v>
      </c>
      <c r="AD80" s="114">
        <f>VLOOKUP($A80,'RevPAR Raw Data'!$B$6:$BE$43,'RevPAR Raw Data'!N$1,FALSE)</f>
        <v>211.05751965002901</v>
      </c>
      <c r="AE80" s="114">
        <f>VLOOKUP($A80,'RevPAR Raw Data'!$B$6:$BE$43,'RevPAR Raw Data'!O$1,FALSE)</f>
        <v>176.43913817953899</v>
      </c>
      <c r="AF80" s="115">
        <f>VLOOKUP($A80,'RevPAR Raw Data'!$B$6:$BE$43,'RevPAR Raw Data'!P$1,FALSE)</f>
        <v>193.748328914784</v>
      </c>
      <c r="AG80" s="116">
        <f>VLOOKUP($A80,'RevPAR Raw Data'!$B$6:$BE$43,'RevPAR Raw Data'!R$1,FALSE)</f>
        <v>124.182392083633</v>
      </c>
    </row>
    <row r="81" spans="1:33" x14ac:dyDescent="0.2">
      <c r="A81" s="93" t="s">
        <v>14</v>
      </c>
      <c r="B81" s="81">
        <f>(VLOOKUP($A80,'Occupancy Raw Data'!$B$8:$BE$51,'Occupancy Raw Data'!T$3,FALSE))/100</f>
        <v>9.738574298835459E-2</v>
      </c>
      <c r="C81" s="82">
        <f>(VLOOKUP($A80,'Occupancy Raw Data'!$B$8:$BE$51,'Occupancy Raw Data'!U$3,FALSE))/100</f>
        <v>8.5957576523129603E-2</v>
      </c>
      <c r="D81" s="82">
        <f>(VLOOKUP($A80,'Occupancy Raw Data'!$B$8:$BE$51,'Occupancy Raw Data'!V$3,FALSE))/100</f>
        <v>9.44182172162185E-2</v>
      </c>
      <c r="E81" s="82">
        <f>(VLOOKUP($A80,'Occupancy Raw Data'!$B$8:$BE$51,'Occupancy Raw Data'!W$3,FALSE))/100</f>
        <v>-8.277623932155169E-2</v>
      </c>
      <c r="F81" s="82">
        <f>(VLOOKUP($A80,'Occupancy Raw Data'!$B$8:$BE$51,'Occupancy Raw Data'!X$3,FALSE))/100</f>
        <v>-0.12782536556642701</v>
      </c>
      <c r="G81" s="82">
        <f>(VLOOKUP($A80,'Occupancy Raw Data'!$B$8:$BE$51,'Occupancy Raw Data'!Y$3,FALSE))/100</f>
        <v>-9.1759671568966401E-4</v>
      </c>
      <c r="H81" s="83">
        <f>(VLOOKUP($A80,'Occupancy Raw Data'!$B$8:$BE$51,'Occupancy Raw Data'!AA$3,FALSE))/100</f>
        <v>3.7968933524635602E-2</v>
      </c>
      <c r="I81" s="83">
        <f>(VLOOKUP($A80,'Occupancy Raw Data'!$B$8:$BE$51,'Occupancy Raw Data'!AB$3,FALSE))/100</f>
        <v>4.8767870496804103E-2</v>
      </c>
      <c r="J81" s="82">
        <f>(VLOOKUP($A80,'Occupancy Raw Data'!$B$8:$BE$51,'Occupancy Raw Data'!AC$3,FALSE))/100</f>
        <v>4.3082535439269105E-2</v>
      </c>
      <c r="K81" s="84">
        <f>(VLOOKUP($A80,'Occupancy Raw Data'!$B$8:$BE$51,'Occupancy Raw Data'!AE$3,FALSE))/100</f>
        <v>1.41269467164179E-2</v>
      </c>
      <c r="M81" s="81">
        <f>(VLOOKUP($A80,'ADR Raw Data'!$B$6:$BE$49,'ADR Raw Data'!T$1,FALSE))/100</f>
        <v>1.71656618832534E-2</v>
      </c>
      <c r="N81" s="82">
        <f>(VLOOKUP($A80,'ADR Raw Data'!$B$6:$BE$49,'ADR Raw Data'!U$1,FALSE))/100</f>
        <v>1.2938993340992999E-2</v>
      </c>
      <c r="O81" s="82">
        <f>(VLOOKUP($A80,'ADR Raw Data'!$B$6:$BE$49,'ADR Raw Data'!V$1,FALSE))/100</f>
        <v>2.2493752121104599E-3</v>
      </c>
      <c r="P81" s="82">
        <f>(VLOOKUP($A80,'ADR Raw Data'!$B$6:$BE$49,'ADR Raw Data'!W$1,FALSE))/100</f>
        <v>-0.15920666923844698</v>
      </c>
      <c r="Q81" s="82">
        <f>(VLOOKUP($A80,'ADR Raw Data'!$B$6:$BE$49,'ADR Raw Data'!X$1,FALSE))/100</f>
        <v>-0.13660966087468698</v>
      </c>
      <c r="R81" s="82">
        <f>(VLOOKUP($A80,'ADR Raw Data'!$B$6:$BE$49,'ADR Raw Data'!Y$1,FALSE))/100</f>
        <v>-7.6903015946133302E-2</v>
      </c>
      <c r="S81" s="83">
        <f>(VLOOKUP($A80,'ADR Raw Data'!$B$6:$BE$49,'ADR Raw Data'!AA$1,FALSE))/100</f>
        <v>7.9887767904848597E-2</v>
      </c>
      <c r="T81" s="83">
        <f>(VLOOKUP($A80,'ADR Raw Data'!$B$6:$BE$49,'ADR Raw Data'!AB$1,FALSE))/100</f>
        <v>6.8820064835712499E-2</v>
      </c>
      <c r="U81" s="82">
        <f>(VLOOKUP($A80,'ADR Raw Data'!$B$6:$BE$49,'ADR Raw Data'!AC$1,FALSE))/100</f>
        <v>7.4617386221735096E-2</v>
      </c>
      <c r="V81" s="84">
        <f>(VLOOKUP($A80,'ADR Raw Data'!$B$6:$BE$49,'ADR Raw Data'!AE$1,FALSE))/100</f>
        <v>-1.26507306538916E-2</v>
      </c>
      <c r="X81" s="81">
        <f>(VLOOKUP($A80,'RevPAR Raw Data'!$B$6:$BE$43,'RevPAR Raw Data'!T$1,FALSE))/100</f>
        <v>0.116223095607995</v>
      </c>
      <c r="Y81" s="82">
        <f>(VLOOKUP($A80,'RevPAR Raw Data'!$B$6:$BE$43,'RevPAR Raw Data'!U$1,FALSE))/100</f>
        <v>0.10000877437436299</v>
      </c>
      <c r="Z81" s="82">
        <f>(VLOOKUP($A80,'RevPAR Raw Data'!$B$6:$BE$43,'RevPAR Raw Data'!V$1,FALSE))/100</f>
        <v>9.6879974425706797E-2</v>
      </c>
      <c r="AA81" s="82">
        <f>(VLOOKUP($A80,'RevPAR Raw Data'!$B$6:$BE$43,'RevPAR Raw Data'!W$1,FALSE))/100</f>
        <v>-0.22880437920552998</v>
      </c>
      <c r="AB81" s="82">
        <f>(VLOOKUP($A80,'RevPAR Raw Data'!$B$6:$BE$43,'RevPAR Raw Data'!X$1,FALSE))/100</f>
        <v>-0.24697284659990099</v>
      </c>
      <c r="AC81" s="82">
        <f>(VLOOKUP($A80,'RevPAR Raw Data'!$B$6:$BE$43,'RevPAR Raw Data'!Y$1,FALSE))/100</f>
        <v>-7.7750046706964199E-2</v>
      </c>
      <c r="AD81" s="83">
        <f>(VLOOKUP($A80,'RevPAR Raw Data'!$B$6:$BE$43,'RevPAR Raw Data'!AA$1,FALSE))/100</f>
        <v>0.120889954778495</v>
      </c>
      <c r="AE81" s="83">
        <f>(VLOOKUP($A80,'RevPAR Raw Data'!$B$6:$BE$43,'RevPAR Raw Data'!AB$1,FALSE))/100</f>
        <v>0.120944143342006</v>
      </c>
      <c r="AF81" s="82">
        <f>(VLOOKUP($A80,'RevPAR Raw Data'!$B$6:$BE$43,'RevPAR Raw Data'!AC$1,FALSE))/100</f>
        <v>0.120914627847287</v>
      </c>
      <c r="AG81" s="84">
        <f>(VLOOKUP($A80,'RevPAR Raw Data'!$B$6:$BE$43,'RevPAR Raw Data'!AE$1,FALSE))/100</f>
        <v>1.29749986465502E-3</v>
      </c>
    </row>
    <row r="82" spans="1:33" x14ac:dyDescent="0.2">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
      <c r="A83" s="108" t="s">
        <v>42</v>
      </c>
      <c r="B83" s="109">
        <f>(VLOOKUP($A83,'Occupancy Raw Data'!$B$8:$BE$45,'Occupancy Raw Data'!G$3,FALSE))/100</f>
        <v>0.65957803081044797</v>
      </c>
      <c r="C83" s="110">
        <f>(VLOOKUP($A83,'Occupancy Raw Data'!$B$8:$BE$45,'Occupancy Raw Data'!H$3,FALSE))/100</f>
        <v>0.72655726724715297</v>
      </c>
      <c r="D83" s="110">
        <f>(VLOOKUP($A83,'Occupancy Raw Data'!$B$8:$BE$45,'Occupancy Raw Data'!I$3,FALSE))/100</f>
        <v>0.71617548559946398</v>
      </c>
      <c r="E83" s="110">
        <f>(VLOOKUP($A83,'Occupancy Raw Data'!$B$8:$BE$45,'Occupancy Raw Data'!J$3,FALSE))/100</f>
        <v>0.66728064300066903</v>
      </c>
      <c r="F83" s="110">
        <f>(VLOOKUP($A83,'Occupancy Raw Data'!$B$8:$BE$45,'Occupancy Raw Data'!K$3,FALSE))/100</f>
        <v>0.73693904889484196</v>
      </c>
      <c r="G83" s="111">
        <f>(VLOOKUP($A83,'Occupancy Raw Data'!$B$8:$BE$45,'Occupancy Raw Data'!L$3,FALSE))/100</f>
        <v>0.701306095110515</v>
      </c>
      <c r="H83" s="91">
        <f>(VLOOKUP($A83,'Occupancy Raw Data'!$B$8:$BE$45,'Occupancy Raw Data'!N$3,FALSE))/100</f>
        <v>0.93352310783657</v>
      </c>
      <c r="I83" s="91">
        <f>(VLOOKUP($A83,'Occupancy Raw Data'!$B$8:$BE$45,'Occupancy Raw Data'!O$3,FALSE))/100</f>
        <v>0.84377093101138601</v>
      </c>
      <c r="J83" s="111">
        <f>(VLOOKUP($A83,'Occupancy Raw Data'!$B$8:$BE$45,'Occupancy Raw Data'!P$3,FALSE))/100</f>
        <v>0.88864701942397806</v>
      </c>
      <c r="K83" s="112">
        <f>(VLOOKUP($A83,'Occupancy Raw Data'!$B$8:$BE$45,'Occupancy Raw Data'!R$3,FALSE))/100</f>
        <v>0.75483207348578996</v>
      </c>
      <c r="M83" s="113">
        <f>VLOOKUP($A83,'ADR Raw Data'!$B$6:$BE$43,'ADR Raw Data'!G$1,FALSE)</f>
        <v>100.91823681137301</v>
      </c>
      <c r="N83" s="114">
        <f>VLOOKUP($A83,'ADR Raw Data'!$B$6:$BE$43,'ADR Raw Data'!H$1,FALSE)</f>
        <v>104.38500426365501</v>
      </c>
      <c r="O83" s="114">
        <f>VLOOKUP($A83,'ADR Raw Data'!$B$6:$BE$43,'ADR Raw Data'!I$1,FALSE)</f>
        <v>107.185206920738</v>
      </c>
      <c r="P83" s="114">
        <f>VLOOKUP($A83,'ADR Raw Data'!$B$6:$BE$43,'ADR Raw Data'!J$1,FALSE)</f>
        <v>102.402120803011</v>
      </c>
      <c r="Q83" s="114">
        <f>VLOOKUP($A83,'ADR Raw Data'!$B$6:$BE$43,'ADR Raw Data'!K$1,FALSE)</f>
        <v>111.310638809361</v>
      </c>
      <c r="R83" s="115">
        <f>VLOOKUP($A83,'ADR Raw Data'!$B$6:$BE$43,'ADR Raw Data'!L$1,FALSE)</f>
        <v>105.38298892603</v>
      </c>
      <c r="S83" s="114">
        <f>VLOOKUP($A83,'ADR Raw Data'!$B$6:$BE$43,'ADR Raw Data'!N$1,FALSE)</f>
        <v>158.72481906726401</v>
      </c>
      <c r="T83" s="114">
        <f>VLOOKUP($A83,'ADR Raw Data'!$B$6:$BE$43,'ADR Raw Data'!O$1,FALSE)</f>
        <v>147.24328702123401</v>
      </c>
      <c r="U83" s="115">
        <f>VLOOKUP($A83,'ADR Raw Data'!$B$6:$BE$43,'ADR Raw Data'!P$1,FALSE)</f>
        <v>153.27395794233999</v>
      </c>
      <c r="V83" s="116">
        <f>VLOOKUP($A83,'ADR Raw Data'!$B$6:$BE$43,'ADR Raw Data'!R$1,FALSE)</f>
        <v>121.491838399619</v>
      </c>
      <c r="X83" s="113">
        <f>VLOOKUP($A83,'RevPAR Raw Data'!$B$6:$BE$43,'RevPAR Raw Data'!G$1,FALSE)</f>
        <v>66.563451908908206</v>
      </c>
      <c r="Y83" s="114">
        <f>VLOOKUP($A83,'RevPAR Raw Data'!$B$6:$BE$43,'RevPAR Raw Data'!H$1,FALSE)</f>
        <v>75.841683439383701</v>
      </c>
      <c r="Z83" s="114">
        <f>VLOOKUP($A83,'RevPAR Raw Data'!$B$6:$BE$43,'RevPAR Raw Data'!I$1,FALSE)</f>
        <v>76.763417615539097</v>
      </c>
      <c r="AA83" s="114">
        <f>VLOOKUP($A83,'RevPAR Raw Data'!$B$6:$BE$43,'RevPAR Raw Data'!J$1,FALSE)</f>
        <v>68.330953014065599</v>
      </c>
      <c r="AB83" s="114">
        <f>VLOOKUP($A83,'RevPAR Raw Data'!$B$6:$BE$43,'RevPAR Raw Data'!K$1,FALSE)</f>
        <v>82.0291562960482</v>
      </c>
      <c r="AC83" s="115">
        <f>VLOOKUP($A83,'RevPAR Raw Data'!$B$6:$BE$43,'RevPAR Raw Data'!L$1,FALSE)</f>
        <v>73.905732454789003</v>
      </c>
      <c r="AD83" s="114">
        <f>VLOOKUP($A83,'RevPAR Raw Data'!$B$6:$BE$43,'RevPAR Raw Data'!N$1,FALSE)</f>
        <v>148.17328638647001</v>
      </c>
      <c r="AE83" s="114">
        <f>VLOOKUP($A83,'RevPAR Raw Data'!$B$6:$BE$43,'RevPAR Raw Data'!O$1,FALSE)</f>
        <v>124.239605375083</v>
      </c>
      <c r="AF83" s="115">
        <f>VLOOKUP($A83,'RevPAR Raw Data'!$B$6:$BE$43,'RevPAR Raw Data'!P$1,FALSE)</f>
        <v>136.20644588077599</v>
      </c>
      <c r="AG83" s="116">
        <f>VLOOKUP($A83,'RevPAR Raw Data'!$B$6:$BE$43,'RevPAR Raw Data'!R$1,FALSE)</f>
        <v>91.705936290785502</v>
      </c>
    </row>
    <row r="84" spans="1:33" x14ac:dyDescent="0.2">
      <c r="A84" s="93" t="s">
        <v>14</v>
      </c>
      <c r="B84" s="81">
        <f>(VLOOKUP($A83,'Occupancy Raw Data'!$B$8:$BE$51,'Occupancy Raw Data'!T$3,FALSE))/100</f>
        <v>0.121803524177466</v>
      </c>
      <c r="C84" s="82">
        <f>(VLOOKUP($A83,'Occupancy Raw Data'!$B$8:$BE$51,'Occupancy Raw Data'!U$3,FALSE))/100</f>
        <v>0.15026695046071201</v>
      </c>
      <c r="D84" s="82">
        <f>(VLOOKUP($A83,'Occupancy Raw Data'!$B$8:$BE$51,'Occupancy Raw Data'!V$3,FALSE))/100</f>
        <v>0.15650109657341901</v>
      </c>
      <c r="E84" s="82">
        <f>(VLOOKUP($A83,'Occupancy Raw Data'!$B$8:$BE$51,'Occupancy Raw Data'!W$3,FALSE))/100</f>
        <v>7.8143078368684296E-2</v>
      </c>
      <c r="F84" s="82">
        <f>(VLOOKUP($A83,'Occupancy Raw Data'!$B$8:$BE$51,'Occupancy Raw Data'!X$3,FALSE))/100</f>
        <v>-9.9348346085853301E-2</v>
      </c>
      <c r="G84" s="82">
        <f>(VLOOKUP($A83,'Occupancy Raw Data'!$B$8:$BE$51,'Occupancy Raw Data'!Y$3,FALSE))/100</f>
        <v>7.0366126789409095E-2</v>
      </c>
      <c r="H84" s="83">
        <f>(VLOOKUP($A83,'Occupancy Raw Data'!$B$8:$BE$51,'Occupancy Raw Data'!AA$3,FALSE))/100</f>
        <v>2.6751819948866704E-2</v>
      </c>
      <c r="I84" s="83">
        <f>(VLOOKUP($A83,'Occupancy Raw Data'!$B$8:$BE$51,'Occupancy Raw Data'!AB$3,FALSE))/100</f>
        <v>2.8406615768436796E-2</v>
      </c>
      <c r="J84" s="82">
        <f>(VLOOKUP($A83,'Occupancy Raw Data'!$B$8:$BE$51,'Occupancy Raw Data'!AC$3,FALSE))/100</f>
        <v>2.7536770322218199E-2</v>
      </c>
      <c r="K84" s="84">
        <f>(VLOOKUP($A83,'Occupancy Raw Data'!$B$8:$BE$51,'Occupancy Raw Data'!AE$3,FALSE))/100</f>
        <v>5.5566839055899202E-2</v>
      </c>
      <c r="M84" s="81">
        <f>(VLOOKUP($A83,'ADR Raw Data'!$B$6:$BE$49,'ADR Raw Data'!T$1,FALSE))/100</f>
        <v>-2.50277579082403E-2</v>
      </c>
      <c r="N84" s="82">
        <f>(VLOOKUP($A83,'ADR Raw Data'!$B$6:$BE$49,'ADR Raw Data'!U$1,FALSE))/100</f>
        <v>3.5663125908214299E-2</v>
      </c>
      <c r="O84" s="82">
        <f>(VLOOKUP($A83,'ADR Raw Data'!$B$6:$BE$49,'ADR Raw Data'!V$1,FALSE))/100</f>
        <v>5.6102623990647096E-2</v>
      </c>
      <c r="P84" s="82">
        <f>(VLOOKUP($A83,'ADR Raw Data'!$B$6:$BE$49,'ADR Raw Data'!W$1,FALSE))/100</f>
        <v>-2.0442540553144498E-2</v>
      </c>
      <c r="Q84" s="82">
        <f>(VLOOKUP($A83,'ADR Raw Data'!$B$6:$BE$49,'ADR Raw Data'!X$1,FALSE))/100</f>
        <v>-0.107780465004401</v>
      </c>
      <c r="R84" s="82">
        <f>(VLOOKUP($A83,'ADR Raw Data'!$B$6:$BE$49,'ADR Raw Data'!Y$1,FALSE))/100</f>
        <v>-2.5179491444908102E-2</v>
      </c>
      <c r="S84" s="83">
        <f>(VLOOKUP($A83,'ADR Raw Data'!$B$6:$BE$49,'ADR Raw Data'!AA$1,FALSE))/100</f>
        <v>7.7364193210441107E-2</v>
      </c>
      <c r="T84" s="83">
        <f>(VLOOKUP($A83,'ADR Raw Data'!$B$6:$BE$49,'ADR Raw Data'!AB$1,FALSE))/100</f>
        <v>8.6437531365973291E-2</v>
      </c>
      <c r="U84" s="82">
        <f>(VLOOKUP($A83,'ADR Raw Data'!$B$6:$BE$49,'ADR Raw Data'!AC$1,FALSE))/100</f>
        <v>8.1447258252431098E-2</v>
      </c>
      <c r="V84" s="84">
        <f>(VLOOKUP($A83,'ADR Raw Data'!$B$6:$BE$49,'ADR Raw Data'!AE$1,FALSE))/100</f>
        <v>1.47662917418878E-2</v>
      </c>
      <c r="X84" s="81">
        <f>(VLOOKUP($A83,'RevPAR Raw Data'!$B$6:$BE$43,'RevPAR Raw Data'!T$1,FALSE))/100</f>
        <v>9.3727297153742506E-2</v>
      </c>
      <c r="Y84" s="82">
        <f>(VLOOKUP($A83,'RevPAR Raw Data'!$B$6:$BE$43,'RevPAR Raw Data'!U$1,FALSE))/100</f>
        <v>0.19128906554305</v>
      </c>
      <c r="Z84" s="82">
        <f>(VLOOKUP($A83,'RevPAR Raw Data'!$B$6:$BE$43,'RevPAR Raw Data'!V$1,FALSE))/100</f>
        <v>0.22138384273924899</v>
      </c>
      <c r="AA84" s="82">
        <f>(VLOOKUP($A83,'RevPAR Raw Data'!$B$6:$BE$43,'RevPAR Raw Data'!W$1,FALSE))/100</f>
        <v>5.6103094767040396E-2</v>
      </c>
      <c r="AB84" s="82">
        <f>(VLOOKUP($A83,'RevPAR Raw Data'!$B$6:$BE$43,'RevPAR Raw Data'!X$1,FALSE))/100</f>
        <v>-0.196421000151703</v>
      </c>
      <c r="AC84" s="82">
        <f>(VLOOKUP($A83,'RevPAR Raw Data'!$B$6:$BE$43,'RevPAR Raw Data'!Y$1,FALSE))/100</f>
        <v>4.3414852056995794E-2</v>
      </c>
      <c r="AD84" s="83">
        <f>(VLOOKUP($A83,'RevPAR Raw Data'!$B$6:$BE$43,'RevPAR Raw Data'!AA$1,FALSE))/100</f>
        <v>0.10618564612656201</v>
      </c>
      <c r="AE84" s="83">
        <f>(VLOOKUP($A83,'RevPAR Raw Data'!$B$6:$BE$43,'RevPAR Raw Data'!AB$1,FALSE))/100</f>
        <v>0.117299544875895</v>
      </c>
      <c r="AF84" s="82">
        <f>(VLOOKUP($A83,'RevPAR Raw Data'!$B$6:$BE$43,'RevPAR Raw Data'!AC$1,FALSE))/100</f>
        <v>0.11122682301852001</v>
      </c>
      <c r="AG84" s="84">
        <f>(VLOOKUP($A83,'RevPAR Raw Data'!$B$6:$BE$43,'RevPAR Raw Data'!AE$1,FALSE))/100</f>
        <v>7.1153646954460997E-2</v>
      </c>
    </row>
    <row r="85" spans="1:33" x14ac:dyDescent="0.2">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
      <c r="A86" s="108" t="s">
        <v>43</v>
      </c>
      <c r="B86" s="109">
        <f>(VLOOKUP($A86,'Occupancy Raw Data'!$B$8:$BE$45,'Occupancy Raw Data'!G$3,FALSE))/100</f>
        <v>0.64175698802053605</v>
      </c>
      <c r="C86" s="110">
        <f>(VLOOKUP($A86,'Occupancy Raw Data'!$B$8:$BE$45,'Occupancy Raw Data'!H$3,FALSE))/100</f>
        <v>0.60752994865943999</v>
      </c>
      <c r="D86" s="110">
        <f>(VLOOKUP($A86,'Occupancy Raw Data'!$B$8:$BE$45,'Occupancy Raw Data'!I$3,FALSE))/100</f>
        <v>0.63120365088419805</v>
      </c>
      <c r="E86" s="110">
        <f>(VLOOKUP($A86,'Occupancy Raw Data'!$B$8:$BE$45,'Occupancy Raw Data'!J$3,FALSE))/100</f>
        <v>0.627638334284084</v>
      </c>
      <c r="F86" s="110">
        <f>(VLOOKUP($A86,'Occupancy Raw Data'!$B$8:$BE$45,'Occupancy Raw Data'!K$3,FALSE))/100</f>
        <v>0.73602395892755201</v>
      </c>
      <c r="G86" s="111">
        <f>(VLOOKUP($A86,'Occupancy Raw Data'!$B$8:$BE$45,'Occupancy Raw Data'!L$3,FALSE))/100</f>
        <v>0.64883057615516193</v>
      </c>
      <c r="H86" s="91">
        <f>(VLOOKUP($A86,'Occupancy Raw Data'!$B$8:$BE$45,'Occupancy Raw Data'!N$3,FALSE))/100</f>
        <v>0.93810610382201898</v>
      </c>
      <c r="I86" s="91">
        <f>(VLOOKUP($A86,'Occupancy Raw Data'!$B$8:$BE$45,'Occupancy Raw Data'!O$3,FALSE))/100</f>
        <v>0.86266400456360504</v>
      </c>
      <c r="J86" s="111">
        <f>(VLOOKUP($A86,'Occupancy Raw Data'!$B$8:$BE$45,'Occupancy Raw Data'!P$3,FALSE))/100</f>
        <v>0.9003850541928119</v>
      </c>
      <c r="K86" s="112">
        <f>(VLOOKUP($A86,'Occupancy Raw Data'!$B$8:$BE$45,'Occupancy Raw Data'!R$3,FALSE))/100</f>
        <v>0.72070328416591911</v>
      </c>
      <c r="M86" s="113">
        <f>VLOOKUP($A86,'ADR Raw Data'!$B$6:$BE$43,'ADR Raw Data'!G$1,FALSE)</f>
        <v>97.182283844444399</v>
      </c>
      <c r="N86" s="114">
        <f>VLOOKUP($A86,'ADR Raw Data'!$B$6:$BE$43,'ADR Raw Data'!H$1,FALSE)</f>
        <v>87.501932957746405</v>
      </c>
      <c r="O86" s="114">
        <f>VLOOKUP($A86,'ADR Raw Data'!$B$6:$BE$43,'ADR Raw Data'!I$1,FALSE)</f>
        <v>86.534321667419704</v>
      </c>
      <c r="P86" s="114">
        <f>VLOOKUP($A86,'ADR Raw Data'!$B$6:$BE$43,'ADR Raw Data'!J$1,FALSE)</f>
        <v>85.836541854123993</v>
      </c>
      <c r="Q86" s="114">
        <f>VLOOKUP($A86,'ADR Raw Data'!$B$6:$BE$43,'ADR Raw Data'!K$1,FALSE)</f>
        <v>95.193724937027696</v>
      </c>
      <c r="R86" s="115">
        <f>VLOOKUP($A86,'ADR Raw Data'!$B$6:$BE$43,'ADR Raw Data'!L$1,FALSE)</f>
        <v>90.6515234086513</v>
      </c>
      <c r="S86" s="114">
        <f>VLOOKUP($A86,'ADR Raw Data'!$B$6:$BE$43,'ADR Raw Data'!N$1,FALSE)</f>
        <v>131.564658832471</v>
      </c>
      <c r="T86" s="114">
        <f>VLOOKUP($A86,'ADR Raw Data'!$B$6:$BE$43,'ADR Raw Data'!O$1,FALSE)</f>
        <v>123.322803306331</v>
      </c>
      <c r="U86" s="115">
        <f>VLOOKUP($A86,'ADR Raw Data'!$B$6:$BE$43,'ADR Raw Data'!P$1,FALSE)</f>
        <v>127.616374673319</v>
      </c>
      <c r="V86" s="116">
        <f>VLOOKUP($A86,'ADR Raw Data'!$B$6:$BE$43,'ADR Raw Data'!R$1,FALSE)</f>
        <v>103.846016042402</v>
      </c>
      <c r="X86" s="113">
        <f>VLOOKUP($A86,'RevPAR Raw Data'!$B$6:$BE$43,'RevPAR Raw Data'!G$1,FALSE)</f>
        <v>62.367409768967399</v>
      </c>
      <c r="Y86" s="114">
        <f>VLOOKUP($A86,'RevPAR Raw Data'!$B$6:$BE$43,'RevPAR Raw Data'!H$1,FALSE)</f>
        <v>53.160044837421502</v>
      </c>
      <c r="Z86" s="114">
        <f>VLOOKUP($A86,'RevPAR Raw Data'!$B$6:$BE$43,'RevPAR Raw Data'!I$1,FALSE)</f>
        <v>54.620779763262902</v>
      </c>
      <c r="AA86" s="114">
        <f>VLOOKUP($A86,'RevPAR Raw Data'!$B$6:$BE$43,'RevPAR Raw Data'!J$1,FALSE)</f>
        <v>53.8743041500285</v>
      </c>
      <c r="AB86" s="114">
        <f>VLOOKUP($A86,'RevPAR Raw Data'!$B$6:$BE$43,'RevPAR Raw Data'!K$1,FALSE)</f>
        <v>70.064862293211604</v>
      </c>
      <c r="AC86" s="115">
        <f>VLOOKUP($A86,'RevPAR Raw Data'!$B$6:$BE$43,'RevPAR Raw Data'!L$1,FALSE)</f>
        <v>58.817480162578399</v>
      </c>
      <c r="AD86" s="114">
        <f>VLOOKUP($A86,'RevPAR Raw Data'!$B$6:$BE$43,'RevPAR Raw Data'!N$1,FALSE)</f>
        <v>123.42160949800299</v>
      </c>
      <c r="AE86" s="114">
        <f>VLOOKUP($A86,'RevPAR Raw Data'!$B$6:$BE$43,'RevPAR Raw Data'!O$1,FALSE)</f>
        <v>106.386143354249</v>
      </c>
      <c r="AF86" s="115">
        <f>VLOOKUP($A86,'RevPAR Raw Data'!$B$6:$BE$43,'RevPAR Raw Data'!P$1,FALSE)</f>
        <v>114.903876426126</v>
      </c>
      <c r="AG86" s="116">
        <f>VLOOKUP($A86,'RevPAR Raw Data'!$B$6:$BE$43,'RevPAR Raw Data'!R$1,FALSE)</f>
        <v>74.842164809306396</v>
      </c>
    </row>
    <row r="87" spans="1:33" x14ac:dyDescent="0.2">
      <c r="A87" s="93" t="s">
        <v>14</v>
      </c>
      <c r="B87" s="81">
        <f>(VLOOKUP($A86,'Occupancy Raw Data'!$B$8:$BE$51,'Occupancy Raw Data'!T$3,FALSE))/100</f>
        <v>5.1594841983581399E-2</v>
      </c>
      <c r="C87" s="82">
        <f>(VLOOKUP($A86,'Occupancy Raw Data'!$B$8:$BE$51,'Occupancy Raw Data'!U$3,FALSE))/100</f>
        <v>4.3652298195282595E-2</v>
      </c>
      <c r="D87" s="82">
        <f>(VLOOKUP($A86,'Occupancy Raw Data'!$B$8:$BE$51,'Occupancy Raw Data'!V$3,FALSE))/100</f>
        <v>0.118851205642025</v>
      </c>
      <c r="E87" s="82">
        <f>(VLOOKUP($A86,'Occupancy Raw Data'!$B$8:$BE$51,'Occupancy Raw Data'!W$3,FALSE))/100</f>
        <v>6.0161382330750898E-2</v>
      </c>
      <c r="F87" s="82">
        <f>(VLOOKUP($A86,'Occupancy Raw Data'!$B$8:$BE$51,'Occupancy Raw Data'!X$3,FALSE))/100</f>
        <v>-1.1033384212341599E-2</v>
      </c>
      <c r="G87" s="82">
        <f>(VLOOKUP($A86,'Occupancy Raw Data'!$B$8:$BE$51,'Occupancy Raw Data'!Y$3,FALSE))/100</f>
        <v>4.8937323981348396E-2</v>
      </c>
      <c r="H87" s="83">
        <f>(VLOOKUP($A86,'Occupancy Raw Data'!$B$8:$BE$51,'Occupancy Raw Data'!AA$3,FALSE))/100</f>
        <v>0.11659741503920699</v>
      </c>
      <c r="I87" s="83">
        <f>(VLOOKUP($A86,'Occupancy Raw Data'!$B$8:$BE$51,'Occupancy Raw Data'!AB$3,FALSE))/100</f>
        <v>0.108355479509292</v>
      </c>
      <c r="J87" s="82">
        <f>(VLOOKUP($A86,'Occupancy Raw Data'!$B$8:$BE$51,'Occupancy Raw Data'!AC$3,FALSE))/100</f>
        <v>0.11263385160195601</v>
      </c>
      <c r="K87" s="84">
        <f>(VLOOKUP($A86,'Occupancy Raw Data'!$B$8:$BE$51,'Occupancy Raw Data'!AE$3,FALSE))/100</f>
        <v>7.0819139153921504E-2</v>
      </c>
      <c r="M87" s="81">
        <f>(VLOOKUP($A86,'ADR Raw Data'!$B$6:$BE$49,'ADR Raw Data'!T$1,FALSE))/100</f>
        <v>5.7407980461635097E-3</v>
      </c>
      <c r="N87" s="82">
        <f>(VLOOKUP($A86,'ADR Raw Data'!$B$6:$BE$49,'ADR Raw Data'!U$1,FALSE))/100</f>
        <v>2.19311411658096E-2</v>
      </c>
      <c r="O87" s="82">
        <f>(VLOOKUP($A86,'ADR Raw Data'!$B$6:$BE$49,'ADR Raw Data'!V$1,FALSE))/100</f>
        <v>1.75454177288175E-2</v>
      </c>
      <c r="P87" s="82">
        <f>(VLOOKUP($A86,'ADR Raw Data'!$B$6:$BE$49,'ADR Raw Data'!W$1,FALSE))/100</f>
        <v>-3.0360152020086302E-2</v>
      </c>
      <c r="Q87" s="82">
        <f>(VLOOKUP($A86,'ADR Raw Data'!$B$6:$BE$49,'ADR Raw Data'!X$1,FALSE))/100</f>
        <v>-0.101851311787635</v>
      </c>
      <c r="R87" s="82">
        <f>(VLOOKUP($A86,'ADR Raw Data'!$B$6:$BE$49,'ADR Raw Data'!Y$1,FALSE))/100</f>
        <v>-2.67672069028684E-2</v>
      </c>
      <c r="S87" s="83">
        <f>(VLOOKUP($A86,'ADR Raw Data'!$B$6:$BE$49,'ADR Raw Data'!AA$1,FALSE))/100</f>
        <v>6.7311481012467395E-2</v>
      </c>
      <c r="T87" s="83">
        <f>(VLOOKUP($A86,'ADR Raw Data'!$B$6:$BE$49,'ADR Raw Data'!AB$1,FALSE))/100</f>
        <v>2.7396048095261596E-2</v>
      </c>
      <c r="U87" s="82">
        <f>(VLOOKUP($A86,'ADR Raw Data'!$B$6:$BE$49,'ADR Raw Data'!AC$1,FALSE))/100</f>
        <v>4.8505966982324802E-2</v>
      </c>
      <c r="V87" s="84">
        <f>(VLOOKUP($A86,'ADR Raw Data'!$B$6:$BE$49,'ADR Raw Data'!AE$1,FALSE))/100</f>
        <v>8.6179384995691902E-3</v>
      </c>
      <c r="X87" s="81">
        <f>(VLOOKUP($A86,'RevPAR Raw Data'!$B$6:$BE$43,'RevPAR Raw Data'!T$1,FALSE))/100</f>
        <v>5.7631835597796402E-2</v>
      </c>
      <c r="Y87" s="82">
        <f>(VLOOKUP($A86,'RevPAR Raw Data'!$B$6:$BE$43,'RevPAR Raw Data'!U$1,FALSE))/100</f>
        <v>6.6540784075025006E-2</v>
      </c>
      <c r="Z87" s="82">
        <f>(VLOOKUP($A86,'RevPAR Raw Data'!$B$6:$BE$43,'RevPAR Raw Data'!V$1,FALSE))/100</f>
        <v>0.138481917421406</v>
      </c>
      <c r="AA87" s="82">
        <f>(VLOOKUP($A86,'RevPAR Raw Data'!$B$6:$BE$43,'RevPAR Raw Data'!W$1,FALSE))/100</f>
        <v>2.7974721597364402E-2</v>
      </c>
      <c r="AB87" s="82">
        <f>(VLOOKUP($A86,'RevPAR Raw Data'!$B$6:$BE$43,'RevPAR Raw Data'!X$1,FALSE))/100</f>
        <v>-0.111760931344492</v>
      </c>
      <c r="AC87" s="82">
        <f>(VLOOKUP($A86,'RevPAR Raw Data'!$B$6:$BE$43,'RevPAR Raw Data'!Y$1,FALSE))/100</f>
        <v>2.0860201602198498E-2</v>
      </c>
      <c r="AD87" s="83">
        <f>(VLOOKUP($A86,'RevPAR Raw Data'!$B$6:$BE$43,'RevPAR Raw Data'!AA$1,FALSE))/100</f>
        <v>0.19175724074018899</v>
      </c>
      <c r="AE87" s="83">
        <f>(VLOOKUP($A86,'RevPAR Raw Data'!$B$6:$BE$43,'RevPAR Raw Data'!AB$1,FALSE))/100</f>
        <v>0.138720039532575</v>
      </c>
      <c r="AF87" s="82">
        <f>(VLOOKUP($A86,'RevPAR Raw Data'!$B$6:$BE$43,'RevPAR Raw Data'!AC$1,FALSE))/100</f>
        <v>0.16660323247117698</v>
      </c>
      <c r="AG87" s="84">
        <f>(VLOOKUP($A86,'RevPAR Raw Data'!$B$6:$BE$43,'RevPAR Raw Data'!AE$1,FALSE))/100</f>
        <v>8.0047392639311599E-2</v>
      </c>
    </row>
    <row r="88" spans="1:33" x14ac:dyDescent="0.2">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
      <c r="A89" s="108" t="s">
        <v>44</v>
      </c>
      <c r="B89" s="109">
        <f>(VLOOKUP($A89,'Occupancy Raw Data'!$B$8:$BE$45,'Occupancy Raw Data'!G$3,FALSE))/100</f>
        <v>0.60354510354510305</v>
      </c>
      <c r="C89" s="110">
        <f>(VLOOKUP($A89,'Occupancy Raw Data'!$B$8:$BE$45,'Occupancy Raw Data'!H$3,FALSE))/100</f>
        <v>0.63653913653913596</v>
      </c>
      <c r="D89" s="110">
        <f>(VLOOKUP($A89,'Occupancy Raw Data'!$B$8:$BE$45,'Occupancy Raw Data'!I$3,FALSE))/100</f>
        <v>0.66093366093366002</v>
      </c>
      <c r="E89" s="110">
        <f>(VLOOKUP($A89,'Occupancy Raw Data'!$B$8:$BE$45,'Occupancy Raw Data'!J$3,FALSE))/100</f>
        <v>0.60459810459810404</v>
      </c>
      <c r="F89" s="110">
        <f>(VLOOKUP($A89,'Occupancy Raw Data'!$B$8:$BE$45,'Occupancy Raw Data'!K$3,FALSE))/100</f>
        <v>0.66198666198666101</v>
      </c>
      <c r="G89" s="111">
        <f>(VLOOKUP($A89,'Occupancy Raw Data'!$B$8:$BE$45,'Occupancy Raw Data'!L$3,FALSE))/100</f>
        <v>0.63352053352053295</v>
      </c>
      <c r="H89" s="91">
        <f>(VLOOKUP($A89,'Occupancy Raw Data'!$B$8:$BE$45,'Occupancy Raw Data'!N$3,FALSE))/100</f>
        <v>0.93313443313443301</v>
      </c>
      <c r="I89" s="91">
        <f>(VLOOKUP($A89,'Occupancy Raw Data'!$B$8:$BE$45,'Occupancy Raw Data'!O$3,FALSE))/100</f>
        <v>0.81747981747981702</v>
      </c>
      <c r="J89" s="111">
        <f>(VLOOKUP($A89,'Occupancy Raw Data'!$B$8:$BE$45,'Occupancy Raw Data'!P$3,FALSE))/100</f>
        <v>0.87530712530712507</v>
      </c>
      <c r="K89" s="112">
        <f>(VLOOKUP($A89,'Occupancy Raw Data'!$B$8:$BE$45,'Occupancy Raw Data'!R$3,FALSE))/100</f>
        <v>0.70260241688813097</v>
      </c>
      <c r="M89" s="113">
        <f>VLOOKUP($A89,'ADR Raw Data'!$B$6:$BE$43,'ADR Raw Data'!G$1,FALSE)</f>
        <v>114.91879020063899</v>
      </c>
      <c r="N89" s="114">
        <f>VLOOKUP($A89,'ADR Raw Data'!$B$6:$BE$43,'ADR Raw Data'!H$1,FALSE)</f>
        <v>116.675440777502</v>
      </c>
      <c r="O89" s="114">
        <f>VLOOKUP($A89,'ADR Raw Data'!$B$6:$BE$43,'ADR Raw Data'!I$1,FALSE)</f>
        <v>117.444551832182</v>
      </c>
      <c r="P89" s="114">
        <f>VLOOKUP($A89,'ADR Raw Data'!$B$6:$BE$43,'ADR Raw Data'!J$1,FALSE)</f>
        <v>114.106796865021</v>
      </c>
      <c r="Q89" s="114">
        <f>VLOOKUP($A89,'ADR Raw Data'!$B$6:$BE$43,'ADR Raw Data'!K$1,FALSE)</f>
        <v>123.457889183457</v>
      </c>
      <c r="R89" s="115">
        <f>VLOOKUP($A89,'ADR Raw Data'!$B$6:$BE$43,'ADR Raw Data'!L$1,FALSE)</f>
        <v>117.42837822593999</v>
      </c>
      <c r="S89" s="114">
        <f>VLOOKUP($A89,'ADR Raw Data'!$B$6:$BE$43,'ADR Raw Data'!N$1,FALSE)</f>
        <v>181.37313832988499</v>
      </c>
      <c r="T89" s="114">
        <f>VLOOKUP($A89,'ADR Raw Data'!$B$6:$BE$43,'ADR Raw Data'!O$1,FALSE)</f>
        <v>167.74068400601101</v>
      </c>
      <c r="U89" s="115">
        <f>VLOOKUP($A89,'ADR Raw Data'!$B$6:$BE$43,'ADR Raw Data'!P$1,FALSE)</f>
        <v>175.007226325814</v>
      </c>
      <c r="V89" s="116">
        <f>VLOOKUP($A89,'ADR Raw Data'!$B$6:$BE$43,'ADR Raw Data'!R$1,FALSE)</f>
        <v>137.92327580645099</v>
      </c>
      <c r="X89" s="113">
        <f>VLOOKUP($A89,'RevPAR Raw Data'!$B$6:$BE$43,'RevPAR Raw Data'!G$1,FALSE)</f>
        <v>69.358673130923094</v>
      </c>
      <c r="Y89" s="114">
        <f>VLOOKUP($A89,'RevPAR Raw Data'!$B$6:$BE$43,'RevPAR Raw Data'!H$1,FALSE)</f>
        <v>74.268484327834301</v>
      </c>
      <c r="Z89" s="114">
        <f>VLOOKUP($A89,'RevPAR Raw Data'!$B$6:$BE$43,'RevPAR Raw Data'!I$1,FALSE)</f>
        <v>77.623057599157505</v>
      </c>
      <c r="AA89" s="114">
        <f>VLOOKUP($A89,'RevPAR Raw Data'!$B$6:$BE$43,'RevPAR Raw Data'!J$1,FALSE)</f>
        <v>68.988753106353101</v>
      </c>
      <c r="AB89" s="114">
        <f>VLOOKUP($A89,'RevPAR Raw Data'!$B$6:$BE$43,'RevPAR Raw Data'!K$1,FALSE)</f>
        <v>81.727475956475899</v>
      </c>
      <c r="AC89" s="115">
        <f>VLOOKUP($A89,'RevPAR Raw Data'!$B$6:$BE$43,'RevPAR Raw Data'!L$1,FALSE)</f>
        <v>74.393288824148797</v>
      </c>
      <c r="AD89" s="114">
        <f>VLOOKUP($A89,'RevPAR Raw Data'!$B$6:$BE$43,'RevPAR Raw Data'!N$1,FALSE)</f>
        <v>169.24552062127</v>
      </c>
      <c r="AE89" s="114">
        <f>VLOOKUP($A89,'RevPAR Raw Data'!$B$6:$BE$43,'RevPAR Raw Data'!O$1,FALSE)</f>
        <v>137.12462374517301</v>
      </c>
      <c r="AF89" s="115">
        <f>VLOOKUP($A89,'RevPAR Raw Data'!$B$6:$BE$43,'RevPAR Raw Data'!P$1,FALSE)</f>
        <v>153.18507218322199</v>
      </c>
      <c r="AG89" s="116">
        <f>VLOOKUP($A89,'RevPAR Raw Data'!$B$6:$BE$43,'RevPAR Raw Data'!R$1,FALSE)</f>
        <v>96.905226926741193</v>
      </c>
    </row>
    <row r="90" spans="1:33" x14ac:dyDescent="0.2">
      <c r="A90" s="93" t="s">
        <v>14</v>
      </c>
      <c r="B90" s="81">
        <f>(VLOOKUP($A89,'Occupancy Raw Data'!$B$8:$BE$51,'Occupancy Raw Data'!T$3,FALSE))/100</f>
        <v>0.10997024363680201</v>
      </c>
      <c r="C90" s="82">
        <f>(VLOOKUP($A89,'Occupancy Raw Data'!$B$8:$BE$51,'Occupancy Raw Data'!U$3,FALSE))/100</f>
        <v>0.13266230754530201</v>
      </c>
      <c r="D90" s="82">
        <f>(VLOOKUP($A89,'Occupancy Raw Data'!$B$8:$BE$51,'Occupancy Raw Data'!V$3,FALSE))/100</f>
        <v>0.14882800009285801</v>
      </c>
      <c r="E90" s="82">
        <f>(VLOOKUP($A89,'Occupancy Raw Data'!$B$8:$BE$51,'Occupancy Raw Data'!W$3,FALSE))/100</f>
        <v>-2.5706982050581903E-2</v>
      </c>
      <c r="F90" s="82">
        <f>(VLOOKUP($A89,'Occupancy Raw Data'!$B$8:$BE$51,'Occupancy Raw Data'!X$3,FALSE))/100</f>
        <v>-0.25330104167129397</v>
      </c>
      <c r="G90" s="82">
        <f>(VLOOKUP($A89,'Occupancy Raw Data'!$B$8:$BE$51,'Occupancy Raw Data'!Y$3,FALSE))/100</f>
        <v>-6.4438448279609791E-3</v>
      </c>
      <c r="H90" s="83">
        <f>(VLOOKUP($A89,'Occupancy Raw Data'!$B$8:$BE$51,'Occupancy Raw Data'!AA$3,FALSE))/100</f>
        <v>2.1629040538620102E-2</v>
      </c>
      <c r="I90" s="83">
        <f>(VLOOKUP($A89,'Occupancy Raw Data'!$B$8:$BE$51,'Occupancy Raw Data'!AB$3,FALSE))/100</f>
        <v>1.8145315371784002E-2</v>
      </c>
      <c r="J90" s="82">
        <f>(VLOOKUP($A89,'Occupancy Raw Data'!$B$8:$BE$51,'Occupancy Raw Data'!AC$3,FALSE))/100</f>
        <v>1.9999292118213201E-2</v>
      </c>
      <c r="K90" s="84">
        <f>(VLOOKUP($A89,'Occupancy Raw Data'!$B$8:$BE$51,'Occupancy Raw Data'!AE$3,FALSE))/100</f>
        <v>2.8098349871678403E-3</v>
      </c>
      <c r="M90" s="81">
        <f>(VLOOKUP($A89,'ADR Raw Data'!$B$6:$BE$49,'ADR Raw Data'!T$1,FALSE))/100</f>
        <v>3.1003163553361399E-2</v>
      </c>
      <c r="N90" s="82">
        <f>(VLOOKUP($A89,'ADR Raw Data'!$B$6:$BE$49,'ADR Raw Data'!U$1,FALSE))/100</f>
        <v>2.54821144624694E-2</v>
      </c>
      <c r="O90" s="82">
        <f>(VLOOKUP($A89,'ADR Raw Data'!$B$6:$BE$49,'ADR Raw Data'!V$1,FALSE))/100</f>
        <v>3.9246769351734198E-2</v>
      </c>
      <c r="P90" s="82">
        <f>(VLOOKUP($A89,'ADR Raw Data'!$B$6:$BE$49,'ADR Raw Data'!W$1,FALSE))/100</f>
        <v>-3.1343253117539001E-2</v>
      </c>
      <c r="Q90" s="82">
        <f>(VLOOKUP($A89,'ADR Raw Data'!$B$6:$BE$49,'ADR Raw Data'!X$1,FALSE))/100</f>
        <v>-0.172206086461026</v>
      </c>
      <c r="R90" s="82">
        <f>(VLOOKUP($A89,'ADR Raw Data'!$B$6:$BE$49,'ADR Raw Data'!Y$1,FALSE))/100</f>
        <v>-5.1929698557139803E-2</v>
      </c>
      <c r="S90" s="83">
        <f>(VLOOKUP($A89,'ADR Raw Data'!$B$6:$BE$49,'ADR Raw Data'!AA$1,FALSE))/100</f>
        <v>7.4667268020419703E-2</v>
      </c>
      <c r="T90" s="83">
        <f>(VLOOKUP($A89,'ADR Raw Data'!$B$6:$BE$49,'ADR Raw Data'!AB$1,FALSE))/100</f>
        <v>8.3980733733824309E-2</v>
      </c>
      <c r="U90" s="82">
        <f>(VLOOKUP($A89,'ADR Raw Data'!$B$6:$BE$49,'ADR Raw Data'!AC$1,FALSE))/100</f>
        <v>7.88952339784698E-2</v>
      </c>
      <c r="V90" s="84">
        <f>(VLOOKUP($A89,'ADR Raw Data'!$B$6:$BE$49,'ADR Raw Data'!AE$1,FALSE))/100</f>
        <v>4.68153919679951E-3</v>
      </c>
      <c r="X90" s="81">
        <f>(VLOOKUP($A89,'RevPAR Raw Data'!$B$6:$BE$43,'RevPAR Raw Data'!T$1,FALSE))/100</f>
        <v>0.144382832639639</v>
      </c>
      <c r="Y90" s="82">
        <f>(VLOOKUP($A89,'RevPAR Raw Data'!$B$6:$BE$43,'RevPAR Raw Data'!U$1,FALSE))/100</f>
        <v>0.161524938113497</v>
      </c>
      <c r="Z90" s="82">
        <f>(VLOOKUP($A89,'RevPAR Raw Data'!$B$6:$BE$43,'RevPAR Raw Data'!V$1,FALSE))/100</f>
        <v>0.19391578763731601</v>
      </c>
      <c r="AA90" s="82">
        <f>(VLOOKUP($A89,'RevPAR Raw Data'!$B$6:$BE$43,'RevPAR Raw Data'!W$1,FALSE))/100</f>
        <v>-5.6244494722821496E-2</v>
      </c>
      <c r="AB90" s="82">
        <f>(VLOOKUP($A89,'RevPAR Raw Data'!$B$6:$BE$43,'RevPAR Raw Data'!X$1,FALSE))/100</f>
        <v>-0.38188714704960602</v>
      </c>
      <c r="AC90" s="82">
        <f>(VLOOKUP($A89,'RevPAR Raw Data'!$B$6:$BE$43,'RevPAR Raw Data'!Y$1,FALSE))/100</f>
        <v>-5.8038916465635797E-2</v>
      </c>
      <c r="AD90" s="83">
        <f>(VLOOKUP($A89,'RevPAR Raw Data'!$B$6:$BE$43,'RevPAR Raw Data'!AA$1,FALSE))/100</f>
        <v>9.79112899259615E-2</v>
      </c>
      <c r="AE90" s="83">
        <f>(VLOOKUP($A89,'RevPAR Raw Data'!$B$6:$BE$43,'RevPAR Raw Data'!AB$1,FALSE))/100</f>
        <v>0.103649906004362</v>
      </c>
      <c r="AF90" s="82">
        <f>(VLOOKUP($A89,'RevPAR Raw Data'!$B$6:$BE$43,'RevPAR Raw Data'!AC$1,FALSE))/100</f>
        <v>0.100472374927753</v>
      </c>
      <c r="AG90" s="84">
        <f>(VLOOKUP($A89,'RevPAR Raw Data'!$B$6:$BE$43,'RevPAR Raw Data'!AE$1,FALSE))/100</f>
        <v>7.5045285365963202E-3</v>
      </c>
    </row>
    <row r="91" spans="1:33" x14ac:dyDescent="0.2">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
      <c r="A92" s="108" t="s">
        <v>45</v>
      </c>
      <c r="B92" s="109">
        <f>(VLOOKUP($A92,'Occupancy Raw Data'!$B$8:$BE$45,'Occupancy Raw Data'!G$3,FALSE))/100</f>
        <v>0.69472193817352301</v>
      </c>
      <c r="C92" s="110">
        <f>(VLOOKUP($A92,'Occupancy Raw Data'!$B$8:$BE$45,'Occupancy Raw Data'!H$3,FALSE))/100</f>
        <v>0.6882718477149371</v>
      </c>
      <c r="D92" s="110">
        <f>(VLOOKUP($A92,'Occupancy Raw Data'!$B$8:$BE$45,'Occupancy Raw Data'!I$3,FALSE))/100</f>
        <v>0.67592228427593792</v>
      </c>
      <c r="E92" s="110">
        <f>(VLOOKUP($A92,'Occupancy Raw Data'!$B$8:$BE$45,'Occupancy Raw Data'!J$3,FALSE))/100</f>
        <v>0.62605207268150698</v>
      </c>
      <c r="F92" s="110">
        <f>(VLOOKUP($A92,'Occupancy Raw Data'!$B$8:$BE$45,'Occupancy Raw Data'!K$3,FALSE))/100</f>
        <v>0.80327224101313599</v>
      </c>
      <c r="G92" s="111">
        <f>(VLOOKUP($A92,'Occupancy Raw Data'!$B$8:$BE$45,'Occupancy Raw Data'!L$3,FALSE))/100</f>
        <v>0.69764807677180796</v>
      </c>
      <c r="H92" s="91">
        <f>(VLOOKUP($A92,'Occupancy Raw Data'!$B$8:$BE$45,'Occupancy Raw Data'!N$3,FALSE))/100</f>
        <v>0.95720915598206502</v>
      </c>
      <c r="I92" s="91">
        <f>(VLOOKUP($A92,'Occupancy Raw Data'!$B$8:$BE$45,'Occupancy Raw Data'!O$3,FALSE))/100</f>
        <v>0.90340596240069204</v>
      </c>
      <c r="J92" s="111">
        <f>(VLOOKUP($A92,'Occupancy Raw Data'!$B$8:$BE$45,'Occupancy Raw Data'!P$3,FALSE))/100</f>
        <v>0.93030755919137809</v>
      </c>
      <c r="K92" s="112">
        <f>(VLOOKUP($A92,'Occupancy Raw Data'!$B$8:$BE$45,'Occupancy Raw Data'!R$3,FALSE))/100</f>
        <v>0.76412221460597096</v>
      </c>
      <c r="M92" s="113">
        <f>VLOOKUP($A92,'ADR Raw Data'!$B$6:$BE$43,'ADR Raw Data'!G$1,FALSE)</f>
        <v>197.32711503623099</v>
      </c>
      <c r="N92" s="114">
        <f>VLOOKUP($A92,'ADR Raw Data'!$B$6:$BE$43,'ADR Raw Data'!H$1,FALSE)</f>
        <v>200.52668690285699</v>
      </c>
      <c r="O92" s="114">
        <f>VLOOKUP($A92,'ADR Raw Data'!$B$6:$BE$43,'ADR Raw Data'!I$1,FALSE)</f>
        <v>204.72838568602299</v>
      </c>
      <c r="P92" s="114">
        <f>VLOOKUP($A92,'ADR Raw Data'!$B$6:$BE$43,'ADR Raw Data'!J$1,FALSE)</f>
        <v>193.777858286216</v>
      </c>
      <c r="Q92" s="114">
        <f>VLOOKUP($A92,'ADR Raw Data'!$B$6:$BE$43,'ADR Raw Data'!K$1,FALSE)</f>
        <v>256.335320632589</v>
      </c>
      <c r="R92" s="115">
        <f>VLOOKUP($A92,'ADR Raw Data'!$B$6:$BE$43,'ADR Raw Data'!L$1,FALSE)</f>
        <v>212.34399668515701</v>
      </c>
      <c r="S92" s="114">
        <f>VLOOKUP($A92,'ADR Raw Data'!$B$6:$BE$43,'ADR Raw Data'!N$1,FALSE)</f>
        <v>331.573722327224</v>
      </c>
      <c r="T92" s="114">
        <f>VLOOKUP($A92,'ADR Raw Data'!$B$6:$BE$43,'ADR Raw Data'!O$1,FALSE)</f>
        <v>303.04107581192801</v>
      </c>
      <c r="U92" s="115">
        <f>VLOOKUP($A92,'ADR Raw Data'!$B$6:$BE$43,'ADR Raw Data'!P$1,FALSE)</f>
        <v>317.71993669992298</v>
      </c>
      <c r="V92" s="116">
        <f>VLOOKUP($A92,'ADR Raw Data'!$B$6:$BE$43,'ADR Raw Data'!R$1,FALSE)</f>
        <v>248.99932734852899</v>
      </c>
      <c r="X92" s="113">
        <f>VLOOKUP($A92,'RevPAR Raw Data'!$B$6:$BE$43,'RevPAR Raw Data'!G$1,FALSE)</f>
        <v>137.08747581215999</v>
      </c>
      <c r="Y92" s="114">
        <f>VLOOKUP($A92,'RevPAR Raw Data'!$B$6:$BE$43,'RevPAR Raw Data'!H$1,FALSE)</f>
        <v>138.01687331078401</v>
      </c>
      <c r="Z92" s="114">
        <f>VLOOKUP($A92,'RevPAR Raw Data'!$B$6:$BE$43,'RevPAR Raw Data'!I$1,FALSE)</f>
        <v>138.38047810902199</v>
      </c>
      <c r="AA92" s="114">
        <f>VLOOKUP($A92,'RevPAR Raw Data'!$B$6:$BE$43,'RevPAR Raw Data'!J$1,FALSE)</f>
        <v>121.315029819869</v>
      </c>
      <c r="AB92" s="114">
        <f>VLOOKUP($A92,'RevPAR Raw Data'!$B$6:$BE$43,'RevPAR Raw Data'!K$1,FALSE)</f>
        <v>205.90704745535999</v>
      </c>
      <c r="AC92" s="115">
        <f>VLOOKUP($A92,'RevPAR Raw Data'!$B$6:$BE$43,'RevPAR Raw Data'!L$1,FALSE)</f>
        <v>148.14138090143899</v>
      </c>
      <c r="AD92" s="114">
        <f>VLOOKUP($A92,'RevPAR Raw Data'!$B$6:$BE$43,'RevPAR Raw Data'!N$1,FALSE)</f>
        <v>317.38540289467397</v>
      </c>
      <c r="AE92" s="114">
        <f>VLOOKUP($A92,'RevPAR Raw Data'!$B$6:$BE$43,'RevPAR Raw Data'!O$1,FALSE)</f>
        <v>273.76911474081601</v>
      </c>
      <c r="AF92" s="115">
        <f>VLOOKUP($A92,'RevPAR Raw Data'!$B$6:$BE$43,'RevPAR Raw Data'!P$1,FALSE)</f>
        <v>295.57725881774502</v>
      </c>
      <c r="AG92" s="116">
        <f>VLOOKUP($A92,'RevPAR Raw Data'!$B$6:$BE$43,'RevPAR Raw Data'!R$1,FALSE)</f>
        <v>190.26591744895501</v>
      </c>
    </row>
    <row r="93" spans="1:33" x14ac:dyDescent="0.2">
      <c r="A93" s="93" t="s">
        <v>14</v>
      </c>
      <c r="B93" s="81">
        <f>(VLOOKUP($A92,'Occupancy Raw Data'!$B$8:$BE$51,'Occupancy Raw Data'!T$3,FALSE))/100</f>
        <v>0.12916726981436399</v>
      </c>
      <c r="C93" s="82">
        <f>(VLOOKUP($A92,'Occupancy Raw Data'!$B$8:$BE$51,'Occupancy Raw Data'!U$3,FALSE))/100</f>
        <v>9.5125327742810198E-2</v>
      </c>
      <c r="D93" s="82">
        <f>(VLOOKUP($A92,'Occupancy Raw Data'!$B$8:$BE$51,'Occupancy Raw Data'!V$3,FALSE))/100</f>
        <v>5.7127296660661499E-2</v>
      </c>
      <c r="E93" s="82">
        <f>(VLOOKUP($A92,'Occupancy Raw Data'!$B$8:$BE$51,'Occupancy Raw Data'!W$3,FALSE))/100</f>
        <v>-0.17252808436720202</v>
      </c>
      <c r="F93" s="82">
        <f>(VLOOKUP($A92,'Occupancy Raw Data'!$B$8:$BE$51,'Occupancy Raw Data'!X$3,FALSE))/100</f>
        <v>-0.14708397938590301</v>
      </c>
      <c r="G93" s="82">
        <f>(VLOOKUP($A92,'Occupancy Raw Data'!$B$8:$BE$51,'Occupancy Raw Data'!Y$3,FALSE))/100</f>
        <v>-2.6287281714893602E-2</v>
      </c>
      <c r="H93" s="83">
        <f>(VLOOKUP($A92,'Occupancy Raw Data'!$B$8:$BE$51,'Occupancy Raw Data'!AA$3,FALSE))/100</f>
        <v>5.8808079811536792E-3</v>
      </c>
      <c r="I93" s="83">
        <f>(VLOOKUP($A92,'Occupancy Raw Data'!$B$8:$BE$51,'Occupancy Raw Data'!AB$3,FALSE))/100</f>
        <v>4.4815005988148401E-2</v>
      </c>
      <c r="J93" s="82">
        <f>(VLOOKUP($A92,'Occupancy Raw Data'!$B$8:$BE$51,'Occupancy Raw Data'!AC$3,FALSE))/100</f>
        <v>2.4415891433904401E-2</v>
      </c>
      <c r="K93" s="84">
        <f>(VLOOKUP($A92,'Occupancy Raw Data'!$B$8:$BE$51,'Occupancy Raw Data'!AE$3,FALSE))/100</f>
        <v>-9.3186679675431299E-3</v>
      </c>
      <c r="M93" s="81">
        <f>(VLOOKUP($A92,'ADR Raw Data'!$B$6:$BE$49,'ADR Raw Data'!T$1,FALSE))/100</f>
        <v>1.20488537129258E-2</v>
      </c>
      <c r="N93" s="82">
        <f>(VLOOKUP($A92,'ADR Raw Data'!$B$6:$BE$49,'ADR Raw Data'!U$1,FALSE))/100</f>
        <v>5.5673840558457203E-3</v>
      </c>
      <c r="O93" s="82">
        <f>(VLOOKUP($A92,'ADR Raw Data'!$B$6:$BE$49,'ADR Raw Data'!V$1,FALSE))/100</f>
        <v>1.2343519431693199E-2</v>
      </c>
      <c r="P93" s="82">
        <f>(VLOOKUP($A92,'ADR Raw Data'!$B$6:$BE$49,'ADR Raw Data'!W$1,FALSE))/100</f>
        <v>-0.18710752770665198</v>
      </c>
      <c r="Q93" s="82">
        <f>(VLOOKUP($A92,'ADR Raw Data'!$B$6:$BE$49,'ADR Raw Data'!X$1,FALSE))/100</f>
        <v>-0.12842092258475199</v>
      </c>
      <c r="R93" s="82">
        <f>(VLOOKUP($A92,'ADR Raw Data'!$B$6:$BE$49,'ADR Raw Data'!Y$1,FALSE))/100</f>
        <v>-8.6078949099495899E-2</v>
      </c>
      <c r="S93" s="83">
        <f>(VLOOKUP($A92,'ADR Raw Data'!$B$6:$BE$49,'ADR Raw Data'!AA$1,FALSE))/100</f>
        <v>9.1732495389993007E-2</v>
      </c>
      <c r="T93" s="83">
        <f>(VLOOKUP($A92,'ADR Raw Data'!$B$6:$BE$49,'ADR Raw Data'!AB$1,FALSE))/100</f>
        <v>6.9952341378464608E-2</v>
      </c>
      <c r="U93" s="82">
        <f>(VLOOKUP($A92,'ADR Raw Data'!$B$6:$BE$49,'ADR Raw Data'!AC$1,FALSE))/100</f>
        <v>8.082223357874449E-2</v>
      </c>
      <c r="V93" s="84">
        <f>(VLOOKUP($A92,'ADR Raw Data'!$B$6:$BE$49,'ADR Raw Data'!AE$1,FALSE))/100</f>
        <v>-1.6194883780777002E-2</v>
      </c>
      <c r="X93" s="81">
        <f>(VLOOKUP($A92,'RevPAR Raw Data'!$B$6:$BE$43,'RevPAR Raw Data'!T$1,FALSE))/100</f>
        <v>0.14277244106578102</v>
      </c>
      <c r="Y93" s="82">
        <f>(VLOOKUP($A92,'RevPAR Raw Data'!$B$6:$BE$43,'RevPAR Raw Data'!U$1,FALSE))/100</f>
        <v>0.10122231103163801</v>
      </c>
      <c r="Z93" s="82">
        <f>(VLOOKUP($A92,'RevPAR Raw Data'!$B$6:$BE$43,'RevPAR Raw Data'!V$1,FALSE))/100</f>
        <v>7.01759679887657E-2</v>
      </c>
      <c r="AA93" s="82">
        <f>(VLOOKUP($A92,'RevPAR Raw Data'!$B$6:$BE$43,'RevPAR Raw Data'!W$1,FALSE))/100</f>
        <v>-0.32735430874794297</v>
      </c>
      <c r="AB93" s="82">
        <f>(VLOOKUP($A92,'RevPAR Raw Data'!$B$6:$BE$43,'RevPAR Raw Data'!X$1,FALSE))/100</f>
        <v>-0.25661624164048003</v>
      </c>
      <c r="AC93" s="82">
        <f>(VLOOKUP($A92,'RevPAR Raw Data'!$B$6:$BE$43,'RevPAR Raw Data'!Y$1,FALSE))/100</f>
        <v>-0.110103449229689</v>
      </c>
      <c r="AD93" s="83">
        <f>(VLOOKUP($A92,'RevPAR Raw Data'!$B$6:$BE$43,'RevPAR Raw Data'!AA$1,FALSE))/100</f>
        <v>9.8152764562167288E-2</v>
      </c>
      <c r="AE93" s="83">
        <f>(VLOOKUP($A92,'RevPAR Raw Data'!$B$6:$BE$43,'RevPAR Raw Data'!AB$1,FALSE))/100</f>
        <v>0.11790226196437401</v>
      </c>
      <c r="AF93" s="82">
        <f>(VLOOKUP($A92,'RevPAR Raw Data'!$B$6:$BE$43,'RevPAR Raw Data'!AC$1,FALSE))/100</f>
        <v>0.107211471893153</v>
      </c>
      <c r="AG93" s="84">
        <f>(VLOOKUP($A92,'RevPAR Raw Data'!$B$6:$BE$43,'RevPAR Raw Data'!AE$1,FALSE))/100</f>
        <v>-2.5362637003594101E-2</v>
      </c>
    </row>
    <row r="94" spans="1:33" x14ac:dyDescent="0.2">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
      <c r="A95" s="108" t="s">
        <v>46</v>
      </c>
      <c r="B95" s="109">
        <f>(VLOOKUP($A95,'Occupancy Raw Data'!$B$8:$BE$45,'Occupancy Raw Data'!G$3,FALSE))/100</f>
        <v>0.52885365219651592</v>
      </c>
      <c r="C95" s="110">
        <f>(VLOOKUP($A95,'Occupancy Raw Data'!$B$8:$BE$45,'Occupancy Raw Data'!H$3,FALSE))/100</f>
        <v>0.53223290876007201</v>
      </c>
      <c r="D95" s="110">
        <f>(VLOOKUP($A95,'Occupancy Raw Data'!$B$8:$BE$45,'Occupancy Raw Data'!I$3,FALSE))/100</f>
        <v>0.52053548219391699</v>
      </c>
      <c r="E95" s="110">
        <f>(VLOOKUP($A95,'Occupancy Raw Data'!$B$8:$BE$45,'Occupancy Raw Data'!J$3,FALSE))/100</f>
        <v>0.53821159344944103</v>
      </c>
      <c r="F95" s="110">
        <f>(VLOOKUP($A95,'Occupancy Raw Data'!$B$8:$BE$45,'Occupancy Raw Data'!K$3,FALSE))/100</f>
        <v>0.74863530023394798</v>
      </c>
      <c r="G95" s="111">
        <f>(VLOOKUP($A95,'Occupancy Raw Data'!$B$8:$BE$45,'Occupancy Raw Data'!L$3,FALSE))/100</f>
        <v>0.57369378736677901</v>
      </c>
      <c r="H95" s="91">
        <f>(VLOOKUP($A95,'Occupancy Raw Data'!$B$8:$BE$45,'Occupancy Raw Data'!N$3,FALSE))/100</f>
        <v>0.89745256043670296</v>
      </c>
      <c r="I95" s="91">
        <f>(VLOOKUP($A95,'Occupancy Raw Data'!$B$8:$BE$45,'Occupancy Raw Data'!O$3,FALSE))/100</f>
        <v>0.77722900961788399</v>
      </c>
      <c r="J95" s="111">
        <f>(VLOOKUP($A95,'Occupancy Raw Data'!$B$8:$BE$45,'Occupancy Raw Data'!P$3,FALSE))/100</f>
        <v>0.83734078502729303</v>
      </c>
      <c r="K95" s="112">
        <f>(VLOOKUP($A95,'Occupancy Raw Data'!$B$8:$BE$45,'Occupancy Raw Data'!R$3,FALSE))/100</f>
        <v>0.64902150098406908</v>
      </c>
      <c r="M95" s="113">
        <f>VLOOKUP($A95,'ADR Raw Data'!$B$6:$BE$43,'ADR Raw Data'!G$1,FALSE)</f>
        <v>132.43247972474799</v>
      </c>
      <c r="N95" s="114">
        <f>VLOOKUP($A95,'ADR Raw Data'!$B$6:$BE$43,'ADR Raw Data'!H$1,FALSE)</f>
        <v>135.08147985347901</v>
      </c>
      <c r="O95" s="114">
        <f>VLOOKUP($A95,'ADR Raw Data'!$B$6:$BE$43,'ADR Raw Data'!I$1,FALSE)</f>
        <v>129.41920599250901</v>
      </c>
      <c r="P95" s="114">
        <f>VLOOKUP($A95,'ADR Raw Data'!$B$6:$BE$43,'ADR Raw Data'!J$1,FALSE)</f>
        <v>128.64546003380801</v>
      </c>
      <c r="Q95" s="114">
        <f>VLOOKUP($A95,'ADR Raw Data'!$B$6:$BE$43,'ADR Raw Data'!K$1,FALSE)</f>
        <v>153.505715277777</v>
      </c>
      <c r="R95" s="115">
        <f>VLOOKUP($A95,'ADR Raw Data'!$B$6:$BE$43,'ADR Raw Data'!L$1,FALSE)</f>
        <v>137.16647530584501</v>
      </c>
      <c r="S95" s="114">
        <f>VLOOKUP($A95,'ADR Raw Data'!$B$6:$BE$43,'ADR Raw Data'!N$1,FALSE)</f>
        <v>217.29508906589399</v>
      </c>
      <c r="T95" s="114">
        <f>VLOOKUP($A95,'ADR Raw Data'!$B$6:$BE$43,'ADR Raw Data'!O$1,FALSE)</f>
        <v>191.827433110367</v>
      </c>
      <c r="U95" s="115">
        <f>VLOOKUP($A95,'ADR Raw Data'!$B$6:$BE$43,'ADR Raw Data'!P$1,FALSE)</f>
        <v>205.475408614668</v>
      </c>
      <c r="V95" s="116">
        <f>VLOOKUP($A95,'ADR Raw Data'!$B$6:$BE$43,'ADR Raw Data'!R$1,FALSE)</f>
        <v>162.346295236732</v>
      </c>
      <c r="X95" s="113">
        <f>VLOOKUP($A95,'RevPAR Raw Data'!$B$6:$BE$43,'RevPAR Raw Data'!G$1,FALSE)</f>
        <v>70.037400571874102</v>
      </c>
      <c r="Y95" s="114">
        <f>VLOOKUP($A95,'RevPAR Raw Data'!$B$6:$BE$43,'RevPAR Raw Data'!H$1,FALSE)</f>
        <v>71.894808942032697</v>
      </c>
      <c r="Z95" s="114">
        <f>VLOOKUP($A95,'RevPAR Raw Data'!$B$6:$BE$43,'RevPAR Raw Data'!I$1,FALSE)</f>
        <v>67.367288796464706</v>
      </c>
      <c r="AA95" s="114">
        <f>VLOOKUP($A95,'RevPAR Raw Data'!$B$6:$BE$43,'RevPAR Raw Data'!J$1,FALSE)</f>
        <v>69.238478034832298</v>
      </c>
      <c r="AB95" s="114">
        <f>VLOOKUP($A95,'RevPAR Raw Data'!$B$6:$BE$43,'RevPAR Raw Data'!K$1,FALSE)</f>
        <v>114.919797244606</v>
      </c>
      <c r="AC95" s="115">
        <f>VLOOKUP($A95,'RevPAR Raw Data'!$B$6:$BE$43,'RevPAR Raw Data'!L$1,FALSE)</f>
        <v>78.691554717962006</v>
      </c>
      <c r="AD95" s="114">
        <f>VLOOKUP($A95,'RevPAR Raw Data'!$B$6:$BE$43,'RevPAR Raw Data'!N$1,FALSE)</f>
        <v>195.012034052508</v>
      </c>
      <c r="AE95" s="114">
        <f>VLOOKUP($A95,'RevPAR Raw Data'!$B$6:$BE$43,'RevPAR Raw Data'!O$1,FALSE)</f>
        <v>149.093845853912</v>
      </c>
      <c r="AF95" s="115">
        <f>VLOOKUP($A95,'RevPAR Raw Data'!$B$6:$BE$43,'RevPAR Raw Data'!P$1,FALSE)</f>
        <v>172.05293995321</v>
      </c>
      <c r="AG95" s="116">
        <f>VLOOKUP($A95,'RevPAR Raw Data'!$B$6:$BE$43,'RevPAR Raw Data'!R$1,FALSE)</f>
        <v>105.366236213747</v>
      </c>
    </row>
    <row r="96" spans="1:33" x14ac:dyDescent="0.2">
      <c r="A96" s="93" t="s">
        <v>14</v>
      </c>
      <c r="B96" s="81">
        <f>(VLOOKUP($A95,'Occupancy Raw Data'!$B$8:$BE$51,'Occupancy Raw Data'!T$3,FALSE))/100</f>
        <v>5.2746717764822301E-2</v>
      </c>
      <c r="C96" s="82">
        <f>(VLOOKUP($A95,'Occupancy Raw Data'!$B$8:$BE$51,'Occupancy Raw Data'!U$3,FALSE))/100</f>
        <v>1.3776969066805301E-2</v>
      </c>
      <c r="D96" s="82">
        <f>(VLOOKUP($A95,'Occupancy Raw Data'!$B$8:$BE$51,'Occupancy Raw Data'!V$3,FALSE))/100</f>
        <v>4.3255793274272897E-2</v>
      </c>
      <c r="E96" s="82">
        <f>(VLOOKUP($A95,'Occupancy Raw Data'!$B$8:$BE$51,'Occupancy Raw Data'!W$3,FALSE))/100</f>
        <v>-0.18397765946542299</v>
      </c>
      <c r="F96" s="82">
        <f>(VLOOKUP($A95,'Occupancy Raw Data'!$B$8:$BE$51,'Occupancy Raw Data'!X$3,FALSE))/100</f>
        <v>-0.10840628311966199</v>
      </c>
      <c r="G96" s="82">
        <f>(VLOOKUP($A95,'Occupancy Raw Data'!$B$8:$BE$51,'Occupancy Raw Data'!Y$3,FALSE))/100</f>
        <v>-5.1909899311660401E-2</v>
      </c>
      <c r="H96" s="83">
        <f>(VLOOKUP($A95,'Occupancy Raw Data'!$B$8:$BE$51,'Occupancy Raw Data'!AA$3,FALSE))/100</f>
        <v>4.9362957106889802E-2</v>
      </c>
      <c r="I96" s="83">
        <f>(VLOOKUP($A95,'Occupancy Raw Data'!$B$8:$BE$51,'Occupancy Raw Data'!AB$3,FALSE))/100</f>
        <v>4.2674211322323803E-2</v>
      </c>
      <c r="J96" s="82">
        <f>(VLOOKUP($A95,'Occupancy Raw Data'!$B$8:$BE$51,'Occupancy Raw Data'!AC$3,FALSE))/100</f>
        <v>4.6248032972201501E-2</v>
      </c>
      <c r="K96" s="84">
        <f>(VLOOKUP($A95,'Occupancy Raw Data'!$B$8:$BE$51,'Occupancy Raw Data'!AE$3,FALSE))/100</f>
        <v>-1.79473213946349E-2</v>
      </c>
      <c r="M96" s="81">
        <f>(VLOOKUP($A95,'ADR Raw Data'!$B$6:$BE$49,'ADR Raw Data'!T$1,FALSE))/100</f>
        <v>3.2370668173346398E-2</v>
      </c>
      <c r="N96" s="82">
        <f>(VLOOKUP($A95,'ADR Raw Data'!$B$6:$BE$49,'ADR Raw Data'!U$1,FALSE))/100</f>
        <v>1.2223245867434E-2</v>
      </c>
      <c r="O96" s="82">
        <f>(VLOOKUP($A95,'ADR Raw Data'!$B$6:$BE$49,'ADR Raw Data'!V$1,FALSE))/100</f>
        <v>-3.1695343037291102E-2</v>
      </c>
      <c r="P96" s="82">
        <f>(VLOOKUP($A95,'ADR Raw Data'!$B$6:$BE$49,'ADR Raw Data'!W$1,FALSE))/100</f>
        <v>-0.12166712089652901</v>
      </c>
      <c r="Q96" s="82">
        <f>(VLOOKUP($A95,'ADR Raw Data'!$B$6:$BE$49,'ADR Raw Data'!X$1,FALSE))/100</f>
        <v>-0.11044041212916399</v>
      </c>
      <c r="R96" s="82">
        <f>(VLOOKUP($A95,'ADR Raw Data'!$B$6:$BE$49,'ADR Raw Data'!Y$1,FALSE))/100</f>
        <v>-6.2544778864205799E-2</v>
      </c>
      <c r="S96" s="83">
        <f>(VLOOKUP($A95,'ADR Raw Data'!$B$6:$BE$49,'ADR Raw Data'!AA$1,FALSE))/100</f>
        <v>0.13078696090577199</v>
      </c>
      <c r="T96" s="83">
        <f>(VLOOKUP($A95,'ADR Raw Data'!$B$6:$BE$49,'ADR Raw Data'!AB$1,FALSE))/100</f>
        <v>0.10383913767999101</v>
      </c>
      <c r="U96" s="82">
        <f>(VLOOKUP($A95,'ADR Raw Data'!$B$6:$BE$49,'ADR Raw Data'!AC$1,FALSE))/100</f>
        <v>0.11912938106336499</v>
      </c>
      <c r="V96" s="84">
        <f>(VLOOKUP($A95,'ADR Raw Data'!$B$6:$BE$49,'ADR Raw Data'!AE$1,FALSE))/100</f>
        <v>1.9644770743832501E-2</v>
      </c>
      <c r="X96" s="81">
        <f>(VLOOKUP($A95,'RevPAR Raw Data'!$B$6:$BE$43,'RevPAR Raw Data'!T$1,FALSE))/100</f>
        <v>8.6824832436166996E-2</v>
      </c>
      <c r="Y96" s="82">
        <f>(VLOOKUP($A95,'RevPAR Raw Data'!$B$6:$BE$43,'RevPAR Raw Data'!U$1,FALSE))/100</f>
        <v>2.6168614214450901E-2</v>
      </c>
      <c r="Z96" s="82">
        <f>(VLOOKUP($A95,'RevPAR Raw Data'!$B$6:$BE$43,'RevPAR Raw Data'!V$1,FALSE))/100</f>
        <v>1.01894430308035E-2</v>
      </c>
      <c r="AA96" s="82">
        <f>(VLOOKUP($A95,'RevPAR Raw Data'!$B$6:$BE$43,'RevPAR Raw Data'!W$1,FALSE))/100</f>
        <v>-0.283260748225513</v>
      </c>
      <c r="AB96" s="82">
        <f>(VLOOKUP($A95,'RevPAR Raw Data'!$B$6:$BE$43,'RevPAR Raw Data'!X$1,FALSE))/100</f>
        <v>-0.20687426066369899</v>
      </c>
      <c r="AC96" s="82">
        <f>(VLOOKUP($A95,'RevPAR Raw Data'!$B$6:$BE$43,'RevPAR Raw Data'!Y$1,FALSE))/100</f>
        <v>-0.11120798500255499</v>
      </c>
      <c r="AD96" s="83">
        <f>(VLOOKUP($A95,'RevPAR Raw Data'!$B$6:$BE$43,'RevPAR Raw Data'!AA$1,FALSE))/100</f>
        <v>0.18660594915399401</v>
      </c>
      <c r="AE96" s="83">
        <f>(VLOOKUP($A95,'RevPAR Raw Data'!$B$6:$BE$43,'RevPAR Raw Data'!AB$1,FALSE))/100</f>
        <v>0.150944602307198</v>
      </c>
      <c r="AF96" s="82">
        <f>(VLOOKUP($A95,'RevPAR Raw Data'!$B$6:$BE$43,'RevPAR Raw Data'!AC$1,FALSE))/100</f>
        <v>0.17088691357894301</v>
      </c>
      <c r="AG96" s="84">
        <f>(VLOOKUP($A95,'RevPAR Raw Data'!$B$6:$BE$43,'RevPAR Raw Data'!AE$1,FALSE))/100</f>
        <v>1.3448783349340901E-3</v>
      </c>
    </row>
    <row r="97" spans="1:33" x14ac:dyDescent="0.2">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
      <c r="A98" s="126" t="s">
        <v>47</v>
      </c>
      <c r="B98" s="109">
        <f>(VLOOKUP($A98,'Occupancy Raw Data'!$B$8:$BE$45,'Occupancy Raw Data'!G$3,FALSE))/100</f>
        <v>0.49234847303588503</v>
      </c>
      <c r="C98" s="110">
        <f>(VLOOKUP($A98,'Occupancy Raw Data'!$B$8:$BE$45,'Occupancy Raw Data'!H$3,FALSE))/100</f>
        <v>0.55837212928518898</v>
      </c>
      <c r="D98" s="110">
        <f>(VLOOKUP($A98,'Occupancy Raw Data'!$B$8:$BE$45,'Occupancy Raw Data'!I$3,FALSE))/100</f>
        <v>0.55530107622520608</v>
      </c>
      <c r="E98" s="110">
        <f>(VLOOKUP($A98,'Occupancy Raw Data'!$B$8:$BE$45,'Occupancy Raw Data'!J$3,FALSE))/100</f>
        <v>0.52761718402561497</v>
      </c>
      <c r="F98" s="110">
        <f>(VLOOKUP($A98,'Occupancy Raw Data'!$B$8:$BE$45,'Occupancy Raw Data'!K$3,FALSE))/100</f>
        <v>0.51305256604109206</v>
      </c>
      <c r="G98" s="111">
        <f>(VLOOKUP($A98,'Occupancy Raw Data'!$B$8:$BE$45,'Occupancy Raw Data'!L$3,FALSE))/100</f>
        <v>0.52934108285640502</v>
      </c>
      <c r="H98" s="91">
        <f>(VLOOKUP($A98,'Occupancy Raw Data'!$B$8:$BE$45,'Occupancy Raw Data'!N$3,FALSE))/100</f>
        <v>0.61536066886062402</v>
      </c>
      <c r="I98" s="91">
        <f>(VLOOKUP($A98,'Occupancy Raw Data'!$B$8:$BE$45,'Occupancy Raw Data'!O$3,FALSE))/100</f>
        <v>0.63037000800498</v>
      </c>
      <c r="J98" s="111">
        <f>(VLOOKUP($A98,'Occupancy Raw Data'!$B$8:$BE$45,'Occupancy Raw Data'!P$3,FALSE))/100</f>
        <v>0.62286533843280201</v>
      </c>
      <c r="K98" s="112">
        <f>(VLOOKUP($A98,'Occupancy Raw Data'!$B$8:$BE$45,'Occupancy Raw Data'!R$3,FALSE))/100</f>
        <v>0.55607571683733392</v>
      </c>
      <c r="M98" s="113">
        <f>VLOOKUP($A98,'ADR Raw Data'!$B$6:$BE$43,'ADR Raw Data'!G$1,FALSE)</f>
        <v>112.09858616477401</v>
      </c>
      <c r="N98" s="114">
        <f>VLOOKUP($A98,'ADR Raw Data'!$B$6:$BE$43,'ADR Raw Data'!H$1,FALSE)</f>
        <v>110.169525671201</v>
      </c>
      <c r="O98" s="114">
        <f>VLOOKUP($A98,'ADR Raw Data'!$B$6:$BE$43,'ADR Raw Data'!I$1,FALSE)</f>
        <v>107.435389020141</v>
      </c>
      <c r="P98" s="114">
        <f>VLOOKUP($A98,'ADR Raw Data'!$B$6:$BE$43,'ADR Raw Data'!J$1,FALSE)</f>
        <v>108.117347859069</v>
      </c>
      <c r="Q98" s="114">
        <f>VLOOKUP($A98,'ADR Raw Data'!$B$6:$BE$43,'ADR Raw Data'!K$1,FALSE)</f>
        <v>127.68022190439</v>
      </c>
      <c r="R98" s="115">
        <f>VLOOKUP($A98,'ADR Raw Data'!$B$6:$BE$43,'ADR Raw Data'!L$1,FALSE)</f>
        <v>112.941322891444</v>
      </c>
      <c r="S98" s="114">
        <f>VLOOKUP($A98,'ADR Raw Data'!$B$6:$BE$43,'ADR Raw Data'!N$1,FALSE)</f>
        <v>143.45629760786201</v>
      </c>
      <c r="T98" s="114">
        <f>VLOOKUP($A98,'ADR Raw Data'!$B$6:$BE$43,'ADR Raw Data'!O$1,FALSE)</f>
        <v>135.46463543687599</v>
      </c>
      <c r="U98" s="115">
        <f>VLOOKUP($A98,'ADR Raw Data'!$B$6:$BE$43,'ADR Raw Data'!P$1,FALSE)</f>
        <v>139.41232226049999</v>
      </c>
      <c r="V98" s="116">
        <f>VLOOKUP($A98,'ADR Raw Data'!$B$6:$BE$43,'ADR Raw Data'!R$1,FALSE)</f>
        <v>121.41712002834799</v>
      </c>
      <c r="X98" s="113">
        <f>VLOOKUP($A98,'RevPAR Raw Data'!$B$6:$BE$43,'RevPAR Raw Data'!G$1,FALSE)</f>
        <v>55.191567727708097</v>
      </c>
      <c r="Y98" s="114">
        <f>VLOOKUP($A98,'RevPAR Raw Data'!$B$6:$BE$43,'RevPAR Raw Data'!H$1,FALSE)</f>
        <v>61.515592631367902</v>
      </c>
      <c r="Z98" s="114">
        <f>VLOOKUP($A98,'RevPAR Raw Data'!$B$6:$BE$43,'RevPAR Raw Data'!I$1,FALSE)</f>
        <v>59.658987147558399</v>
      </c>
      <c r="AA98" s="114">
        <f>VLOOKUP($A98,'RevPAR Raw Data'!$B$6:$BE$43,'RevPAR Raw Data'!J$1,FALSE)</f>
        <v>57.044570621720098</v>
      </c>
      <c r="AB98" s="114">
        <f>VLOOKUP($A98,'RevPAR Raw Data'!$B$6:$BE$43,'RevPAR Raw Data'!K$1,FALSE)</f>
        <v>65.506665480743493</v>
      </c>
      <c r="AC98" s="115">
        <f>VLOOKUP($A98,'RevPAR Raw Data'!$B$6:$BE$43,'RevPAR Raw Data'!L$1,FALSE)</f>
        <v>59.784482158592198</v>
      </c>
      <c r="AD98" s="114">
        <f>VLOOKUP($A98,'RevPAR Raw Data'!$B$6:$BE$43,'RevPAR Raw Data'!N$1,FALSE)</f>
        <v>88.277363248243304</v>
      </c>
      <c r="AE98" s="114">
        <f>VLOOKUP($A98,'RevPAR Raw Data'!$B$6:$BE$43,'RevPAR Raw Data'!O$1,FALSE)</f>
        <v>85.392843324735296</v>
      </c>
      <c r="AF98" s="115">
        <f>VLOOKUP($A98,'RevPAR Raw Data'!$B$6:$BE$43,'RevPAR Raw Data'!P$1,FALSE)</f>
        <v>86.8351032864893</v>
      </c>
      <c r="AG98" s="116">
        <f>VLOOKUP($A98,'RevPAR Raw Data'!$B$6:$BE$43,'RevPAR Raw Data'!R$1,FALSE)</f>
        <v>67.517112056088394</v>
      </c>
    </row>
    <row r="99" spans="1:33" x14ac:dyDescent="0.2">
      <c r="A99" s="93" t="s">
        <v>14</v>
      </c>
      <c r="B99" s="81">
        <f>(VLOOKUP($A98,'Occupancy Raw Data'!$B$8:$BE$51,'Occupancy Raw Data'!T$3,FALSE))/100</f>
        <v>4.3323930905351797E-2</v>
      </c>
      <c r="C99" s="82">
        <f>(VLOOKUP($A98,'Occupancy Raw Data'!$B$8:$BE$51,'Occupancy Raw Data'!U$3,FALSE))/100</f>
        <v>6.5237120855560701E-2</v>
      </c>
      <c r="D99" s="82">
        <f>(VLOOKUP($A98,'Occupancy Raw Data'!$B$8:$BE$51,'Occupancy Raw Data'!V$3,FALSE))/100</f>
        <v>0.11150880757055899</v>
      </c>
      <c r="E99" s="82">
        <f>(VLOOKUP($A98,'Occupancy Raw Data'!$B$8:$BE$51,'Occupancy Raw Data'!W$3,FALSE))/100</f>
        <v>0.18551353221599201</v>
      </c>
      <c r="F99" s="82">
        <f>(VLOOKUP($A98,'Occupancy Raw Data'!$B$8:$BE$51,'Occupancy Raw Data'!X$3,FALSE))/100</f>
        <v>4.9553256218483499E-2</v>
      </c>
      <c r="G99" s="82">
        <f>(VLOOKUP($A98,'Occupancy Raw Data'!$B$8:$BE$51,'Occupancy Raw Data'!Y$3,FALSE))/100</f>
        <v>8.9378478670499403E-2</v>
      </c>
      <c r="H99" s="83">
        <f>(VLOOKUP($A98,'Occupancy Raw Data'!$B$8:$BE$51,'Occupancy Raw Data'!AA$3,FALSE))/100</f>
        <v>-6.9792856572996401E-2</v>
      </c>
      <c r="I99" s="83">
        <f>(VLOOKUP($A98,'Occupancy Raw Data'!$B$8:$BE$51,'Occupancy Raw Data'!AB$3,FALSE))/100</f>
        <v>-4.4485851995747103E-2</v>
      </c>
      <c r="J99" s="82">
        <f>(VLOOKUP($A98,'Occupancy Raw Data'!$B$8:$BE$51,'Occupancy Raw Data'!AC$3,FALSE))/100</f>
        <v>-5.7156714007637797E-2</v>
      </c>
      <c r="K99" s="84">
        <f>(VLOOKUP($A98,'Occupancy Raw Data'!$B$8:$BE$51,'Occupancy Raw Data'!AE$3,FALSE))/100</f>
        <v>3.7785401589317799E-2</v>
      </c>
      <c r="M99" s="81">
        <f>(VLOOKUP($A98,'ADR Raw Data'!$B$6:$BE$49,'ADR Raw Data'!T$1,FALSE))/100</f>
        <v>2.92483761720531E-2</v>
      </c>
      <c r="N99" s="82">
        <f>(VLOOKUP($A98,'ADR Raw Data'!$B$6:$BE$49,'ADR Raw Data'!U$1,FALSE))/100</f>
        <v>2.8837693405045897E-2</v>
      </c>
      <c r="O99" s="82">
        <f>(VLOOKUP($A98,'ADR Raw Data'!$B$6:$BE$49,'ADR Raw Data'!V$1,FALSE))/100</f>
        <v>-7.7472132738225594E-3</v>
      </c>
      <c r="P99" s="82">
        <f>(VLOOKUP($A98,'ADR Raw Data'!$B$6:$BE$49,'ADR Raw Data'!W$1,FALSE))/100</f>
        <v>-7.1192006401180397E-2</v>
      </c>
      <c r="Q99" s="82">
        <f>(VLOOKUP($A98,'ADR Raw Data'!$B$6:$BE$49,'ADR Raw Data'!X$1,FALSE))/100</f>
        <v>-1.9859881021043798E-2</v>
      </c>
      <c r="R99" s="82">
        <f>(VLOOKUP($A98,'ADR Raw Data'!$B$6:$BE$49,'ADR Raw Data'!Y$1,FALSE))/100</f>
        <v>-9.7672836531288998E-3</v>
      </c>
      <c r="S99" s="83">
        <f>(VLOOKUP($A98,'ADR Raw Data'!$B$6:$BE$49,'ADR Raw Data'!AA$1,FALSE))/100</f>
        <v>4.1730321700392793E-2</v>
      </c>
      <c r="T99" s="83">
        <f>(VLOOKUP($A98,'ADR Raw Data'!$B$6:$BE$49,'ADR Raw Data'!AB$1,FALSE))/100</f>
        <v>2.7895243310663301E-2</v>
      </c>
      <c r="U99" s="82">
        <f>(VLOOKUP($A98,'ADR Raw Data'!$B$6:$BE$49,'ADR Raw Data'!AC$1,FALSE))/100</f>
        <v>3.4576296909178204E-2</v>
      </c>
      <c r="V99" s="84">
        <f>(VLOOKUP($A98,'ADR Raw Data'!$B$6:$BE$49,'ADR Raw Data'!AE$1,FALSE))/100</f>
        <v>5.8392499451149094E-4</v>
      </c>
      <c r="X99" s="81">
        <f>(VLOOKUP($A98,'RevPAR Raw Data'!$B$6:$BE$43,'RevPAR Raw Data'!T$1,FALSE))/100</f>
        <v>7.3839461705776696E-2</v>
      </c>
      <c r="Y99" s="82">
        <f>(VLOOKUP($A98,'RevPAR Raw Data'!$B$6:$BE$43,'RevPAR Raw Data'!U$1,FALSE))/100</f>
        <v>9.5956102350467198E-2</v>
      </c>
      <c r="Z99" s="82">
        <f>(VLOOKUP($A98,'RevPAR Raw Data'!$B$6:$BE$43,'RevPAR Raw Data'!V$1,FALSE))/100</f>
        <v>0.10289771178257799</v>
      </c>
      <c r="AA99" s="82">
        <f>(VLOOKUP($A98,'RevPAR Raw Data'!$B$6:$BE$43,'RevPAR Raw Data'!W$1,FALSE))/100</f>
        <v>0.10111444524178501</v>
      </c>
      <c r="AB99" s="82">
        <f>(VLOOKUP($A98,'RevPAR Raw Data'!$B$6:$BE$43,'RevPAR Raw Data'!X$1,FALSE))/100</f>
        <v>2.8709253424735303E-2</v>
      </c>
      <c r="AC99" s="82">
        <f>(VLOOKUP($A98,'RevPAR Raw Data'!$B$6:$BE$43,'RevPAR Raw Data'!Y$1,FALSE))/100</f>
        <v>7.8738210063710595E-2</v>
      </c>
      <c r="AD99" s="83">
        <f>(VLOOKUP($A98,'RevPAR Raw Data'!$B$6:$BE$43,'RevPAR Raw Data'!AA$1,FALSE))/100</f>
        <v>-3.0975013229784E-2</v>
      </c>
      <c r="AE99" s="83">
        <f>(VLOOKUP($A98,'RevPAR Raw Data'!$B$6:$BE$43,'RevPAR Raw Data'!AB$1,FALSE))/100</f>
        <v>-1.7831552350387202E-2</v>
      </c>
      <c r="AF99" s="82">
        <f>(VLOOKUP($A98,'RevPAR Raw Data'!$B$6:$BE$43,'RevPAR Raw Data'!AC$1,FALSE))/100</f>
        <v>-2.4556684612340601E-2</v>
      </c>
      <c r="AG99" s="84">
        <f>(VLOOKUP($A98,'RevPAR Raw Data'!$B$6:$BE$43,'RevPAR Raw Data'!AE$1,FALSE))/100</f>
        <v>3.8391390424244901E-2</v>
      </c>
    </row>
    <row r="100" spans="1:33" x14ac:dyDescent="0.2">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
      <c r="A101" s="108" t="s">
        <v>49</v>
      </c>
      <c r="B101" s="109">
        <f>(VLOOKUP($A101,'Occupancy Raw Data'!$B$8:$BE$45,'Occupancy Raw Data'!G$3,FALSE))/100</f>
        <v>0.474959283387622</v>
      </c>
      <c r="C101" s="110">
        <f>(VLOOKUP($A101,'Occupancy Raw Data'!$B$8:$BE$45,'Occupancy Raw Data'!H$3,FALSE))/100</f>
        <v>0.55771579804560201</v>
      </c>
      <c r="D101" s="110">
        <f>(VLOOKUP($A101,'Occupancy Raw Data'!$B$8:$BE$45,'Occupancy Raw Data'!I$3,FALSE))/100</f>
        <v>0.54254885993485302</v>
      </c>
      <c r="E101" s="110">
        <f>(VLOOKUP($A101,'Occupancy Raw Data'!$B$8:$BE$45,'Occupancy Raw Data'!J$3,FALSE))/100</f>
        <v>0.50702361563517895</v>
      </c>
      <c r="F101" s="110">
        <f>(VLOOKUP($A101,'Occupancy Raw Data'!$B$8:$BE$45,'Occupancy Raw Data'!K$3,FALSE))/100</f>
        <v>0.51506514657980396</v>
      </c>
      <c r="G101" s="111">
        <f>(VLOOKUP($A101,'Occupancy Raw Data'!$B$8:$BE$45,'Occupancy Raw Data'!L$3,FALSE))/100</f>
        <v>0.51946254071661202</v>
      </c>
      <c r="H101" s="91">
        <f>(VLOOKUP($A101,'Occupancy Raw Data'!$B$8:$BE$45,'Occupancy Raw Data'!N$3,FALSE))/100</f>
        <v>0.65207654723127007</v>
      </c>
      <c r="I101" s="91">
        <f>(VLOOKUP($A101,'Occupancy Raw Data'!$B$8:$BE$45,'Occupancy Raw Data'!O$3,FALSE))/100</f>
        <v>0.63253257328990198</v>
      </c>
      <c r="J101" s="111">
        <f>(VLOOKUP($A101,'Occupancy Raw Data'!$B$8:$BE$45,'Occupancy Raw Data'!P$3,FALSE))/100</f>
        <v>0.64230456026058602</v>
      </c>
      <c r="K101" s="112">
        <f>(VLOOKUP($A101,'Occupancy Raw Data'!$B$8:$BE$45,'Occupancy Raw Data'!R$3,FALSE))/100</f>
        <v>0.55456026058631902</v>
      </c>
      <c r="M101" s="113">
        <f>VLOOKUP($A101,'ADR Raw Data'!$B$6:$BE$43,'ADR Raw Data'!G$1,FALSE)</f>
        <v>129.25938491213</v>
      </c>
      <c r="N101" s="114">
        <f>VLOOKUP($A101,'ADR Raw Data'!$B$6:$BE$43,'ADR Raw Data'!H$1,FALSE)</f>
        <v>122.760250045628</v>
      </c>
      <c r="O101" s="114">
        <f>VLOOKUP($A101,'ADR Raw Data'!$B$6:$BE$43,'ADR Raw Data'!I$1,FALSE)</f>
        <v>118.091641651031</v>
      </c>
      <c r="P101" s="114">
        <f>VLOOKUP($A101,'ADR Raw Data'!$B$6:$BE$43,'ADR Raw Data'!J$1,FALSE)</f>
        <v>128.80158803453099</v>
      </c>
      <c r="Q101" s="114">
        <f>VLOOKUP($A101,'ADR Raw Data'!$B$6:$BE$43,'ADR Raw Data'!K$1,FALSE)</f>
        <v>182.96468577075001</v>
      </c>
      <c r="R101" s="115">
        <f>VLOOKUP($A101,'ADR Raw Data'!$B$6:$BE$43,'ADR Raw Data'!L$1,FALSE)</f>
        <v>136.09179220881001</v>
      </c>
      <c r="S101" s="114">
        <f>VLOOKUP($A101,'ADR Raw Data'!$B$6:$BE$43,'ADR Raw Data'!N$1,FALSE)</f>
        <v>196.22904308460801</v>
      </c>
      <c r="T101" s="114">
        <f>VLOOKUP($A101,'ADR Raw Data'!$B$6:$BE$43,'ADR Raw Data'!O$1,FALSE)</f>
        <v>177.081789507563</v>
      </c>
      <c r="U101" s="115">
        <f>VLOOKUP($A101,'ADR Raw Data'!$B$6:$BE$43,'ADR Raw Data'!P$1,FALSE)</f>
        <v>186.801068938193</v>
      </c>
      <c r="V101" s="116">
        <f>VLOOKUP($A101,'ADR Raw Data'!$B$6:$BE$43,'ADR Raw Data'!R$1,FALSE)</f>
        <v>152.87255244388501</v>
      </c>
      <c r="X101" s="113">
        <f>VLOOKUP($A101,'RevPAR Raw Data'!$B$6:$BE$43,'RevPAR Raw Data'!G$1,FALSE)</f>
        <v>61.392944828990203</v>
      </c>
      <c r="Y101" s="114">
        <f>VLOOKUP($A101,'RevPAR Raw Data'!$B$6:$BE$43,'RevPAR Raw Data'!H$1,FALSE)</f>
        <v>68.465330822475494</v>
      </c>
      <c r="Z101" s="114">
        <f>VLOOKUP($A101,'RevPAR Raw Data'!$B$6:$BE$43,'RevPAR Raw Data'!I$1,FALSE)</f>
        <v>64.070485545602594</v>
      </c>
      <c r="AA101" s="114">
        <f>VLOOKUP($A101,'RevPAR Raw Data'!$B$6:$BE$43,'RevPAR Raw Data'!J$1,FALSE)</f>
        <v>65.305446864820794</v>
      </c>
      <c r="AB101" s="114">
        <f>VLOOKUP($A101,'RevPAR Raw Data'!$B$6:$BE$43,'RevPAR Raw Data'!K$1,FALSE)</f>
        <v>94.238732695439694</v>
      </c>
      <c r="AC101" s="115">
        <f>VLOOKUP($A101,'RevPAR Raw Data'!$B$6:$BE$43,'RevPAR Raw Data'!L$1,FALSE)</f>
        <v>70.694588151465695</v>
      </c>
      <c r="AD101" s="114">
        <f>VLOOKUP($A101,'RevPAR Raw Data'!$B$6:$BE$43,'RevPAR Raw Data'!N$1,FALSE)</f>
        <v>127.956356881107</v>
      </c>
      <c r="AE101" s="114">
        <f>VLOOKUP($A101,'RevPAR Raw Data'!$B$6:$BE$43,'RevPAR Raw Data'!O$1,FALSE)</f>
        <v>112.01</v>
      </c>
      <c r="AF101" s="115">
        <f>VLOOKUP($A101,'RevPAR Raw Data'!$B$6:$BE$43,'RevPAR Raw Data'!P$1,FALSE)</f>
        <v>119.983178440553</v>
      </c>
      <c r="AG101" s="116">
        <f>VLOOKUP($A101,'RevPAR Raw Data'!$B$6:$BE$43,'RevPAR Raw Data'!R$1,FALSE)</f>
        <v>84.7770425197766</v>
      </c>
    </row>
    <row r="102" spans="1:33" x14ac:dyDescent="0.2">
      <c r="A102" s="93" t="s">
        <v>14</v>
      </c>
      <c r="B102" s="81">
        <f>(VLOOKUP($A101,'Occupancy Raw Data'!$B$8:$BE$51,'Occupancy Raw Data'!T$3,FALSE))/100</f>
        <v>8.5225446153752604E-2</v>
      </c>
      <c r="C102" s="82">
        <f>(VLOOKUP($A101,'Occupancy Raw Data'!$B$8:$BE$51,'Occupancy Raw Data'!U$3,FALSE))/100</f>
        <v>0.14525284341802999</v>
      </c>
      <c r="D102" s="82">
        <f>(VLOOKUP($A101,'Occupancy Raw Data'!$B$8:$BE$51,'Occupancy Raw Data'!V$3,FALSE))/100</f>
        <v>0.144835377147601</v>
      </c>
      <c r="E102" s="82">
        <f>(VLOOKUP($A101,'Occupancy Raw Data'!$B$8:$BE$51,'Occupancy Raw Data'!W$3,FALSE))/100</f>
        <v>0.11906294070662801</v>
      </c>
      <c r="F102" s="82">
        <f>(VLOOKUP($A101,'Occupancy Raw Data'!$B$8:$BE$51,'Occupancy Raw Data'!X$3,FALSE))/100</f>
        <v>1.4487727364446099E-2</v>
      </c>
      <c r="G102" s="82">
        <f>(VLOOKUP($A101,'Occupancy Raw Data'!$B$8:$BE$51,'Occupancy Raw Data'!Y$3,FALSE))/100</f>
        <v>0.10086489098415599</v>
      </c>
      <c r="H102" s="83">
        <f>(VLOOKUP($A101,'Occupancy Raw Data'!$B$8:$BE$51,'Occupancy Raw Data'!AA$3,FALSE))/100</f>
        <v>-3.6689451344722998E-2</v>
      </c>
      <c r="I102" s="83">
        <f>(VLOOKUP($A101,'Occupancy Raw Data'!$B$8:$BE$51,'Occupancy Raw Data'!AB$3,FALSE))/100</f>
        <v>-2.6039073863519901E-2</v>
      </c>
      <c r="J102" s="82">
        <f>(VLOOKUP($A101,'Occupancy Raw Data'!$B$8:$BE$51,'Occupancy Raw Data'!AC$3,FALSE))/100</f>
        <v>-3.1474546365090103E-2</v>
      </c>
      <c r="K102" s="84">
        <f>(VLOOKUP($A101,'Occupancy Raw Data'!$B$8:$BE$51,'Occupancy Raw Data'!AE$3,FALSE))/100</f>
        <v>5.3240439503872299E-2</v>
      </c>
      <c r="M102" s="81">
        <f>(VLOOKUP($A101,'ADR Raw Data'!$B$6:$BE$49,'ADR Raw Data'!T$1,FALSE))/100</f>
        <v>0.12918373279131601</v>
      </c>
      <c r="N102" s="82">
        <f>(VLOOKUP($A101,'ADR Raw Data'!$B$6:$BE$49,'ADR Raw Data'!U$1,FALSE))/100</f>
        <v>8.2211823733372394E-2</v>
      </c>
      <c r="O102" s="82">
        <f>(VLOOKUP($A101,'ADR Raw Data'!$B$6:$BE$49,'ADR Raw Data'!V$1,FALSE))/100</f>
        <v>-1.9040078175552498E-2</v>
      </c>
      <c r="P102" s="82">
        <f>(VLOOKUP($A101,'ADR Raw Data'!$B$6:$BE$49,'ADR Raw Data'!W$1,FALSE))/100</f>
        <v>-9.5757325628060705E-2</v>
      </c>
      <c r="Q102" s="82">
        <f>(VLOOKUP($A101,'ADR Raw Data'!$B$6:$BE$49,'ADR Raw Data'!X$1,FALSE))/100</f>
        <v>5.7350206806393703E-2</v>
      </c>
      <c r="R102" s="82">
        <f>(VLOOKUP($A101,'ADR Raw Data'!$B$6:$BE$49,'ADR Raw Data'!Y$1,FALSE))/100</f>
        <v>2.00262324128677E-2</v>
      </c>
      <c r="S102" s="83">
        <f>(VLOOKUP($A101,'ADR Raw Data'!$B$6:$BE$49,'ADR Raw Data'!AA$1,FALSE))/100</f>
        <v>0.19509955907342502</v>
      </c>
      <c r="T102" s="83">
        <f>(VLOOKUP($A101,'ADR Raw Data'!$B$6:$BE$49,'ADR Raw Data'!AB$1,FALSE))/100</f>
        <v>0.212190669808</v>
      </c>
      <c r="U102" s="82">
        <f>(VLOOKUP($A101,'ADR Raw Data'!$B$6:$BE$49,'ADR Raw Data'!AC$1,FALSE))/100</f>
        <v>0.20263141839047802</v>
      </c>
      <c r="V102" s="84">
        <f>(VLOOKUP($A101,'ADR Raw Data'!$B$6:$BE$49,'ADR Raw Data'!AE$1,FALSE))/100</f>
        <v>8.1873812824900707E-2</v>
      </c>
      <c r="X102" s="81">
        <f>(VLOOKUP($A101,'RevPAR Raw Data'!$B$6:$BE$43,'RevPAR Raw Data'!T$1,FALSE))/100</f>
        <v>0.22541892020801602</v>
      </c>
      <c r="Y102" s="82">
        <f>(VLOOKUP($A101,'RevPAR Raw Data'!$B$6:$BE$43,'RevPAR Raw Data'!U$1,FALSE))/100</f>
        <v>0.239406168311256</v>
      </c>
      <c r="Z102" s="82">
        <f>(VLOOKUP($A101,'RevPAR Raw Data'!$B$6:$BE$43,'RevPAR Raw Data'!V$1,FALSE))/100</f>
        <v>0.12303762206857299</v>
      </c>
      <c r="AA102" s="82">
        <f>(VLOOKUP($A101,'RevPAR Raw Data'!$B$6:$BE$43,'RevPAR Raw Data'!W$1,FALSE))/100</f>
        <v>1.19044662950883E-2</v>
      </c>
      <c r="AB102" s="82">
        <f>(VLOOKUP($A101,'RevPAR Raw Data'!$B$6:$BE$43,'RevPAR Raw Data'!X$1,FALSE))/100</f>
        <v>7.2668808331345508E-2</v>
      </c>
      <c r="AC102" s="82">
        <f>(VLOOKUP($A101,'RevPAR Raw Data'!$B$6:$BE$43,'RevPAR Raw Data'!Y$1,FALSE))/100</f>
        <v>0.122911067146171</v>
      </c>
      <c r="AD102" s="83">
        <f>(VLOOKUP($A101,'RevPAR Raw Data'!$B$6:$BE$43,'RevPAR Raw Data'!AA$1,FALSE))/100</f>
        <v>0.1512520119487</v>
      </c>
      <c r="AE102" s="83">
        <f>(VLOOKUP($A101,'RevPAR Raw Data'!$B$6:$BE$43,'RevPAR Raw Data'!AB$1,FALSE))/100</f>
        <v>0.18062634742019998</v>
      </c>
      <c r="AF102" s="82">
        <f>(VLOOKUP($A101,'RevPAR Raw Data'!$B$6:$BE$43,'RevPAR Raw Data'!AC$1,FALSE))/100</f>
        <v>0.16477914005223201</v>
      </c>
      <c r="AG102" s="84">
        <f>(VLOOKUP($A101,'RevPAR Raw Data'!$B$6:$BE$43,'RevPAR Raw Data'!AE$1,FALSE))/100</f>
        <v>0.139473250107428</v>
      </c>
    </row>
    <row r="103" spans="1:33" x14ac:dyDescent="0.2">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
      <c r="A104" s="108" t="s">
        <v>53</v>
      </c>
      <c r="B104" s="109">
        <f>(VLOOKUP($A104,'Occupancy Raw Data'!$B$8:$BE$54,'Occupancy Raw Data'!G$3,FALSE))/100</f>
        <v>0.49726360595925795</v>
      </c>
      <c r="C104" s="110">
        <f>(VLOOKUP($A104,'Occupancy Raw Data'!$B$8:$BE$54,'Occupancy Raw Data'!H$3,FALSE))/100</f>
        <v>0.54940711462450498</v>
      </c>
      <c r="D104" s="110">
        <f>(VLOOKUP($A104,'Occupancy Raw Data'!$B$8:$BE$54,'Occupancy Raw Data'!I$3,FALSE))/100</f>
        <v>0.56749771967163198</v>
      </c>
      <c r="E104" s="110">
        <f>(VLOOKUP($A104,'Occupancy Raw Data'!$B$8:$BE$54,'Occupancy Raw Data'!J$3,FALSE))/100</f>
        <v>0.56232897537245297</v>
      </c>
      <c r="F104" s="110">
        <f>(VLOOKUP($A104,'Occupancy Raw Data'!$B$8:$BE$54,'Occupancy Raw Data'!K$3,FALSE))/100</f>
        <v>0.56552143508665198</v>
      </c>
      <c r="G104" s="111">
        <f>(VLOOKUP($A104,'Occupancy Raw Data'!$B$8:$BE$54,'Occupancy Raw Data'!L$3,FALSE))/100</f>
        <v>0.54840377014289998</v>
      </c>
      <c r="H104" s="91">
        <f>(VLOOKUP($A104,'Occupancy Raw Data'!$B$8:$BE$54,'Occupancy Raw Data'!N$3,FALSE))/100</f>
        <v>0.65962298570994193</v>
      </c>
      <c r="I104" s="91">
        <f>(VLOOKUP($A104,'Occupancy Raw Data'!$B$8:$BE$54,'Occupancy Raw Data'!O$3,FALSE))/100</f>
        <v>0.65247795682578202</v>
      </c>
      <c r="J104" s="111">
        <f>(VLOOKUP($A104,'Occupancy Raw Data'!$B$8:$BE$54,'Occupancy Raw Data'!P$3,FALSE))/100</f>
        <v>0.65605047126786209</v>
      </c>
      <c r="K104" s="112">
        <f>(VLOOKUP($A104,'Occupancy Raw Data'!$B$8:$BE$54,'Occupancy Raw Data'!R$3,FALSE))/100</f>
        <v>0.579159970464318</v>
      </c>
      <c r="M104" s="113">
        <f>VLOOKUP($A104,'ADR Raw Data'!$B$6:$BE$54,'ADR Raw Data'!G$1,FALSE)</f>
        <v>95.992940996637103</v>
      </c>
      <c r="N104" s="114">
        <f>VLOOKUP($A104,'ADR Raw Data'!$B$6:$BE$54,'ADR Raw Data'!H$1,FALSE)</f>
        <v>96.401754288876504</v>
      </c>
      <c r="O104" s="114">
        <f>VLOOKUP($A104,'ADR Raw Data'!$B$6:$BE$54,'ADR Raw Data'!I$1,FALSE)</f>
        <v>96.428748995446</v>
      </c>
      <c r="P104" s="114">
        <f>VLOOKUP($A104,'ADR Raw Data'!$B$6:$BE$54,'ADR Raw Data'!J$1,FALSE)</f>
        <v>97.514587726412501</v>
      </c>
      <c r="Q104" s="114">
        <f>VLOOKUP($A104,'ADR Raw Data'!$B$6:$BE$54,'ADR Raw Data'!K$1,FALSE)</f>
        <v>101.73676612903201</v>
      </c>
      <c r="R104" s="115">
        <f>VLOOKUP($A104,'ADR Raw Data'!$B$6:$BE$54,'ADR Raw Data'!L$1,FALSE)</f>
        <v>97.661728668847303</v>
      </c>
      <c r="S104" s="114">
        <f>VLOOKUP($A104,'ADR Raw Data'!$B$6:$BE$54,'ADR Raw Data'!N$1,FALSE)</f>
        <v>115.476008296842</v>
      </c>
      <c r="T104" s="114">
        <f>VLOOKUP($A104,'ADR Raw Data'!$B$6:$BE$54,'ADR Raw Data'!O$1,FALSE)</f>
        <v>114.514846225535</v>
      </c>
      <c r="U104" s="115">
        <f>VLOOKUP($A104,'ADR Raw Data'!$B$6:$BE$54,'ADR Raw Data'!P$1,FALSE)</f>
        <v>114.99804425906601</v>
      </c>
      <c r="V104" s="116">
        <f>VLOOKUP($A104,'ADR Raw Data'!$B$6:$BE$54,'ADR Raw Data'!R$1,FALSE)</f>
        <v>103.272563371831</v>
      </c>
      <c r="X104" s="113">
        <f>VLOOKUP($A104,'RevPAR Raw Data'!$B$6:$BE$54,'RevPAR Raw Data'!G$1,FALSE)</f>
        <v>47.733795986621999</v>
      </c>
      <c r="Y104" s="114">
        <f>VLOOKUP($A104,'RevPAR Raw Data'!$B$6:$BE$54,'RevPAR Raw Data'!H$1,FALSE)</f>
        <v>52.963809668592198</v>
      </c>
      <c r="Z104" s="114">
        <f>VLOOKUP($A104,'RevPAR Raw Data'!$B$6:$BE$54,'RevPAR Raw Data'!I$1,FALSE)</f>
        <v>54.723095165703803</v>
      </c>
      <c r="AA104" s="114">
        <f>VLOOKUP($A104,'RevPAR Raw Data'!$B$6:$BE$54,'RevPAR Raw Data'!J$1,FALSE)</f>
        <v>54.835278200060799</v>
      </c>
      <c r="AB104" s="114">
        <f>VLOOKUP($A104,'RevPAR Raw Data'!$B$6:$BE$54,'RevPAR Raw Data'!K$1,FALSE)</f>
        <v>57.534321982365398</v>
      </c>
      <c r="AC104" s="115">
        <f>VLOOKUP($A104,'RevPAR Raw Data'!$B$6:$BE$54,'RevPAR Raw Data'!L$1,FALSE)</f>
        <v>53.558060200668798</v>
      </c>
      <c r="AD104" s="114">
        <f>VLOOKUP($A104,'RevPAR Raw Data'!$B$6:$BE$54,'RevPAR Raw Data'!N$1,FALSE)</f>
        <v>76.1706293706293</v>
      </c>
      <c r="AE104" s="114">
        <f>VLOOKUP($A104,'RevPAR Raw Data'!$B$6:$BE$54,'RevPAR Raw Data'!O$1,FALSE)</f>
        <v>74.718412891456296</v>
      </c>
      <c r="AF104" s="115">
        <f>VLOOKUP($A104,'RevPAR Raw Data'!$B$6:$BE$54,'RevPAR Raw Data'!P$1,FALSE)</f>
        <v>75.444521131042805</v>
      </c>
      <c r="AG104" s="116">
        <f>VLOOKUP($A104,'RevPAR Raw Data'!$B$6:$BE$54,'RevPAR Raw Data'!R$1,FALSE)</f>
        <v>59.811334752204303</v>
      </c>
    </row>
    <row r="105" spans="1:33" x14ac:dyDescent="0.2">
      <c r="A105" s="93" t="s">
        <v>14</v>
      </c>
      <c r="B105" s="81">
        <f>(VLOOKUP($A104,'Occupancy Raw Data'!$B$8:$BE$54,'Occupancy Raw Data'!T$3,FALSE))/100</f>
        <v>1.0164432231700399E-2</v>
      </c>
      <c r="C105" s="82">
        <f>(VLOOKUP($A104,'Occupancy Raw Data'!$B$8:$BE$54,'Occupancy Raw Data'!U$3,FALSE))/100</f>
        <v>5.0983109409034097E-2</v>
      </c>
      <c r="D105" s="82">
        <f>(VLOOKUP($A104,'Occupancy Raw Data'!$B$8:$BE$54,'Occupancy Raw Data'!V$3,FALSE))/100</f>
        <v>0.11633229874504999</v>
      </c>
      <c r="E105" s="82">
        <f>(VLOOKUP($A104,'Occupancy Raw Data'!$B$8:$BE$54,'Occupancy Raw Data'!W$3,FALSE))/100</f>
        <v>0.22187863468081001</v>
      </c>
      <c r="F105" s="82">
        <f>(VLOOKUP($A104,'Occupancy Raw Data'!$B$8:$BE$54,'Occupancy Raw Data'!X$3,FALSE))/100</f>
        <v>0.14450766624679601</v>
      </c>
      <c r="G105" s="82">
        <f>(VLOOKUP($A104,'Occupancy Raw Data'!$B$8:$BE$54,'Occupancy Raw Data'!Y$3,FALSE))/100</f>
        <v>0.10667510781055099</v>
      </c>
      <c r="H105" s="83">
        <f>(VLOOKUP($A104,'Occupancy Raw Data'!$B$8:$BE$54,'Occupancy Raw Data'!AA$3,FALSE))/100</f>
        <v>-2.4011798514377701E-2</v>
      </c>
      <c r="I105" s="83">
        <f>(VLOOKUP($A104,'Occupancy Raw Data'!$B$8:$BE$54,'Occupancy Raw Data'!AB$3,FALSE))/100</f>
        <v>-9.2571022369309405E-2</v>
      </c>
      <c r="J105" s="82">
        <f>(VLOOKUP($A104,'Occupancy Raw Data'!$B$8:$BE$54,'Occupancy Raw Data'!AC$3,FALSE))/100</f>
        <v>-5.9352781180691899E-2</v>
      </c>
      <c r="K105" s="84">
        <f>(VLOOKUP($A104,'Occupancy Raw Data'!$B$8:$BE$54,'Occupancy Raw Data'!AE$3,FALSE))/100</f>
        <v>4.6872681152675094E-2</v>
      </c>
      <c r="M105" s="81">
        <f>(VLOOKUP($A104,'ADR Raw Data'!$B$6:$BE$54,'ADR Raw Data'!T$1,FALSE))/100</f>
        <v>-3.0102113758546701E-2</v>
      </c>
      <c r="N105" s="82">
        <f>(VLOOKUP($A104,'ADR Raw Data'!$B$6:$BE$54,'ADR Raw Data'!U$1,FALSE))/100</f>
        <v>-1.4232162623727101E-2</v>
      </c>
      <c r="O105" s="82">
        <f>(VLOOKUP($A104,'ADR Raw Data'!$B$6:$BE$54,'ADR Raw Data'!V$1,FALSE))/100</f>
        <v>3.3640275196500603E-3</v>
      </c>
      <c r="P105" s="82">
        <f>(VLOOKUP($A104,'ADR Raw Data'!$B$6:$BE$54,'ADR Raw Data'!W$1,FALSE))/100</f>
        <v>-1.5080862564445401E-2</v>
      </c>
      <c r="Q105" s="82">
        <f>(VLOOKUP($A104,'ADR Raw Data'!$B$6:$BE$54,'ADR Raw Data'!X$1,FALSE))/100</f>
        <v>-2.79383012157546E-2</v>
      </c>
      <c r="R105" s="82">
        <f>(VLOOKUP($A104,'ADR Raw Data'!$B$6:$BE$54,'ADR Raw Data'!Y$1,FALSE))/100</f>
        <v>-1.6264391137075399E-2</v>
      </c>
      <c r="S105" s="83">
        <f>(VLOOKUP($A104,'ADR Raw Data'!$B$6:$BE$54,'ADR Raw Data'!AA$1,FALSE))/100</f>
        <v>-4.2881963599821195E-2</v>
      </c>
      <c r="T105" s="83">
        <f>(VLOOKUP($A104,'ADR Raw Data'!$B$6:$BE$54,'ADR Raw Data'!AB$1,FALSE))/100</f>
        <v>-5.1785654593811195E-2</v>
      </c>
      <c r="U105" s="82">
        <f>(VLOOKUP($A104,'ADR Raw Data'!$B$6:$BE$54,'ADR Raw Data'!AC$1,FALSE))/100</f>
        <v>-4.7328896693982304E-2</v>
      </c>
      <c r="V105" s="84">
        <f>(VLOOKUP($A104,'ADR Raw Data'!$B$6:$BE$54,'ADR Raw Data'!AE$1,FALSE))/100</f>
        <v>-3.4809678693092996E-2</v>
      </c>
      <c r="X105" s="81">
        <f>(VLOOKUP($A104,'RevPAR Raw Data'!$B$6:$BE$54,'RevPAR Raw Data'!T$1,FALSE))/100</f>
        <v>-2.0243652422175899E-2</v>
      </c>
      <c r="Y105" s="82">
        <f>(VLOOKUP($A104,'RevPAR Raw Data'!$B$6:$BE$54,'RevPAR Raw Data'!U$1,FALSE))/100</f>
        <v>3.6025346881134304E-2</v>
      </c>
      <c r="Z105" s="82">
        <f>(VLOOKUP($A104,'RevPAR Raw Data'!$B$6:$BE$54,'RevPAR Raw Data'!V$1,FALSE))/100</f>
        <v>0.120087671319103</v>
      </c>
      <c r="AA105" s="82">
        <f>(VLOOKUP($A104,'RevPAR Raw Data'!$B$6:$BE$54,'RevPAR Raw Data'!W$1,FALSE))/100</f>
        <v>0.20345165092075701</v>
      </c>
      <c r="AB105" s="82">
        <f>(VLOOKUP($A104,'RevPAR Raw Data'!$B$6:$BE$54,'RevPAR Raw Data'!X$1,FALSE))/100</f>
        <v>0.112532066323453</v>
      </c>
      <c r="AC105" s="82">
        <f>(VLOOKUP($A104,'RevPAR Raw Data'!$B$6:$BE$54,'RevPAR Raw Data'!Y$1,FALSE))/100</f>
        <v>8.8675710995455598E-2</v>
      </c>
      <c r="AD105" s="83">
        <f>(VLOOKUP($A104,'RevPAR Raw Data'!$B$6:$BE$54,'RevPAR Raw Data'!AA$1,FALSE))/100</f>
        <v>-6.58640890443392E-2</v>
      </c>
      <c r="AE105" s="83">
        <f>(VLOOKUP($A104,'RevPAR Raw Data'!$B$6:$BE$54,'RevPAR Raw Data'!AB$1,FALSE))/100</f>
        <v>-0.13956282597330699</v>
      </c>
      <c r="AF105" s="82">
        <f>(VLOOKUP($A104,'RevPAR Raw Data'!$B$6:$BE$54,'RevPAR Raw Data'!AC$1,FALSE))/100</f>
        <v>-0.10387257622567199</v>
      </c>
      <c r="AG105" s="84">
        <f>(VLOOKUP($A104,'RevPAR Raw Data'!$B$6:$BE$54,'RevPAR Raw Data'!AE$1,FALSE))/100</f>
        <v>1.04313794891735E-2</v>
      </c>
    </row>
    <row r="106" spans="1:33" x14ac:dyDescent="0.2">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
      <c r="A107" s="108" t="s">
        <v>52</v>
      </c>
      <c r="B107" s="109">
        <f>(VLOOKUP($A107,'Occupancy Raw Data'!$B$8:$BE$45,'Occupancy Raw Data'!G$3,FALSE))/100</f>
        <v>0.56995812979762694</v>
      </c>
      <c r="C107" s="110">
        <f>(VLOOKUP($A107,'Occupancy Raw Data'!$B$8:$BE$45,'Occupancy Raw Data'!H$3,FALSE))/100</f>
        <v>0.60799023028611299</v>
      </c>
      <c r="D107" s="110">
        <f>(VLOOKUP($A107,'Occupancy Raw Data'!$B$8:$BE$45,'Occupancy Raw Data'!I$3,FALSE))/100</f>
        <v>0.63886950453593794</v>
      </c>
      <c r="E107" s="110">
        <f>(VLOOKUP($A107,'Occupancy Raw Data'!$B$8:$BE$45,'Occupancy Raw Data'!J$3,FALSE))/100</f>
        <v>0.60886252616887604</v>
      </c>
      <c r="F107" s="110">
        <f>(VLOOKUP($A107,'Occupancy Raw Data'!$B$8:$BE$45,'Occupancy Raw Data'!K$3,FALSE))/100</f>
        <v>0.58426378227494702</v>
      </c>
      <c r="G107" s="111">
        <f>(VLOOKUP($A107,'Occupancy Raw Data'!$B$8:$BE$45,'Occupancy Raw Data'!L$3,FALSE))/100</f>
        <v>0.60198883461270003</v>
      </c>
      <c r="H107" s="91">
        <f>(VLOOKUP($A107,'Occupancy Raw Data'!$B$8:$BE$45,'Occupancy Raw Data'!N$3,FALSE))/100</f>
        <v>0.69068387997208602</v>
      </c>
      <c r="I107" s="91">
        <f>(VLOOKUP($A107,'Occupancy Raw Data'!$B$8:$BE$45,'Occupancy Raw Data'!O$3,FALSE))/100</f>
        <v>0.70289602233077408</v>
      </c>
      <c r="J107" s="111">
        <f>(VLOOKUP($A107,'Occupancy Raw Data'!$B$8:$BE$45,'Occupancy Raw Data'!P$3,FALSE))/100</f>
        <v>0.69678995115142994</v>
      </c>
      <c r="K107" s="112">
        <f>(VLOOKUP($A107,'Occupancy Raw Data'!$B$8:$BE$45,'Occupancy Raw Data'!R$3,FALSE))/100</f>
        <v>0.62907486790947997</v>
      </c>
      <c r="M107" s="113">
        <f>VLOOKUP($A107,'ADR Raw Data'!$B$6:$BE$43,'ADR Raw Data'!G$1,FALSE)</f>
        <v>98.029935720844804</v>
      </c>
      <c r="N107" s="114">
        <f>VLOOKUP($A107,'ADR Raw Data'!$B$6:$BE$43,'ADR Raw Data'!H$1,FALSE)</f>
        <v>95.788711621233801</v>
      </c>
      <c r="O107" s="114">
        <f>VLOOKUP($A107,'ADR Raw Data'!$B$6:$BE$43,'ADR Raw Data'!I$1,FALSE)</f>
        <v>96.415144729655907</v>
      </c>
      <c r="P107" s="114">
        <f>VLOOKUP($A107,'ADR Raw Data'!$B$6:$BE$43,'ADR Raw Data'!J$1,FALSE)</f>
        <v>93.644905444125996</v>
      </c>
      <c r="Q107" s="114">
        <f>VLOOKUP($A107,'ADR Raw Data'!$B$6:$BE$43,'ADR Raw Data'!K$1,FALSE)</f>
        <v>99.445073156166004</v>
      </c>
      <c r="R107" s="115">
        <f>VLOOKUP($A107,'ADR Raw Data'!$B$6:$BE$43,'ADR Raw Data'!L$1,FALSE)</f>
        <v>96.622152089491607</v>
      </c>
      <c r="S107" s="114">
        <f>VLOOKUP($A107,'ADR Raw Data'!$B$6:$BE$43,'ADR Raw Data'!N$1,FALSE)</f>
        <v>111.71842637029501</v>
      </c>
      <c r="T107" s="114">
        <f>VLOOKUP($A107,'ADR Raw Data'!$B$6:$BE$43,'ADR Raw Data'!O$1,FALSE)</f>
        <v>111.390277984611</v>
      </c>
      <c r="U107" s="115">
        <f>VLOOKUP($A107,'ADR Raw Data'!$B$6:$BE$43,'ADR Raw Data'!P$1,FALSE)</f>
        <v>111.55291437155699</v>
      </c>
      <c r="V107" s="116">
        <f>VLOOKUP($A107,'ADR Raw Data'!$B$6:$BE$43,'ADR Raw Data'!R$1,FALSE)</f>
        <v>101.347279030149</v>
      </c>
      <c r="X107" s="113">
        <f>VLOOKUP($A107,'RevPAR Raw Data'!$B$6:$BE$43,'RevPAR Raw Data'!G$1,FALSE)</f>
        <v>55.872958827634299</v>
      </c>
      <c r="Y107" s="114">
        <f>VLOOKUP($A107,'RevPAR Raw Data'!$B$6:$BE$43,'RevPAR Raw Data'!H$1,FALSE)</f>
        <v>58.238600837404</v>
      </c>
      <c r="Z107" s="114">
        <f>VLOOKUP($A107,'RevPAR Raw Data'!$B$6:$BE$43,'RevPAR Raw Data'!I$1,FALSE)</f>
        <v>61.596695743196001</v>
      </c>
      <c r="AA107" s="114">
        <f>VLOOKUP($A107,'RevPAR Raw Data'!$B$6:$BE$43,'RevPAR Raw Data'!J$1,FALSE)</f>
        <v>57.0168736915561</v>
      </c>
      <c r="AB107" s="114">
        <f>VLOOKUP($A107,'RevPAR Raw Data'!$B$6:$BE$43,'RevPAR Raw Data'!K$1,FALSE)</f>
        <v>58.1021545708304</v>
      </c>
      <c r="AC107" s="115">
        <f>VLOOKUP($A107,'RevPAR Raw Data'!$B$6:$BE$43,'RevPAR Raw Data'!L$1,FALSE)</f>
        <v>58.165456734124199</v>
      </c>
      <c r="AD107" s="114">
        <f>VLOOKUP($A107,'RevPAR Raw Data'!$B$6:$BE$43,'RevPAR Raw Data'!N$1,FALSE)</f>
        <v>77.162116189811499</v>
      </c>
      <c r="AE107" s="114">
        <f>VLOOKUP($A107,'RevPAR Raw Data'!$B$6:$BE$43,'RevPAR Raw Data'!O$1,FALSE)</f>
        <v>78.2957833217027</v>
      </c>
      <c r="AF107" s="115">
        <f>VLOOKUP($A107,'RevPAR Raw Data'!$B$6:$BE$43,'RevPAR Raw Data'!P$1,FALSE)</f>
        <v>77.7289497557571</v>
      </c>
      <c r="AG107" s="116">
        <f>VLOOKUP($A107,'RevPAR Raw Data'!$B$6:$BE$43,'RevPAR Raw Data'!R$1,FALSE)</f>
        <v>63.755026168876398</v>
      </c>
    </row>
    <row r="108" spans="1:33" x14ac:dyDescent="0.2">
      <c r="A108" s="93" t="s">
        <v>14</v>
      </c>
      <c r="B108" s="81">
        <f>(VLOOKUP($A107,'Occupancy Raw Data'!$B$8:$BE$51,'Occupancy Raw Data'!T$3,FALSE))/100</f>
        <v>0.140329422429468</v>
      </c>
      <c r="C108" s="82">
        <f>(VLOOKUP($A107,'Occupancy Raw Data'!$B$8:$BE$51,'Occupancy Raw Data'!U$3,FALSE))/100</f>
        <v>0.11572675238675</v>
      </c>
      <c r="D108" s="82">
        <f>(VLOOKUP($A107,'Occupancy Raw Data'!$B$8:$BE$51,'Occupancy Raw Data'!V$3,FALSE))/100</f>
        <v>0.21396201894608599</v>
      </c>
      <c r="E108" s="82">
        <f>(VLOOKUP($A107,'Occupancy Raw Data'!$B$8:$BE$51,'Occupancy Raw Data'!W$3,FALSE))/100</f>
        <v>0.24987770340356899</v>
      </c>
      <c r="F108" s="82">
        <f>(VLOOKUP($A107,'Occupancy Raw Data'!$B$8:$BE$51,'Occupancy Raw Data'!X$3,FALSE))/100</f>
        <v>0.18223463275575899</v>
      </c>
      <c r="G108" s="82">
        <f>(VLOOKUP($A107,'Occupancy Raw Data'!$B$8:$BE$51,'Occupancy Raw Data'!Y$3,FALSE))/100</f>
        <v>0.17928112962669701</v>
      </c>
      <c r="H108" s="83">
        <f>(VLOOKUP($A107,'Occupancy Raw Data'!$B$8:$BE$51,'Occupancy Raw Data'!AA$3,FALSE))/100</f>
        <v>1.15614267566775E-2</v>
      </c>
      <c r="I108" s="83">
        <f>(VLOOKUP($A107,'Occupancy Raw Data'!$B$8:$BE$51,'Occupancy Raw Data'!AB$3,FALSE))/100</f>
        <v>4.1606991480772001E-2</v>
      </c>
      <c r="J108" s="82">
        <f>(VLOOKUP($A107,'Occupancy Raw Data'!$B$8:$BE$51,'Occupancy Raw Data'!AC$3,FALSE))/100</f>
        <v>2.6496004898824799E-2</v>
      </c>
      <c r="K108" s="84">
        <f>(VLOOKUP($A107,'Occupancy Raw Data'!$B$8:$BE$51,'Occupancy Raw Data'!AE$3,FALSE))/100</f>
        <v>0.126231427328097</v>
      </c>
      <c r="M108" s="81">
        <f>(VLOOKUP($A107,'ADR Raw Data'!$B$6:$BE$49,'ADR Raw Data'!T$1,FALSE))/100</f>
        <v>2.28635686841859E-2</v>
      </c>
      <c r="N108" s="82">
        <f>(VLOOKUP($A107,'ADR Raw Data'!$B$6:$BE$49,'ADR Raw Data'!U$1,FALSE))/100</f>
        <v>3.10379936287217E-2</v>
      </c>
      <c r="O108" s="82">
        <f>(VLOOKUP($A107,'ADR Raw Data'!$B$6:$BE$49,'ADR Raw Data'!V$1,FALSE))/100</f>
        <v>2.2560526998957303E-2</v>
      </c>
      <c r="P108" s="82">
        <f>(VLOOKUP($A107,'ADR Raw Data'!$B$6:$BE$49,'ADR Raw Data'!W$1,FALSE))/100</f>
        <v>-1.9884332247709201E-2</v>
      </c>
      <c r="Q108" s="82">
        <f>(VLOOKUP($A107,'ADR Raw Data'!$B$6:$BE$49,'ADR Raw Data'!X$1,FALSE))/100</f>
        <v>1.0851915047370599E-2</v>
      </c>
      <c r="R108" s="82">
        <f>(VLOOKUP($A107,'ADR Raw Data'!$B$6:$BE$49,'ADR Raw Data'!Y$1,FALSE))/100</f>
        <v>1.3574582991647901E-2</v>
      </c>
      <c r="S108" s="83">
        <f>(VLOOKUP($A107,'ADR Raw Data'!$B$6:$BE$49,'ADR Raw Data'!AA$1,FALSE))/100</f>
        <v>-2.3015718494518601E-3</v>
      </c>
      <c r="T108" s="83">
        <f>(VLOOKUP($A107,'ADR Raw Data'!$B$6:$BE$49,'ADR Raw Data'!AB$1,FALSE))/100</f>
        <v>-2.3826577983906299E-3</v>
      </c>
      <c r="U108" s="82">
        <f>(VLOOKUP($A107,'ADR Raw Data'!$B$6:$BE$49,'ADR Raw Data'!AC$1,FALSE))/100</f>
        <v>-2.3632926508780098E-3</v>
      </c>
      <c r="V108" s="84">
        <f>(VLOOKUP($A107,'ADR Raw Data'!$B$6:$BE$49,'ADR Raw Data'!AE$1,FALSE))/100</f>
        <v>2.90809702199625E-3</v>
      </c>
      <c r="X108" s="81">
        <f>(VLOOKUP($A107,'RevPAR Raw Data'!$B$6:$BE$43,'RevPAR Raw Data'!T$1,FALSE))/100</f>
        <v>0.166401422501782</v>
      </c>
      <c r="Y108" s="82">
        <f>(VLOOKUP($A107,'RevPAR Raw Data'!$B$6:$BE$43,'RevPAR Raw Data'!U$1,FALSE))/100</f>
        <v>0.15035667221872401</v>
      </c>
      <c r="Z108" s="82">
        <f>(VLOOKUP($A107,'RevPAR Raw Data'!$B$6:$BE$43,'RevPAR Raw Data'!V$1,FALSE))/100</f>
        <v>0.241349641850228</v>
      </c>
      <c r="AA108" s="82">
        <f>(VLOOKUP($A107,'RevPAR Raw Data'!$B$6:$BE$43,'RevPAR Raw Data'!W$1,FALSE))/100</f>
        <v>0.22502471988008899</v>
      </c>
      <c r="AB108" s="82">
        <f>(VLOOKUP($A107,'RevPAR Raw Data'!$B$6:$BE$43,'RevPAR Raw Data'!X$1,FALSE))/100</f>
        <v>0.19506414255648402</v>
      </c>
      <c r="AC108" s="82">
        <f>(VLOOKUP($A107,'RevPAR Raw Data'!$B$6:$BE$43,'RevPAR Raw Data'!Y$1,FALSE))/100</f>
        <v>0.19528937919129899</v>
      </c>
      <c r="AD108" s="83">
        <f>(VLOOKUP($A107,'RevPAR Raw Data'!$B$6:$BE$43,'RevPAR Raw Data'!AA$1,FALSE))/100</f>
        <v>9.2332454528629999E-3</v>
      </c>
      <c r="AE108" s="83">
        <f>(VLOOKUP($A107,'RevPAR Raw Data'!$B$6:$BE$43,'RevPAR Raw Data'!AB$1,FALSE))/100</f>
        <v>3.91251984596621E-2</v>
      </c>
      <c r="AF108" s="82">
        <f>(VLOOKUP($A107,'RevPAR Raw Data'!$B$6:$BE$43,'RevPAR Raw Data'!AC$1,FALSE))/100</f>
        <v>2.4070094434291801E-2</v>
      </c>
      <c r="AG108" s="84">
        <f>(VLOOKUP($A107,'RevPAR Raw Data'!$B$6:$BE$43,'RevPAR Raw Data'!AE$1,FALSE))/100</f>
        <v>0.12950661758798898</v>
      </c>
    </row>
    <row r="109" spans="1:33" x14ac:dyDescent="0.2">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
      <c r="A110" s="108" t="s">
        <v>55</v>
      </c>
      <c r="B110" s="109">
        <f>(VLOOKUP($A110,'Occupancy Raw Data'!$B$8:$BE$45,'Occupancy Raw Data'!G$3,FALSE))/100</f>
        <v>0.52660300136425597</v>
      </c>
      <c r="C110" s="110">
        <f>(VLOOKUP($A110,'Occupancy Raw Data'!$B$8:$BE$45,'Occupancy Raw Data'!H$3,FALSE))/100</f>
        <v>0.557786006626388</v>
      </c>
      <c r="D110" s="110">
        <f>(VLOOKUP($A110,'Occupancy Raw Data'!$B$8:$BE$45,'Occupancy Raw Data'!I$3,FALSE))/100</f>
        <v>0.49619957123367697</v>
      </c>
      <c r="E110" s="110">
        <f>(VLOOKUP($A110,'Occupancy Raw Data'!$B$8:$BE$45,'Occupancy Raw Data'!J$3,FALSE))/100</f>
        <v>0.46033911518222503</v>
      </c>
      <c r="F110" s="110">
        <f>(VLOOKUP($A110,'Occupancy Raw Data'!$B$8:$BE$45,'Occupancy Raw Data'!K$3,FALSE))/100</f>
        <v>0.480023387253946</v>
      </c>
      <c r="G110" s="111">
        <f>(VLOOKUP($A110,'Occupancy Raw Data'!$B$8:$BE$45,'Occupancy Raw Data'!L$3,FALSE))/100</f>
        <v>0.50419021633209904</v>
      </c>
      <c r="H110" s="91">
        <f>(VLOOKUP($A110,'Occupancy Raw Data'!$B$8:$BE$45,'Occupancy Raw Data'!N$3,FALSE))/100</f>
        <v>0.61274605340089605</v>
      </c>
      <c r="I110" s="91">
        <f>(VLOOKUP($A110,'Occupancy Raw Data'!$B$8:$BE$45,'Occupancy Raw Data'!O$3,FALSE))/100</f>
        <v>0.60865328396024099</v>
      </c>
      <c r="J110" s="111">
        <f>(VLOOKUP($A110,'Occupancy Raw Data'!$B$8:$BE$45,'Occupancy Raw Data'!P$3,FALSE))/100</f>
        <v>0.61069966868056902</v>
      </c>
      <c r="K110" s="112">
        <f>(VLOOKUP($A110,'Occupancy Raw Data'!$B$8:$BE$45,'Occupancy Raw Data'!R$3,FALSE))/100</f>
        <v>0.53462148843166102</v>
      </c>
      <c r="M110" s="113">
        <f>VLOOKUP($A110,'ADR Raw Data'!$B$6:$BE$43,'ADR Raw Data'!G$1,FALSE)</f>
        <v>149.22119911176901</v>
      </c>
      <c r="N110" s="114">
        <f>VLOOKUP($A110,'ADR Raw Data'!$B$6:$BE$43,'ADR Raw Data'!H$1,FALSE)</f>
        <v>145.26971348707099</v>
      </c>
      <c r="O110" s="114">
        <f>VLOOKUP($A110,'ADR Raw Data'!$B$6:$BE$43,'ADR Raw Data'!I$1,FALSE)</f>
        <v>134.50288688138201</v>
      </c>
      <c r="P110" s="114">
        <f>VLOOKUP($A110,'ADR Raw Data'!$B$6:$BE$43,'ADR Raw Data'!J$1,FALSE)</f>
        <v>136.173687552921</v>
      </c>
      <c r="Q110" s="114">
        <f>VLOOKUP($A110,'ADR Raw Data'!$B$6:$BE$43,'ADR Raw Data'!K$1,FALSE)</f>
        <v>177.93103126268699</v>
      </c>
      <c r="R110" s="115">
        <f>VLOOKUP($A110,'ADR Raw Data'!$B$6:$BE$43,'ADR Raw Data'!L$1,FALSE)</f>
        <v>148.53408040201001</v>
      </c>
      <c r="S110" s="114">
        <f>VLOOKUP($A110,'ADR Raw Data'!$B$6:$BE$43,'ADR Raw Data'!N$1,FALSE)</f>
        <v>201.78116094147501</v>
      </c>
      <c r="T110" s="114">
        <f>VLOOKUP($A110,'ADR Raw Data'!$B$6:$BE$43,'ADR Raw Data'!O$1,FALSE)</f>
        <v>182.80939161063</v>
      </c>
      <c r="U110" s="115">
        <f>VLOOKUP($A110,'ADR Raw Data'!$B$6:$BE$43,'ADR Raw Data'!P$1,FALSE)</f>
        <v>192.32706239029801</v>
      </c>
      <c r="V110" s="116">
        <f>VLOOKUP($A110,'ADR Raw Data'!$B$6:$BE$43,'ADR Raw Data'!R$1,FALSE)</f>
        <v>162.82689459431299</v>
      </c>
      <c r="X110" s="113">
        <f>VLOOKUP($A110,'RevPAR Raw Data'!$B$6:$BE$43,'RevPAR Raw Data'!G$1,FALSE)</f>
        <v>78.580331319430897</v>
      </c>
      <c r="Y110" s="114">
        <f>VLOOKUP($A110,'RevPAR Raw Data'!$B$6:$BE$43,'RevPAR Raw Data'!H$1,FALSE)</f>
        <v>81.029413369713495</v>
      </c>
      <c r="Z110" s="114">
        <f>VLOOKUP($A110,'RevPAR Raw Data'!$B$6:$BE$43,'RevPAR Raw Data'!I$1,FALSE)</f>
        <v>66.740274800233806</v>
      </c>
      <c r="AA110" s="114">
        <f>VLOOKUP($A110,'RevPAR Raw Data'!$B$6:$BE$43,'RevPAR Raw Data'!J$1,FALSE)</f>
        <v>62.686074839212601</v>
      </c>
      <c r="AB110" s="114">
        <f>VLOOKUP($A110,'RevPAR Raw Data'!$B$6:$BE$43,'RevPAR Raw Data'!K$1,FALSE)</f>
        <v>85.411056324303203</v>
      </c>
      <c r="AC110" s="115">
        <f>VLOOKUP($A110,'RevPAR Raw Data'!$B$6:$BE$43,'RevPAR Raw Data'!L$1,FALSE)</f>
        <v>74.889430130578802</v>
      </c>
      <c r="AD110" s="114">
        <f>VLOOKUP($A110,'RevPAR Raw Data'!$B$6:$BE$43,'RevPAR Raw Data'!N$1,FALSE)</f>
        <v>123.64061001754</v>
      </c>
      <c r="AE110" s="114">
        <f>VLOOKUP($A110,'RevPAR Raw Data'!$B$6:$BE$43,'RevPAR Raw Data'!O$1,FALSE)</f>
        <v>111.267536542584</v>
      </c>
      <c r="AF110" s="115">
        <f>VLOOKUP($A110,'RevPAR Raw Data'!$B$6:$BE$43,'RevPAR Raw Data'!P$1,FALSE)</f>
        <v>117.454073280062</v>
      </c>
      <c r="AG110" s="116">
        <f>VLOOKUP($A110,'RevPAR Raw Data'!$B$6:$BE$43,'RevPAR Raw Data'!R$1,FALSE)</f>
        <v>87.050756744716907</v>
      </c>
    </row>
    <row r="111" spans="1:33" x14ac:dyDescent="0.2">
      <c r="A111" s="93" t="s">
        <v>14</v>
      </c>
      <c r="B111" s="81">
        <f>(VLOOKUP($A110,'Occupancy Raw Data'!$B$8:$BE$51,'Occupancy Raw Data'!T$3,FALSE))/100</f>
        <v>7.1664252260868311E-2</v>
      </c>
      <c r="C111" s="82">
        <f>(VLOOKUP($A110,'Occupancy Raw Data'!$B$8:$BE$51,'Occupancy Raw Data'!U$3,FALSE))/100</f>
        <v>8.8443630961339503E-2</v>
      </c>
      <c r="D111" s="82">
        <f>(VLOOKUP($A110,'Occupancy Raw Data'!$B$8:$BE$51,'Occupancy Raw Data'!V$3,FALSE))/100</f>
        <v>0.110541897522992</v>
      </c>
      <c r="E111" s="82">
        <f>(VLOOKUP($A110,'Occupancy Raw Data'!$B$8:$BE$51,'Occupancy Raw Data'!W$3,FALSE))/100</f>
        <v>0.115254557400237</v>
      </c>
      <c r="F111" s="82">
        <f>(VLOOKUP($A110,'Occupancy Raw Data'!$B$8:$BE$51,'Occupancy Raw Data'!X$3,FALSE))/100</f>
        <v>-9.1673536772152411E-2</v>
      </c>
      <c r="G111" s="82">
        <f>(VLOOKUP($A110,'Occupancy Raw Data'!$B$8:$BE$51,'Occupancy Raw Data'!Y$3,FALSE))/100</f>
        <v>5.39557427985888E-2</v>
      </c>
      <c r="H111" s="83">
        <f>(VLOOKUP($A110,'Occupancy Raw Data'!$B$8:$BE$51,'Occupancy Raw Data'!AA$3,FALSE))/100</f>
        <v>-8.9186212791137198E-2</v>
      </c>
      <c r="I111" s="83">
        <f>(VLOOKUP($A110,'Occupancy Raw Data'!$B$8:$BE$51,'Occupancy Raw Data'!AB$3,FALSE))/100</f>
        <v>-8.7574739871265891E-2</v>
      </c>
      <c r="J111" s="82">
        <f>(VLOOKUP($A110,'Occupancy Raw Data'!$B$8:$BE$51,'Occupancy Raw Data'!AC$3,FALSE))/100</f>
        <v>-8.8383888403324701E-2</v>
      </c>
      <c r="K111" s="84">
        <f>(VLOOKUP($A110,'Occupancy Raw Data'!$B$8:$BE$51,'Occupancy Raw Data'!AE$3,FALSE))/100</f>
        <v>2.8507448887793102E-3</v>
      </c>
      <c r="M111" s="81">
        <f>(VLOOKUP($A110,'ADR Raw Data'!$B$6:$BE$49,'ADR Raw Data'!T$1,FALSE))/100</f>
        <v>-4.7555506349197293E-2</v>
      </c>
      <c r="N111" s="82">
        <f>(VLOOKUP($A110,'ADR Raw Data'!$B$6:$BE$49,'ADR Raw Data'!U$1,FALSE))/100</f>
        <v>4.3564338649629804E-3</v>
      </c>
      <c r="O111" s="82">
        <f>(VLOOKUP($A110,'ADR Raw Data'!$B$6:$BE$49,'ADR Raw Data'!V$1,FALSE))/100</f>
        <v>-9.7334525691128299E-2</v>
      </c>
      <c r="P111" s="82">
        <f>(VLOOKUP($A110,'ADR Raw Data'!$B$6:$BE$49,'ADR Raw Data'!W$1,FALSE))/100</f>
        <v>-0.20939424087672698</v>
      </c>
      <c r="Q111" s="82">
        <f>(VLOOKUP($A110,'ADR Raw Data'!$B$6:$BE$49,'ADR Raw Data'!X$1,FALSE))/100</f>
        <v>-8.3127512005363211E-2</v>
      </c>
      <c r="R111" s="82">
        <f>(VLOOKUP($A110,'ADR Raw Data'!$B$6:$BE$49,'ADR Raw Data'!Y$1,FALSE))/100</f>
        <v>-9.2144431233662005E-2</v>
      </c>
      <c r="S111" s="83">
        <f>(VLOOKUP($A110,'ADR Raw Data'!$B$6:$BE$49,'ADR Raw Data'!AA$1,FALSE))/100</f>
        <v>-3.60792168900224E-2</v>
      </c>
      <c r="T111" s="83">
        <f>(VLOOKUP($A110,'ADR Raw Data'!$B$6:$BE$49,'ADR Raw Data'!AB$1,FALSE))/100</f>
        <v>-7.7442321251350907E-2</v>
      </c>
      <c r="U111" s="82">
        <f>(VLOOKUP($A110,'ADR Raw Data'!$B$6:$BE$49,'ADR Raw Data'!AC$1,FALSE))/100</f>
        <v>-5.6147044741304407E-2</v>
      </c>
      <c r="V111" s="84">
        <f>(VLOOKUP($A110,'ADR Raw Data'!$B$6:$BE$49,'ADR Raw Data'!AE$1,FALSE))/100</f>
        <v>-8.5386271950724998E-2</v>
      </c>
      <c r="X111" s="81">
        <f>(VLOOKUP($A110,'RevPAR Raw Data'!$B$6:$BE$43,'RevPAR Raw Data'!T$1,FALSE))/100</f>
        <v>2.0700716108268701E-2</v>
      </c>
      <c r="Y111" s="82">
        <f>(VLOOKUP($A110,'RevPAR Raw Data'!$B$6:$BE$43,'RevPAR Raw Data'!U$1,FALSE))/100</f>
        <v>9.3185363655362799E-2</v>
      </c>
      <c r="Z111" s="82">
        <f>(VLOOKUP($A110,'RevPAR Raw Data'!$B$6:$BE$43,'RevPAR Raw Data'!V$1,FALSE))/100</f>
        <v>2.4478286674666002E-3</v>
      </c>
      <c r="AA111" s="82">
        <f>(VLOOKUP($A110,'RevPAR Raw Data'!$B$6:$BE$43,'RevPAR Raw Data'!W$1,FALSE))/100</f>
        <v>-0.11827332403089499</v>
      </c>
      <c r="AB111" s="82">
        <f>(VLOOKUP($A110,'RevPAR Raw Data'!$B$6:$BE$43,'RevPAR Raw Data'!X$1,FALSE))/100</f>
        <v>-0.16718045574891399</v>
      </c>
      <c r="AC111" s="82">
        <f>(VLOOKUP($A110,'RevPAR Raw Data'!$B$6:$BE$43,'RevPAR Raw Data'!Y$1,FALSE))/100</f>
        <v>-4.3160409667038907E-2</v>
      </c>
      <c r="AD111" s="83">
        <f>(VLOOKUP($A110,'RevPAR Raw Data'!$B$6:$BE$43,'RevPAR Raw Data'!AA$1,FALSE))/100</f>
        <v>-0.122047660966268</v>
      </c>
      <c r="AE111" s="83">
        <f>(VLOOKUP($A110,'RevPAR Raw Data'!$B$6:$BE$43,'RevPAR Raw Data'!AB$1,FALSE))/100</f>
        <v>-0.158235069984002</v>
      </c>
      <c r="AF111" s="82">
        <f>(VLOOKUP($A110,'RevPAR Raw Data'!$B$6:$BE$43,'RevPAR Raw Data'!AC$1,FALSE))/100</f>
        <v>-0.139568439008037</v>
      </c>
      <c r="AG111" s="84">
        <f>(VLOOKUP($A110,'RevPAR Raw Data'!$B$6:$BE$43,'RevPAR Raw Data'!AE$1,FALSE))/100</f>
        <v>-8.2778941540281092E-2</v>
      </c>
    </row>
    <row r="112" spans="1:33" x14ac:dyDescent="0.2">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4" x14ac:dyDescent="0.2">
      <c r="A113" s="108" t="s">
        <v>54</v>
      </c>
      <c r="B113" s="109">
        <f>(VLOOKUP($A113,'Occupancy Raw Data'!$B$8:$BE$45,'Occupancy Raw Data'!G$3,FALSE))/100</f>
        <v>0.52664298401420906</v>
      </c>
      <c r="C113" s="110">
        <f>(VLOOKUP($A113,'Occupancy Raw Data'!$B$8:$BE$45,'Occupancy Raw Data'!H$3,FALSE))/100</f>
        <v>0.59360568383658896</v>
      </c>
      <c r="D113" s="110">
        <f>(VLOOKUP($A113,'Occupancy Raw Data'!$B$8:$BE$45,'Occupancy Raw Data'!I$3,FALSE))/100</f>
        <v>0.56297074794184598</v>
      </c>
      <c r="E113" s="110">
        <f>(VLOOKUP($A113,'Occupancy Raw Data'!$B$8:$BE$45,'Occupancy Raw Data'!J$3,FALSE))/100</f>
        <v>0.53301804168856104</v>
      </c>
      <c r="F113" s="110">
        <f>(VLOOKUP($A113,'Occupancy Raw Data'!$B$8:$BE$45,'Occupancy Raw Data'!K$3,FALSE))/100</f>
        <v>0.54107549483271999</v>
      </c>
      <c r="G113" s="111">
        <f>(VLOOKUP($A113,'Occupancy Raw Data'!$B$8:$BE$45,'Occupancy Raw Data'!L$3,FALSE))/100</f>
        <v>0.55141437982174901</v>
      </c>
      <c r="H113" s="91">
        <f>(VLOOKUP($A113,'Occupancy Raw Data'!$B$8:$BE$45,'Occupancy Raw Data'!N$3,FALSE))/100</f>
        <v>0.59064634787178105</v>
      </c>
      <c r="I113" s="91">
        <f>(VLOOKUP($A113,'Occupancy Raw Data'!$B$8:$BE$45,'Occupancy Raw Data'!O$3,FALSE))/100</f>
        <v>0.67157120336310994</v>
      </c>
      <c r="J113" s="111">
        <f>(VLOOKUP($A113,'Occupancy Raw Data'!$B$8:$BE$45,'Occupancy Raw Data'!P$3,FALSE))/100</f>
        <v>0.63110877561744605</v>
      </c>
      <c r="K113" s="112">
        <f>(VLOOKUP($A113,'Occupancy Raw Data'!$B$8:$BE$45,'Occupancy Raw Data'!R$3,FALSE))/100</f>
        <v>0.57427458861951997</v>
      </c>
      <c r="M113" s="113">
        <f>VLOOKUP($A113,'ADR Raw Data'!$B$6:$BE$43,'ADR Raw Data'!G$1,FALSE)</f>
        <v>96.567271500843106</v>
      </c>
      <c r="N113" s="114">
        <f>VLOOKUP($A113,'ADR Raw Data'!$B$6:$BE$43,'ADR Raw Data'!H$1,FALSE)</f>
        <v>97.167600239377606</v>
      </c>
      <c r="O113" s="114">
        <f>VLOOKUP($A113,'ADR Raw Data'!$B$6:$BE$43,'ADR Raw Data'!I$1,FALSE)</f>
        <v>97.914253266957004</v>
      </c>
      <c r="P113" s="114">
        <f>VLOOKUP($A113,'ADR Raw Data'!$B$6:$BE$43,'ADR Raw Data'!J$1,FALSE)</f>
        <v>95.247975681892797</v>
      </c>
      <c r="Q113" s="114">
        <f>VLOOKUP($A113,'ADR Raw Data'!$B$6:$BE$43,'ADR Raw Data'!K$1,FALSE)</f>
        <v>95.851226934282906</v>
      </c>
      <c r="R113" s="115">
        <f>VLOOKUP($A113,'ADR Raw Data'!$B$6:$BE$43,'ADR Raw Data'!L$1,FALSE)</f>
        <v>96.574236248642407</v>
      </c>
      <c r="S113" s="114">
        <f>VLOOKUP($A113,'ADR Raw Data'!$B$6:$BE$43,'ADR Raw Data'!N$1,FALSE)</f>
        <v>102.867766903914</v>
      </c>
      <c r="T113" s="114">
        <f>VLOOKUP($A113,'ADR Raw Data'!$B$6:$BE$43,'ADR Raw Data'!O$1,FALSE)</f>
        <v>104.722417840375</v>
      </c>
      <c r="U113" s="115">
        <f>VLOOKUP($A113,'ADR Raw Data'!$B$6:$BE$43,'ADR Raw Data'!P$1,FALSE)</f>
        <v>103.85454621149</v>
      </c>
      <c r="V113" s="116">
        <f>VLOOKUP($A113,'ADR Raw Data'!$B$6:$BE$43,'ADR Raw Data'!R$1,FALSE)</f>
        <v>98.869258497746998</v>
      </c>
      <c r="X113" s="113">
        <f>VLOOKUP($A113,'RevPAR Raw Data'!$B$6:$BE$43,'RevPAR Raw Data'!G$1,FALSE)</f>
        <v>50.8564760213143</v>
      </c>
      <c r="Y113" s="114">
        <f>VLOOKUP($A113,'RevPAR Raw Data'!$B$6:$BE$43,'RevPAR Raw Data'!H$1,FALSE)</f>
        <v>57.679239786856101</v>
      </c>
      <c r="Z113" s="114">
        <f>VLOOKUP($A113,'RevPAR Raw Data'!$B$6:$BE$43,'RevPAR Raw Data'!I$1,FALSE)</f>
        <v>55.122860395866098</v>
      </c>
      <c r="AA113" s="114">
        <f>VLOOKUP($A113,'RevPAR Raw Data'!$B$6:$BE$43,'RevPAR Raw Data'!J$1,FALSE)</f>
        <v>50.768889472762297</v>
      </c>
      <c r="AB113" s="114">
        <f>VLOOKUP($A113,'RevPAR Raw Data'!$B$6:$BE$43,'RevPAR Raw Data'!K$1,FALSE)</f>
        <v>51.862750043790498</v>
      </c>
      <c r="AC113" s="115">
        <f>VLOOKUP($A113,'RevPAR Raw Data'!$B$6:$BE$43,'RevPAR Raw Data'!L$1,FALSE)</f>
        <v>53.252422587804197</v>
      </c>
      <c r="AD113" s="114">
        <f>VLOOKUP($A113,'RevPAR Raw Data'!$B$6:$BE$43,'RevPAR Raw Data'!N$1,FALSE)</f>
        <v>60.7584708355228</v>
      </c>
      <c r="AE113" s="114">
        <f>VLOOKUP($A113,'RevPAR Raw Data'!$B$6:$BE$43,'RevPAR Raw Data'!O$1,FALSE)</f>
        <v>70.328560168155505</v>
      </c>
      <c r="AF113" s="115">
        <f>VLOOKUP($A113,'RevPAR Raw Data'!$B$6:$BE$43,'RevPAR Raw Data'!P$1,FALSE)</f>
        <v>65.543515501839195</v>
      </c>
      <c r="AG113" s="116">
        <f>VLOOKUP($A113,'RevPAR Raw Data'!$B$6:$BE$43,'RevPAR Raw Data'!R$1,FALSE)</f>
        <v>56.778102750910598</v>
      </c>
    </row>
    <row r="114" spans="1:34" x14ac:dyDescent="0.2">
      <c r="A114" s="93" t="s">
        <v>14</v>
      </c>
      <c r="B114" s="81">
        <f>(VLOOKUP($A113,'Occupancy Raw Data'!$B$8:$BE$51,'Occupancy Raw Data'!T$3,FALSE))/100</f>
        <v>2.7028839195801801E-2</v>
      </c>
      <c r="C114" s="82">
        <f>(VLOOKUP($A113,'Occupancy Raw Data'!$B$8:$BE$51,'Occupancy Raw Data'!U$3,FALSE))/100</f>
        <v>1.26432164140701E-2</v>
      </c>
      <c r="D114" s="82">
        <f>(VLOOKUP($A113,'Occupancy Raw Data'!$B$8:$BE$51,'Occupancy Raw Data'!V$3,FALSE))/100</f>
        <v>1.7434922683019702E-2</v>
      </c>
      <c r="E114" s="82">
        <f>(VLOOKUP($A113,'Occupancy Raw Data'!$B$8:$BE$51,'Occupancy Raw Data'!W$3,FALSE))/100</f>
        <v>0.15413475535253598</v>
      </c>
      <c r="F114" s="82">
        <f>(VLOOKUP($A113,'Occupancy Raw Data'!$B$8:$BE$51,'Occupancy Raw Data'!X$3,FALSE))/100</f>
        <v>8.4851632756896399E-3</v>
      </c>
      <c r="G114" s="82">
        <f>(VLOOKUP($A113,'Occupancy Raw Data'!$B$8:$BE$51,'Occupancy Raw Data'!Y$3,FALSE))/100</f>
        <v>4.0146449846331193E-2</v>
      </c>
      <c r="H114" s="83">
        <f>(VLOOKUP($A113,'Occupancy Raw Data'!$B$8:$BE$51,'Occupancy Raw Data'!AA$3,FALSE))/100</f>
        <v>-0.15152691475711499</v>
      </c>
      <c r="I114" s="83">
        <f>(VLOOKUP($A113,'Occupancy Raw Data'!$B$8:$BE$51,'Occupancy Raw Data'!AB$3,FALSE))/100</f>
        <v>-7.1566798885030203E-2</v>
      </c>
      <c r="J114" s="82">
        <f>(VLOOKUP($A113,'Occupancy Raw Data'!$B$8:$BE$51,'Occupancy Raw Data'!AC$3,FALSE))/100</f>
        <v>-0.110780482366876</v>
      </c>
      <c r="K114" s="84">
        <f>(VLOOKUP($A113,'Occupancy Raw Data'!$B$8:$BE$51,'Occupancy Raw Data'!AE$3,FALSE))/100</f>
        <v>-1.2334281633011099E-2</v>
      </c>
      <c r="M114" s="81">
        <f>(VLOOKUP($A113,'ADR Raw Data'!$B$6:$BE$49,'ADR Raw Data'!T$1,FALSE))/100</f>
        <v>6.3296514159549401E-3</v>
      </c>
      <c r="N114" s="82">
        <f>(VLOOKUP($A113,'ADR Raw Data'!$B$6:$BE$49,'ADR Raw Data'!U$1,FALSE))/100</f>
        <v>-5.6838901484670599E-2</v>
      </c>
      <c r="O114" s="82">
        <f>(VLOOKUP($A113,'ADR Raw Data'!$B$6:$BE$49,'ADR Raw Data'!V$1,FALSE))/100</f>
        <v>-4.8401806794512295E-2</v>
      </c>
      <c r="P114" s="82">
        <f>(VLOOKUP($A113,'ADR Raw Data'!$B$6:$BE$49,'ADR Raw Data'!W$1,FALSE))/100</f>
        <v>3.7118644408654901E-2</v>
      </c>
      <c r="Q114" s="82">
        <f>(VLOOKUP($A113,'ADR Raw Data'!$B$6:$BE$49,'ADR Raw Data'!X$1,FALSE))/100</f>
        <v>3.6504658598572798E-2</v>
      </c>
      <c r="R114" s="82">
        <f>(VLOOKUP($A113,'ADR Raw Data'!$B$6:$BE$49,'ADR Raw Data'!Y$1,FALSE))/100</f>
        <v>-9.9650863818407497E-3</v>
      </c>
      <c r="S114" s="83">
        <f>(VLOOKUP($A113,'ADR Raw Data'!$B$6:$BE$49,'ADR Raw Data'!AA$1,FALSE))/100</f>
        <v>-2.4149675940739298E-2</v>
      </c>
      <c r="T114" s="83">
        <f>(VLOOKUP($A113,'ADR Raw Data'!$B$6:$BE$49,'ADR Raw Data'!AB$1,FALSE))/100</f>
        <v>-2.9608472006124298E-3</v>
      </c>
      <c r="U114" s="82">
        <f>(VLOOKUP($A113,'ADR Raw Data'!$B$6:$BE$49,'ADR Raw Data'!AC$1,FALSE))/100</f>
        <v>-1.2975200709025201E-2</v>
      </c>
      <c r="V114" s="84">
        <f>(VLOOKUP($A113,'ADR Raw Data'!$B$6:$BE$49,'ADR Raw Data'!AE$1,FALSE))/100</f>
        <v>-1.3501855535550601E-2</v>
      </c>
      <c r="X114" s="81">
        <f>(VLOOKUP($A113,'RevPAR Raw Data'!$B$6:$BE$43,'RevPAR Raw Data'!T$1,FALSE))/100</f>
        <v>3.35295737420441E-2</v>
      </c>
      <c r="Y114" s="82">
        <f>(VLOOKUP($A113,'RevPAR Raw Data'!$B$6:$BE$43,'RevPAR Raw Data'!U$1,FALSE))/100</f>
        <v>-4.49143116028091E-2</v>
      </c>
      <c r="Z114" s="82">
        <f>(VLOOKUP($A113,'RevPAR Raw Data'!$B$6:$BE$43,'RevPAR Raw Data'!V$1,FALSE))/100</f>
        <v>-3.1810765870673302E-2</v>
      </c>
      <c r="AA114" s="82">
        <f>(VLOOKUP($A113,'RevPAR Raw Data'!$B$6:$BE$43,'RevPAR Raw Data'!W$1,FALSE))/100</f>
        <v>0.19697467293613699</v>
      </c>
      <c r="AB114" s="82">
        <f>(VLOOKUP($A113,'RevPAR Raw Data'!$B$6:$BE$43,'RevPAR Raw Data'!X$1,FALSE))/100</f>
        <v>4.5299569862794702E-2</v>
      </c>
      <c r="AC114" s="82">
        <f>(VLOOKUP($A113,'RevPAR Raw Data'!$B$6:$BE$43,'RevPAR Raw Data'!Y$1,FALSE))/100</f>
        <v>2.9781300623847498E-2</v>
      </c>
      <c r="AD114" s="83">
        <f>(VLOOKUP($A113,'RevPAR Raw Data'!$B$6:$BE$43,'RevPAR Raw Data'!AA$1,FALSE))/100</f>
        <v>-0.17201726481017002</v>
      </c>
      <c r="AE114" s="83">
        <f>(VLOOKUP($A113,'RevPAR Raw Data'!$B$6:$BE$43,'RevPAR Raw Data'!AB$1,FALSE))/100</f>
        <v>-7.4315747729507095E-2</v>
      </c>
      <c r="AF114" s="82">
        <f>(VLOOKUP($A113,'RevPAR Raw Data'!$B$6:$BE$43,'RevPAR Raw Data'!AC$1,FALSE))/100</f>
        <v>-0.12231828408254801</v>
      </c>
      <c r="AG114" s="84">
        <f>(VLOOKUP($A113,'RevPAR Raw Data'!$B$6:$BE$43,'RevPAR Raw Data'!AE$1,FALSE))/100</f>
        <v>-2.5669601479818099E-2</v>
      </c>
    </row>
    <row r="115" spans="1:34" x14ac:dyDescent="0.2">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4" x14ac:dyDescent="0.2">
      <c r="A116" s="108" t="s">
        <v>50</v>
      </c>
      <c r="B116" s="109">
        <f>(VLOOKUP($A116,'Occupancy Raw Data'!$B$8:$BE$45,'Occupancy Raw Data'!G$3,FALSE))/100</f>
        <v>0.42580840132970599</v>
      </c>
      <c r="C116" s="110">
        <f>(VLOOKUP($A116,'Occupancy Raw Data'!$B$8:$BE$45,'Occupancy Raw Data'!H$3,FALSE))/100</f>
        <v>0.49229374433363504</v>
      </c>
      <c r="D116" s="110">
        <f>(VLOOKUP($A116,'Occupancy Raw Data'!$B$8:$BE$45,'Occupancy Raw Data'!I$3,FALSE))/100</f>
        <v>0.50619522514354698</v>
      </c>
      <c r="E116" s="110">
        <f>(VLOOKUP($A116,'Occupancy Raw Data'!$B$8:$BE$45,'Occupancy Raw Data'!J$3,FALSE))/100</f>
        <v>0.44968268359020797</v>
      </c>
      <c r="F116" s="110">
        <f>(VLOOKUP($A116,'Occupancy Raw Data'!$B$8:$BE$45,'Occupancy Raw Data'!K$3,FALSE))/100</f>
        <v>0.42822605016621301</v>
      </c>
      <c r="G116" s="111">
        <f>(VLOOKUP($A116,'Occupancy Raw Data'!$B$8:$BE$45,'Occupancy Raw Data'!L$3,FALSE))/100</f>
        <v>0.46044122091266204</v>
      </c>
      <c r="H116" s="91">
        <f>(VLOOKUP($A116,'Occupancy Raw Data'!$B$8:$BE$45,'Occupancy Raw Data'!N$3,FALSE))/100</f>
        <v>0.53188274403142899</v>
      </c>
      <c r="I116" s="91">
        <f>(VLOOKUP($A116,'Occupancy Raw Data'!$B$8:$BE$45,'Occupancy Raw Data'!O$3,FALSE))/100</f>
        <v>0.53369598065880897</v>
      </c>
      <c r="J116" s="111">
        <f>(VLOOKUP($A116,'Occupancy Raw Data'!$B$8:$BE$45,'Occupancy Raw Data'!P$3,FALSE))/100</f>
        <v>0.53278936234511898</v>
      </c>
      <c r="K116" s="112">
        <f>(VLOOKUP($A116,'Occupancy Raw Data'!$B$8:$BE$45,'Occupancy Raw Data'!R$3,FALSE))/100</f>
        <v>0.48111211846479202</v>
      </c>
      <c r="M116" s="113">
        <f>VLOOKUP($A116,'ADR Raw Data'!$B$6:$BE$43,'ADR Raw Data'!G$1,FALSE)</f>
        <v>102.531646557842</v>
      </c>
      <c r="N116" s="114">
        <f>VLOOKUP($A116,'ADR Raw Data'!$B$6:$BE$43,'ADR Raw Data'!H$1,FALSE)</f>
        <v>103.497022713321</v>
      </c>
      <c r="O116" s="114">
        <f>VLOOKUP($A116,'ADR Raw Data'!$B$6:$BE$43,'ADR Raw Data'!I$1,FALSE)</f>
        <v>99.364585074626802</v>
      </c>
      <c r="P116" s="114">
        <f>VLOOKUP($A116,'ADR Raw Data'!$B$6:$BE$43,'ADR Raw Data'!J$1,FALSE)</f>
        <v>97.132923387096696</v>
      </c>
      <c r="Q116" s="114">
        <f>VLOOKUP($A116,'ADR Raw Data'!$B$6:$BE$43,'ADR Raw Data'!K$1,FALSE)</f>
        <v>100.789054340155</v>
      </c>
      <c r="R116" s="115">
        <f>VLOOKUP($A116,'ADR Raw Data'!$B$6:$BE$43,'ADR Raw Data'!L$1,FALSE)</f>
        <v>100.663074297715</v>
      </c>
      <c r="S116" s="114">
        <f>VLOOKUP($A116,'ADR Raw Data'!$B$6:$BE$43,'ADR Raw Data'!N$1,FALSE)</f>
        <v>111.18420454545399</v>
      </c>
      <c r="T116" s="114">
        <f>VLOOKUP($A116,'ADR Raw Data'!$B$6:$BE$43,'ADR Raw Data'!O$1,FALSE)</f>
        <v>111.454597961494</v>
      </c>
      <c r="U116" s="115">
        <f>VLOOKUP($A116,'ADR Raw Data'!$B$6:$BE$43,'ADR Raw Data'!P$1,FALSE)</f>
        <v>111.319631310266</v>
      </c>
      <c r="V116" s="116">
        <f>VLOOKUP($A116,'ADR Raw Data'!$B$6:$BE$43,'ADR Raw Data'!R$1,FALSE)</f>
        <v>104.034845656855</v>
      </c>
      <c r="X116" s="113">
        <f>VLOOKUP($A116,'RevPAR Raw Data'!$B$6:$BE$43,'RevPAR Raw Data'!G$1,FALSE)</f>
        <v>43.658836506497401</v>
      </c>
      <c r="Y116" s="114">
        <f>VLOOKUP($A116,'RevPAR Raw Data'!$B$6:$BE$43,'RevPAR Raw Data'!H$1,FALSE)</f>
        <v>50.9509368389241</v>
      </c>
      <c r="Z116" s="114">
        <f>VLOOKUP($A116,'RevPAR Raw Data'!$B$6:$BE$43,'RevPAR Raw Data'!I$1,FALSE)</f>
        <v>50.297878513145903</v>
      </c>
      <c r="AA116" s="114">
        <f>VLOOKUP($A116,'RevPAR Raw Data'!$B$6:$BE$43,'RevPAR Raw Data'!J$1,FALSE)</f>
        <v>43.678993653671803</v>
      </c>
      <c r="AB116" s="114">
        <f>VLOOKUP($A116,'RevPAR Raw Data'!$B$6:$BE$43,'RevPAR Raw Data'!K$1,FALSE)</f>
        <v>43.160498640072497</v>
      </c>
      <c r="AC116" s="115">
        <f>VLOOKUP($A116,'RevPAR Raw Data'!$B$6:$BE$43,'RevPAR Raw Data'!L$1,FALSE)</f>
        <v>46.349428830462301</v>
      </c>
      <c r="AD116" s="114">
        <f>VLOOKUP($A116,'RevPAR Raw Data'!$B$6:$BE$43,'RevPAR Raw Data'!N$1,FALSE)</f>
        <v>59.136959806588003</v>
      </c>
      <c r="AE116" s="114">
        <f>VLOOKUP($A116,'RevPAR Raw Data'!$B$6:$BE$43,'RevPAR Raw Data'!O$1,FALSE)</f>
        <v>59.482870957993299</v>
      </c>
      <c r="AF116" s="115">
        <f>VLOOKUP($A116,'RevPAR Raw Data'!$B$6:$BE$43,'RevPAR Raw Data'!P$1,FALSE)</f>
        <v>59.309915382290697</v>
      </c>
      <c r="AG116" s="116">
        <f>VLOOKUP($A116,'RevPAR Raw Data'!$B$6:$BE$43,'RevPAR Raw Data'!R$1,FALSE)</f>
        <v>50.052424988127598</v>
      </c>
    </row>
    <row r="117" spans="1:34" x14ac:dyDescent="0.2">
      <c r="A117" s="93" t="s">
        <v>14</v>
      </c>
      <c r="B117" s="81">
        <f>(VLOOKUP($A116,'Occupancy Raw Data'!$B$8:$BE$51,'Occupancy Raw Data'!T$3,FALSE))/100</f>
        <v>0.11103648647657201</v>
      </c>
      <c r="C117" s="82">
        <f>(VLOOKUP($A116,'Occupancy Raw Data'!$B$8:$BE$51,'Occupancy Raw Data'!U$3,FALSE))/100</f>
        <v>3.10011037835786E-2</v>
      </c>
      <c r="D117" s="82">
        <f>(VLOOKUP($A116,'Occupancy Raw Data'!$B$8:$BE$51,'Occupancy Raw Data'!V$3,FALSE))/100</f>
        <v>0.16159951114207999</v>
      </c>
      <c r="E117" s="82">
        <f>(VLOOKUP($A116,'Occupancy Raw Data'!$B$8:$BE$51,'Occupancy Raw Data'!W$3,FALSE))/100</f>
        <v>0.32012572838993303</v>
      </c>
      <c r="F117" s="82">
        <f>(VLOOKUP($A116,'Occupancy Raw Data'!$B$8:$BE$51,'Occupancy Raw Data'!X$3,FALSE))/100</f>
        <v>8.9197861949483107E-2</v>
      </c>
      <c r="G117" s="82">
        <f>(VLOOKUP($A116,'Occupancy Raw Data'!$B$8:$BE$51,'Occupancy Raw Data'!Y$3,FALSE))/100</f>
        <v>0.13391733043680001</v>
      </c>
      <c r="H117" s="83">
        <f>(VLOOKUP($A116,'Occupancy Raw Data'!$B$8:$BE$51,'Occupancy Raw Data'!AA$3,FALSE))/100</f>
        <v>-3.6305979819073998E-2</v>
      </c>
      <c r="I117" s="83">
        <f>(VLOOKUP($A116,'Occupancy Raw Data'!$B$8:$BE$51,'Occupancy Raw Data'!AB$3,FALSE))/100</f>
        <v>-1.7527620135274698E-2</v>
      </c>
      <c r="J117" s="82">
        <f>(VLOOKUP($A116,'Occupancy Raw Data'!$B$8:$BE$51,'Occupancy Raw Data'!AC$3,FALSE))/100</f>
        <v>-2.69914193839749E-2</v>
      </c>
      <c r="K117" s="84">
        <f>(VLOOKUP($A116,'Occupancy Raw Data'!$B$8:$BE$51,'Occupancy Raw Data'!AE$3,FALSE))/100</f>
        <v>7.7535918098024903E-2</v>
      </c>
      <c r="M117" s="81">
        <f>(VLOOKUP($A116,'ADR Raw Data'!$B$6:$BE$49,'ADR Raw Data'!T$1,FALSE))/100</f>
        <v>-1.8172495791052401E-2</v>
      </c>
      <c r="N117" s="82">
        <f>(VLOOKUP($A116,'ADR Raw Data'!$B$6:$BE$49,'ADR Raw Data'!U$1,FALSE))/100</f>
        <v>4.7806215493889699E-2</v>
      </c>
      <c r="O117" s="82">
        <f>(VLOOKUP($A116,'ADR Raw Data'!$B$6:$BE$49,'ADR Raw Data'!V$1,FALSE))/100</f>
        <v>5.1842821792134196E-2</v>
      </c>
      <c r="P117" s="82">
        <f>(VLOOKUP($A116,'ADR Raw Data'!$B$6:$BE$49,'ADR Raw Data'!W$1,FALSE))/100</f>
        <v>3.0152676164623901E-2</v>
      </c>
      <c r="Q117" s="82">
        <f>(VLOOKUP($A116,'ADR Raw Data'!$B$6:$BE$49,'ADR Raw Data'!X$1,FALSE))/100</f>
        <v>9.0319819466263898E-3</v>
      </c>
      <c r="R117" s="82">
        <f>(VLOOKUP($A116,'ADR Raw Data'!$B$6:$BE$49,'ADR Raw Data'!Y$1,FALSE))/100</f>
        <v>2.32010645001158E-2</v>
      </c>
      <c r="S117" s="83">
        <f>(VLOOKUP($A116,'ADR Raw Data'!$B$6:$BE$49,'ADR Raw Data'!AA$1,FALSE))/100</f>
        <v>-4.31681484733204E-2</v>
      </c>
      <c r="T117" s="83">
        <f>(VLOOKUP($A116,'ADR Raw Data'!$B$6:$BE$49,'ADR Raw Data'!AB$1,FALSE))/100</f>
        <v>-3.9864405838417598E-2</v>
      </c>
      <c r="U117" s="82">
        <f>(VLOOKUP($A116,'ADR Raw Data'!$B$6:$BE$49,'ADR Raw Data'!AC$1,FALSE))/100</f>
        <v>-4.1519013726195195E-2</v>
      </c>
      <c r="V117" s="84">
        <f>(VLOOKUP($A116,'ADR Raw Data'!$B$6:$BE$49,'ADR Raw Data'!AE$1,FALSE))/100</f>
        <v>-5.44053041895768E-3</v>
      </c>
      <c r="X117" s="81">
        <f>(VLOOKUP($A116,'RevPAR Raw Data'!$B$6:$BE$43,'RevPAR Raw Data'!T$1,FALSE))/100</f>
        <v>9.0846180602371401E-2</v>
      </c>
      <c r="Y117" s="82">
        <f>(VLOOKUP($A116,'RevPAR Raw Data'!$B$6:$BE$43,'RevPAR Raw Data'!U$1,FALSE))/100</f>
        <v>8.02893647254945E-2</v>
      </c>
      <c r="Z117" s="82">
        <f>(VLOOKUP($A116,'RevPAR Raw Data'!$B$6:$BE$43,'RevPAR Raw Data'!V$1,FALSE))/100</f>
        <v>0.22182010759204998</v>
      </c>
      <c r="AA117" s="82">
        <f>(VLOOKUP($A116,'RevPAR Raw Data'!$B$6:$BE$43,'RevPAR Raw Data'!W$1,FALSE))/100</f>
        <v>0.35993105197466302</v>
      </c>
      <c r="AB117" s="82">
        <f>(VLOOKUP($A116,'RevPAR Raw Data'!$B$6:$BE$43,'RevPAR Raw Data'!X$1,FALSE))/100</f>
        <v>9.9035477374914901E-2</v>
      </c>
      <c r="AC117" s="82">
        <f>(VLOOKUP($A116,'RevPAR Raw Data'!$B$6:$BE$43,'RevPAR Raw Data'!Y$1,FALSE))/100</f>
        <v>0.16022541955806299</v>
      </c>
      <c r="AD117" s="83">
        <f>(VLOOKUP($A116,'RevPAR Raw Data'!$B$6:$BE$43,'RevPAR Raw Data'!AA$1,FALSE))/100</f>
        <v>-7.7906866365095306E-2</v>
      </c>
      <c r="AE117" s="83">
        <f>(VLOOKUP($A116,'RevPAR Raw Data'!$B$6:$BE$43,'RevPAR Raw Data'!AB$1,FALSE))/100</f>
        <v>-5.6693297811238198E-2</v>
      </c>
      <c r="AF117" s="82">
        <f>(VLOOKUP($A116,'RevPAR Raw Data'!$B$6:$BE$43,'RevPAR Raw Data'!AC$1,FALSE))/100</f>
        <v>-6.738977599827739E-2</v>
      </c>
      <c r="AG117" s="84">
        <f>(VLOOKUP($A116,'RevPAR Raw Data'!$B$6:$BE$43,'RevPAR Raw Data'!AE$1,FALSE))/100</f>
        <v>7.1673551158093096E-2</v>
      </c>
    </row>
    <row r="118" spans="1:34" x14ac:dyDescent="0.2">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4" x14ac:dyDescent="0.2">
      <c r="A119" s="108" t="s">
        <v>51</v>
      </c>
      <c r="B119" s="109">
        <f>(VLOOKUP($A119,'Occupancy Raw Data'!$B$8:$BE$45,'Occupancy Raw Data'!G$3,FALSE))/100</f>
        <v>0.41442495126705603</v>
      </c>
      <c r="C119" s="110">
        <f>(VLOOKUP($A119,'Occupancy Raw Data'!$B$8:$BE$45,'Occupancy Raw Data'!H$3,FALSE))/100</f>
        <v>0.477582846003898</v>
      </c>
      <c r="D119" s="110">
        <f>(VLOOKUP($A119,'Occupancy Raw Data'!$B$8:$BE$45,'Occupancy Raw Data'!I$3,FALSE))/100</f>
        <v>0.49668615984405401</v>
      </c>
      <c r="E119" s="110">
        <f>(VLOOKUP($A119,'Occupancy Raw Data'!$B$8:$BE$45,'Occupancy Raw Data'!J$3,FALSE))/100</f>
        <v>0.51189083820662706</v>
      </c>
      <c r="F119" s="110">
        <f>(VLOOKUP($A119,'Occupancy Raw Data'!$B$8:$BE$45,'Occupancy Raw Data'!K$3,FALSE))/100</f>
        <v>0.42495126705653002</v>
      </c>
      <c r="G119" s="111">
        <f>(VLOOKUP($A119,'Occupancy Raw Data'!$B$8:$BE$45,'Occupancy Raw Data'!L$3,FALSE))/100</f>
        <v>0.46510721247563303</v>
      </c>
      <c r="H119" s="91">
        <f>(VLOOKUP($A119,'Occupancy Raw Data'!$B$8:$BE$45,'Occupancy Raw Data'!N$3,FALSE))/100</f>
        <v>0.47329434697855705</v>
      </c>
      <c r="I119" s="91">
        <f>(VLOOKUP($A119,'Occupancy Raw Data'!$B$8:$BE$45,'Occupancy Raw Data'!O$3,FALSE))/100</f>
        <v>0.54853801169590599</v>
      </c>
      <c r="J119" s="111">
        <f>(VLOOKUP($A119,'Occupancy Raw Data'!$B$8:$BE$45,'Occupancy Raw Data'!P$3,FALSE))/100</f>
        <v>0.51091617933723099</v>
      </c>
      <c r="K119" s="112">
        <f>(VLOOKUP($A119,'Occupancy Raw Data'!$B$8:$BE$45,'Occupancy Raw Data'!R$3,FALSE))/100</f>
        <v>0.47819548872180401</v>
      </c>
      <c r="M119" s="113">
        <f>VLOOKUP($A119,'ADR Raw Data'!$B$6:$BE$43,'ADR Raw Data'!G$1,FALSE)</f>
        <v>92.232347130761895</v>
      </c>
      <c r="N119" s="114">
        <f>VLOOKUP($A119,'ADR Raw Data'!$B$6:$BE$43,'ADR Raw Data'!H$1,FALSE)</f>
        <v>91.741795918367302</v>
      </c>
      <c r="O119" s="114">
        <f>VLOOKUP($A119,'ADR Raw Data'!$B$6:$BE$43,'ADR Raw Data'!I$1,FALSE)</f>
        <v>91.043669544740894</v>
      </c>
      <c r="P119" s="114">
        <f>VLOOKUP($A119,'ADR Raw Data'!$B$6:$BE$43,'ADR Raw Data'!J$1,FALSE)</f>
        <v>89.511888804264998</v>
      </c>
      <c r="Q119" s="114">
        <f>VLOOKUP($A119,'ADR Raw Data'!$B$6:$BE$43,'ADR Raw Data'!K$1,FALSE)</f>
        <v>89.6021100917431</v>
      </c>
      <c r="R119" s="115">
        <f>VLOOKUP($A119,'ADR Raw Data'!$B$6:$BE$43,'ADR Raw Data'!L$1,FALSE)</f>
        <v>90.798278290025095</v>
      </c>
      <c r="S119" s="114">
        <f>VLOOKUP($A119,'ADR Raw Data'!$B$6:$BE$43,'ADR Raw Data'!N$1,FALSE)</f>
        <v>105.342397034596</v>
      </c>
      <c r="T119" s="114">
        <f>VLOOKUP($A119,'ADR Raw Data'!$B$6:$BE$43,'ADR Raw Data'!O$1,FALSE)</f>
        <v>105.670621890547</v>
      </c>
      <c r="U119" s="115">
        <f>VLOOKUP($A119,'ADR Raw Data'!$B$6:$BE$43,'ADR Raw Data'!P$1,FALSE)</f>
        <v>105.518594048073</v>
      </c>
      <c r="V119" s="116">
        <f>VLOOKUP($A119,'ADR Raw Data'!$B$6:$BE$43,'ADR Raw Data'!R$1,FALSE)</f>
        <v>95.291866410435503</v>
      </c>
      <c r="X119" s="113">
        <f>VLOOKUP($A119,'RevPAR Raw Data'!$B$6:$BE$43,'RevPAR Raw Data'!G$1,FALSE)</f>
        <v>38.223385964912197</v>
      </c>
      <c r="Y119" s="114">
        <f>VLOOKUP($A119,'RevPAR Raw Data'!$B$6:$BE$43,'RevPAR Raw Data'!H$1,FALSE)</f>
        <v>43.8143079922027</v>
      </c>
      <c r="Z119" s="114">
        <f>VLOOKUP($A119,'RevPAR Raw Data'!$B$6:$BE$43,'RevPAR Raw Data'!I$1,FALSE)</f>
        <v>45.2201306042884</v>
      </c>
      <c r="AA119" s="114">
        <f>VLOOKUP($A119,'RevPAR Raw Data'!$B$6:$BE$43,'RevPAR Raw Data'!J$1,FALSE)</f>
        <v>45.820315789473597</v>
      </c>
      <c r="AB119" s="114">
        <f>VLOOKUP($A119,'RevPAR Raw Data'!$B$6:$BE$43,'RevPAR Raw Data'!K$1,FALSE)</f>
        <v>38.076530214424899</v>
      </c>
      <c r="AC119" s="115">
        <f>VLOOKUP($A119,'RevPAR Raw Data'!$B$6:$BE$43,'RevPAR Raw Data'!L$1,FALSE)</f>
        <v>42.2309341130604</v>
      </c>
      <c r="AD119" s="114">
        <f>VLOOKUP($A119,'RevPAR Raw Data'!$B$6:$BE$43,'RevPAR Raw Data'!N$1,FALSE)</f>
        <v>49.857961013645202</v>
      </c>
      <c r="AE119" s="114">
        <f>VLOOKUP($A119,'RevPAR Raw Data'!$B$6:$BE$43,'RevPAR Raw Data'!O$1,FALSE)</f>
        <v>57.964352826510698</v>
      </c>
      <c r="AF119" s="115">
        <f>VLOOKUP($A119,'RevPAR Raw Data'!$B$6:$BE$43,'RevPAR Raw Data'!P$1,FALSE)</f>
        <v>53.9111569200779</v>
      </c>
      <c r="AG119" s="116">
        <f>VLOOKUP($A119,'RevPAR Raw Data'!$B$6:$BE$43,'RevPAR Raw Data'!R$1,FALSE)</f>
        <v>45.568140629351099</v>
      </c>
    </row>
    <row r="120" spans="1:34" x14ac:dyDescent="0.2">
      <c r="A120" s="93" t="s">
        <v>14</v>
      </c>
      <c r="B120" s="81">
        <f>(VLOOKUP($A119,'Occupancy Raw Data'!$B$8:$BE$51,'Occupancy Raw Data'!T$3,FALSE))/100</f>
        <v>-9.7163907071027802E-2</v>
      </c>
      <c r="C120" s="82">
        <f>(VLOOKUP($A119,'Occupancy Raw Data'!$B$8:$BE$51,'Occupancy Raw Data'!U$3,FALSE))/100</f>
        <v>-1.0454322207884502E-2</v>
      </c>
      <c r="D120" s="82">
        <f>(VLOOKUP($A119,'Occupancy Raw Data'!$B$8:$BE$51,'Occupancy Raw Data'!V$3,FALSE))/100</f>
        <v>4.0526069040392798E-2</v>
      </c>
      <c r="E120" s="82">
        <f>(VLOOKUP($A119,'Occupancy Raw Data'!$B$8:$BE$51,'Occupancy Raw Data'!W$3,FALSE))/100</f>
        <v>0.187461182278712</v>
      </c>
      <c r="F120" s="82">
        <f>(VLOOKUP($A119,'Occupancy Raw Data'!$B$8:$BE$51,'Occupancy Raw Data'!X$3,FALSE))/100</f>
        <v>6.9141050038662208E-2</v>
      </c>
      <c r="G120" s="82">
        <f>(VLOOKUP($A119,'Occupancy Raw Data'!$B$8:$BE$51,'Occupancy Raw Data'!Y$3,FALSE))/100</f>
        <v>3.4700410514557301E-2</v>
      </c>
      <c r="H120" s="83">
        <f>(VLOOKUP($A119,'Occupancy Raw Data'!$B$8:$BE$51,'Occupancy Raw Data'!AA$3,FALSE))/100</f>
        <v>-0.22445332252523401</v>
      </c>
      <c r="I120" s="83">
        <f>(VLOOKUP($A119,'Occupancy Raw Data'!$B$8:$BE$51,'Occupancy Raw Data'!AB$3,FALSE))/100</f>
        <v>-7.86370726477892E-2</v>
      </c>
      <c r="J120" s="82">
        <f>(VLOOKUP($A119,'Occupancy Raw Data'!$B$8:$BE$51,'Occupancy Raw Data'!AC$3,FALSE))/100</f>
        <v>-0.15244727148943402</v>
      </c>
      <c r="K120" s="84">
        <f>(VLOOKUP($A119,'Occupancy Raw Data'!$B$8:$BE$51,'Occupancy Raw Data'!AE$3,FALSE))/100</f>
        <v>-3.0639591103743601E-2</v>
      </c>
      <c r="M120" s="81">
        <f>(VLOOKUP($A119,'ADR Raw Data'!$B$6:$BE$49,'ADR Raw Data'!T$1,FALSE))/100</f>
        <v>-1.16652394123666E-2</v>
      </c>
      <c r="N120" s="82">
        <f>(VLOOKUP($A119,'ADR Raw Data'!$B$6:$BE$49,'ADR Raw Data'!U$1,FALSE))/100</f>
        <v>1.1743790701568399E-2</v>
      </c>
      <c r="O120" s="82">
        <f>(VLOOKUP($A119,'ADR Raw Data'!$B$6:$BE$49,'ADR Raw Data'!V$1,FALSE))/100</f>
        <v>2.0495949612313897E-3</v>
      </c>
      <c r="P120" s="82">
        <f>(VLOOKUP($A119,'ADR Raw Data'!$B$6:$BE$49,'ADR Raw Data'!W$1,FALSE))/100</f>
        <v>-3.7508793280649398E-2</v>
      </c>
      <c r="Q120" s="82">
        <f>(VLOOKUP($A119,'ADR Raw Data'!$B$6:$BE$49,'ADR Raw Data'!X$1,FALSE))/100</f>
        <v>-6.3903426303763403E-2</v>
      </c>
      <c r="R120" s="82">
        <f>(VLOOKUP($A119,'ADR Raw Data'!$B$6:$BE$49,'ADR Raw Data'!Y$1,FALSE))/100</f>
        <v>-1.93778296104462E-2</v>
      </c>
      <c r="S120" s="83">
        <f>(VLOOKUP($A119,'ADR Raw Data'!$B$6:$BE$49,'ADR Raw Data'!AA$1,FALSE))/100</f>
        <v>-8.2525138268484108E-2</v>
      </c>
      <c r="T120" s="83">
        <f>(VLOOKUP($A119,'ADR Raw Data'!$B$6:$BE$49,'ADR Raw Data'!AB$1,FALSE))/100</f>
        <v>-5.8038814299468597E-2</v>
      </c>
      <c r="U120" s="82">
        <f>(VLOOKUP($A119,'ADR Raw Data'!$B$6:$BE$49,'ADR Raw Data'!AC$1,FALSE))/100</f>
        <v>-7.0451256272084692E-2</v>
      </c>
      <c r="V120" s="84">
        <f>(VLOOKUP($A119,'ADR Raw Data'!$B$6:$BE$49,'ADR Raw Data'!AE$1,FALSE))/100</f>
        <v>-4.6104913069866298E-2</v>
      </c>
      <c r="X120" s="81">
        <f>(VLOOKUP($A119,'RevPAR Raw Data'!$B$6:$BE$43,'RevPAR Raw Data'!T$1,FALSE))/100</f>
        <v>-0.107695706245169</v>
      </c>
      <c r="Y120" s="82">
        <f>(VLOOKUP($A119,'RevPAR Raw Data'!$B$6:$BE$43,'RevPAR Raw Data'!U$1,FALSE))/100</f>
        <v>1.16669512174777E-3</v>
      </c>
      <c r="Z120" s="82">
        <f>(VLOOKUP($A119,'RevPAR Raw Data'!$B$6:$BE$43,'RevPAR Raw Data'!V$1,FALSE))/100</f>
        <v>4.2658726028527896E-2</v>
      </c>
      <c r="AA120" s="82">
        <f>(VLOOKUP($A119,'RevPAR Raw Data'!$B$6:$BE$43,'RevPAR Raw Data'!W$1,FALSE))/100</f>
        <v>0.14292094626382401</v>
      </c>
      <c r="AB120" s="82">
        <f>(VLOOKUP($A119,'RevPAR Raw Data'!$B$6:$BE$43,'RevPAR Raw Data'!X$1,FALSE))/100</f>
        <v>8.1927373918834793E-4</v>
      </c>
      <c r="AC120" s="82">
        <f>(VLOOKUP($A119,'RevPAR Raw Data'!$B$6:$BE$43,'RevPAR Raw Data'!Y$1,FALSE))/100</f>
        <v>1.4650162261747399E-2</v>
      </c>
      <c r="AD120" s="83">
        <f>(VLOOKUP($A119,'RevPAR Raw Data'!$B$6:$BE$43,'RevPAR Raw Data'!AA$1,FALSE))/100</f>
        <v>-0.28845541931750301</v>
      </c>
      <c r="AE120" s="83">
        <f>(VLOOKUP($A119,'RevPAR Raw Data'!$B$6:$BE$43,'RevPAR Raw Data'!AB$1,FALSE))/100</f>
        <v>-0.132111884490799</v>
      </c>
      <c r="AF120" s="82">
        <f>(VLOOKUP($A119,'RevPAR Raw Data'!$B$6:$BE$43,'RevPAR Raw Data'!AC$1,FALSE))/100</f>
        <v>-0.212158425969836</v>
      </c>
      <c r="AG120" s="84">
        <f>(VLOOKUP($A119,'RevPAR Raw Data'!$B$6:$BE$43,'RevPAR Raw Data'!AE$1,FALSE))/100</f>
        <v>-7.5331868489275505E-2</v>
      </c>
    </row>
    <row r="121" spans="1:34" x14ac:dyDescent="0.2">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4" x14ac:dyDescent="0.2">
      <c r="A122" s="108" t="s">
        <v>48</v>
      </c>
      <c r="B122" s="109">
        <f>(VLOOKUP($A122,'Occupancy Raw Data'!$B$8:$BE$54,'Occupancy Raw Data'!G$3,FALSE))/100</f>
        <v>0.47681933127282905</v>
      </c>
      <c r="C122" s="110">
        <f>(VLOOKUP($A122,'Occupancy Raw Data'!$B$8:$BE$54,'Occupancy Raw Data'!H$3,FALSE))/100</f>
        <v>0.61983703287440195</v>
      </c>
      <c r="D122" s="110">
        <f>(VLOOKUP($A122,'Occupancy Raw Data'!$B$8:$BE$54,'Occupancy Raw Data'!I$3,FALSE))/100</f>
        <v>0.63641472323686399</v>
      </c>
      <c r="E122" s="110">
        <f>(VLOOKUP($A122,'Occupancy Raw Data'!$B$8:$BE$54,'Occupancy Raw Data'!J$3,FALSE))/100</f>
        <v>0.57291373981455396</v>
      </c>
      <c r="F122" s="110">
        <f>(VLOOKUP($A122,'Occupancy Raw Data'!$B$8:$BE$54,'Occupancy Raw Data'!K$3,FALSE))/100</f>
        <v>0.50435515594267999</v>
      </c>
      <c r="G122" s="111">
        <f>(VLOOKUP($A122,'Occupancy Raw Data'!$B$8:$BE$54,'Occupancy Raw Data'!L$3,FALSE))/100</f>
        <v>0.56206799662826601</v>
      </c>
      <c r="H122" s="91">
        <f>(VLOOKUP($A122,'Occupancy Raw Data'!$B$8:$BE$54,'Occupancy Raw Data'!N$3,FALSE))/100</f>
        <v>0.63669570103961703</v>
      </c>
      <c r="I122" s="91">
        <f>(VLOOKUP($A122,'Occupancy Raw Data'!$B$8:$BE$54,'Occupancy Raw Data'!O$3,FALSE))/100</f>
        <v>0.63978645686990698</v>
      </c>
      <c r="J122" s="111">
        <f>(VLOOKUP($A122,'Occupancy Raw Data'!$B$8:$BE$54,'Occupancy Raw Data'!P$3,FALSE))/100</f>
        <v>0.63824107895476201</v>
      </c>
      <c r="K122" s="112">
        <f>(VLOOKUP($A122,'Occupancy Raw Data'!$B$8:$BE$54,'Occupancy Raw Data'!R$3,FALSE))/100</f>
        <v>0.58383173443583603</v>
      </c>
      <c r="M122" s="113">
        <f>VLOOKUP($A122,'ADR Raw Data'!$B$6:$BE$54,'ADR Raw Data'!G$1,FALSE)</f>
        <v>123.902975839717</v>
      </c>
      <c r="N122" s="114">
        <f>VLOOKUP($A122,'ADR Raw Data'!$B$6:$BE$54,'ADR Raw Data'!H$1,FALSE)</f>
        <v>123.72456935629999</v>
      </c>
      <c r="O122" s="114">
        <f>VLOOKUP($A122,'ADR Raw Data'!$B$6:$BE$54,'ADR Raw Data'!I$1,FALSE)</f>
        <v>125.80972626931501</v>
      </c>
      <c r="P122" s="114">
        <f>VLOOKUP($A122,'ADR Raw Data'!$B$6:$BE$54,'ADR Raw Data'!J$1,FALSE)</f>
        <v>120.277925453653</v>
      </c>
      <c r="Q122" s="114">
        <f>VLOOKUP($A122,'ADR Raw Data'!$B$6:$BE$54,'ADR Raw Data'!K$1,FALSE)</f>
        <v>131.578200557103</v>
      </c>
      <c r="R122" s="115">
        <f>VLOOKUP($A122,'ADR Raw Data'!$B$6:$BE$54,'ADR Raw Data'!L$1,FALSE)</f>
        <v>124.933847230553</v>
      </c>
      <c r="S122" s="114">
        <f>VLOOKUP($A122,'ADR Raw Data'!$B$6:$BE$54,'ADR Raw Data'!N$1,FALSE)</f>
        <v>148.674783759929</v>
      </c>
      <c r="T122" s="114">
        <f>VLOOKUP($A122,'ADR Raw Data'!$B$6:$BE$54,'ADR Raw Data'!O$1,FALSE)</f>
        <v>146.24775142731599</v>
      </c>
      <c r="U122" s="115">
        <f>VLOOKUP($A122,'ADR Raw Data'!$B$6:$BE$54,'ADR Raw Data'!P$1,FALSE)</f>
        <v>147.45832929782</v>
      </c>
      <c r="V122" s="116">
        <f>VLOOKUP($A122,'ADR Raw Data'!$B$6:$BE$54,'ADR Raw Data'!R$1,FALSE)</f>
        <v>131.96916672396</v>
      </c>
      <c r="X122" s="113">
        <f>VLOOKUP($A122,'RevPAR Raw Data'!$B$6:$BE$54,'RevPAR Raw Data'!G$1,FALSE)</f>
        <v>59.079334082607403</v>
      </c>
      <c r="Y122" s="114">
        <f>VLOOKUP($A122,'RevPAR Raw Data'!$B$6:$BE$54,'RevPAR Raw Data'!H$1,FALSE)</f>
        <v>76.689069963472804</v>
      </c>
      <c r="Z122" s="114">
        <f>VLOOKUP($A122,'RevPAR Raw Data'!$B$6:$BE$54,'RevPAR Raw Data'!I$1,FALSE)</f>
        <v>80.067162124192095</v>
      </c>
      <c r="AA122" s="114">
        <f>VLOOKUP($A122,'RevPAR Raw Data'!$B$6:$BE$54,'RevPAR Raw Data'!J$1,FALSE)</f>
        <v>68.908876088788901</v>
      </c>
      <c r="AB122" s="114">
        <f>VLOOKUP($A122,'RevPAR Raw Data'!$B$6:$BE$54,'RevPAR Raw Data'!K$1,FALSE)</f>
        <v>66.362143860635001</v>
      </c>
      <c r="AC122" s="115">
        <f>VLOOKUP($A122,'RevPAR Raw Data'!$B$6:$BE$54,'RevPAR Raw Data'!L$1,FALSE)</f>
        <v>70.221317223939295</v>
      </c>
      <c r="AD122" s="114">
        <f>VLOOKUP($A122,'RevPAR Raw Data'!$B$6:$BE$54,'RevPAR Raw Data'!N$1,FALSE)</f>
        <v>94.660595672941795</v>
      </c>
      <c r="AE122" s="114">
        <f>VLOOKUP($A122,'RevPAR Raw Data'!$B$6:$BE$54,'RevPAR Raw Data'!O$1,FALSE)</f>
        <v>93.567330710873804</v>
      </c>
      <c r="AF122" s="115">
        <f>VLOOKUP($A122,'RevPAR Raw Data'!$B$6:$BE$54,'RevPAR Raw Data'!P$1,FALSE)</f>
        <v>94.1139631919078</v>
      </c>
      <c r="AG122" s="116">
        <f>VLOOKUP($A122,'RevPAR Raw Data'!$B$6:$BE$54,'RevPAR Raw Data'!R$1,FALSE)</f>
        <v>77.047787500501698</v>
      </c>
    </row>
    <row r="123" spans="1:34" x14ac:dyDescent="0.2">
      <c r="A123" s="93" t="s">
        <v>14</v>
      </c>
      <c r="B123" s="81">
        <f>(VLOOKUP($A122,'Occupancy Raw Data'!$B$8:$BE$54,'Occupancy Raw Data'!T$3,FALSE))/100</f>
        <v>-4.6361337454341102E-2</v>
      </c>
      <c r="C123" s="82">
        <f>(VLOOKUP($A122,'Occupancy Raw Data'!$B$8:$BE$54,'Occupancy Raw Data'!U$3,FALSE))/100</f>
        <v>-1.6667324160092402E-2</v>
      </c>
      <c r="D123" s="82">
        <f>(VLOOKUP($A122,'Occupancy Raw Data'!$B$8:$BE$54,'Occupancy Raw Data'!V$3,FALSE))/100</f>
        <v>5.49749054854606E-2</v>
      </c>
      <c r="E123" s="82">
        <f>(VLOOKUP($A122,'Occupancy Raw Data'!$B$8:$BE$54,'Occupancy Raw Data'!W$3,FALSE))/100</f>
        <v>0.22079502480048099</v>
      </c>
      <c r="F123" s="82">
        <f>(VLOOKUP($A122,'Occupancy Raw Data'!$B$8:$BE$54,'Occupancy Raw Data'!X$3,FALSE))/100</f>
        <v>-2.6456811132141298E-2</v>
      </c>
      <c r="G123" s="82">
        <f>(VLOOKUP($A122,'Occupancy Raw Data'!$B$8:$BE$54,'Occupancy Raw Data'!Y$3,FALSE))/100</f>
        <v>3.2852021683317204E-2</v>
      </c>
      <c r="H123" s="83">
        <f>(VLOOKUP($A122,'Occupancy Raw Data'!$B$8:$BE$54,'Occupancy Raw Data'!AA$3,FALSE))/100</f>
        <v>-5.1097748383306101E-2</v>
      </c>
      <c r="I123" s="83">
        <f>(VLOOKUP($A122,'Occupancy Raw Data'!$B$8:$BE$54,'Occupancy Raw Data'!AB$3,FALSE))/100</f>
        <v>-2.05665392986949E-2</v>
      </c>
      <c r="J123" s="82">
        <f>(VLOOKUP($A122,'Occupancy Raw Data'!$B$8:$BE$54,'Occupancy Raw Data'!AC$3,FALSE))/100</f>
        <v>-3.6036888252911396E-2</v>
      </c>
      <c r="K123" s="84">
        <f>(VLOOKUP($A122,'Occupancy Raw Data'!$B$8:$BE$54,'Occupancy Raw Data'!AE$3,FALSE))/100</f>
        <v>1.03008745773885E-2</v>
      </c>
      <c r="M123" s="81">
        <f>(VLOOKUP($A122,'ADR Raw Data'!$B$6:$BE$54,'ADR Raw Data'!T$1,FALSE))/100</f>
        <v>8.9177435083805601E-2</v>
      </c>
      <c r="N123" s="82">
        <f>(VLOOKUP($A122,'ADR Raw Data'!$B$6:$BE$54,'ADR Raw Data'!U$1,FALSE))/100</f>
        <v>7.4448080870386193E-2</v>
      </c>
      <c r="O123" s="82">
        <f>(VLOOKUP($A122,'ADR Raw Data'!$B$6:$BE$54,'ADR Raw Data'!V$1,FALSE))/100</f>
        <v>8.7031299043328708E-2</v>
      </c>
      <c r="P123" s="82">
        <f>(VLOOKUP($A122,'ADR Raw Data'!$B$6:$BE$54,'ADR Raw Data'!W$1,FALSE))/100</f>
        <v>-6.5618038252600305E-2</v>
      </c>
      <c r="Q123" s="82">
        <f>(VLOOKUP($A122,'ADR Raw Data'!$B$6:$BE$54,'ADR Raw Data'!X$1,FALSE))/100</f>
        <v>-4.6253993382861902E-2</v>
      </c>
      <c r="R123" s="82">
        <f>(VLOOKUP($A122,'ADR Raw Data'!$B$6:$BE$54,'ADR Raw Data'!Y$1,FALSE))/100</f>
        <v>2.6497065794869597E-2</v>
      </c>
      <c r="S123" s="83">
        <f>(VLOOKUP($A122,'ADR Raw Data'!$B$6:$BE$54,'ADR Raw Data'!AA$1,FALSE))/100</f>
        <v>9.835206801644461E-2</v>
      </c>
      <c r="T123" s="83">
        <f>(VLOOKUP($A122,'ADR Raw Data'!$B$6:$BE$54,'ADR Raw Data'!AB$1,FALSE))/100</f>
        <v>6.14563647632278E-2</v>
      </c>
      <c r="U123" s="82">
        <f>(VLOOKUP($A122,'ADR Raw Data'!$B$6:$BE$54,'ADR Raw Data'!AC$1,FALSE))/100</f>
        <v>7.9847594556640006E-2</v>
      </c>
      <c r="V123" s="84">
        <f>(VLOOKUP($A122,'ADR Raw Data'!$B$6:$BE$54,'ADR Raw Data'!AE$1,FALSE))/100</f>
        <v>4.2667584043506297E-2</v>
      </c>
      <c r="X123" s="81">
        <f>(VLOOKUP($A122,'RevPAR Raw Data'!$B$6:$BE$54,'RevPAR Raw Data'!T$1,FALSE))/100</f>
        <v>3.8681712468231502E-2</v>
      </c>
      <c r="Y123" s="82">
        <f>(VLOOKUP($A122,'RevPAR Raw Data'!$B$6:$BE$54,'RevPAR Raw Data'!U$1,FALSE))/100</f>
        <v>5.6539906413330294E-2</v>
      </c>
      <c r="Z123" s="82">
        <f>(VLOOKUP($A122,'RevPAR Raw Data'!$B$6:$BE$54,'RevPAR Raw Data'!V$1,FALSE))/100</f>
        <v>0.14679074196797301</v>
      </c>
      <c r="AA123" s="82">
        <f>(VLOOKUP($A122,'RevPAR Raw Data'!$B$6:$BE$54,'RevPAR Raw Data'!W$1,FALSE))/100</f>
        <v>0.140688850164539</v>
      </c>
      <c r="AB123" s="82">
        <f>(VLOOKUP($A122,'RevPAR Raw Data'!$B$6:$BE$54,'RevPAR Raw Data'!X$1,FALSE))/100</f>
        <v>-7.14870713479656E-2</v>
      </c>
      <c r="AC123" s="82">
        <f>(VLOOKUP($A122,'RevPAR Raw Data'!$B$6:$BE$54,'RevPAR Raw Data'!Y$1,FALSE))/100</f>
        <v>6.0219569658224101E-2</v>
      </c>
      <c r="AD123" s="83">
        <f>(VLOOKUP($A122,'RevPAR Raw Data'!$B$6:$BE$54,'RevPAR Raw Data'!AA$1,FALSE))/100</f>
        <v>4.2228750408656299E-2</v>
      </c>
      <c r="AE123" s="83">
        <f>(VLOOKUP($A122,'RevPAR Raw Data'!$B$6:$BE$54,'RevPAR Raw Data'!AB$1,FALSE))/100</f>
        <v>3.9625880723475004E-2</v>
      </c>
      <c r="AF123" s="82">
        <f>(VLOOKUP($A122,'RevPAR Raw Data'!$B$6:$BE$54,'RevPAR Raw Data'!AC$1,FALSE))/100</f>
        <v>4.0933247461427201E-2</v>
      </c>
      <c r="AG123" s="84">
        <f>(VLOOKUP($A122,'RevPAR Raw Data'!$B$6:$BE$54,'RevPAR Raw Data'!AE$1,FALSE))/100</f>
        <v>5.3407972052647107E-2</v>
      </c>
    </row>
    <row r="124" spans="1:34" x14ac:dyDescent="0.2">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4" x14ac:dyDescent="0.2">
      <c r="A125" s="108" t="s">
        <v>56</v>
      </c>
      <c r="B125" s="109">
        <f>(VLOOKUP($A125,'Occupancy Raw Data'!$B$8:$BE$45,'Occupancy Raw Data'!G$3,FALSE))/100</f>
        <v>0.49579252310663496</v>
      </c>
      <c r="C125" s="110">
        <f>(VLOOKUP($A125,'Occupancy Raw Data'!$B$8:$BE$45,'Occupancy Raw Data'!H$3,FALSE))/100</f>
        <v>0.56366395364877908</v>
      </c>
      <c r="D125" s="110">
        <f>(VLOOKUP($A125,'Occupancy Raw Data'!$B$8:$BE$45,'Occupancy Raw Data'!I$3,FALSE))/100</f>
        <v>0.58214926196716699</v>
      </c>
      <c r="E125" s="110">
        <f>(VLOOKUP($A125,'Occupancy Raw Data'!$B$8:$BE$45,'Occupancy Raw Data'!J$3,FALSE))/100</f>
        <v>0.56021520209683995</v>
      </c>
      <c r="F125" s="110">
        <f>(VLOOKUP($A125,'Occupancy Raw Data'!$B$8:$BE$45,'Occupancy Raw Data'!K$3,FALSE))/100</f>
        <v>0.55028279762725807</v>
      </c>
      <c r="G125" s="111">
        <f>(VLOOKUP($A125,'Occupancy Raw Data'!$B$8:$BE$45,'Occupancy Raw Data'!L$3,FALSE))/100</f>
        <v>0.55042074768933602</v>
      </c>
      <c r="H125" s="91">
        <f>(VLOOKUP($A125,'Occupancy Raw Data'!$B$8:$BE$45,'Occupancy Raw Data'!N$3,FALSE))/100</f>
        <v>0.65181404331631898</v>
      </c>
      <c r="I125" s="91">
        <f>(VLOOKUP($A125,'Occupancy Raw Data'!$B$8:$BE$45,'Occupancy Raw Data'!O$3,FALSE))/100</f>
        <v>0.67912815560767004</v>
      </c>
      <c r="J125" s="111">
        <f>(VLOOKUP($A125,'Occupancy Raw Data'!$B$8:$BE$45,'Occupancy Raw Data'!P$3,FALSE))/100</f>
        <v>0.66547109946199401</v>
      </c>
      <c r="K125" s="112">
        <f>(VLOOKUP($A125,'Occupancy Raw Data'!$B$8:$BE$45,'Occupancy Raw Data'!R$3,FALSE))/100</f>
        <v>0.58329227676723794</v>
      </c>
      <c r="M125" s="113">
        <f>VLOOKUP($A125,'ADR Raw Data'!$B$6:$BE$43,'ADR Raw Data'!G$1,FALSE)</f>
        <v>103.503564273789</v>
      </c>
      <c r="N125" s="114">
        <f>VLOOKUP($A125,'ADR Raw Data'!$B$6:$BE$43,'ADR Raw Data'!H$1,FALSE)</f>
        <v>107.72665442976</v>
      </c>
      <c r="O125" s="114">
        <f>VLOOKUP($A125,'ADR Raw Data'!$B$6:$BE$43,'ADR Raw Data'!I$1,FALSE)</f>
        <v>105.091379146919</v>
      </c>
      <c r="P125" s="114">
        <f>VLOOKUP($A125,'ADR Raw Data'!$B$6:$BE$43,'ADR Raw Data'!J$1,FALSE)</f>
        <v>105.798820487564</v>
      </c>
      <c r="Q125" s="114">
        <f>VLOOKUP($A125,'ADR Raw Data'!$B$6:$BE$43,'ADR Raw Data'!K$1,FALSE)</f>
        <v>106.22540235648</v>
      </c>
      <c r="R125" s="115">
        <f>VLOOKUP($A125,'ADR Raw Data'!$B$6:$BE$43,'ADR Raw Data'!L$1,FALSE)</f>
        <v>105.715823558897</v>
      </c>
      <c r="S125" s="114">
        <f>VLOOKUP($A125,'ADR Raw Data'!$B$6:$BE$43,'ADR Raw Data'!N$1,FALSE)</f>
        <v>116.981339682539</v>
      </c>
      <c r="T125" s="114">
        <f>VLOOKUP($A125,'ADR Raw Data'!$B$6:$BE$43,'ADR Raw Data'!O$1,FALSE)</f>
        <v>115.719804996953</v>
      </c>
      <c r="U125" s="115">
        <f>VLOOKUP($A125,'ADR Raw Data'!$B$6:$BE$43,'ADR Raw Data'!P$1,FALSE)</f>
        <v>116.337627487562</v>
      </c>
      <c r="V125" s="116">
        <f>VLOOKUP($A125,'ADR Raw Data'!$B$6:$BE$43,'ADR Raw Data'!R$1,FALSE)</f>
        <v>109.17819143185299</v>
      </c>
      <c r="W125" s="96"/>
      <c r="X125" s="113">
        <f>VLOOKUP($A125,'RevPAR Raw Data'!$B$6:$BE$43,'RevPAR Raw Data'!G$1,FALSE)</f>
        <v>51.316293281831904</v>
      </c>
      <c r="Y125" s="114">
        <f>VLOOKUP($A125,'RevPAR Raw Data'!$B$6:$BE$43,'RevPAR Raw Data'!H$1,FALSE)</f>
        <v>60.7216319492343</v>
      </c>
      <c r="Z125" s="114">
        <f>VLOOKUP($A125,'RevPAR Raw Data'!$B$6:$BE$43,'RevPAR Raw Data'!I$1,FALSE)</f>
        <v>61.178868809490901</v>
      </c>
      <c r="AA125" s="114">
        <f>VLOOKUP($A125,'RevPAR Raw Data'!$B$6:$BE$43,'RevPAR Raw Data'!J$1,FALSE)</f>
        <v>59.270107601048402</v>
      </c>
      <c r="AB125" s="114">
        <f>VLOOKUP($A125,'RevPAR Raw Data'!$B$6:$BE$43,'RevPAR Raw Data'!K$1,FALSE)</f>
        <v>58.454011587805198</v>
      </c>
      <c r="AC125" s="115">
        <f>VLOOKUP($A125,'RevPAR Raw Data'!$B$6:$BE$43,'RevPAR Raw Data'!L$1,FALSE)</f>
        <v>58.188182645882101</v>
      </c>
      <c r="AD125" s="114">
        <f>VLOOKUP($A125,'RevPAR Raw Data'!$B$6:$BE$43,'RevPAR Raw Data'!N$1,FALSE)</f>
        <v>76.250080011036005</v>
      </c>
      <c r="AE125" s="114">
        <f>VLOOKUP($A125,'RevPAR Raw Data'!$B$6:$BE$43,'RevPAR Raw Data'!O$1,FALSE)</f>
        <v>78.588577734859896</v>
      </c>
      <c r="AF125" s="115">
        <f>VLOOKUP($A125,'RevPAR Raw Data'!$B$6:$BE$43,'RevPAR Raw Data'!P$1,FALSE)</f>
        <v>77.419328872947901</v>
      </c>
      <c r="AG125" s="116">
        <f>VLOOKUP($A125,'RevPAR Raw Data'!$B$6:$BE$43,'RevPAR Raw Data'!R$1,FALSE)</f>
        <v>63.682795853615197</v>
      </c>
    </row>
    <row r="126" spans="1:34" x14ac:dyDescent="0.2">
      <c r="A126" s="93" t="s">
        <v>14</v>
      </c>
      <c r="B126" s="81">
        <f>(VLOOKUP($A125,'Occupancy Raw Data'!$B$8:$BE$51,'Occupancy Raw Data'!T$3,FALSE))/100</f>
        <v>0.13040695268312802</v>
      </c>
      <c r="C126" s="82">
        <f>(VLOOKUP($A125,'Occupancy Raw Data'!$B$8:$BE$51,'Occupancy Raw Data'!U$3,FALSE))/100</f>
        <v>7.2173006855681093E-2</v>
      </c>
      <c r="D126" s="82">
        <f>(VLOOKUP($A125,'Occupancy Raw Data'!$B$8:$BE$51,'Occupancy Raw Data'!V$3,FALSE))/100</f>
        <v>6.0258850796417802E-2</v>
      </c>
      <c r="E126" s="82">
        <f>(VLOOKUP($A125,'Occupancy Raw Data'!$B$8:$BE$51,'Occupancy Raw Data'!W$3,FALSE))/100</f>
        <v>0.17934505455503899</v>
      </c>
      <c r="F126" s="82">
        <f>(VLOOKUP($A125,'Occupancy Raw Data'!$B$8:$BE$51,'Occupancy Raw Data'!X$3,FALSE))/100</f>
        <v>6.3258286940805306E-2</v>
      </c>
      <c r="G126" s="82">
        <f>(VLOOKUP($A125,'Occupancy Raw Data'!$B$8:$BE$51,'Occupancy Raw Data'!Y$3,FALSE))/100</f>
        <v>9.822899702120351E-2</v>
      </c>
      <c r="H126" s="83">
        <f>(VLOOKUP($A125,'Occupancy Raw Data'!$B$8:$BE$51,'Occupancy Raw Data'!AA$3,FALSE))/100</f>
        <v>-6.282572566362439E-2</v>
      </c>
      <c r="I126" s="83">
        <f>(VLOOKUP($A125,'Occupancy Raw Data'!$B$8:$BE$51,'Occupancy Raw Data'!AB$3,FALSE))/100</f>
        <v>1.27487387487693E-3</v>
      </c>
      <c r="J126" s="82">
        <f>(VLOOKUP($A125,'Occupancy Raw Data'!$B$8:$BE$51,'Occupancy Raw Data'!AC$3,FALSE))/100</f>
        <v>-3.11777889650699E-2</v>
      </c>
      <c r="K126" s="84">
        <f>(VLOOKUP($A125,'Occupancy Raw Data'!$B$8:$BE$51,'Occupancy Raw Data'!AE$3,FALSE))/100</f>
        <v>5.2407241799392101E-2</v>
      </c>
      <c r="M126" s="81">
        <f>(VLOOKUP($A125,'ADR Raw Data'!$B$6:$BE$49,'ADR Raw Data'!T$1,FALSE))/100</f>
        <v>0.12909073841222601</v>
      </c>
      <c r="N126" s="82">
        <f>(VLOOKUP($A125,'ADR Raw Data'!$B$6:$BE$49,'ADR Raw Data'!U$1,FALSE))/100</f>
        <v>9.7626744368631502E-2</v>
      </c>
      <c r="O126" s="82">
        <f>(VLOOKUP($A125,'ADR Raw Data'!$B$6:$BE$49,'ADR Raw Data'!V$1,FALSE))/100</f>
        <v>8.7976706371930002E-2</v>
      </c>
      <c r="P126" s="82">
        <f>(VLOOKUP($A125,'ADR Raw Data'!$B$6:$BE$49,'ADR Raw Data'!W$1,FALSE))/100</f>
        <v>0.13828768535847899</v>
      </c>
      <c r="Q126" s="82">
        <f>(VLOOKUP($A125,'ADR Raw Data'!$B$6:$BE$49,'ADR Raw Data'!X$1,FALSE))/100</f>
        <v>6.0929400938443304E-2</v>
      </c>
      <c r="R126" s="82">
        <f>(VLOOKUP($A125,'ADR Raw Data'!$B$6:$BE$49,'ADR Raw Data'!Y$1,FALSE))/100</f>
        <v>0.100117154514446</v>
      </c>
      <c r="S126" s="83">
        <f>(VLOOKUP($A125,'ADR Raw Data'!$B$6:$BE$49,'ADR Raw Data'!AA$1,FALSE))/100</f>
        <v>7.7352518975243199E-3</v>
      </c>
      <c r="T126" s="83">
        <f>(VLOOKUP($A125,'ADR Raw Data'!$B$6:$BE$49,'ADR Raw Data'!AB$1,FALSE))/100</f>
        <v>1.5624492746582902E-2</v>
      </c>
      <c r="U126" s="82">
        <f>(VLOOKUP($A125,'ADR Raw Data'!$B$6:$BE$49,'ADR Raw Data'!AC$1,FALSE))/100</f>
        <v>1.14122136915807E-2</v>
      </c>
      <c r="V126" s="84">
        <f>(VLOOKUP($A125,'ADR Raw Data'!$B$6:$BE$49,'ADR Raw Data'!AE$1,FALSE))/100</f>
        <v>6.2065781793632598E-2</v>
      </c>
      <c r="X126" s="81">
        <f>(VLOOKUP($A125,'RevPAR Raw Data'!$B$6:$BE$43,'RevPAR Raw Data'!T$1,FALSE))/100</f>
        <v>0.27633202091130804</v>
      </c>
      <c r="Y126" s="82">
        <f>(VLOOKUP($A125,'RevPAR Raw Data'!$B$6:$BE$43,'RevPAR Raw Data'!U$1,FALSE))/100</f>
        <v>0.17684576691492701</v>
      </c>
      <c r="Z126" s="82">
        <f>(VLOOKUP($A125,'RevPAR Raw Data'!$B$6:$BE$43,'RevPAR Raw Data'!V$1,FALSE))/100</f>
        <v>0.153536932391174</v>
      </c>
      <c r="AA126" s="82">
        <f>(VLOOKUP($A125,'RevPAR Raw Data'!$B$6:$BE$43,'RevPAR Raw Data'!W$1,FALSE))/100</f>
        <v>0.342433952388425</v>
      </c>
      <c r="AB126" s="82">
        <f>(VLOOKUP($A125,'RevPAR Raw Data'!$B$6:$BE$43,'RevPAR Raw Data'!X$1,FALSE))/100</f>
        <v>0.12804197740694401</v>
      </c>
      <c r="AC126" s="82">
        <f>(VLOOKUP($A125,'RevPAR Raw Data'!$B$6:$BE$43,'RevPAR Raw Data'!Y$1,FALSE))/100</f>
        <v>0.20818055920822001</v>
      </c>
      <c r="AD126" s="83">
        <f>(VLOOKUP($A125,'RevPAR Raw Data'!$B$6:$BE$43,'RevPAR Raw Data'!AA$1,FALSE))/100</f>
        <v>-5.5576446579752997E-2</v>
      </c>
      <c r="AE126" s="83">
        <f>(VLOOKUP($A125,'RevPAR Raw Data'!$B$6:$BE$43,'RevPAR Raw Data'!AB$1,FALSE))/100</f>
        <v>1.69192858790706E-2</v>
      </c>
      <c r="AF126" s="82">
        <f>(VLOOKUP($A125,'RevPAR Raw Data'!$B$6:$BE$43,'RevPAR Raw Data'!AC$1,FALSE))/100</f>
        <v>-2.0121382863589599E-2</v>
      </c>
      <c r="AG126" s="84">
        <f>(VLOOKUP($A125,'RevPAR Raw Data'!$B$6:$BE$43,'RevPAR Raw Data'!AE$1,FALSE))/100</f>
        <v>0.117725720026952</v>
      </c>
    </row>
    <row r="127" spans="1:34" x14ac:dyDescent="0.2">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4" x14ac:dyDescent="0.2">
      <c r="A128" s="126" t="s">
        <v>57</v>
      </c>
      <c r="B128" s="109">
        <f>(VLOOKUP($A128,'Occupancy Raw Data'!$B$8:$BE$45,'Occupancy Raw Data'!G$3,FALSE))/100</f>
        <v>0.49803620218579198</v>
      </c>
      <c r="C128" s="110">
        <f>(VLOOKUP($A128,'Occupancy Raw Data'!$B$8:$BE$45,'Occupancy Raw Data'!H$3,FALSE))/100</f>
        <v>0.54879610655737698</v>
      </c>
      <c r="D128" s="110">
        <f>(VLOOKUP($A128,'Occupancy Raw Data'!$B$8:$BE$45,'Occupancy Raw Data'!I$3,FALSE))/100</f>
        <v>0.56950136612021796</v>
      </c>
      <c r="E128" s="110">
        <f>(VLOOKUP($A128,'Occupancy Raw Data'!$B$8:$BE$45,'Occupancy Raw Data'!J$3,FALSE))/100</f>
        <v>0.53274419398907102</v>
      </c>
      <c r="F128" s="110">
        <f>(VLOOKUP($A128,'Occupancy Raw Data'!$B$8:$BE$45,'Occupancy Raw Data'!K$3,FALSE))/100</f>
        <v>0.56817793715846898</v>
      </c>
      <c r="G128" s="111">
        <f>(VLOOKUP($A128,'Occupancy Raw Data'!$B$8:$BE$45,'Occupancy Raw Data'!L$3,FALSE))/100</f>
        <v>0.54345116120218495</v>
      </c>
      <c r="H128" s="91">
        <f>(VLOOKUP($A128,'Occupancy Raw Data'!$B$8:$BE$45,'Occupancy Raw Data'!N$3,FALSE))/100</f>
        <v>0.75273224043715803</v>
      </c>
      <c r="I128" s="91">
        <f>(VLOOKUP($A128,'Occupancy Raw Data'!$B$8:$BE$45,'Occupancy Raw Data'!O$3,FALSE))/100</f>
        <v>0.75341530054644812</v>
      </c>
      <c r="J128" s="111">
        <f>(VLOOKUP($A128,'Occupancy Raw Data'!$B$8:$BE$45,'Occupancy Raw Data'!P$3,FALSE))/100</f>
        <v>0.75307377049180302</v>
      </c>
      <c r="K128" s="112">
        <f>(VLOOKUP($A128,'Occupancy Raw Data'!$B$8:$BE$45,'Occupancy Raw Data'!R$3,FALSE))/100</f>
        <v>0.603343335284933</v>
      </c>
      <c r="M128" s="113">
        <f>VLOOKUP($A128,'ADR Raw Data'!$B$6:$BE$43,'ADR Raw Data'!G$1,FALSE)</f>
        <v>97.279508623349898</v>
      </c>
      <c r="N128" s="114">
        <f>VLOOKUP($A128,'ADR Raw Data'!$B$6:$BE$43,'ADR Raw Data'!H$1,FALSE)</f>
        <v>101.181507732399</v>
      </c>
      <c r="O128" s="114">
        <f>VLOOKUP($A128,'ADR Raw Data'!$B$6:$BE$43,'ADR Raw Data'!I$1,FALSE)</f>
        <v>99.936611079460206</v>
      </c>
      <c r="P128" s="114">
        <f>VLOOKUP($A128,'ADR Raw Data'!$B$6:$BE$43,'ADR Raw Data'!J$1,FALSE)</f>
        <v>95.3588007612789</v>
      </c>
      <c r="Q128" s="114">
        <f>VLOOKUP($A128,'ADR Raw Data'!$B$6:$BE$43,'ADR Raw Data'!K$1,FALSE)</f>
        <v>101.21691414832</v>
      </c>
      <c r="R128" s="115">
        <f>VLOOKUP($A128,'ADR Raw Data'!$B$6:$BE$43,'ADR Raw Data'!L$1,FALSE)</f>
        <v>99.071215673459093</v>
      </c>
      <c r="S128" s="114">
        <f>VLOOKUP($A128,'ADR Raw Data'!$B$6:$BE$43,'ADR Raw Data'!N$1,FALSE)</f>
        <v>120.517329866152</v>
      </c>
      <c r="T128" s="114">
        <f>VLOOKUP($A128,'ADR Raw Data'!$B$6:$BE$43,'ADR Raw Data'!O$1,FALSE)</f>
        <v>118.468622999773</v>
      </c>
      <c r="U128" s="115">
        <f>VLOOKUP($A128,'ADR Raw Data'!$B$6:$BE$43,'ADR Raw Data'!P$1,FALSE)</f>
        <v>119.492511873582</v>
      </c>
      <c r="V128" s="116">
        <f>VLOOKUP($A128,'ADR Raw Data'!$B$6:$BE$43,'ADR Raw Data'!R$1,FALSE)</f>
        <v>106.35384594305</v>
      </c>
      <c r="X128" s="113">
        <f>VLOOKUP($A128,'RevPAR Raw Data'!$B$6:$BE$43,'RevPAR Raw Data'!G$1,FALSE)</f>
        <v>48.448717025273197</v>
      </c>
      <c r="Y128" s="114">
        <f>VLOOKUP($A128,'RevPAR Raw Data'!$B$6:$BE$43,'RevPAR Raw Data'!H$1,FALSE)</f>
        <v>55.528017499146102</v>
      </c>
      <c r="Z128" s="114">
        <f>VLOOKUP($A128,'RevPAR Raw Data'!$B$6:$BE$43,'RevPAR Raw Data'!I$1,FALSE)</f>
        <v>56.914036535177502</v>
      </c>
      <c r="AA128" s="114">
        <f>VLOOKUP($A128,'RevPAR Raw Data'!$B$6:$BE$43,'RevPAR Raw Data'!J$1,FALSE)</f>
        <v>50.801847451331902</v>
      </c>
      <c r="AB128" s="114">
        <f>VLOOKUP($A128,'RevPAR Raw Data'!$B$6:$BE$43,'RevPAR Raw Data'!K$1,FALSE)</f>
        <v>57.509217486338699</v>
      </c>
      <c r="AC128" s="115">
        <f>VLOOKUP($A128,'RevPAR Raw Data'!$B$6:$BE$43,'RevPAR Raw Data'!L$1,FALSE)</f>
        <v>53.840367199453503</v>
      </c>
      <c r="AD128" s="114">
        <f>VLOOKUP($A128,'RevPAR Raw Data'!$B$6:$BE$43,'RevPAR Raw Data'!N$1,FALSE)</f>
        <v>90.717279721653</v>
      </c>
      <c r="AE128" s="114">
        <f>VLOOKUP($A128,'RevPAR Raw Data'!$B$6:$BE$43,'RevPAR Raw Data'!O$1,FALSE)</f>
        <v>89.256073202698005</v>
      </c>
      <c r="AF128" s="115">
        <f>VLOOKUP($A128,'RevPAR Raw Data'!$B$6:$BE$43,'RevPAR Raw Data'!P$1,FALSE)</f>
        <v>89.986676462175495</v>
      </c>
      <c r="AG128" s="116">
        <f>VLOOKUP($A128,'RevPAR Raw Data'!$B$6:$BE$43,'RevPAR Raw Data'!R$1,FALSE)</f>
        <v>64.167884131659804</v>
      </c>
      <c r="AH128" s="96"/>
    </row>
    <row r="129" spans="1:34" x14ac:dyDescent="0.2">
      <c r="A129" s="93" t="s">
        <v>14</v>
      </c>
      <c r="B129" s="81">
        <f>(VLOOKUP($A128,'Occupancy Raw Data'!$B$8:$BE$51,'Occupancy Raw Data'!T$3,FALSE))/100</f>
        <v>9.6049028544140005E-2</v>
      </c>
      <c r="C129" s="82">
        <f>(VLOOKUP($A128,'Occupancy Raw Data'!$B$8:$BE$51,'Occupancy Raw Data'!U$3,FALSE))/100</f>
        <v>0.13117065509501399</v>
      </c>
      <c r="D129" s="82">
        <f>(VLOOKUP($A128,'Occupancy Raw Data'!$B$8:$BE$51,'Occupancy Raw Data'!V$3,FALSE))/100</f>
        <v>0.21915755641194198</v>
      </c>
      <c r="E129" s="82">
        <f>(VLOOKUP($A128,'Occupancy Raw Data'!$B$8:$BE$51,'Occupancy Raw Data'!W$3,FALSE))/100</f>
        <v>0.34451389868118604</v>
      </c>
      <c r="F129" s="82">
        <f>(VLOOKUP($A128,'Occupancy Raw Data'!$B$8:$BE$51,'Occupancy Raw Data'!X$3,FALSE))/100</f>
        <v>0.26714379296257801</v>
      </c>
      <c r="G129" s="82">
        <f>(VLOOKUP($A128,'Occupancy Raw Data'!$B$8:$BE$51,'Occupancy Raw Data'!Y$3,FALSE))/100</f>
        <v>0.206987515498395</v>
      </c>
      <c r="H129" s="83">
        <f>(VLOOKUP($A128,'Occupancy Raw Data'!$B$8:$BE$51,'Occupancy Raw Data'!AA$3,FALSE))/100</f>
        <v>0.20673846695576301</v>
      </c>
      <c r="I129" s="83">
        <f>(VLOOKUP($A128,'Occupancy Raw Data'!$B$8:$BE$51,'Occupancy Raw Data'!AB$3,FALSE))/100</f>
        <v>0.18322470606572799</v>
      </c>
      <c r="J129" s="82">
        <f>(VLOOKUP($A128,'Occupancy Raw Data'!$B$8:$BE$51,'Occupancy Raw Data'!AC$3,FALSE))/100</f>
        <v>0.19486058453149402</v>
      </c>
      <c r="K129" s="84">
        <f>(VLOOKUP($A128,'Occupancy Raw Data'!$B$8:$BE$51,'Occupancy Raw Data'!AE$3,FALSE))/100</f>
        <v>0.20248890761282598</v>
      </c>
      <c r="M129" s="81">
        <f>(VLOOKUP($A128,'ADR Raw Data'!$B$6:$BE$49,'ADR Raw Data'!T$1,FALSE))/100</f>
        <v>2.7975949372899499E-2</v>
      </c>
      <c r="N129" s="82">
        <f>(VLOOKUP($A128,'ADR Raw Data'!$B$6:$BE$49,'ADR Raw Data'!U$1,FALSE))/100</f>
        <v>4.7919723423450904E-2</v>
      </c>
      <c r="O129" s="82">
        <f>(VLOOKUP($A128,'ADR Raw Data'!$B$6:$BE$49,'ADR Raw Data'!V$1,FALSE))/100</f>
        <v>3.5602422384887401E-2</v>
      </c>
      <c r="P129" s="82">
        <f>(VLOOKUP($A128,'ADR Raw Data'!$B$6:$BE$49,'ADR Raw Data'!W$1,FALSE))/100</f>
        <v>4.0613187043531701E-2</v>
      </c>
      <c r="Q129" s="82">
        <f>(VLOOKUP($A128,'ADR Raw Data'!$B$6:$BE$49,'ADR Raw Data'!X$1,FALSE))/100</f>
        <v>5.4400304292395799E-2</v>
      </c>
      <c r="R129" s="82">
        <f>(VLOOKUP($A128,'ADR Raw Data'!$B$6:$BE$49,'ADR Raw Data'!Y$1,FALSE))/100</f>
        <v>4.08896221709961E-2</v>
      </c>
      <c r="S129" s="83">
        <f>(VLOOKUP($A128,'ADR Raw Data'!$B$6:$BE$49,'ADR Raw Data'!AA$1,FALSE))/100</f>
        <v>8.3531995343343102E-2</v>
      </c>
      <c r="T129" s="83">
        <f>(VLOOKUP($A128,'ADR Raw Data'!$B$6:$BE$49,'ADR Raw Data'!AB$1,FALSE))/100</f>
        <v>6.7999037188627098E-2</v>
      </c>
      <c r="U129" s="82">
        <f>(VLOOKUP($A128,'ADR Raw Data'!$B$6:$BE$49,'ADR Raw Data'!AC$1,FALSE))/100</f>
        <v>7.5786824129634806E-2</v>
      </c>
      <c r="V129" s="84">
        <f>(VLOOKUP($A128,'ADR Raw Data'!$B$6:$BE$49,'ADR Raw Data'!AE$1,FALSE))/100</f>
        <v>5.41478519098312E-2</v>
      </c>
      <c r="X129" s="81">
        <f>(VLOOKUP($A128,'RevPAR Raw Data'!$B$6:$BE$43,'RevPAR Raw Data'!T$1,FALSE))/100</f>
        <v>0.126712040676906</v>
      </c>
      <c r="Y129" s="82">
        <f>(VLOOKUP($A128,'RevPAR Raw Data'!$B$6:$BE$43,'RevPAR Raw Data'!U$1,FALSE))/100</f>
        <v>0.18537604003189098</v>
      </c>
      <c r="Z129" s="82">
        <f>(VLOOKUP($A128,'RevPAR Raw Data'!$B$6:$BE$43,'RevPAR Raw Data'!V$1,FALSE))/100</f>
        <v>0.26256251868904701</v>
      </c>
      <c r="AA129" s="82">
        <f>(VLOOKUP($A128,'RevPAR Raw Data'!$B$6:$BE$43,'RevPAR Raw Data'!W$1,FALSE))/100</f>
        <v>0.399118893130953</v>
      </c>
      <c r="AB129" s="82">
        <f>(VLOOKUP($A128,'RevPAR Raw Data'!$B$6:$BE$43,'RevPAR Raw Data'!X$1,FALSE))/100</f>
        <v>0.33607680088196296</v>
      </c>
      <c r="AC129" s="82">
        <f>(VLOOKUP($A128,'RevPAR Raw Data'!$B$6:$BE$43,'RevPAR Raw Data'!Y$1,FALSE))/100</f>
        <v>0.25634077897223401</v>
      </c>
      <c r="AD129" s="83">
        <f>(VLOOKUP($A128,'RevPAR Raw Data'!$B$6:$BE$43,'RevPAR Raw Data'!AA$1,FALSE))/100</f>
        <v>0.30753973895814501</v>
      </c>
      <c r="AE129" s="83">
        <f>(VLOOKUP($A128,'RevPAR Raw Data'!$B$6:$BE$43,'RevPAR Raw Data'!AB$1,FALSE))/100</f>
        <v>0.26368284685599397</v>
      </c>
      <c r="AF129" s="82">
        <f>(VLOOKUP($A128,'RevPAR Raw Data'!$B$6:$BE$43,'RevPAR Raw Data'!AC$1,FALSE))/100</f>
        <v>0.28541527351081497</v>
      </c>
      <c r="AG129" s="84">
        <f>(VLOOKUP($A128,'RevPAR Raw Data'!$B$6:$BE$43,'RevPAR Raw Data'!AE$1,FALSE))/100</f>
        <v>0.26760109890546002</v>
      </c>
      <c r="AH129" s="96"/>
    </row>
    <row r="130" spans="1:34" x14ac:dyDescent="0.2">
      <c r="A130" s="131"/>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4" x14ac:dyDescent="0.2">
      <c r="A131" s="108" t="s">
        <v>59</v>
      </c>
      <c r="B131" s="109">
        <f>(VLOOKUP($A131,'Occupancy Raw Data'!$B$8:$BE$45,'Occupancy Raw Data'!G$3,FALSE))/100</f>
        <v>0.37483311081441895</v>
      </c>
      <c r="C131" s="110">
        <f>(VLOOKUP($A131,'Occupancy Raw Data'!$B$8:$BE$45,'Occupancy Raw Data'!H$3,FALSE))/100</f>
        <v>0.401201602136181</v>
      </c>
      <c r="D131" s="110">
        <f>(VLOOKUP($A131,'Occupancy Raw Data'!$B$8:$BE$45,'Occupancy Raw Data'!I$3,FALSE))/100</f>
        <v>0.408544726301735</v>
      </c>
      <c r="E131" s="110">
        <f>(VLOOKUP($A131,'Occupancy Raw Data'!$B$8:$BE$45,'Occupancy Raw Data'!J$3,FALSE))/100</f>
        <v>0.35714285714285698</v>
      </c>
      <c r="F131" s="110">
        <f>(VLOOKUP($A131,'Occupancy Raw Data'!$B$8:$BE$45,'Occupancy Raw Data'!K$3,FALSE))/100</f>
        <v>0.49098798397863802</v>
      </c>
      <c r="G131" s="111">
        <f>(VLOOKUP($A131,'Occupancy Raw Data'!$B$8:$BE$45,'Occupancy Raw Data'!L$3,FALSE))/100</f>
        <v>0.40654205607476596</v>
      </c>
      <c r="H131" s="91">
        <f>(VLOOKUP($A131,'Occupancy Raw Data'!$B$8:$BE$45,'Occupancy Raw Data'!N$3,FALSE))/100</f>
        <v>0.7386515353805071</v>
      </c>
      <c r="I131" s="91">
        <f>(VLOOKUP($A131,'Occupancy Raw Data'!$B$8:$BE$45,'Occupancy Raw Data'!O$3,FALSE))/100</f>
        <v>0.71328437917222898</v>
      </c>
      <c r="J131" s="111">
        <f>(VLOOKUP($A131,'Occupancy Raw Data'!$B$8:$BE$45,'Occupancy Raw Data'!P$3,FALSE))/100</f>
        <v>0.72596795727636798</v>
      </c>
      <c r="K131" s="112">
        <f>(VLOOKUP($A131,'Occupancy Raw Data'!$B$8:$BE$45,'Occupancy Raw Data'!R$3,FALSE))/100</f>
        <v>0.49780659927522403</v>
      </c>
      <c r="M131" s="113">
        <f>VLOOKUP($A131,'ADR Raw Data'!$B$6:$BE$43,'ADR Raw Data'!G$1,FALSE)</f>
        <v>149.39983971504799</v>
      </c>
      <c r="N131" s="114">
        <f>VLOOKUP($A131,'ADR Raw Data'!$B$6:$BE$43,'ADR Raw Data'!H$1,FALSE)</f>
        <v>152.88848585690499</v>
      </c>
      <c r="O131" s="114">
        <f>VLOOKUP($A131,'ADR Raw Data'!$B$6:$BE$43,'ADR Raw Data'!I$1,FALSE)</f>
        <v>145.635424836601</v>
      </c>
      <c r="P131" s="114">
        <f>VLOOKUP($A131,'ADR Raw Data'!$B$6:$BE$43,'ADR Raw Data'!J$1,FALSE)</f>
        <v>137.001504672897</v>
      </c>
      <c r="Q131" s="114">
        <f>VLOOKUP($A131,'ADR Raw Data'!$B$6:$BE$43,'ADR Raw Data'!K$1,FALSE)</f>
        <v>150.48912304554699</v>
      </c>
      <c r="R131" s="115">
        <f>VLOOKUP($A131,'ADR Raw Data'!$B$6:$BE$43,'ADR Raw Data'!L$1,FALSE)</f>
        <v>147.416559934318</v>
      </c>
      <c r="S131" s="114">
        <f>VLOOKUP($A131,'ADR Raw Data'!$B$6:$BE$43,'ADR Raw Data'!N$1,FALSE)</f>
        <v>181.850316312697</v>
      </c>
      <c r="T131" s="114">
        <f>VLOOKUP($A131,'ADR Raw Data'!$B$6:$BE$43,'ADR Raw Data'!O$1,FALSE)</f>
        <v>176.27456715021</v>
      </c>
      <c r="U131" s="115">
        <f>VLOOKUP($A131,'ADR Raw Data'!$B$6:$BE$43,'ADR Raw Data'!P$1,FALSE)</f>
        <v>179.11114942528701</v>
      </c>
      <c r="V131" s="116">
        <f>VLOOKUP($A131,'ADR Raw Data'!$B$6:$BE$43,'ADR Raw Data'!R$1,FALSE)</f>
        <v>160.62263888888799</v>
      </c>
      <c r="X131" s="113">
        <f>VLOOKUP($A131,'RevPAR Raw Data'!$B$6:$BE$43,'RevPAR Raw Data'!G$1,FALSE)</f>
        <v>56.000006675567398</v>
      </c>
      <c r="Y131" s="114">
        <f>VLOOKUP($A131,'RevPAR Raw Data'!$B$6:$BE$43,'RevPAR Raw Data'!H$1,FALSE)</f>
        <v>61.339105473965198</v>
      </c>
      <c r="Z131" s="114">
        <f>VLOOKUP($A131,'RevPAR Raw Data'!$B$6:$BE$43,'RevPAR Raw Data'!I$1,FALSE)</f>
        <v>59.498584779706199</v>
      </c>
      <c r="AA131" s="114">
        <f>VLOOKUP($A131,'RevPAR Raw Data'!$B$6:$BE$43,'RevPAR Raw Data'!J$1,FALSE)</f>
        <v>48.929108811748897</v>
      </c>
      <c r="AB131" s="114">
        <f>VLOOKUP($A131,'RevPAR Raw Data'!$B$6:$BE$43,'RevPAR Raw Data'!K$1,FALSE)</f>
        <v>73.888351134846403</v>
      </c>
      <c r="AC131" s="115">
        <f>VLOOKUP($A131,'RevPAR Raw Data'!$B$6:$BE$43,'RevPAR Raw Data'!L$1,FALSE)</f>
        <v>59.931031375166803</v>
      </c>
      <c r="AD131" s="114">
        <f>VLOOKUP($A131,'RevPAR Raw Data'!$B$6:$BE$43,'RevPAR Raw Data'!N$1,FALSE)</f>
        <v>134.32401535380501</v>
      </c>
      <c r="AE131" s="114">
        <f>VLOOKUP($A131,'RevPAR Raw Data'!$B$6:$BE$43,'RevPAR Raw Data'!O$1,FALSE)</f>
        <v>125.733895193591</v>
      </c>
      <c r="AF131" s="115">
        <f>VLOOKUP($A131,'RevPAR Raw Data'!$B$6:$BE$43,'RevPAR Raw Data'!P$1,FALSE)</f>
        <v>130.02895527369799</v>
      </c>
      <c r="AG131" s="116">
        <f>VLOOKUP($A131,'RevPAR Raw Data'!$B$6:$BE$43,'RevPAR Raw Data'!R$1,FALSE)</f>
        <v>79.959009631890098</v>
      </c>
    </row>
    <row r="132" spans="1:34" x14ac:dyDescent="0.2">
      <c r="A132" s="93" t="s">
        <v>14</v>
      </c>
      <c r="B132" s="81">
        <f>(VLOOKUP($A131,'Occupancy Raw Data'!$B$8:$BE$51,'Occupancy Raw Data'!T$3,FALSE))/100</f>
        <v>0.18086225026288102</v>
      </c>
      <c r="C132" s="82">
        <f>(VLOOKUP($A131,'Occupancy Raw Data'!$B$8:$BE$51,'Occupancy Raw Data'!U$3,FALSE))/100</f>
        <v>0.27465535524920404</v>
      </c>
      <c r="D132" s="82">
        <f>(VLOOKUP($A131,'Occupancy Raw Data'!$B$8:$BE$51,'Occupancy Raw Data'!V$3,FALSE))/100</f>
        <v>0.42990654205607398</v>
      </c>
      <c r="E132" s="82">
        <f>(VLOOKUP($A131,'Occupancy Raw Data'!$B$8:$BE$51,'Occupancy Raw Data'!W$3,FALSE))/100</f>
        <v>0.49025069637883001</v>
      </c>
      <c r="F132" s="82">
        <f>(VLOOKUP($A131,'Occupancy Raw Data'!$B$8:$BE$51,'Occupancy Raw Data'!X$3,FALSE))/100</f>
        <v>0.493401015228426</v>
      </c>
      <c r="G132" s="82">
        <f>(VLOOKUP($A131,'Occupancy Raw Data'!$B$8:$BE$51,'Occupancy Raw Data'!Y$3,FALSE))/100</f>
        <v>0.36761733662699297</v>
      </c>
      <c r="H132" s="83">
        <f>(VLOOKUP($A131,'Occupancy Raw Data'!$B$8:$BE$51,'Occupancy Raw Data'!AA$3,FALSE))/100</f>
        <v>0.50646698434309001</v>
      </c>
      <c r="I132" s="83">
        <f>(VLOOKUP($A131,'Occupancy Raw Data'!$B$8:$BE$51,'Occupancy Raw Data'!AB$3,FALSE))/100</f>
        <v>0.37870967741935402</v>
      </c>
      <c r="J132" s="82">
        <f>(VLOOKUP($A131,'Occupancy Raw Data'!$B$8:$BE$51,'Occupancy Raw Data'!AC$3,FALSE))/100</f>
        <v>0.44087446174229794</v>
      </c>
      <c r="K132" s="84">
        <f>(VLOOKUP($A131,'Occupancy Raw Data'!$B$8:$BE$51,'Occupancy Raw Data'!AE$3,FALSE))/100</f>
        <v>0.39721627408993498</v>
      </c>
      <c r="M132" s="81">
        <f>(VLOOKUP($A131,'ADR Raw Data'!$B$6:$BE$49,'ADR Raw Data'!T$1,FALSE))/100</f>
        <v>4.3169958080700795E-2</v>
      </c>
      <c r="N132" s="82">
        <f>(VLOOKUP($A131,'ADR Raw Data'!$B$6:$BE$49,'ADR Raw Data'!U$1,FALSE))/100</f>
        <v>4.2930391825686198E-2</v>
      </c>
      <c r="O132" s="82">
        <f>(VLOOKUP($A131,'ADR Raw Data'!$B$6:$BE$49,'ADR Raw Data'!V$1,FALSE))/100</f>
        <v>-1.0199926333985001E-2</v>
      </c>
      <c r="P132" s="82">
        <f>(VLOOKUP($A131,'ADR Raw Data'!$B$6:$BE$49,'ADR Raw Data'!W$1,FALSE))/100</f>
        <v>-2.19712487090453E-2</v>
      </c>
      <c r="Q132" s="82">
        <f>(VLOOKUP($A131,'ADR Raw Data'!$B$6:$BE$49,'ADR Raw Data'!X$1,FALSE))/100</f>
        <v>7.5772081600527702E-2</v>
      </c>
      <c r="R132" s="82">
        <f>(VLOOKUP($A131,'ADR Raw Data'!$B$6:$BE$49,'ADR Raw Data'!Y$1,FALSE))/100</f>
        <v>2.7695587103943698E-2</v>
      </c>
      <c r="S132" s="83">
        <f>(VLOOKUP($A131,'ADR Raw Data'!$B$6:$BE$49,'ADR Raw Data'!AA$1,FALSE))/100</f>
        <v>0.15375634977900299</v>
      </c>
      <c r="T132" s="83">
        <f>(VLOOKUP($A131,'ADR Raw Data'!$B$6:$BE$49,'ADR Raw Data'!AB$1,FALSE))/100</f>
        <v>0.11244463116701599</v>
      </c>
      <c r="U132" s="82">
        <f>(VLOOKUP($A131,'ADR Raw Data'!$B$6:$BE$49,'ADR Raw Data'!AC$1,FALSE))/100</f>
        <v>0.13327282239215499</v>
      </c>
      <c r="V132" s="84">
        <f>(VLOOKUP($A131,'ADR Raw Data'!$B$6:$BE$49,'ADR Raw Data'!AE$1,FALSE))/100</f>
        <v>7.55184661711924E-2</v>
      </c>
      <c r="X132" s="81">
        <f>(VLOOKUP($A131,'RevPAR Raw Data'!$B$6:$BE$43,'RevPAR Raw Data'!T$1,FALSE))/100</f>
        <v>0.231840024105811</v>
      </c>
      <c r="Y132" s="82">
        <f>(VLOOKUP($A131,'RevPAR Raw Data'!$B$6:$BE$43,'RevPAR Raw Data'!U$1,FALSE))/100</f>
        <v>0.32937680909276201</v>
      </c>
      <c r="Z132" s="82">
        <f>(VLOOKUP($A131,'RevPAR Raw Data'!$B$6:$BE$43,'RevPAR Raw Data'!V$1,FALSE))/100</f>
        <v>0.41532160066261903</v>
      </c>
      <c r="AA132" s="82">
        <f>(VLOOKUP($A131,'RevPAR Raw Data'!$B$6:$BE$43,'RevPAR Raw Data'!W$1,FALSE))/100</f>
        <v>0.45750802768986198</v>
      </c>
      <c r="AB132" s="82">
        <f>(VLOOKUP($A131,'RevPAR Raw Data'!$B$6:$BE$43,'RevPAR Raw Data'!X$1,FALSE))/100</f>
        <v>0.60655911881662494</v>
      </c>
      <c r="AC132" s="82">
        <f>(VLOOKUP($A131,'RevPAR Raw Data'!$B$6:$BE$43,'RevPAR Raw Data'!Y$1,FALSE))/100</f>
        <v>0.40549430169840905</v>
      </c>
      <c r="AD132" s="83">
        <f>(VLOOKUP($A131,'RevPAR Raw Data'!$B$6:$BE$43,'RevPAR Raw Data'!AA$1,FALSE))/100</f>
        <v>0.73809584891826607</v>
      </c>
      <c r="AE132" s="83">
        <f>(VLOOKUP($A131,'RevPAR Raw Data'!$B$6:$BE$43,'RevPAR Raw Data'!AB$1,FALSE))/100</f>
        <v>0.53373817858316996</v>
      </c>
      <c r="AF132" s="82">
        <f>(VLOOKUP($A131,'RevPAR Raw Data'!$B$6:$BE$43,'RevPAR Raw Data'!AC$1,FALSE))/100</f>
        <v>0.63290386797147202</v>
      </c>
      <c r="AG132" s="84">
        <f>(VLOOKUP($A131,'RevPAR Raw Data'!$B$6:$BE$43,'RevPAR Raw Data'!AE$1,FALSE))/100</f>
        <v>0.50273190401863599</v>
      </c>
    </row>
    <row r="133" spans="1:34" x14ac:dyDescent="0.2">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4" x14ac:dyDescent="0.2">
      <c r="A134" s="108" t="s">
        <v>61</v>
      </c>
      <c r="B134" s="109">
        <f>(VLOOKUP($A134,'Occupancy Raw Data'!$B$8:$BE$45,'Occupancy Raw Data'!G$3,FALSE))/100</f>
        <v>0.47627235213204899</v>
      </c>
      <c r="C134" s="110">
        <f>(VLOOKUP($A134,'Occupancy Raw Data'!$B$8:$BE$45,'Occupancy Raw Data'!H$3,FALSE))/100</f>
        <v>0.51719394773039806</v>
      </c>
      <c r="D134" s="110">
        <f>(VLOOKUP($A134,'Occupancy Raw Data'!$B$8:$BE$45,'Occupancy Raw Data'!I$3,FALSE))/100</f>
        <v>0.53862906923429599</v>
      </c>
      <c r="E134" s="110">
        <f>(VLOOKUP($A134,'Occupancy Raw Data'!$B$8:$BE$45,'Occupancy Raw Data'!J$3,FALSE))/100</f>
        <v>0.51593305823016899</v>
      </c>
      <c r="F134" s="110">
        <f>(VLOOKUP($A134,'Occupancy Raw Data'!$B$8:$BE$45,'Occupancy Raw Data'!K$3,FALSE))/100</f>
        <v>0.58482347546996705</v>
      </c>
      <c r="G134" s="111">
        <f>(VLOOKUP($A134,'Occupancy Raw Data'!$B$8:$BE$45,'Occupancy Raw Data'!L$3,FALSE))/100</f>
        <v>0.52657038055937599</v>
      </c>
      <c r="H134" s="91">
        <f>(VLOOKUP($A134,'Occupancy Raw Data'!$B$8:$BE$45,'Occupancy Raw Data'!N$3,FALSE))/100</f>
        <v>0.77154974782209906</v>
      </c>
      <c r="I134" s="91">
        <f>(VLOOKUP($A134,'Occupancy Raw Data'!$B$8:$BE$45,'Occupancy Raw Data'!O$3,FALSE))/100</f>
        <v>0.76432828977533207</v>
      </c>
      <c r="J134" s="111">
        <f>(VLOOKUP($A134,'Occupancy Raw Data'!$B$8:$BE$45,'Occupancy Raw Data'!P$3,FALSE))/100</f>
        <v>0.76793901879871596</v>
      </c>
      <c r="K134" s="112">
        <f>(VLOOKUP($A134,'Occupancy Raw Data'!$B$8:$BE$45,'Occupancy Raw Data'!R$3,FALSE))/100</f>
        <v>0.59553284862775901</v>
      </c>
      <c r="M134" s="113">
        <f>VLOOKUP($A134,'ADR Raw Data'!$B$6:$BE$43,'ADR Raw Data'!G$1,FALSE)</f>
        <v>94.207922984356102</v>
      </c>
      <c r="N134" s="114">
        <f>VLOOKUP($A134,'ADR Raw Data'!$B$6:$BE$43,'ADR Raw Data'!H$1,FALSE)</f>
        <v>98.706227836879407</v>
      </c>
      <c r="O134" s="114">
        <f>VLOOKUP($A134,'ADR Raw Data'!$B$6:$BE$43,'ADR Raw Data'!I$1,FALSE)</f>
        <v>98.440078740157404</v>
      </c>
      <c r="P134" s="114">
        <f>VLOOKUP($A134,'ADR Raw Data'!$B$6:$BE$43,'ADR Raw Data'!J$1,FALSE)</f>
        <v>93.920662075094398</v>
      </c>
      <c r="Q134" s="114">
        <f>VLOOKUP($A134,'ADR Raw Data'!$B$6:$BE$43,'ADR Raw Data'!K$1,FALSE)</f>
        <v>101.61038612308801</v>
      </c>
      <c r="R134" s="115">
        <f>VLOOKUP($A134,'ADR Raw Data'!$B$6:$BE$43,'ADR Raw Data'!L$1,FALSE)</f>
        <v>97.545362880403999</v>
      </c>
      <c r="S134" s="114">
        <f>VLOOKUP($A134,'ADR Raw Data'!$B$6:$BE$43,'ADR Raw Data'!N$1,FALSE)</f>
        <v>117.75405734660499</v>
      </c>
      <c r="T134" s="114">
        <f>VLOOKUP($A134,'ADR Raw Data'!$B$6:$BE$43,'ADR Raw Data'!O$1,FALSE)</f>
        <v>116.05501649670001</v>
      </c>
      <c r="U134" s="115">
        <f>VLOOKUP($A134,'ADR Raw Data'!$B$6:$BE$43,'ADR Raw Data'!P$1,FALSE)</f>
        <v>116.908531233674</v>
      </c>
      <c r="V134" s="116">
        <f>VLOOKUP($A134,'ADR Raw Data'!$B$6:$BE$43,'ADR Raw Data'!R$1,FALSE)</f>
        <v>104.679301858776</v>
      </c>
      <c r="X134" s="113">
        <f>VLOOKUP($A134,'RevPAR Raw Data'!$B$6:$BE$43,'RevPAR Raw Data'!G$1,FALSE)</f>
        <v>44.868629069234203</v>
      </c>
      <c r="Y134" s="114">
        <f>VLOOKUP($A134,'RevPAR Raw Data'!$B$6:$BE$43,'RevPAR Raw Data'!H$1,FALSE)</f>
        <v>51.050263640531803</v>
      </c>
      <c r="Z134" s="114">
        <f>VLOOKUP($A134,'RevPAR Raw Data'!$B$6:$BE$43,'RevPAR Raw Data'!I$1,FALSE)</f>
        <v>53.022687987161802</v>
      </c>
      <c r="AA134" s="114">
        <f>VLOOKUP($A134,'RevPAR Raw Data'!$B$6:$BE$43,'RevPAR Raw Data'!J$1,FALSE)</f>
        <v>48.456774415405697</v>
      </c>
      <c r="AB134" s="114">
        <f>VLOOKUP($A134,'RevPAR Raw Data'!$B$6:$BE$43,'RevPAR Raw Data'!K$1,FALSE)</f>
        <v>59.424139156350201</v>
      </c>
      <c r="AC134" s="115">
        <f>VLOOKUP($A134,'RevPAR Raw Data'!$B$6:$BE$43,'RevPAR Raw Data'!L$1,FALSE)</f>
        <v>51.364498853736798</v>
      </c>
      <c r="AD134" s="114">
        <f>VLOOKUP($A134,'RevPAR Raw Data'!$B$6:$BE$43,'RevPAR Raw Data'!N$1,FALSE)</f>
        <v>90.853113250802295</v>
      </c>
      <c r="AE134" s="114">
        <f>VLOOKUP($A134,'RevPAR Raw Data'!$B$6:$BE$43,'RevPAR Raw Data'!O$1,FALSE)</f>
        <v>88.704132278771198</v>
      </c>
      <c r="AF134" s="115">
        <f>VLOOKUP($A134,'RevPAR Raw Data'!$B$6:$BE$43,'RevPAR Raw Data'!P$1,FALSE)</f>
        <v>89.778622764786704</v>
      </c>
      <c r="AG134" s="116">
        <f>VLOOKUP($A134,'RevPAR Raw Data'!$B$6:$BE$43,'RevPAR Raw Data'!R$1,FALSE)</f>
        <v>62.339962828322498</v>
      </c>
    </row>
    <row r="135" spans="1:34" x14ac:dyDescent="0.2">
      <c r="A135" s="93" t="s">
        <v>14</v>
      </c>
      <c r="B135" s="81">
        <f>(VLOOKUP($A134,'Occupancy Raw Data'!$B$8:$BE$51,'Occupancy Raw Data'!T$3,FALSE))/100</f>
        <v>7.5845606281460004E-2</v>
      </c>
      <c r="C135" s="82">
        <f>(VLOOKUP($A134,'Occupancy Raw Data'!$B$8:$BE$51,'Occupancy Raw Data'!U$3,FALSE))/100</f>
        <v>6.6145418567050293E-2</v>
      </c>
      <c r="D135" s="82">
        <f>(VLOOKUP($A134,'Occupancy Raw Data'!$B$8:$BE$51,'Occupancy Raw Data'!V$3,FALSE))/100</f>
        <v>0.16304286006180299</v>
      </c>
      <c r="E135" s="82">
        <f>(VLOOKUP($A134,'Occupancy Raw Data'!$B$8:$BE$51,'Occupancy Raw Data'!W$3,FALSE))/100</f>
        <v>0.29135907474178496</v>
      </c>
      <c r="F135" s="82">
        <f>(VLOOKUP($A134,'Occupancy Raw Data'!$B$8:$BE$51,'Occupancy Raw Data'!X$3,FALSE))/100</f>
        <v>0.25446414870079298</v>
      </c>
      <c r="G135" s="82">
        <f>(VLOOKUP($A134,'Occupancy Raw Data'!$B$8:$BE$51,'Occupancy Raw Data'!Y$3,FALSE))/100</f>
        <v>0.16663935294548601</v>
      </c>
      <c r="H135" s="83">
        <f>(VLOOKUP($A134,'Occupancy Raw Data'!$B$8:$BE$51,'Occupancy Raw Data'!AA$3,FALSE))/100</f>
        <v>0.21732765135676299</v>
      </c>
      <c r="I135" s="83">
        <f>(VLOOKUP($A134,'Occupancy Raw Data'!$B$8:$BE$51,'Occupancy Raw Data'!AB$3,FALSE))/100</f>
        <v>0.17396828821701299</v>
      </c>
      <c r="J135" s="82">
        <f>(VLOOKUP($A134,'Occupancy Raw Data'!$B$8:$BE$51,'Occupancy Raw Data'!AC$3,FALSE))/100</f>
        <v>0.195356779951635</v>
      </c>
      <c r="K135" s="84">
        <f>(VLOOKUP($A134,'Occupancy Raw Data'!$B$8:$BE$51,'Occupancy Raw Data'!AE$3,FALSE))/100</f>
        <v>0.17676542016395799</v>
      </c>
      <c r="M135" s="81">
        <f>(VLOOKUP($A134,'ADR Raw Data'!$B$6:$BE$49,'ADR Raw Data'!T$1,FALSE))/100</f>
        <v>5.78411880609161E-2</v>
      </c>
      <c r="N135" s="82">
        <f>(VLOOKUP($A134,'ADR Raw Data'!$B$6:$BE$49,'ADR Raw Data'!U$1,FALSE))/100</f>
        <v>5.1284053077932906E-2</v>
      </c>
      <c r="O135" s="82">
        <f>(VLOOKUP($A134,'ADR Raw Data'!$B$6:$BE$49,'ADR Raw Data'!V$1,FALSE))/100</f>
        <v>4.0404278600814997E-2</v>
      </c>
      <c r="P135" s="82">
        <f>(VLOOKUP($A134,'ADR Raw Data'!$B$6:$BE$49,'ADR Raw Data'!W$1,FALSE))/100</f>
        <v>4.6878509022194204E-2</v>
      </c>
      <c r="Q135" s="82">
        <f>(VLOOKUP($A134,'ADR Raw Data'!$B$6:$BE$49,'ADR Raw Data'!X$1,FALSE))/100</f>
        <v>7.7165286021320695E-2</v>
      </c>
      <c r="R135" s="82">
        <f>(VLOOKUP($A134,'ADR Raw Data'!$B$6:$BE$49,'ADR Raw Data'!Y$1,FALSE))/100</f>
        <v>5.5068927137287907E-2</v>
      </c>
      <c r="S135" s="83">
        <f>(VLOOKUP($A134,'ADR Raw Data'!$B$6:$BE$49,'ADR Raw Data'!AA$1,FALSE))/100</f>
        <v>6.6356987458660699E-2</v>
      </c>
      <c r="T135" s="83">
        <f>(VLOOKUP($A134,'ADR Raw Data'!$B$6:$BE$49,'ADR Raw Data'!AB$1,FALSE))/100</f>
        <v>6.1534494291842504E-2</v>
      </c>
      <c r="U135" s="82">
        <f>(VLOOKUP($A134,'ADR Raw Data'!$B$6:$BE$49,'ADR Raw Data'!AC$1,FALSE))/100</f>
        <v>6.4065618563011906E-2</v>
      </c>
      <c r="V135" s="84">
        <f>(VLOOKUP($A134,'ADR Raw Data'!$B$6:$BE$49,'ADR Raw Data'!AE$1,FALSE))/100</f>
        <v>5.9666049142665198E-2</v>
      </c>
      <c r="X135" s="81">
        <f>(VLOOKUP($A134,'RevPAR Raw Data'!$B$6:$BE$43,'RevPAR Raw Data'!T$1,FALSE))/100</f>
        <v>0.13807379431889599</v>
      </c>
      <c r="Y135" s="82">
        <f>(VLOOKUP($A134,'RevPAR Raw Data'!$B$6:$BE$43,'RevPAR Raw Data'!U$1,FALSE))/100</f>
        <v>0.12082167680163799</v>
      </c>
      <c r="Z135" s="82">
        <f>(VLOOKUP($A134,'RevPAR Raw Data'!$B$6:$BE$43,'RevPAR Raw Data'!V$1,FALSE))/100</f>
        <v>0.21003476780442898</v>
      </c>
      <c r="AA135" s="82">
        <f>(VLOOKUP($A134,'RevPAR Raw Data'!$B$6:$BE$43,'RevPAR Raw Data'!W$1,FALSE))/100</f>
        <v>0.35189606277796004</v>
      </c>
      <c r="AB135" s="82">
        <f>(VLOOKUP($A134,'RevPAR Raw Data'!$B$6:$BE$43,'RevPAR Raw Data'!X$1,FALSE))/100</f>
        <v>0.35126523353878197</v>
      </c>
      <c r="AC135" s="82">
        <f>(VLOOKUP($A134,'RevPAR Raw Data'!$B$6:$BE$43,'RevPAR Raw Data'!Y$1,FALSE))/100</f>
        <v>0.230884930468333</v>
      </c>
      <c r="AD135" s="83">
        <f>(VLOOKUP($A134,'RevPAR Raw Data'!$B$6:$BE$43,'RevPAR Raw Data'!AA$1,FALSE))/100</f>
        <v>0.29810584705092497</v>
      </c>
      <c r="AE135" s="83">
        <f>(VLOOKUP($A134,'RevPAR Raw Data'!$B$6:$BE$43,'RevPAR Raw Data'!AB$1,FALSE))/100</f>
        <v>0.24620783314710701</v>
      </c>
      <c r="AF135" s="82">
        <f>(VLOOKUP($A134,'RevPAR Raw Data'!$B$6:$BE$43,'RevPAR Raw Data'!AC$1,FALSE))/100</f>
        <v>0.27193805146272704</v>
      </c>
      <c r="AG135" s="84">
        <f>(VLOOKUP($A134,'RevPAR Raw Data'!$B$6:$BE$43,'RevPAR Raw Data'!AE$1,FALSE))/100</f>
        <v>0.24697836355284999</v>
      </c>
    </row>
    <row r="136" spans="1:34" x14ac:dyDescent="0.2">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4" x14ac:dyDescent="0.2">
      <c r="A137" s="108" t="s">
        <v>60</v>
      </c>
      <c r="B137" s="109">
        <f>(VLOOKUP($A137,'Occupancy Raw Data'!$B$8:$BE$54,'Occupancy Raw Data'!G$3,FALSE))/100</f>
        <v>0.60455714810731298</v>
      </c>
      <c r="C137" s="110">
        <f>(VLOOKUP($A137,'Occupancy Raw Data'!$B$8:$BE$54,'Occupancy Raw Data'!H$3,FALSE))/100</f>
        <v>0.70305034913634601</v>
      </c>
      <c r="D137" s="110">
        <f>(VLOOKUP($A137,'Occupancy Raw Data'!$B$8:$BE$54,'Occupancy Raw Data'!I$3,FALSE))/100</f>
        <v>0.74310915104740904</v>
      </c>
      <c r="E137" s="110">
        <f>(VLOOKUP($A137,'Occupancy Raw Data'!$B$8:$BE$54,'Occupancy Raw Data'!J$3,FALSE))/100</f>
        <v>0.650128629180448</v>
      </c>
      <c r="F137" s="110">
        <f>(VLOOKUP($A137,'Occupancy Raw Data'!$B$8:$BE$54,'Occupancy Raw Data'!K$3,FALSE))/100</f>
        <v>0.54869533259830905</v>
      </c>
      <c r="G137" s="111">
        <f>(VLOOKUP($A137,'Occupancy Raw Data'!$B$8:$BE$54,'Occupancy Raw Data'!L$3,FALSE))/100</f>
        <v>0.64990812201396497</v>
      </c>
      <c r="H137" s="91">
        <f>(VLOOKUP($A137,'Occupancy Raw Data'!$B$8:$BE$54,'Occupancy Raw Data'!N$3,FALSE))/100</f>
        <v>0.71701580301359702</v>
      </c>
      <c r="I137" s="91">
        <f>(VLOOKUP($A137,'Occupancy Raw Data'!$B$8:$BE$54,'Occupancy Raw Data'!O$3,FALSE))/100</f>
        <v>0.71481073134876794</v>
      </c>
      <c r="J137" s="111">
        <f>(VLOOKUP($A137,'Occupancy Raw Data'!$B$8:$BE$54,'Occupancy Raw Data'!P$3,FALSE))/100</f>
        <v>0.71591326718118298</v>
      </c>
      <c r="K137" s="112">
        <f>(VLOOKUP($A137,'Occupancy Raw Data'!$B$8:$BE$54,'Occupancy Raw Data'!R$3,FALSE))/100</f>
        <v>0.66876673491888394</v>
      </c>
      <c r="M137" s="113">
        <f>VLOOKUP($A137,'ADR Raw Data'!$B$6:$BE$54,'ADR Raw Data'!G$1,FALSE)</f>
        <v>95.840735562310002</v>
      </c>
      <c r="N137" s="114">
        <f>VLOOKUP($A137,'ADR Raw Data'!$B$6:$BE$54,'ADR Raw Data'!H$1,FALSE)</f>
        <v>101.383246210141</v>
      </c>
      <c r="O137" s="114">
        <f>VLOOKUP($A137,'ADR Raw Data'!$B$6:$BE$54,'ADR Raw Data'!I$1,FALSE)</f>
        <v>103.120489614243</v>
      </c>
      <c r="P137" s="114">
        <f>VLOOKUP($A137,'ADR Raw Data'!$B$6:$BE$54,'ADR Raw Data'!J$1,FALSE)</f>
        <v>96.931057094403599</v>
      </c>
      <c r="Q137" s="114">
        <f>VLOOKUP($A137,'ADR Raw Data'!$B$6:$BE$54,'ADR Raw Data'!K$1,FALSE)</f>
        <v>91.132913596784903</v>
      </c>
      <c r="R137" s="115">
        <f>VLOOKUP($A137,'ADR Raw Data'!$B$6:$BE$54,'ADR Raw Data'!L$1,FALSE)</f>
        <v>98.127829676543698</v>
      </c>
      <c r="S137" s="114">
        <f>VLOOKUP($A137,'ADR Raw Data'!$B$6:$BE$54,'ADR Raw Data'!N$1,FALSE)</f>
        <v>103.266478728856</v>
      </c>
      <c r="T137" s="114">
        <f>VLOOKUP($A137,'ADR Raw Data'!$B$6:$BE$54,'ADR Raw Data'!O$1,FALSE)</f>
        <v>98.722282776349601</v>
      </c>
      <c r="U137" s="115">
        <f>VLOOKUP($A137,'ADR Raw Data'!$B$6:$BE$54,'ADR Raw Data'!P$1,FALSE)</f>
        <v>100.99787987679601</v>
      </c>
      <c r="V137" s="116">
        <f>VLOOKUP($A137,'ADR Raw Data'!$B$6:$BE$54,'ADR Raw Data'!R$1,FALSE)</f>
        <v>99.005653163761906</v>
      </c>
      <c r="X137" s="113">
        <f>VLOOKUP($A137,'RevPAR Raw Data'!$B$6:$BE$54,'RevPAR Raw Data'!G$1,FALSE)</f>
        <v>57.941201764057297</v>
      </c>
      <c r="Y137" s="114">
        <f>VLOOKUP($A137,'RevPAR Raw Data'!$B$6:$BE$54,'RevPAR Raw Data'!H$1,FALSE)</f>
        <v>71.277526644615904</v>
      </c>
      <c r="Z137" s="114">
        <f>VLOOKUP($A137,'RevPAR Raw Data'!$B$6:$BE$54,'RevPAR Raw Data'!I$1,FALSE)</f>
        <v>76.629779492833507</v>
      </c>
      <c r="AA137" s="114">
        <f>VLOOKUP($A137,'RevPAR Raw Data'!$B$6:$BE$54,'RevPAR Raw Data'!J$1,FALSE)</f>
        <v>63.017655273796301</v>
      </c>
      <c r="AB137" s="114">
        <f>VLOOKUP($A137,'RevPAR Raw Data'!$B$6:$BE$54,'RevPAR Raw Data'!K$1,FALSE)</f>
        <v>50.004204336640903</v>
      </c>
      <c r="AC137" s="115">
        <f>VLOOKUP($A137,'RevPAR Raw Data'!$B$6:$BE$54,'RevPAR Raw Data'!L$1,FALSE)</f>
        <v>63.774073502388802</v>
      </c>
      <c r="AD137" s="114">
        <f>VLOOKUP($A137,'RevPAR Raw Data'!$B$6:$BE$54,'RevPAR Raw Data'!N$1,FALSE)</f>
        <v>74.043697170157998</v>
      </c>
      <c r="AE137" s="114">
        <f>VLOOKUP($A137,'RevPAR Raw Data'!$B$6:$BE$54,'RevPAR Raw Data'!O$1,FALSE)</f>
        <v>70.567747151782399</v>
      </c>
      <c r="AF137" s="115">
        <f>VLOOKUP($A137,'RevPAR Raw Data'!$B$6:$BE$54,'RevPAR Raw Data'!P$1,FALSE)</f>
        <v>72.305722160970205</v>
      </c>
      <c r="AG137" s="116">
        <f>VLOOKUP($A137,'RevPAR Raw Data'!$B$6:$BE$54,'RevPAR Raw Data'!R$1,FALSE)</f>
        <v>66.211687404840603</v>
      </c>
    </row>
    <row r="138" spans="1:34" x14ac:dyDescent="0.2">
      <c r="A138" s="93" t="s">
        <v>14</v>
      </c>
      <c r="B138" s="81">
        <f>(VLOOKUP($A137,'Occupancy Raw Data'!$B$8:$BE$54,'Occupancy Raw Data'!T$3,FALSE))/100</f>
        <v>0.274321547139245</v>
      </c>
      <c r="C138" s="82">
        <f>(VLOOKUP($A137,'Occupancy Raw Data'!$B$8:$BE$54,'Occupancy Raw Data'!U$3,FALSE))/100</f>
        <v>0.400114975485929</v>
      </c>
      <c r="D138" s="82">
        <f>(VLOOKUP($A137,'Occupancy Raw Data'!$B$8:$BE$54,'Occupancy Raw Data'!V$3,FALSE))/100</f>
        <v>0.55448767938616494</v>
      </c>
      <c r="E138" s="82">
        <f>(VLOOKUP($A137,'Occupancy Raw Data'!$B$8:$BE$54,'Occupancy Raw Data'!W$3,FALSE))/100</f>
        <v>0.63517200672658203</v>
      </c>
      <c r="F138" s="82">
        <f>(VLOOKUP($A137,'Occupancy Raw Data'!$B$8:$BE$54,'Occupancy Raw Data'!X$3,FALSE))/100</f>
        <v>0.36801656082892398</v>
      </c>
      <c r="G138" s="82">
        <f>(VLOOKUP($A137,'Occupancy Raw Data'!$B$8:$BE$54,'Occupancy Raw Data'!Y$3,FALSE))/100</f>
        <v>0.44245154466740599</v>
      </c>
      <c r="H138" s="83">
        <f>(VLOOKUP($A137,'Occupancy Raw Data'!$B$8:$BE$54,'Occupancy Raw Data'!AA$3,FALSE))/100</f>
        <v>0.226650040660895</v>
      </c>
      <c r="I138" s="83">
        <f>(VLOOKUP($A137,'Occupancy Raw Data'!$B$8:$BE$54,'Occupancy Raw Data'!AB$3,FALSE))/100</f>
        <v>0.338579338981355</v>
      </c>
      <c r="J138" s="82">
        <f>(VLOOKUP($A137,'Occupancy Raw Data'!$B$8:$BE$54,'Occupancy Raw Data'!AC$3,FALSE))/100</f>
        <v>0.28008675222875901</v>
      </c>
      <c r="K138" s="84">
        <f>(VLOOKUP($A137,'Occupancy Raw Data'!$B$8:$BE$54,'Occupancy Raw Data'!AE$3,FALSE))/100</f>
        <v>0.38832294444668203</v>
      </c>
      <c r="M138" s="81">
        <f>(VLOOKUP($A137,'ADR Raw Data'!$B$6:$BE$54,'ADR Raw Data'!T$1,FALSE))/100</f>
        <v>-3.1829094115221598E-2</v>
      </c>
      <c r="N138" s="82">
        <f>(VLOOKUP($A137,'ADR Raw Data'!$B$6:$BE$54,'ADR Raw Data'!U$1,FALSE))/100</f>
        <v>1.48245866644267E-2</v>
      </c>
      <c r="O138" s="82">
        <f>(VLOOKUP($A137,'ADR Raw Data'!$B$6:$BE$54,'ADR Raw Data'!V$1,FALSE))/100</f>
        <v>6.0818196698246701E-2</v>
      </c>
      <c r="P138" s="82">
        <f>(VLOOKUP($A137,'ADR Raw Data'!$B$6:$BE$54,'ADR Raw Data'!W$1,FALSE))/100</f>
        <v>4.9145741770602706E-2</v>
      </c>
      <c r="Q138" s="82">
        <f>(VLOOKUP($A137,'ADR Raw Data'!$B$6:$BE$54,'ADR Raw Data'!X$1,FALSE))/100</f>
        <v>3.4617324409496802E-2</v>
      </c>
      <c r="R138" s="82">
        <f>(VLOOKUP($A137,'ADR Raw Data'!$B$6:$BE$54,'ADR Raw Data'!Y$1,FALSE))/100</f>
        <v>2.5414309865536402E-2</v>
      </c>
      <c r="S138" s="83">
        <f>(VLOOKUP($A137,'ADR Raw Data'!$B$6:$BE$54,'ADR Raw Data'!AA$1,FALSE))/100</f>
        <v>1.57285271258675E-2</v>
      </c>
      <c r="T138" s="83">
        <f>(VLOOKUP($A137,'ADR Raw Data'!$B$6:$BE$54,'ADR Raw Data'!AB$1,FALSE))/100</f>
        <v>-4.2594598165679298E-3</v>
      </c>
      <c r="U138" s="82">
        <f>(VLOOKUP($A137,'ADR Raw Data'!$B$6:$BE$54,'ADR Raw Data'!AC$1,FALSE))/100</f>
        <v>5.3244400340042896E-3</v>
      </c>
      <c r="V138" s="84">
        <f>(VLOOKUP($A137,'ADR Raw Data'!$B$6:$BE$54,'ADR Raw Data'!AE$1,FALSE))/100</f>
        <v>1.77209782960457E-2</v>
      </c>
      <c r="X138" s="81">
        <f>(VLOOKUP($A137,'RevPAR Raw Data'!$B$6:$BE$54,'RevPAR Raw Data'!T$1,FALSE))/100</f>
        <v>0.23376104668229503</v>
      </c>
      <c r="Y138" s="82">
        <f>(VLOOKUP($A137,'RevPAR Raw Data'!$B$6:$BE$54,'RevPAR Raw Data'!U$1,FALSE))/100</f>
        <v>0.42087110128018201</v>
      </c>
      <c r="Z138" s="82">
        <f>(VLOOKUP($A137,'RevPAR Raw Data'!$B$6:$BE$54,'RevPAR Raw Data'!V$1,FALSE))/100</f>
        <v>0.64902881683607405</v>
      </c>
      <c r="AA138" s="82">
        <f>(VLOOKUP($A137,'RevPAR Raw Data'!$B$6:$BE$54,'RevPAR Raw Data'!W$1,FALSE))/100</f>
        <v>0.71553374791968494</v>
      </c>
      <c r="AB138" s="82">
        <f>(VLOOKUP($A137,'RevPAR Raw Data'!$B$6:$BE$54,'RevPAR Raw Data'!X$1,FALSE))/100</f>
        <v>0.41537363391270299</v>
      </c>
      <c r="AC138" s="82">
        <f>(VLOOKUP($A137,'RevPAR Raw Data'!$B$6:$BE$54,'RevPAR Raw Data'!Y$1,FALSE))/100</f>
        <v>0.47911045518960499</v>
      </c>
      <c r="AD138" s="83">
        <f>(VLOOKUP($A137,'RevPAR Raw Data'!$B$6:$BE$54,'RevPAR Raw Data'!AA$1,FALSE))/100</f>
        <v>0.24594343909937699</v>
      </c>
      <c r="AE138" s="83">
        <f>(VLOOKUP($A137,'RevPAR Raw Data'!$B$6:$BE$54,'RevPAR Raw Data'!AB$1,FALSE))/100</f>
        <v>0.33287771407567596</v>
      </c>
      <c r="AF138" s="82">
        <f>(VLOOKUP($A137,'RevPAR Raw Data'!$B$6:$BE$54,'RevPAR Raw Data'!AC$1,FALSE))/100</f>
        <v>0.286902497379324</v>
      </c>
      <c r="AG138" s="84">
        <f>(VLOOKUP($A137,'RevPAR Raw Data'!$B$6:$BE$54,'RevPAR Raw Data'!AE$1,FALSE))/100</f>
        <v>0.412925385213124</v>
      </c>
    </row>
    <row r="139" spans="1:34" x14ac:dyDescent="0.2">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4" x14ac:dyDescent="0.2">
      <c r="A140" s="108" t="s">
        <v>62</v>
      </c>
      <c r="B140" s="109">
        <f>(VLOOKUP($A140,'Occupancy Raw Data'!$B$8:$BE$45,'Occupancy Raw Data'!G$3,FALSE))/100</f>
        <v>0.52651083238312402</v>
      </c>
      <c r="C140" s="110">
        <f>(VLOOKUP($A140,'Occupancy Raw Data'!$B$8:$BE$45,'Occupancy Raw Data'!H$3,FALSE))/100</f>
        <v>0.58266818700113998</v>
      </c>
      <c r="D140" s="110">
        <f>(VLOOKUP($A140,'Occupancy Raw Data'!$B$8:$BE$45,'Occupancy Raw Data'!I$3,FALSE))/100</f>
        <v>0.58010262257696599</v>
      </c>
      <c r="E140" s="110">
        <f>(VLOOKUP($A140,'Occupancy Raw Data'!$B$8:$BE$45,'Occupancy Raw Data'!J$3,FALSE))/100</f>
        <v>0.54903078677308992</v>
      </c>
      <c r="F140" s="110">
        <f>(VLOOKUP($A140,'Occupancy Raw Data'!$B$8:$BE$45,'Occupancy Raw Data'!K$3,FALSE))/100</f>
        <v>0.65222348916761608</v>
      </c>
      <c r="G140" s="111">
        <f>(VLOOKUP($A140,'Occupancy Raw Data'!$B$8:$BE$45,'Occupancy Raw Data'!L$3,FALSE))/100</f>
        <v>0.57810718358038704</v>
      </c>
      <c r="H140" s="91">
        <f>(VLOOKUP($A140,'Occupancy Raw Data'!$B$8:$BE$45,'Occupancy Raw Data'!N$3,FALSE))/100</f>
        <v>0.84663625997719394</v>
      </c>
      <c r="I140" s="91">
        <f>(VLOOKUP($A140,'Occupancy Raw Data'!$B$8:$BE$45,'Occupancy Raw Data'!O$3,FALSE))/100</f>
        <v>0.84549600912200606</v>
      </c>
      <c r="J140" s="111">
        <f>(VLOOKUP($A140,'Occupancy Raw Data'!$B$8:$BE$45,'Occupancy Raw Data'!P$3,FALSE))/100</f>
        <v>0.8460661345496</v>
      </c>
      <c r="K140" s="112">
        <f>(VLOOKUP($A140,'Occupancy Raw Data'!$B$8:$BE$45,'Occupancy Raw Data'!R$3,FALSE))/100</f>
        <v>0.65466688385730509</v>
      </c>
      <c r="M140" s="113">
        <f>VLOOKUP($A140,'ADR Raw Data'!$B$6:$BE$43,'ADR Raw Data'!G$1,FALSE)</f>
        <v>85.473352084461197</v>
      </c>
      <c r="N140" s="114">
        <f>VLOOKUP($A140,'ADR Raw Data'!$B$6:$BE$43,'ADR Raw Data'!H$1,FALSE)</f>
        <v>89.134261839530296</v>
      </c>
      <c r="O140" s="114">
        <f>VLOOKUP($A140,'ADR Raw Data'!$B$6:$BE$43,'ADR Raw Data'!I$1,FALSE)</f>
        <v>84.963930368550294</v>
      </c>
      <c r="P140" s="114">
        <f>VLOOKUP($A140,'ADR Raw Data'!$B$6:$BE$43,'ADR Raw Data'!J$1,FALSE)</f>
        <v>83.602663291796404</v>
      </c>
      <c r="Q140" s="114">
        <f>VLOOKUP($A140,'ADR Raw Data'!$B$6:$BE$43,'ADR Raw Data'!K$1,FALSE)</f>
        <v>90.9423780594405</v>
      </c>
      <c r="R140" s="115">
        <f>VLOOKUP($A140,'ADR Raw Data'!$B$6:$BE$43,'ADR Raw Data'!L$1,FALSE)</f>
        <v>86.987791055226793</v>
      </c>
      <c r="S140" s="114">
        <f>VLOOKUP($A140,'ADR Raw Data'!$B$6:$BE$43,'ADR Raw Data'!N$1,FALSE)</f>
        <v>119.08458427609401</v>
      </c>
      <c r="T140" s="114">
        <f>VLOOKUP($A140,'ADR Raw Data'!$B$6:$BE$43,'ADR Raw Data'!O$1,FALSE)</f>
        <v>117.802892110586</v>
      </c>
      <c r="U140" s="115">
        <f>VLOOKUP($A140,'ADR Raw Data'!$B$6:$BE$43,'ADR Raw Data'!P$1,FALSE)</f>
        <v>118.44417003032299</v>
      </c>
      <c r="V140" s="116">
        <f>VLOOKUP($A140,'ADR Raw Data'!$B$6:$BE$43,'ADR Raw Data'!R$1,FALSE)</f>
        <v>98.602935717840197</v>
      </c>
      <c r="X140" s="113">
        <f>VLOOKUP($A140,'RevPAR Raw Data'!$B$6:$BE$43,'RevPAR Raw Data'!G$1,FALSE)</f>
        <v>45.002645752565499</v>
      </c>
      <c r="Y140" s="114">
        <f>VLOOKUP($A140,'RevPAR Raw Data'!$B$6:$BE$43,'RevPAR Raw Data'!H$1,FALSE)</f>
        <v>51.935698745723997</v>
      </c>
      <c r="Z140" s="114">
        <f>VLOOKUP($A140,'RevPAR Raw Data'!$B$6:$BE$43,'RevPAR Raw Data'!I$1,FALSE)</f>
        <v>49.287798831242803</v>
      </c>
      <c r="AA140" s="114">
        <f>VLOOKUP($A140,'RevPAR Raw Data'!$B$6:$BE$43,'RevPAR Raw Data'!J$1,FALSE)</f>
        <v>45.900436003420701</v>
      </c>
      <c r="AB140" s="114">
        <f>VLOOKUP($A140,'RevPAR Raw Data'!$B$6:$BE$43,'RevPAR Raw Data'!K$1,FALSE)</f>
        <v>59.314755131128798</v>
      </c>
      <c r="AC140" s="115">
        <f>VLOOKUP($A140,'RevPAR Raw Data'!$B$6:$BE$43,'RevPAR Raw Data'!L$1,FALSE)</f>
        <v>50.288266892816402</v>
      </c>
      <c r="AD140" s="114">
        <f>VLOOKUP($A140,'RevPAR Raw Data'!$B$6:$BE$43,'RevPAR Raw Data'!N$1,FALSE)</f>
        <v>100.821327052451</v>
      </c>
      <c r="AE140" s="114">
        <f>VLOOKUP($A140,'RevPAR Raw Data'!$B$6:$BE$43,'RevPAR Raw Data'!O$1,FALSE)</f>
        <v>99.601875142531298</v>
      </c>
      <c r="AF140" s="115">
        <f>VLOOKUP($A140,'RevPAR Raw Data'!$B$6:$BE$43,'RevPAR Raw Data'!P$1,FALSE)</f>
        <v>100.211601097491</v>
      </c>
      <c r="AG140" s="116">
        <f>VLOOKUP($A140,'RevPAR Raw Data'!$B$6:$BE$43,'RevPAR Raw Data'!R$1,FALSE)</f>
        <v>64.552076665580699</v>
      </c>
    </row>
    <row r="141" spans="1:34" x14ac:dyDescent="0.2">
      <c r="A141" s="93" t="s">
        <v>14</v>
      </c>
      <c r="B141" s="81">
        <f>(VLOOKUP($A140,'Occupancy Raw Data'!$B$8:$BE$51,'Occupancy Raw Data'!T$3,FALSE))/100</f>
        <v>0.16004143245265501</v>
      </c>
      <c r="C141" s="82">
        <f>(VLOOKUP($A140,'Occupancy Raw Data'!$B$8:$BE$51,'Occupancy Raw Data'!U$3,FALSE))/100</f>
        <v>0.20089828212911001</v>
      </c>
      <c r="D141" s="82">
        <f>(VLOOKUP($A140,'Occupancy Raw Data'!$B$8:$BE$51,'Occupancy Raw Data'!V$3,FALSE))/100</f>
        <v>0.23249873592879999</v>
      </c>
      <c r="E141" s="82">
        <f>(VLOOKUP($A140,'Occupancy Raw Data'!$B$8:$BE$51,'Occupancy Raw Data'!W$3,FALSE))/100</f>
        <v>0.34088742917043902</v>
      </c>
      <c r="F141" s="82">
        <f>(VLOOKUP($A140,'Occupancy Raw Data'!$B$8:$BE$51,'Occupancy Raw Data'!X$3,FALSE))/100</f>
        <v>0.32252245609507496</v>
      </c>
      <c r="G141" s="82">
        <f>(VLOOKUP($A140,'Occupancy Raw Data'!$B$8:$BE$51,'Occupancy Raw Data'!Y$3,FALSE))/100</f>
        <v>0.25003843660529501</v>
      </c>
      <c r="H141" s="83">
        <f>(VLOOKUP($A140,'Occupancy Raw Data'!$B$8:$BE$51,'Occupancy Raw Data'!AA$3,FALSE))/100</f>
        <v>0.16193299923403998</v>
      </c>
      <c r="I141" s="83">
        <f>(VLOOKUP($A140,'Occupancy Raw Data'!$B$8:$BE$51,'Occupancy Raw Data'!AB$3,FALSE))/100</f>
        <v>0.154503104213253</v>
      </c>
      <c r="J141" s="82">
        <f>(VLOOKUP($A140,'Occupancy Raw Data'!$B$8:$BE$51,'Occupancy Raw Data'!AC$3,FALSE))/100</f>
        <v>0.15820863946138999</v>
      </c>
      <c r="K141" s="84">
        <f>(VLOOKUP($A140,'Occupancy Raw Data'!$B$8:$BE$51,'Occupancy Raw Data'!AE$3,FALSE))/100</f>
        <v>0.21448314765680598</v>
      </c>
      <c r="M141" s="81">
        <f>(VLOOKUP($A140,'ADR Raw Data'!$B$6:$BE$49,'ADR Raw Data'!T$1,FALSE))/100</f>
        <v>4.00725996237653E-3</v>
      </c>
      <c r="N141" s="82">
        <f>(VLOOKUP($A140,'ADR Raw Data'!$B$6:$BE$49,'ADR Raw Data'!U$1,FALSE))/100</f>
        <v>1.9076259165998401E-2</v>
      </c>
      <c r="O141" s="82">
        <f>(VLOOKUP($A140,'ADR Raw Data'!$B$6:$BE$49,'ADR Raw Data'!V$1,FALSE))/100</f>
        <v>-1.81940324856491E-2</v>
      </c>
      <c r="P141" s="82">
        <f>(VLOOKUP($A140,'ADR Raw Data'!$B$6:$BE$49,'ADR Raw Data'!W$1,FALSE))/100</f>
        <v>1.86375093253697E-2</v>
      </c>
      <c r="Q141" s="82">
        <f>(VLOOKUP($A140,'ADR Raw Data'!$B$6:$BE$49,'ADR Raw Data'!X$1,FALSE))/100</f>
        <v>5.5650054396346009E-3</v>
      </c>
      <c r="R141" s="82">
        <f>(VLOOKUP($A140,'ADR Raw Data'!$B$6:$BE$49,'ADR Raw Data'!Y$1,FALSE))/100</f>
        <v>5.6601573265825603E-3</v>
      </c>
      <c r="S141" s="83">
        <f>(VLOOKUP($A140,'ADR Raw Data'!$B$6:$BE$49,'ADR Raw Data'!AA$1,FALSE))/100</f>
        <v>8.3072970099223709E-2</v>
      </c>
      <c r="T141" s="83">
        <f>(VLOOKUP($A140,'ADR Raw Data'!$B$6:$BE$49,'ADR Raw Data'!AB$1,FALSE))/100</f>
        <v>6.6657307349295494E-2</v>
      </c>
      <c r="U141" s="82">
        <f>(VLOOKUP($A140,'ADR Raw Data'!$B$6:$BE$49,'ADR Raw Data'!AC$1,FALSE))/100</f>
        <v>7.4844728351242507E-2</v>
      </c>
      <c r="V141" s="84">
        <f>(VLOOKUP($A140,'ADR Raw Data'!$B$6:$BE$49,'ADR Raw Data'!AE$1,FALSE))/100</f>
        <v>3.06149567049382E-2</v>
      </c>
      <c r="X141" s="81">
        <f>(VLOOKUP($A140,'RevPAR Raw Data'!$B$6:$BE$43,'RevPAR Raw Data'!T$1,FALSE))/100</f>
        <v>0.16469002003961999</v>
      </c>
      <c r="Y141" s="82">
        <f>(VLOOKUP($A140,'RevPAR Raw Data'!$B$6:$BE$43,'RevPAR Raw Data'!U$1,FALSE))/100</f>
        <v>0.22380692899100701</v>
      </c>
      <c r="Z141" s="82">
        <f>(VLOOKUP($A140,'RevPAR Raw Data'!$B$6:$BE$43,'RevPAR Raw Data'!V$1,FALSE))/100</f>
        <v>0.21007461388879001</v>
      </c>
      <c r="AA141" s="82">
        <f>(VLOOKUP($A140,'RevPAR Raw Data'!$B$6:$BE$43,'RevPAR Raw Data'!W$1,FALSE))/100</f>
        <v>0.36587823113587398</v>
      </c>
      <c r="AB141" s="82">
        <f>(VLOOKUP($A140,'RevPAR Raw Data'!$B$6:$BE$43,'RevPAR Raw Data'!X$1,FALSE))/100</f>
        <v>0.32988230075728303</v>
      </c>
      <c r="AC141" s="82">
        <f>(VLOOKUP($A140,'RevPAR Raw Data'!$B$6:$BE$43,'RevPAR Raw Data'!Y$1,FALSE))/100</f>
        <v>0.257113850820757</v>
      </c>
      <c r="AD141" s="83">
        <f>(VLOOKUP($A140,'RevPAR Raw Data'!$B$6:$BE$43,'RevPAR Raw Data'!AA$1,FALSE))/100</f>
        <v>0.25845822453671002</v>
      </c>
      <c r="AE141" s="83">
        <f>(VLOOKUP($A140,'RevPAR Raw Data'!$B$6:$BE$43,'RevPAR Raw Data'!AB$1,FALSE))/100</f>
        <v>0.23145917246651201</v>
      </c>
      <c r="AF141" s="82">
        <f>(VLOOKUP($A140,'RevPAR Raw Data'!$B$6:$BE$43,'RevPAR Raw Data'!AC$1,FALSE))/100</f>
        <v>0.24489445045593999</v>
      </c>
      <c r="AG141" s="84">
        <f>(VLOOKUP($A140,'RevPAR Raw Data'!$B$6:$BE$43,'RevPAR Raw Data'!AE$1,FALSE))/100</f>
        <v>0.251664496641197</v>
      </c>
    </row>
    <row r="142" spans="1:34" x14ac:dyDescent="0.2">
      <c r="A142" s="126"/>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c r="AH142" s="96"/>
    </row>
    <row r="143" spans="1:34" x14ac:dyDescent="0.2">
      <c r="A143" s="108" t="s">
        <v>58</v>
      </c>
      <c r="B143" s="109">
        <f>(VLOOKUP($A143,'Occupancy Raw Data'!$B$8:$BE$45,'Occupancy Raw Data'!G$3,FALSE))/100</f>
        <v>0.52894977168949697</v>
      </c>
      <c r="C143" s="110">
        <f>(VLOOKUP($A143,'Occupancy Raw Data'!$B$8:$BE$45,'Occupancy Raw Data'!H$3,FALSE))/100</f>
        <v>0.581552511415525</v>
      </c>
      <c r="D143" s="110">
        <f>(VLOOKUP($A143,'Occupancy Raw Data'!$B$8:$BE$45,'Occupancy Raw Data'!I$3,FALSE))/100</f>
        <v>0.613698630136986</v>
      </c>
      <c r="E143" s="110">
        <f>(VLOOKUP($A143,'Occupancy Raw Data'!$B$8:$BE$45,'Occupancy Raw Data'!J$3,FALSE))/100</f>
        <v>0.58684931506849303</v>
      </c>
      <c r="F143" s="110">
        <f>(VLOOKUP($A143,'Occupancy Raw Data'!$B$8:$BE$45,'Occupancy Raw Data'!K$3,FALSE))/100</f>
        <v>0.53972602739725994</v>
      </c>
      <c r="G143" s="111">
        <f>(VLOOKUP($A143,'Occupancy Raw Data'!$B$8:$BE$45,'Occupancy Raw Data'!L$3,FALSE))/100</f>
        <v>0.57015525114155208</v>
      </c>
      <c r="H143" s="91">
        <f>(VLOOKUP($A143,'Occupancy Raw Data'!$B$8:$BE$45,'Occupancy Raw Data'!N$3,FALSE))/100</f>
        <v>0.68803652968036499</v>
      </c>
      <c r="I143" s="91">
        <f>(VLOOKUP($A143,'Occupancy Raw Data'!$B$8:$BE$45,'Occupancy Raw Data'!O$3,FALSE))/100</f>
        <v>0.71817351598173507</v>
      </c>
      <c r="J143" s="111">
        <f>(VLOOKUP($A143,'Occupancy Raw Data'!$B$8:$BE$45,'Occupancy Raw Data'!P$3,FALSE))/100</f>
        <v>0.70310502283104992</v>
      </c>
      <c r="K143" s="112">
        <f>(VLOOKUP($A143,'Occupancy Raw Data'!$B$8:$BE$45,'Occupancy Raw Data'!R$3,FALSE))/100</f>
        <v>0.608140900195694</v>
      </c>
      <c r="M143" s="113">
        <f>VLOOKUP($A143,'ADR Raw Data'!$B$6:$BE$43,'ADR Raw Data'!G$1,FALSE)</f>
        <v>89.822346788673997</v>
      </c>
      <c r="N143" s="114">
        <f>VLOOKUP($A143,'ADR Raw Data'!$B$6:$BE$43,'ADR Raw Data'!H$1,FALSE)</f>
        <v>92.781796702261303</v>
      </c>
      <c r="O143" s="114">
        <f>VLOOKUP($A143,'ADR Raw Data'!$B$6:$BE$43,'ADR Raw Data'!I$1,FALSE)</f>
        <v>92.5343671130952</v>
      </c>
      <c r="P143" s="114">
        <f>VLOOKUP($A143,'ADR Raw Data'!$B$6:$BE$43,'ADR Raw Data'!J$1,FALSE)</f>
        <v>89.686957734204697</v>
      </c>
      <c r="Q143" s="114">
        <f>VLOOKUP($A143,'ADR Raw Data'!$B$6:$BE$43,'ADR Raw Data'!K$1,FALSE)</f>
        <v>89.060108087986407</v>
      </c>
      <c r="R143" s="115">
        <f>VLOOKUP($A143,'ADR Raw Data'!$B$6:$BE$43,'ADR Raw Data'!L$1,FALSE)</f>
        <v>90.837714319579703</v>
      </c>
      <c r="S143" s="114">
        <f>VLOOKUP($A143,'ADR Raw Data'!$B$6:$BE$43,'ADR Raw Data'!N$1,FALSE)</f>
        <v>99.487691770639699</v>
      </c>
      <c r="T143" s="114">
        <f>VLOOKUP($A143,'ADR Raw Data'!$B$6:$BE$43,'ADR Raw Data'!O$1,FALSE)</f>
        <v>101.414659384537</v>
      </c>
      <c r="U143" s="115">
        <f>VLOOKUP($A143,'ADR Raw Data'!$B$6:$BE$43,'ADR Raw Data'!P$1,FALSE)</f>
        <v>100.47182434082301</v>
      </c>
      <c r="V143" s="116">
        <f>VLOOKUP($A143,'ADR Raw Data'!$B$6:$BE$43,'ADR Raw Data'!R$1,FALSE)</f>
        <v>94.020149341399502</v>
      </c>
      <c r="X143" s="113">
        <f>VLOOKUP($A143,'RevPAR Raw Data'!$B$6:$BE$43,'RevPAR Raw Data'!G$1,FALSE)</f>
        <v>47.511509826484001</v>
      </c>
      <c r="Y143" s="114">
        <f>VLOOKUP($A143,'RevPAR Raw Data'!$B$6:$BE$43,'RevPAR Raw Data'!H$1,FALSE)</f>
        <v>53.957486885844702</v>
      </c>
      <c r="Z143" s="114">
        <f>VLOOKUP($A143,'RevPAR Raw Data'!$B$6:$BE$43,'RevPAR Raw Data'!I$1,FALSE)</f>
        <v>56.788214337899497</v>
      </c>
      <c r="AA143" s="114">
        <f>VLOOKUP($A143,'RevPAR Raw Data'!$B$6:$BE$43,'RevPAR Raw Data'!J$1,FALSE)</f>
        <v>52.6327297168949</v>
      </c>
      <c r="AB143" s="114">
        <f>VLOOKUP($A143,'RevPAR Raw Data'!$B$6:$BE$43,'RevPAR Raw Data'!K$1,FALSE)</f>
        <v>48.068058337899501</v>
      </c>
      <c r="AC143" s="115">
        <f>VLOOKUP($A143,'RevPAR Raw Data'!$B$6:$BE$43,'RevPAR Raw Data'!L$1,FALSE)</f>
        <v>51.791599821004503</v>
      </c>
      <c r="AD143" s="114">
        <f>VLOOKUP($A143,'RevPAR Raw Data'!$B$6:$BE$43,'RevPAR Raw Data'!N$1,FALSE)</f>
        <v>68.4511661917808</v>
      </c>
      <c r="AE143" s="114">
        <f>VLOOKUP($A143,'RevPAR Raw Data'!$B$6:$BE$43,'RevPAR Raw Data'!O$1,FALSE)</f>
        <v>72.833322502283096</v>
      </c>
      <c r="AF143" s="115">
        <f>VLOOKUP($A143,'RevPAR Raw Data'!$B$6:$BE$43,'RevPAR Raw Data'!P$1,FALSE)</f>
        <v>70.642244347031905</v>
      </c>
      <c r="AG143" s="116">
        <f>VLOOKUP($A143,'RevPAR Raw Data'!$B$6:$BE$43,'RevPAR Raw Data'!R$1,FALSE)</f>
        <v>57.177498257012303</v>
      </c>
    </row>
    <row r="144" spans="1:34" ht="17.25" thickBot="1" x14ac:dyDescent="0.25">
      <c r="A144" s="97" t="s">
        <v>14</v>
      </c>
      <c r="B144" s="87">
        <f>(VLOOKUP($A143,'Occupancy Raw Data'!$B$8:$BE$51,'Occupancy Raw Data'!T$3,FALSE))/100</f>
        <v>-2.53523880744384E-2</v>
      </c>
      <c r="C144" s="88">
        <f>(VLOOKUP($A143,'Occupancy Raw Data'!$B$8:$BE$51,'Occupancy Raw Data'!U$3,FALSE))/100</f>
        <v>1.1344916138474199E-2</v>
      </c>
      <c r="D144" s="88">
        <f>(VLOOKUP($A143,'Occupancy Raw Data'!$B$8:$BE$51,'Occupancy Raw Data'!V$3,FALSE))/100</f>
        <v>7.5887176880962803E-2</v>
      </c>
      <c r="E144" s="88">
        <f>(VLOOKUP($A143,'Occupancy Raw Data'!$B$8:$BE$51,'Occupancy Raw Data'!W$3,FALSE))/100</f>
        <v>0.24457068124276901</v>
      </c>
      <c r="F144" s="88">
        <f>(VLOOKUP($A143,'Occupancy Raw Data'!$B$8:$BE$51,'Occupancy Raw Data'!X$3,FALSE))/100</f>
        <v>0.12085333216578401</v>
      </c>
      <c r="G144" s="88">
        <f>(VLOOKUP($A143,'Occupancy Raw Data'!$B$8:$BE$51,'Occupancy Raw Data'!Y$3,FALSE))/100</f>
        <v>7.9345544261705092E-2</v>
      </c>
      <c r="H144" s="89">
        <f>(VLOOKUP($A143,'Occupancy Raw Data'!$B$8:$BE$51,'Occupancy Raw Data'!AA$3,FALSE))/100</f>
        <v>8.7055890966121208E-2</v>
      </c>
      <c r="I144" s="89">
        <f>(VLOOKUP($A143,'Occupancy Raw Data'!$B$8:$BE$51,'Occupancy Raw Data'!AB$3,FALSE))/100</f>
        <v>7.4263578726060195E-2</v>
      </c>
      <c r="J144" s="88">
        <f>(VLOOKUP($A143,'Occupancy Raw Data'!$B$8:$BE$51,'Occupancy Raw Data'!AC$3,FALSE))/100</f>
        <v>8.0484821485823796E-2</v>
      </c>
      <c r="K144" s="90">
        <f>(VLOOKUP($A143,'Occupancy Raw Data'!$B$8:$BE$51,'Occupancy Raw Data'!AE$3,FALSE))/100</f>
        <v>7.9721615815387295E-2</v>
      </c>
      <c r="M144" s="87">
        <f>(VLOOKUP($A143,'ADR Raw Data'!$B$6:$BE$49,'ADR Raw Data'!T$1,FALSE))/100</f>
        <v>8.6066050183330398E-3</v>
      </c>
      <c r="N144" s="88">
        <f>(VLOOKUP($A143,'ADR Raw Data'!$B$6:$BE$49,'ADR Raw Data'!U$1,FALSE))/100</f>
        <v>5.2437512596609899E-2</v>
      </c>
      <c r="O144" s="88">
        <f>(VLOOKUP($A143,'ADR Raw Data'!$B$6:$BE$49,'ADR Raw Data'!V$1,FALSE))/100</f>
        <v>3.2376235177018403E-2</v>
      </c>
      <c r="P144" s="88">
        <f>(VLOOKUP($A143,'ADR Raw Data'!$B$6:$BE$49,'ADR Raw Data'!W$1,FALSE))/100</f>
        <v>5.02728060514578E-2</v>
      </c>
      <c r="Q144" s="88">
        <f>(VLOOKUP($A143,'ADR Raw Data'!$B$6:$BE$49,'ADR Raw Data'!X$1,FALSE))/100</f>
        <v>6.9168941774257094E-3</v>
      </c>
      <c r="R144" s="88">
        <f>(VLOOKUP($A143,'ADR Raw Data'!$B$6:$BE$49,'ADR Raw Data'!Y$1,FALSE))/100</f>
        <v>2.96655825234582E-2</v>
      </c>
      <c r="S144" s="89">
        <f>(VLOOKUP($A143,'ADR Raw Data'!$B$6:$BE$49,'ADR Raw Data'!AA$1,FALSE))/100</f>
        <v>2.3757548180987999E-2</v>
      </c>
      <c r="T144" s="89">
        <f>(VLOOKUP($A143,'ADR Raw Data'!$B$6:$BE$49,'ADR Raw Data'!AB$1,FALSE))/100</f>
        <v>4.2557288923992596E-2</v>
      </c>
      <c r="U144" s="88">
        <f>(VLOOKUP($A143,'ADR Raw Data'!$B$6:$BE$49,'ADR Raw Data'!AC$1,FALSE))/100</f>
        <v>3.3360490319804599E-2</v>
      </c>
      <c r="V144" s="90">
        <f>(VLOOKUP($A143,'ADR Raw Data'!$B$6:$BE$49,'ADR Raw Data'!AE$1,FALSE))/100</f>
        <v>3.0990614291692798E-2</v>
      </c>
      <c r="X144" s="87">
        <f>(VLOOKUP($A143,'RevPAR Raw Data'!$B$6:$BE$43,'RevPAR Raw Data'!T$1,FALSE))/100</f>
        <v>-1.6963981046533502E-2</v>
      </c>
      <c r="Y144" s="88">
        <f>(VLOOKUP($A143,'RevPAR Raw Data'!$B$6:$BE$43,'RevPAR Raw Data'!U$1,FALSE))/100</f>
        <v>6.4377327918002797E-2</v>
      </c>
      <c r="Z144" s="88">
        <f>(VLOOKUP($A143,'RevPAR Raw Data'!$B$6:$BE$43,'RevPAR Raw Data'!V$1,FALSE))/100</f>
        <v>0.110720353143599</v>
      </c>
      <c r="AA144" s="88">
        <f>(VLOOKUP($A143,'RevPAR Raw Data'!$B$6:$BE$43,'RevPAR Raw Data'!W$1,FALSE))/100</f>
        <v>0.30713874171821698</v>
      </c>
      <c r="AB144" s="88">
        <f>(VLOOKUP($A143,'RevPAR Raw Data'!$B$6:$BE$43,'RevPAR Raw Data'!X$1,FALSE))/100</f>
        <v>0.12860615605278999</v>
      </c>
      <c r="AC144" s="88">
        <f>(VLOOKUP($A143,'RevPAR Raw Data'!$B$6:$BE$43,'RevPAR Raw Data'!Y$1,FALSE))/100</f>
        <v>0.11136495857632701</v>
      </c>
      <c r="AD144" s="89">
        <f>(VLOOKUP($A143,'RevPAR Raw Data'!$B$6:$BE$43,'RevPAR Raw Data'!AA$1,FALSE))/100</f>
        <v>0.11288167367117501</v>
      </c>
      <c r="AE144" s="89">
        <f>(VLOOKUP($A143,'RevPAR Raw Data'!$B$6:$BE$43,'RevPAR Raw Data'!AB$1,FALSE))/100</f>
        <v>0.11998132422642699</v>
      </c>
      <c r="AF144" s="88">
        <f>(VLOOKUP($A143,'RevPAR Raw Data'!$B$6:$BE$43,'RevPAR Raw Data'!AC$1,FALSE))/100</f>
        <v>0.116530324913697</v>
      </c>
      <c r="AG144" s="90">
        <f>(VLOOKUP($A143,'RevPAR Raw Data'!$B$6:$BE$43,'RevPAR Raw Data'!AE$1,FALSE))/100</f>
        <v>0.113182851953525</v>
      </c>
    </row>
    <row r="145" spans="1:33" ht="14.25" customHeight="1" x14ac:dyDescent="0.2">
      <c r="A145" s="204" t="s">
        <v>63</v>
      </c>
      <c r="B145" s="205"/>
      <c r="C145" s="205"/>
      <c r="D145" s="205"/>
      <c r="E145" s="205"/>
      <c r="F145" s="205"/>
      <c r="G145" s="205"/>
      <c r="H145" s="205"/>
      <c r="I145" s="205"/>
      <c r="J145" s="205"/>
      <c r="K145" s="205"/>
      <c r="AG145" s="136"/>
    </row>
    <row r="146" spans="1:33" x14ac:dyDescent="0.2">
      <c r="A146" s="204"/>
      <c r="B146" s="205"/>
      <c r="C146" s="205"/>
      <c r="D146" s="205"/>
      <c r="E146" s="205"/>
      <c r="F146" s="205"/>
      <c r="G146" s="205"/>
      <c r="H146" s="205"/>
      <c r="I146" s="205"/>
      <c r="J146" s="205"/>
      <c r="K146" s="205"/>
      <c r="AG146" s="136"/>
    </row>
    <row r="147" spans="1:33" ht="17.25" thickBot="1" x14ac:dyDescent="0.25">
      <c r="A147" s="206"/>
      <c r="B147" s="207"/>
      <c r="C147" s="207"/>
      <c r="D147" s="207"/>
      <c r="E147" s="207"/>
      <c r="F147" s="207"/>
      <c r="G147" s="207"/>
      <c r="H147" s="207"/>
      <c r="I147" s="207"/>
      <c r="J147" s="207"/>
      <c r="K147" s="207"/>
      <c r="L147" s="137"/>
      <c r="M147" s="137"/>
      <c r="N147" s="137"/>
      <c r="O147" s="137"/>
      <c r="P147" s="137"/>
      <c r="Q147" s="137"/>
      <c r="R147" s="138"/>
      <c r="S147" s="137"/>
      <c r="T147" s="137"/>
      <c r="U147" s="137"/>
      <c r="V147" s="137"/>
      <c r="W147" s="137"/>
      <c r="X147" s="137"/>
      <c r="Y147" s="137"/>
      <c r="Z147" s="137"/>
      <c r="AA147" s="137"/>
      <c r="AB147" s="137"/>
      <c r="AC147" s="137"/>
      <c r="AD147" s="137"/>
      <c r="AE147" s="137"/>
      <c r="AF147" s="137"/>
      <c r="AG147" s="139"/>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x14ac:dyDescent="0.2"/>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x14ac:dyDescent="0.2"/>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4" activePane="bottomRight" state="frozen"/>
      <selection pane="topRight" sqref="A1:A3"/>
      <selection pane="bottomLeft" sqref="A1:A3"/>
      <selection pane="bottomRight" activeCell="O16" sqref="O16"/>
    </sheetView>
  </sheetViews>
  <sheetFormatPr defaultColWidth="9.140625" defaultRowHeight="16.5" x14ac:dyDescent="0.2"/>
  <cols>
    <col min="1" max="1" width="44.7109375" style="94" customWidth="1"/>
    <col min="2" max="6" width="8.85546875" style="94" customWidth="1"/>
    <col min="7" max="7" width="8.85546875" style="100" customWidth="1"/>
    <col min="8" max="9" width="8.85546875" style="94" customWidth="1"/>
    <col min="10" max="11" width="8.85546875" style="100" customWidth="1"/>
    <col min="12" max="12" width="2.7109375" style="94" customWidth="1"/>
    <col min="13" max="22" width="8.7109375" style="94" customWidth="1"/>
    <col min="23" max="23" width="2.7109375" style="94" customWidth="1"/>
    <col min="24" max="33" width="8.85546875" style="94" customWidth="1"/>
    <col min="34" max="16384" width="9.140625" style="94"/>
  </cols>
  <sheetData>
    <row r="1" spans="1:33" x14ac:dyDescent="0.2">
      <c r="A1" s="208" t="str">
        <f>'Occupancy Raw Data'!B2</f>
        <v>June 8 - July 5, 2025
Rolling-28 Day Period</v>
      </c>
      <c r="B1" s="195" t="s">
        <v>0</v>
      </c>
      <c r="C1" s="196"/>
      <c r="D1" s="196"/>
      <c r="E1" s="196"/>
      <c r="F1" s="196"/>
      <c r="G1" s="196"/>
      <c r="H1" s="196"/>
      <c r="I1" s="196"/>
      <c r="J1" s="196"/>
      <c r="K1" s="197"/>
      <c r="L1" s="98"/>
      <c r="M1" s="195" t="s">
        <v>1</v>
      </c>
      <c r="N1" s="196"/>
      <c r="O1" s="196"/>
      <c r="P1" s="196"/>
      <c r="Q1" s="196"/>
      <c r="R1" s="196"/>
      <c r="S1" s="196"/>
      <c r="T1" s="196"/>
      <c r="U1" s="196"/>
      <c r="V1" s="197"/>
      <c r="W1" s="98"/>
      <c r="X1" s="195" t="s">
        <v>2</v>
      </c>
      <c r="Y1" s="196"/>
      <c r="Z1" s="196"/>
      <c r="AA1" s="196"/>
      <c r="AB1" s="196"/>
      <c r="AC1" s="196"/>
      <c r="AD1" s="196"/>
      <c r="AE1" s="196"/>
      <c r="AF1" s="196"/>
      <c r="AG1" s="197"/>
    </row>
    <row r="2" spans="1:33" x14ac:dyDescent="0.2">
      <c r="A2" s="209"/>
      <c r="B2" s="99"/>
      <c r="C2" s="100"/>
      <c r="D2" s="100"/>
      <c r="E2" s="100"/>
      <c r="F2" s="101"/>
      <c r="G2" s="198" t="s">
        <v>3</v>
      </c>
      <c r="H2" s="100"/>
      <c r="I2" s="100"/>
      <c r="J2" s="198" t="s">
        <v>4</v>
      </c>
      <c r="K2" s="200" t="s">
        <v>5</v>
      </c>
      <c r="L2" s="95"/>
      <c r="M2" s="102"/>
      <c r="N2" s="103"/>
      <c r="O2" s="103"/>
      <c r="P2" s="103"/>
      <c r="Q2" s="103"/>
      <c r="R2" s="202" t="s">
        <v>3</v>
      </c>
      <c r="S2" s="104"/>
      <c r="T2" s="104"/>
      <c r="U2" s="202" t="s">
        <v>4</v>
      </c>
      <c r="V2" s="203" t="s">
        <v>5</v>
      </c>
      <c r="W2" s="95"/>
      <c r="X2" s="102"/>
      <c r="Y2" s="103"/>
      <c r="Z2" s="103"/>
      <c r="AA2" s="103"/>
      <c r="AB2" s="103"/>
      <c r="AC2" s="202" t="s">
        <v>3</v>
      </c>
      <c r="AD2" s="104"/>
      <c r="AE2" s="104"/>
      <c r="AF2" s="202" t="s">
        <v>4</v>
      </c>
      <c r="AG2" s="203" t="s">
        <v>5</v>
      </c>
    </row>
    <row r="3" spans="1:33" x14ac:dyDescent="0.2">
      <c r="A3" s="210"/>
      <c r="B3" s="105" t="s">
        <v>6</v>
      </c>
      <c r="C3" s="106" t="s">
        <v>7</v>
      </c>
      <c r="D3" s="106" t="s">
        <v>8</v>
      </c>
      <c r="E3" s="106" t="s">
        <v>9</v>
      </c>
      <c r="F3" s="107" t="s">
        <v>10</v>
      </c>
      <c r="G3" s="199"/>
      <c r="H3" s="106" t="s">
        <v>11</v>
      </c>
      <c r="I3" s="106" t="s">
        <v>12</v>
      </c>
      <c r="J3" s="199"/>
      <c r="K3" s="201"/>
      <c r="L3" s="95"/>
      <c r="M3" s="105" t="s">
        <v>6</v>
      </c>
      <c r="N3" s="106" t="s">
        <v>7</v>
      </c>
      <c r="O3" s="106" t="s">
        <v>8</v>
      </c>
      <c r="P3" s="106" t="s">
        <v>9</v>
      </c>
      <c r="Q3" s="106" t="s">
        <v>10</v>
      </c>
      <c r="R3" s="199"/>
      <c r="S3" s="107" t="s">
        <v>11</v>
      </c>
      <c r="T3" s="107" t="s">
        <v>12</v>
      </c>
      <c r="U3" s="199"/>
      <c r="V3" s="201"/>
      <c r="W3" s="95"/>
      <c r="X3" s="105" t="s">
        <v>6</v>
      </c>
      <c r="Y3" s="106" t="s">
        <v>7</v>
      </c>
      <c r="Z3" s="106" t="s">
        <v>8</v>
      </c>
      <c r="AA3" s="106" t="s">
        <v>9</v>
      </c>
      <c r="AB3" s="106" t="s">
        <v>10</v>
      </c>
      <c r="AC3" s="199"/>
      <c r="AD3" s="107" t="s">
        <v>11</v>
      </c>
      <c r="AE3" s="107" t="s">
        <v>12</v>
      </c>
      <c r="AF3" s="199"/>
      <c r="AG3" s="201"/>
    </row>
    <row r="4" spans="1:33" x14ac:dyDescent="0.2">
      <c r="A4" s="126" t="s">
        <v>13</v>
      </c>
      <c r="B4" s="109">
        <f>(VLOOKUP($A4,'Occupancy Raw Data'!$B$8:$BE$45,'Occupancy Raw Data'!AG$3,FALSE))/100</f>
        <v>0.56184536980637001</v>
      </c>
      <c r="C4" s="110">
        <f>(VLOOKUP($A4,'Occupancy Raw Data'!$B$8:$BE$45,'Occupancy Raw Data'!AH$3,FALSE))/100</f>
        <v>0.64957074857395791</v>
      </c>
      <c r="D4" s="110">
        <f>(VLOOKUP($A4,'Occupancy Raw Data'!$B$8:$BE$45,'Occupancy Raw Data'!AI$3,FALSE))/100</f>
        <v>0.68546987443112695</v>
      </c>
      <c r="E4" s="110">
        <f>(VLOOKUP($A4,'Occupancy Raw Data'!$B$8:$BE$45,'Occupancy Raw Data'!AJ$3,FALSE))/100</f>
        <v>0.67747895479644793</v>
      </c>
      <c r="F4" s="110">
        <f>(VLOOKUP($A4,'Occupancy Raw Data'!$B$8:$BE$45,'Occupancy Raw Data'!AK$3,FALSE))/100</f>
        <v>0.683059672460824</v>
      </c>
      <c r="G4" s="111">
        <f>(VLOOKUP($A4,'Occupancy Raw Data'!$B$8:$BE$45,'Occupancy Raw Data'!AL$3,FALSE))/100</f>
        <v>0.65148565747899401</v>
      </c>
      <c r="H4" s="91">
        <f>(VLOOKUP($A4,'Occupancy Raw Data'!$B$8:$BE$45,'Occupancy Raw Data'!AN$3,FALSE))/100</f>
        <v>0.75123901156009198</v>
      </c>
      <c r="I4" s="91">
        <f>(VLOOKUP($A4,'Occupancy Raw Data'!$B$8:$BE$45,'Occupancy Raw Data'!AO$3,FALSE))/100</f>
        <v>0.75265908845598106</v>
      </c>
      <c r="J4" s="111">
        <f>(VLOOKUP($A4,'Occupancy Raw Data'!$B$8:$BE$45,'Occupancy Raw Data'!AP$3,FALSE))/100</f>
        <v>0.75194905000803702</v>
      </c>
      <c r="K4" s="112">
        <f>(VLOOKUP($A4,'Occupancy Raw Data'!$B$8:$BE$45,'Occupancy Raw Data'!AR$3,FALSE))/100</f>
        <v>0.68018992441282411</v>
      </c>
      <c r="M4" s="113">
        <f>VLOOKUP($A4,'ADR Raw Data'!$B$6:$BE$43,'ADR Raw Data'!AG$1,FALSE)</f>
        <v>148.05763149157099</v>
      </c>
      <c r="N4" s="114">
        <f>VLOOKUP($A4,'ADR Raw Data'!$B$6:$BE$43,'ADR Raw Data'!AH$1,FALSE)</f>
        <v>154.57315840851999</v>
      </c>
      <c r="O4" s="114">
        <f>VLOOKUP($A4,'ADR Raw Data'!$B$6:$BE$43,'ADR Raw Data'!AI$1,FALSE)</f>
        <v>160.01846173842301</v>
      </c>
      <c r="P4" s="114">
        <f>VLOOKUP($A4,'ADR Raw Data'!$B$6:$BE$43,'ADR Raw Data'!AJ$1,FALSE)</f>
        <v>157.647995511593</v>
      </c>
      <c r="Q4" s="114">
        <f>VLOOKUP($A4,'ADR Raw Data'!$B$6:$BE$43,'ADR Raw Data'!AK$1,FALSE)</f>
        <v>157.58656815626799</v>
      </c>
      <c r="R4" s="115">
        <f>VLOOKUP($A4,'ADR Raw Data'!$B$6:$BE$43,'ADR Raw Data'!AL$1,FALSE)</f>
        <v>155.86668199628801</v>
      </c>
      <c r="S4" s="114">
        <f>VLOOKUP($A4,'ADR Raw Data'!$B$6:$BE$43,'ADR Raw Data'!AN$1,FALSE)</f>
        <v>175.80561750811299</v>
      </c>
      <c r="T4" s="114">
        <f>VLOOKUP($A4,'ADR Raw Data'!$B$6:$BE$43,'ADR Raw Data'!AO$1,FALSE)</f>
        <v>174.96839931919899</v>
      </c>
      <c r="U4" s="115">
        <f>VLOOKUP($A4,'ADR Raw Data'!$B$6:$BE$43,'ADR Raw Data'!AP$1,FALSE)</f>
        <v>175.38661313614099</v>
      </c>
      <c r="V4" s="116">
        <f>VLOOKUP($A4,'ADR Raw Data'!$B$6:$BE$43,'ADR Raw Data'!AR$1,FALSE)</f>
        <v>162.03227881926699</v>
      </c>
      <c r="X4" s="113">
        <f>VLOOKUP($A4,'RevPAR Raw Data'!$B$6:$BE$43,'RevPAR Raw Data'!AG$1,FALSE)</f>
        <v>83.185494718037504</v>
      </c>
      <c r="Y4" s="114">
        <f>VLOOKUP($A4,'RevPAR Raw Data'!$B$6:$BE$43,'RevPAR Raw Data'!AH$1,FALSE)</f>
        <v>100.40620221686299</v>
      </c>
      <c r="Z4" s="114">
        <f>VLOOKUP($A4,'RevPAR Raw Data'!$B$6:$BE$43,'RevPAR Raw Data'!AI$1,FALSE)</f>
        <v>109.687834874499</v>
      </c>
      <c r="AA4" s="114">
        <f>VLOOKUP($A4,'RevPAR Raw Data'!$B$6:$BE$43,'RevPAR Raw Data'!AJ$1,FALSE)</f>
        <v>106.803199224949</v>
      </c>
      <c r="AB4" s="114">
        <f>VLOOKUP($A4,'RevPAR Raw Data'!$B$6:$BE$43,'RevPAR Raw Data'!AK$1,FALSE)</f>
        <v>107.64102962904499</v>
      </c>
      <c r="AC4" s="115">
        <f>VLOOKUP($A4,'RevPAR Raw Data'!$B$6:$BE$43,'RevPAR Raw Data'!AL$1,FALSE)</f>
        <v>101.544907799421</v>
      </c>
      <c r="AD4" s="114">
        <f>VLOOKUP($A4,'RevPAR Raw Data'!$B$6:$BE$43,'RevPAR Raw Data'!AN$1,FALSE)</f>
        <v>132.07203832350601</v>
      </c>
      <c r="AE4" s="114">
        <f>VLOOKUP($A4,'RevPAR Raw Data'!$B$6:$BE$43,'RevPAR Raw Data'!AO$1,FALSE)</f>
        <v>131.69155594019</v>
      </c>
      <c r="AF4" s="115">
        <f>VLOOKUP($A4,'RevPAR Raw Data'!$B$6:$BE$43,'RevPAR Raw Data'!AP$1,FALSE)</f>
        <v>131.881797131848</v>
      </c>
      <c r="AG4" s="116">
        <f>VLOOKUP($A4,'RevPAR Raw Data'!$B$6:$BE$43,'RevPAR Raw Data'!AR$1,FALSE)</f>
        <v>110.212723482515</v>
      </c>
    </row>
    <row r="5" spans="1:33" x14ac:dyDescent="0.2">
      <c r="A5" s="93" t="s">
        <v>14</v>
      </c>
      <c r="B5" s="81">
        <f>(VLOOKUP($A4,'Occupancy Raw Data'!$B$8:$BE$45,'Occupancy Raw Data'!AT$3,FALSE))/100</f>
        <v>-4.3534863858633996E-3</v>
      </c>
      <c r="C5" s="82">
        <f>(VLOOKUP($A4,'Occupancy Raw Data'!$B$8:$BE$45,'Occupancy Raw Data'!AU$3,FALSE))/100</f>
        <v>-4.0016384868069699E-4</v>
      </c>
      <c r="D5" s="82">
        <f>(VLOOKUP($A4,'Occupancy Raw Data'!$B$8:$BE$45,'Occupancy Raw Data'!AV$3,FALSE))/100</f>
        <v>1.1288603304257301E-2</v>
      </c>
      <c r="E5" s="82">
        <f>(VLOOKUP($A4,'Occupancy Raw Data'!$B$8:$BE$45,'Occupancy Raw Data'!AW$3,FALSE))/100</f>
        <v>-1.07732022624882E-2</v>
      </c>
      <c r="F5" s="82">
        <f>(VLOOKUP($A4,'Occupancy Raw Data'!$B$8:$BE$45,'Occupancy Raw Data'!AX$3,FALSE))/100</f>
        <v>-1.9506334340320401E-2</v>
      </c>
      <c r="G5" s="82">
        <f>(VLOOKUP($A4,'Occupancy Raw Data'!$B$8:$BE$45,'Occupancy Raw Data'!AY$3,FALSE))/100</f>
        <v>-4.9018832024596394E-3</v>
      </c>
      <c r="H5" s="83">
        <f>(VLOOKUP($A4,'Occupancy Raw Data'!$B$8:$BE$45,'Occupancy Raw Data'!BA$3,FALSE))/100</f>
        <v>1.4831767980713301E-3</v>
      </c>
      <c r="I5" s="83">
        <f>(VLOOKUP($A4,'Occupancy Raw Data'!$B$8:$BE$45,'Occupancy Raw Data'!BB$3,FALSE))/100</f>
        <v>-6.4724672095149809E-3</v>
      </c>
      <c r="J5" s="82">
        <f>(VLOOKUP($A4,'Occupancy Raw Data'!$B$8:$BE$45,'Occupancy Raw Data'!BC$3,FALSE))/100</f>
        <v>-2.5142664940398501E-3</v>
      </c>
      <c r="K5" s="84">
        <f>(VLOOKUP($A4,'Occupancy Raw Data'!$B$8:$BE$45,'Occupancy Raw Data'!BE$3,FALSE))/100</f>
        <v>-4.14952390631846E-3</v>
      </c>
      <c r="M5" s="81">
        <f>(VLOOKUP($A4,'ADR Raw Data'!$B$6:$BE$49,'ADR Raw Data'!AT$1,FALSE))/100</f>
        <v>2.9182179212919102E-3</v>
      </c>
      <c r="N5" s="82">
        <f>(VLOOKUP($A4,'ADR Raw Data'!$B$6:$BE$49,'ADR Raw Data'!AU$1,FALSE))/100</f>
        <v>9.3555742981105E-3</v>
      </c>
      <c r="O5" s="82">
        <f>(VLOOKUP($A4,'ADR Raw Data'!$B$6:$BE$49,'ADR Raw Data'!AV$1,FALSE))/100</f>
        <v>1.6381318785490699E-2</v>
      </c>
      <c r="P5" s="82">
        <f>(VLOOKUP($A4,'ADR Raw Data'!$B$6:$BE$49,'ADR Raw Data'!AW$1,FALSE))/100</f>
        <v>-6.3612207256643306E-3</v>
      </c>
      <c r="Q5" s="82">
        <f>(VLOOKUP($A4,'ADR Raw Data'!$B$6:$BE$49,'ADR Raw Data'!AX$1,FALSE))/100</f>
        <v>-1.6773857924716699E-2</v>
      </c>
      <c r="R5" s="82">
        <f>(VLOOKUP($A4,'ADR Raw Data'!$B$6:$BE$49,'ADR Raw Data'!AY$1,FALSE))/100</f>
        <v>7.3016769038900702E-4</v>
      </c>
      <c r="S5" s="83">
        <f>(VLOOKUP($A4,'ADR Raw Data'!$B$6:$BE$49,'ADR Raw Data'!BA$1,FALSE))/100</f>
        <v>1.6922115802641201E-2</v>
      </c>
      <c r="T5" s="83">
        <f>(VLOOKUP($A4,'ADR Raw Data'!$B$6:$BE$49,'ADR Raw Data'!BB$1,FALSE))/100</f>
        <v>1.0814340847328302E-2</v>
      </c>
      <c r="U5" s="82">
        <f>(VLOOKUP($A4,'ADR Raw Data'!$B$6:$BE$49,'ADR Raw Data'!BC$1,FALSE))/100</f>
        <v>1.3860906293797199E-2</v>
      </c>
      <c r="V5" s="84">
        <f>(VLOOKUP($A4,'ADR Raw Data'!$B$6:$BE$49,'ADR Raw Data'!BE$1,FALSE))/100</f>
        <v>5.2362537700219904E-3</v>
      </c>
      <c r="X5" s="81">
        <f>(VLOOKUP($A4,'RevPAR Raw Data'!$B$6:$BE$49,'RevPAR Raw Data'!AT$1,FALSE))/100</f>
        <v>-1.44797288656281E-3</v>
      </c>
      <c r="Y5" s="82">
        <f>(VLOOKUP($A4,'RevPAR Raw Data'!$B$6:$BE$49,'RevPAR Raw Data'!AU$1,FALSE))/100</f>
        <v>8.9516666868120504E-3</v>
      </c>
      <c r="Z5" s="82">
        <f>(VLOOKUP($A4,'RevPAR Raw Data'!$B$6:$BE$49,'RevPAR Raw Data'!AV$1,FALSE))/100</f>
        <v>2.7854844299118098E-2</v>
      </c>
      <c r="AA5" s="82">
        <f>(VLOOKUP($A4,'RevPAR Raw Data'!$B$6:$BE$49,'RevPAR Raw Data'!AW$1,FALSE))/100</f>
        <v>-1.7065892270638601E-2</v>
      </c>
      <c r="AB5" s="82">
        <f>(VLOOKUP($A4,'RevPAR Raw Data'!$B$6:$BE$49,'RevPAR Raw Data'!AX$1,FALSE))/100</f>
        <v>-3.5952995784180597E-2</v>
      </c>
      <c r="AC5" s="82">
        <f>(VLOOKUP($A4,'RevPAR Raw Data'!$B$6:$BE$49,'RevPAR Raw Data'!AY$1,FALSE))/100</f>
        <v>-4.1752947088071306E-3</v>
      </c>
      <c r="AD5" s="83">
        <f>(VLOOKUP($A4,'RevPAR Raw Data'!$B$6:$BE$49,'RevPAR Raw Data'!BA$1,FALSE))/100</f>
        <v>1.8430391090245201E-2</v>
      </c>
      <c r="AE5" s="83">
        <f>(VLOOKUP($A4,'RevPAR Raw Data'!$B$6:$BE$49,'RevPAR Raw Data'!BB$1,FALSE))/100</f>
        <v>4.2718781712864804E-3</v>
      </c>
      <c r="AF5" s="82">
        <f>(VLOOKUP($A4,'RevPAR Raw Data'!$B$6:$BE$49,'RevPAR Raw Data'!BC$1,FALSE))/100</f>
        <v>1.13117897874858E-2</v>
      </c>
      <c r="AG5" s="84">
        <f>(VLOOKUP($A4,'RevPAR Raw Data'!$B$6:$BE$49,'RevPAR Raw Data'!BE$1,FALSE))/100</f>
        <v>1.06500190350527E-3</v>
      </c>
    </row>
    <row r="6" spans="1:33" x14ac:dyDescent="0.2">
      <c r="A6" s="108"/>
      <c r="B6" s="109"/>
      <c r="C6" s="110"/>
      <c r="D6" s="110"/>
      <c r="E6" s="110"/>
      <c r="F6" s="110"/>
      <c r="G6" s="111"/>
      <c r="H6" s="91"/>
      <c r="I6" s="91"/>
      <c r="J6" s="111"/>
      <c r="K6" s="112"/>
      <c r="M6" s="113"/>
      <c r="N6" s="114"/>
      <c r="O6" s="114"/>
      <c r="P6" s="114"/>
      <c r="Q6" s="114"/>
      <c r="R6" s="115"/>
      <c r="S6" s="114"/>
      <c r="T6" s="114"/>
      <c r="U6" s="115"/>
      <c r="V6" s="116"/>
      <c r="X6" s="113"/>
      <c r="Y6" s="114"/>
      <c r="Z6" s="114"/>
      <c r="AA6" s="114"/>
      <c r="AB6" s="114"/>
      <c r="AC6" s="115"/>
      <c r="AD6" s="114"/>
      <c r="AE6" s="114"/>
      <c r="AF6" s="115"/>
      <c r="AG6" s="116"/>
    </row>
    <row r="7" spans="1:33" x14ac:dyDescent="0.2">
      <c r="A7" s="126" t="s">
        <v>15</v>
      </c>
      <c r="B7" s="117">
        <f>(VLOOKUP($A7,'Occupancy Raw Data'!$B$8:$BE$45,'Occupancy Raw Data'!AG$3,FALSE))/100</f>
        <v>0.57303363880540092</v>
      </c>
      <c r="C7" s="118">
        <f>(VLOOKUP($A7,'Occupancy Raw Data'!$B$8:$BE$45,'Occupancy Raw Data'!AH$3,FALSE))/100</f>
        <v>0.66874819454090595</v>
      </c>
      <c r="D7" s="118">
        <f>(VLOOKUP($A7,'Occupancy Raw Data'!$B$8:$BE$45,'Occupancy Raw Data'!AI$3,FALSE))/100</f>
        <v>0.70228054165168696</v>
      </c>
      <c r="E7" s="118">
        <f>(VLOOKUP($A7,'Occupancy Raw Data'!$B$8:$BE$45,'Occupancy Raw Data'!AJ$3,FALSE))/100</f>
        <v>0.69293345501138404</v>
      </c>
      <c r="F7" s="118">
        <f>(VLOOKUP($A7,'Occupancy Raw Data'!$B$8:$BE$45,'Occupancy Raw Data'!AK$3,FALSE))/100</f>
        <v>0.69521645480551397</v>
      </c>
      <c r="G7" s="119">
        <f>(VLOOKUP($A7,'Occupancy Raw Data'!$B$8:$BE$45,'Occupancy Raw Data'!AL$3,FALSE))/100</f>
        <v>0.66644531809357099</v>
      </c>
      <c r="H7" s="91">
        <f>(VLOOKUP($A7,'Occupancy Raw Data'!$B$8:$BE$45,'Occupancy Raw Data'!AN$3,FALSE))/100</f>
        <v>0.77846452132284893</v>
      </c>
      <c r="I7" s="91">
        <f>(VLOOKUP($A7,'Occupancy Raw Data'!$B$8:$BE$45,'Occupancy Raw Data'!AO$3,FALSE))/100</f>
        <v>0.76257723944458211</v>
      </c>
      <c r="J7" s="119">
        <f>(VLOOKUP($A7,'Occupancy Raw Data'!$B$8:$BE$45,'Occupancy Raw Data'!AP$3,FALSE))/100</f>
        <v>0.77052088038371591</v>
      </c>
      <c r="K7" s="120">
        <f>(VLOOKUP($A7,'Occupancy Raw Data'!$B$8:$BE$45,'Occupancy Raw Data'!AR$3,FALSE))/100</f>
        <v>0.69618247225142593</v>
      </c>
      <c r="M7" s="113">
        <f>VLOOKUP($A7,'ADR Raw Data'!$B$6:$BE$43,'ADR Raw Data'!AG$1,FALSE)</f>
        <v>127.99640011557101</v>
      </c>
      <c r="N7" s="114">
        <f>VLOOKUP($A7,'ADR Raw Data'!$B$6:$BE$43,'ADR Raw Data'!AH$1,FALSE)</f>
        <v>137.983638507297</v>
      </c>
      <c r="O7" s="114">
        <f>VLOOKUP($A7,'ADR Raw Data'!$B$6:$BE$43,'ADR Raw Data'!AI$1,FALSE)</f>
        <v>142.89310071973401</v>
      </c>
      <c r="P7" s="114">
        <f>VLOOKUP($A7,'ADR Raw Data'!$B$6:$BE$43,'ADR Raw Data'!AJ$1,FALSE)</f>
        <v>138.852945946934</v>
      </c>
      <c r="Q7" s="114">
        <f>VLOOKUP($A7,'ADR Raw Data'!$B$6:$BE$43,'ADR Raw Data'!AK$1,FALSE)</f>
        <v>135.38781362849801</v>
      </c>
      <c r="R7" s="115">
        <f>VLOOKUP($A7,'ADR Raw Data'!$B$6:$BE$43,'ADR Raw Data'!AL$1,FALSE)</f>
        <v>136.940250791517</v>
      </c>
      <c r="S7" s="114">
        <f>VLOOKUP($A7,'ADR Raw Data'!$B$6:$BE$43,'ADR Raw Data'!AN$1,FALSE)</f>
        <v>153.75903004158201</v>
      </c>
      <c r="T7" s="114">
        <f>VLOOKUP($A7,'ADR Raw Data'!$B$6:$BE$43,'ADR Raw Data'!AO$1,FALSE)</f>
        <v>151.61634403376499</v>
      </c>
      <c r="U7" s="115">
        <f>VLOOKUP($A7,'ADR Raw Data'!$B$6:$BE$43,'ADR Raw Data'!AP$1,FALSE)</f>
        <v>152.698731987087</v>
      </c>
      <c r="V7" s="116">
        <f>VLOOKUP($A7,'ADR Raw Data'!$B$6:$BE$43,'ADR Raw Data'!AR$1,FALSE)</f>
        <v>141.92365739598401</v>
      </c>
      <c r="X7" s="113">
        <f>VLOOKUP($A7,'RevPAR Raw Data'!$B$6:$BE$43,'RevPAR Raw Data'!AG$1,FALSE)</f>
        <v>73.346242912218202</v>
      </c>
      <c r="Y7" s="114">
        <f>VLOOKUP($A7,'RevPAR Raw Data'!$B$6:$BE$43,'RevPAR Raw Data'!AH$1,FALSE)</f>
        <v>92.276309127940195</v>
      </c>
      <c r="Z7" s="114">
        <f>VLOOKUP($A7,'RevPAR Raw Data'!$B$6:$BE$43,'RevPAR Raw Data'!AI$1,FALSE)</f>
        <v>100.35104417174399</v>
      </c>
      <c r="AA7" s="114">
        <f>VLOOKUP($A7,'RevPAR Raw Data'!$B$6:$BE$43,'RevPAR Raw Data'!AJ$1,FALSE)</f>
        <v>96.215851573518407</v>
      </c>
      <c r="AB7" s="114">
        <f>VLOOKUP($A7,'RevPAR Raw Data'!$B$6:$BE$43,'RevPAR Raw Data'!AK$1,FALSE)</f>
        <v>94.123835814674393</v>
      </c>
      <c r="AC7" s="115">
        <f>VLOOKUP($A7,'RevPAR Raw Data'!$B$6:$BE$43,'RevPAR Raw Data'!AL$1,FALSE)</f>
        <v>91.263188998566207</v>
      </c>
      <c r="AD7" s="114">
        <f>VLOOKUP($A7,'RevPAR Raw Data'!$B$6:$BE$43,'RevPAR Raw Data'!AN$1,FALSE)</f>
        <v>119.695949720386</v>
      </c>
      <c r="AE7" s="114">
        <f>VLOOKUP($A7,'RevPAR Raw Data'!$B$6:$BE$43,'RevPAR Raw Data'!AO$1,FALSE)</f>
        <v>115.61917308794899</v>
      </c>
      <c r="AF7" s="115">
        <f>VLOOKUP($A7,'RevPAR Raw Data'!$B$6:$BE$43,'RevPAR Raw Data'!AP$1,FALSE)</f>
        <v>117.657561404167</v>
      </c>
      <c r="AG7" s="116">
        <f>VLOOKUP($A7,'RevPAR Raw Data'!$B$6:$BE$43,'RevPAR Raw Data'!AR$1,FALSE)</f>
        <v>98.804762676900495</v>
      </c>
    </row>
    <row r="8" spans="1:33" x14ac:dyDescent="0.2">
      <c r="A8" s="93" t="s">
        <v>14</v>
      </c>
      <c r="B8" s="81">
        <f>(VLOOKUP($A7,'Occupancy Raw Data'!$B$8:$BE$45,'Occupancy Raw Data'!AT$3,FALSE))/100</f>
        <v>4.3453568805991195E-2</v>
      </c>
      <c r="C8" s="82">
        <f>(VLOOKUP($A7,'Occupancy Raw Data'!$B$8:$BE$45,'Occupancy Raw Data'!AU$3,FALSE))/100</f>
        <v>2.7087933298664102E-2</v>
      </c>
      <c r="D8" s="82">
        <f>(VLOOKUP($A7,'Occupancy Raw Data'!$B$8:$BE$45,'Occupancy Raw Data'!AV$3,FALSE))/100</f>
        <v>3.9326363588640702E-2</v>
      </c>
      <c r="E8" s="82">
        <f>(VLOOKUP($A7,'Occupancy Raw Data'!$B$8:$BE$45,'Occupancy Raw Data'!AW$3,FALSE))/100</f>
        <v>1.5196482825447399E-2</v>
      </c>
      <c r="F8" s="82">
        <f>(VLOOKUP($A7,'Occupancy Raw Data'!$B$8:$BE$45,'Occupancy Raw Data'!AX$3,FALSE))/100</f>
        <v>1.68794129525742E-2</v>
      </c>
      <c r="G8" s="82">
        <f>(VLOOKUP($A7,'Occupancy Raw Data'!$B$8:$BE$45,'Occupancy Raw Data'!AY$3,FALSE))/100</f>
        <v>2.77400069634712E-2</v>
      </c>
      <c r="H8" s="83">
        <f>(VLOOKUP($A7,'Occupancy Raw Data'!$B$8:$BE$45,'Occupancy Raw Data'!BA$3,FALSE))/100</f>
        <v>5.1589474944785899E-2</v>
      </c>
      <c r="I8" s="83">
        <f>(VLOOKUP($A7,'Occupancy Raw Data'!$B$8:$BE$45,'Occupancy Raw Data'!BB$3,FALSE))/100</f>
        <v>3.9448917421719999E-2</v>
      </c>
      <c r="J8" s="82">
        <f>(VLOOKUP($A7,'Occupancy Raw Data'!$B$8:$BE$45,'Occupancy Raw Data'!BC$3,FALSE))/100</f>
        <v>4.55465350058619E-2</v>
      </c>
      <c r="K8" s="84">
        <f>(VLOOKUP($A7,'Occupancy Raw Data'!$B$8:$BE$45,'Occupancy Raw Data'!BE$3,FALSE))/100</f>
        <v>3.3302930113233299E-2</v>
      </c>
      <c r="M8" s="81">
        <f>(VLOOKUP($A7,'ADR Raw Data'!$B$6:$BE$49,'ADR Raw Data'!AT$1,FALSE))/100</f>
        <v>5.7334807396690101E-3</v>
      </c>
      <c r="N8" s="82">
        <f>(VLOOKUP($A7,'ADR Raw Data'!$B$6:$BE$49,'ADR Raw Data'!AU$1,FALSE))/100</f>
        <v>6.7760412156642998E-3</v>
      </c>
      <c r="O8" s="82">
        <f>(VLOOKUP($A7,'ADR Raw Data'!$B$6:$BE$49,'ADR Raw Data'!AV$1,FALSE))/100</f>
        <v>4.2031871814915802E-3</v>
      </c>
      <c r="P8" s="82">
        <f>(VLOOKUP($A7,'ADR Raw Data'!$B$6:$BE$49,'ADR Raw Data'!AW$1,FALSE))/100</f>
        <v>-2.8612215631787299E-2</v>
      </c>
      <c r="Q8" s="82">
        <f>(VLOOKUP($A7,'ADR Raw Data'!$B$6:$BE$49,'ADR Raw Data'!AX$1,FALSE))/100</f>
        <v>-2.8080930090736599E-2</v>
      </c>
      <c r="R8" s="82">
        <f>(VLOOKUP($A7,'ADR Raw Data'!$B$6:$BE$49,'ADR Raw Data'!AY$1,FALSE))/100</f>
        <v>-9.1371211743446496E-3</v>
      </c>
      <c r="S8" s="83">
        <f>(VLOOKUP($A7,'ADR Raw Data'!$B$6:$BE$49,'ADR Raw Data'!BA$1,FALSE))/100</f>
        <v>2.2823964351406798E-2</v>
      </c>
      <c r="T8" s="83">
        <f>(VLOOKUP($A7,'ADR Raw Data'!$B$6:$BE$49,'ADR Raw Data'!BB$1,FALSE))/100</f>
        <v>1.7162710206499301E-2</v>
      </c>
      <c r="U8" s="82">
        <f>(VLOOKUP($A7,'ADR Raw Data'!$B$6:$BE$49,'ADR Raw Data'!BC$1,FALSE))/100</f>
        <v>2.0059641661380901E-2</v>
      </c>
      <c r="V8" s="84">
        <f>(VLOOKUP($A7,'ADR Raw Data'!$B$6:$BE$49,'ADR Raw Data'!BE$1,FALSE))/100</f>
        <v>9.0639689537765208E-4</v>
      </c>
      <c r="X8" s="81">
        <f>(VLOOKUP($A7,'RevPAR Raw Data'!$B$6:$BE$49,'RevPAR Raw Data'!AT$1,FALSE))/100</f>
        <v>4.9436189745479302E-2</v>
      </c>
      <c r="Y8" s="82">
        <f>(VLOOKUP($A7,'RevPAR Raw Data'!$B$6:$BE$49,'RevPAR Raw Data'!AU$1,FALSE))/100</f>
        <v>3.4047523466807304E-2</v>
      </c>
      <c r="Z8" s="82">
        <f>(VLOOKUP($A7,'RevPAR Raw Data'!$B$6:$BE$49,'RevPAR Raw Data'!AV$1,FALSE))/100</f>
        <v>4.3694846837462699E-2</v>
      </c>
      <c r="AA8" s="82">
        <f>(VLOOKUP($A7,'RevPAR Raw Data'!$B$6:$BE$49,'RevPAR Raw Data'!AW$1,FALSE))/100</f>
        <v>-1.38505378497863E-2</v>
      </c>
      <c r="AB8" s="82">
        <f>(VLOOKUP($A7,'RevPAR Raw Data'!$B$6:$BE$49,'RevPAR Raw Data'!AX$1,FALSE))/100</f>
        <v>-1.16755067532563E-2</v>
      </c>
      <c r="AC8" s="82">
        <f>(VLOOKUP($A7,'RevPAR Raw Data'!$B$6:$BE$49,'RevPAR Raw Data'!AY$1,FALSE))/100</f>
        <v>1.83494219841242E-2</v>
      </c>
      <c r="AD8" s="83">
        <f>(VLOOKUP($A7,'RevPAR Raw Data'!$B$6:$BE$49,'RevPAR Raw Data'!BA$1,FALSE))/100</f>
        <v>7.5590915633240302E-2</v>
      </c>
      <c r="AE8" s="83">
        <f>(VLOOKUP($A7,'RevPAR Raw Data'!$B$6:$BE$49,'RevPAR Raw Data'!BB$1,FALSE))/100</f>
        <v>5.7288677965888504E-2</v>
      </c>
      <c r="AF8" s="82">
        <f>(VLOOKUP($A7,'RevPAR Raw Data'!$B$6:$BE$49,'RevPAR Raw Data'!BC$1,FALSE))/100</f>
        <v>6.6519823838377901E-2</v>
      </c>
      <c r="AG8" s="84">
        <f>(VLOOKUP($A7,'RevPAR Raw Data'!$B$6:$BE$49,'RevPAR Raw Data'!BE$1,FALSE))/100</f>
        <v>3.4239512681072601E-2</v>
      </c>
    </row>
    <row r="9" spans="1:33" x14ac:dyDescent="0.2">
      <c r="A9" s="121"/>
      <c r="B9" s="122"/>
      <c r="C9" s="123"/>
      <c r="D9" s="123"/>
      <c r="E9" s="123"/>
      <c r="F9" s="123"/>
      <c r="G9" s="124"/>
      <c r="H9" s="123"/>
      <c r="I9" s="123"/>
      <c r="J9" s="124"/>
      <c r="K9" s="125"/>
      <c r="M9" s="122"/>
      <c r="N9" s="123"/>
      <c r="O9" s="123"/>
      <c r="P9" s="123"/>
      <c r="Q9" s="123"/>
      <c r="R9" s="124"/>
      <c r="S9" s="123"/>
      <c r="T9" s="123"/>
      <c r="U9" s="124"/>
      <c r="V9" s="125"/>
      <c r="X9" s="122"/>
      <c r="Y9" s="123"/>
      <c r="Z9" s="123"/>
      <c r="AA9" s="123"/>
      <c r="AB9" s="123"/>
      <c r="AC9" s="124"/>
      <c r="AD9" s="123"/>
      <c r="AE9" s="123"/>
      <c r="AF9" s="124"/>
      <c r="AG9" s="125"/>
    </row>
    <row r="10" spans="1:33" x14ac:dyDescent="0.2">
      <c r="A10" s="126" t="s">
        <v>16</v>
      </c>
      <c r="B10" s="127"/>
      <c r="C10" s="128"/>
      <c r="D10" s="128"/>
      <c r="E10" s="128"/>
      <c r="F10" s="128"/>
      <c r="G10" s="129"/>
      <c r="H10" s="128"/>
      <c r="I10" s="128"/>
      <c r="J10" s="129"/>
      <c r="K10" s="130"/>
      <c r="M10" s="113"/>
      <c r="N10" s="114"/>
      <c r="O10" s="114"/>
      <c r="P10" s="114"/>
      <c r="Q10" s="114"/>
      <c r="R10" s="115"/>
      <c r="S10" s="114"/>
      <c r="T10" s="114"/>
      <c r="U10" s="115"/>
      <c r="V10" s="116"/>
      <c r="X10" s="113"/>
      <c r="Y10" s="114"/>
      <c r="Z10" s="114"/>
      <c r="AA10" s="114"/>
      <c r="AB10" s="114"/>
      <c r="AC10" s="115"/>
      <c r="AD10" s="114"/>
      <c r="AE10" s="114"/>
      <c r="AF10" s="115"/>
      <c r="AG10" s="116"/>
    </row>
    <row r="11" spans="1:33" x14ac:dyDescent="0.2">
      <c r="A11" s="108" t="s">
        <v>17</v>
      </c>
      <c r="B11" s="85">
        <f>(VLOOKUP($A11,'Occupancy Raw Data'!$B$8:$BE$51,'Occupancy Raw Data'!AG$3,FALSE))/100</f>
        <v>0.57442748091603002</v>
      </c>
      <c r="C11" s="91">
        <f>(VLOOKUP($A11,'Occupancy Raw Data'!$B$8:$BE$51,'Occupancy Raw Data'!AH$3,FALSE))/100</f>
        <v>0.69847328244274809</v>
      </c>
      <c r="D11" s="91">
        <f>(VLOOKUP($A11,'Occupancy Raw Data'!$B$8:$BE$51,'Occupancy Raw Data'!AI$3,FALSE))/100</f>
        <v>0.725971547536433</v>
      </c>
      <c r="E11" s="91">
        <f>(VLOOKUP($A11,'Occupancy Raw Data'!$B$8:$BE$51,'Occupancy Raw Data'!AJ$3,FALSE))/100</f>
        <v>0.68017002081887501</v>
      </c>
      <c r="F11" s="91">
        <f>(VLOOKUP($A11,'Occupancy Raw Data'!$B$8:$BE$51,'Occupancy Raw Data'!AK$3,FALSE))/100</f>
        <v>0.67409784871616907</v>
      </c>
      <c r="G11" s="92">
        <f>(VLOOKUP($A11,'Occupancy Raw Data'!$B$8:$BE$51,'Occupancy Raw Data'!AL$3,FALSE))/100</f>
        <v>0.67062803608605093</v>
      </c>
      <c r="H11" s="91">
        <f>(VLOOKUP($A11,'Occupancy Raw Data'!$B$8:$BE$51,'Occupancy Raw Data'!AN$3,FALSE))/100</f>
        <v>0.78157529493407296</v>
      </c>
      <c r="I11" s="91">
        <f>(VLOOKUP($A11,'Occupancy Raw Data'!$B$8:$BE$51,'Occupancy Raw Data'!AO$3,FALSE))/100</f>
        <v>0.75884802220680003</v>
      </c>
      <c r="J11" s="92">
        <f>(VLOOKUP($A11,'Occupancy Raw Data'!$B$8:$BE$51,'Occupancy Raw Data'!AP$3,FALSE))/100</f>
        <v>0.77021165857043694</v>
      </c>
      <c r="K11" s="86">
        <f>(VLOOKUP($A11,'Occupancy Raw Data'!$B$8:$BE$51,'Occupancy Raw Data'!AR$3,FALSE))/100</f>
        <v>0.69908049965301799</v>
      </c>
      <c r="M11" s="113">
        <f>VLOOKUP($A11,'ADR Raw Data'!$B$6:$BE$49,'ADR Raw Data'!AG$1,FALSE)</f>
        <v>325.57843249773401</v>
      </c>
      <c r="N11" s="114">
        <f>VLOOKUP($A11,'ADR Raw Data'!$B$6:$BE$49,'ADR Raw Data'!AH$1,FALSE)</f>
        <v>322.79310606060602</v>
      </c>
      <c r="O11" s="114">
        <f>VLOOKUP($A11,'ADR Raw Data'!$B$6:$BE$49,'ADR Raw Data'!AI$1,FALSE)</f>
        <v>321.56971681204402</v>
      </c>
      <c r="P11" s="114">
        <f>VLOOKUP($A11,'ADR Raw Data'!$B$6:$BE$49,'ADR Raw Data'!AJ$1,FALSE)</f>
        <v>316.29506057900699</v>
      </c>
      <c r="Q11" s="114">
        <f>VLOOKUP($A11,'ADR Raw Data'!$B$6:$BE$49,'ADR Raw Data'!AK$1,FALSE)</f>
        <v>321.74388495689101</v>
      </c>
      <c r="R11" s="115">
        <f>VLOOKUP($A11,'ADR Raw Data'!$B$6:$BE$49,'ADR Raw Data'!AL$1,FALSE)</f>
        <v>321.476360884749</v>
      </c>
      <c r="S11" s="114">
        <f>VLOOKUP($A11,'ADR Raw Data'!$B$6:$BE$49,'ADR Raw Data'!AN$1,FALSE)</f>
        <v>394.74488790232999</v>
      </c>
      <c r="T11" s="114">
        <f>VLOOKUP($A11,'ADR Raw Data'!$B$6:$BE$49,'ADR Raw Data'!AO$1,FALSE)</f>
        <v>391.36530978509302</v>
      </c>
      <c r="U11" s="115">
        <f>VLOOKUP($A11,'ADR Raw Data'!$B$6:$BE$49,'ADR Raw Data'!AP$1,FALSE)</f>
        <v>393.080029845703</v>
      </c>
      <c r="V11" s="116">
        <f>VLOOKUP($A11,'ADR Raw Data'!$B$6:$BE$49,'ADR Raw Data'!AR$1,FALSE)</f>
        <v>344.01616471380697</v>
      </c>
      <c r="X11" s="113">
        <f>VLOOKUP($A11,'RevPAR Raw Data'!$B$6:$BE$49,'RevPAR Raw Data'!AG$1,FALSE)</f>
        <v>187.02119882026301</v>
      </c>
      <c r="Y11" s="114">
        <f>VLOOKUP($A11,'RevPAR Raw Data'!$B$6:$BE$49,'RevPAR Raw Data'!AH$1,FALSE)</f>
        <v>225.46236034004099</v>
      </c>
      <c r="Z11" s="114">
        <f>VLOOKUP($A11,'RevPAR Raw Data'!$B$6:$BE$49,'RevPAR Raw Data'!AI$1,FALSE)</f>
        <v>233.450464954892</v>
      </c>
      <c r="AA11" s="114">
        <f>VLOOKUP($A11,'RevPAR Raw Data'!$B$6:$BE$49,'RevPAR Raw Data'!AJ$1,FALSE)</f>
        <v>215.13441793893099</v>
      </c>
      <c r="AB11" s="114">
        <f>VLOOKUP($A11,'RevPAR Raw Data'!$B$6:$BE$49,'RevPAR Raw Data'!AK$1,FALSE)</f>
        <v>216.88686068702199</v>
      </c>
      <c r="AC11" s="115">
        <f>VLOOKUP($A11,'RevPAR Raw Data'!$B$6:$BE$49,'RevPAR Raw Data'!AL$1,FALSE)</f>
        <v>215.59106054822999</v>
      </c>
      <c r="AD11" s="114">
        <f>VLOOKUP($A11,'RevPAR Raw Data'!$B$6:$BE$49,'RevPAR Raw Data'!AN$1,FALSE)</f>
        <v>308.52285218598098</v>
      </c>
      <c r="AE11" s="114">
        <f>VLOOKUP($A11,'RevPAR Raw Data'!$B$6:$BE$49,'RevPAR Raw Data'!AO$1,FALSE)</f>
        <v>296.98679129076999</v>
      </c>
      <c r="AF11" s="115">
        <f>VLOOKUP($A11,'RevPAR Raw Data'!$B$6:$BE$49,'RevPAR Raw Data'!AP$1,FALSE)</f>
        <v>302.75482173837599</v>
      </c>
      <c r="AG11" s="116">
        <f>VLOOKUP($A11,'RevPAR Raw Data'!$B$6:$BE$49,'RevPAR Raw Data'!AR$1,FALSE)</f>
        <v>240.494992316843</v>
      </c>
    </row>
    <row r="12" spans="1:33" x14ac:dyDescent="0.2">
      <c r="A12" s="93" t="s">
        <v>14</v>
      </c>
      <c r="B12" s="81">
        <f>(VLOOKUP($A11,'Occupancy Raw Data'!$B$8:$BE$51,'Occupancy Raw Data'!AT$3,FALSE))/100</f>
        <v>0.122065170562574</v>
      </c>
      <c r="C12" s="82">
        <f>(VLOOKUP($A11,'Occupancy Raw Data'!$B$8:$BE$51,'Occupancy Raw Data'!AU$3,FALSE))/100</f>
        <v>7.3146085199118499E-2</v>
      </c>
      <c r="D12" s="82">
        <f>(VLOOKUP($A11,'Occupancy Raw Data'!$B$8:$BE$51,'Occupancy Raw Data'!AV$3,FALSE))/100</f>
        <v>8.8063151759518399E-2</v>
      </c>
      <c r="E12" s="82">
        <f>(VLOOKUP($A11,'Occupancy Raw Data'!$B$8:$BE$51,'Occupancy Raw Data'!AW$3,FALSE))/100</f>
        <v>-7.8529412408575305E-3</v>
      </c>
      <c r="F12" s="82">
        <f>(VLOOKUP($A11,'Occupancy Raw Data'!$B$8:$BE$51,'Occupancy Raw Data'!AX$3,FALSE))/100</f>
        <v>9.2696711771684207E-3</v>
      </c>
      <c r="G12" s="82">
        <f>(VLOOKUP($A11,'Occupancy Raw Data'!$B$8:$BE$51,'Occupancy Raw Data'!AY$3,FALSE))/100</f>
        <v>5.3294760625357096E-2</v>
      </c>
      <c r="H12" s="83">
        <f>(VLOOKUP($A11,'Occupancy Raw Data'!$B$8:$BE$51,'Occupancy Raw Data'!BA$3,FALSE))/100</f>
        <v>0.15286594480514101</v>
      </c>
      <c r="I12" s="83">
        <f>(VLOOKUP($A11,'Occupancy Raw Data'!$B$8:$BE$51,'Occupancy Raw Data'!BB$3,FALSE))/100</f>
        <v>0.121201832401663</v>
      </c>
      <c r="J12" s="82">
        <f>(VLOOKUP($A11,'Occupancy Raw Data'!$B$8:$BE$51,'Occupancy Raw Data'!BC$3,FALSE))/100</f>
        <v>0.137047030595013</v>
      </c>
      <c r="K12" s="84">
        <f>(VLOOKUP($A11,'Occupancy Raw Data'!$B$8:$BE$51,'Occupancy Raw Data'!BE$3,FALSE))/100</f>
        <v>7.8296558116775397E-2</v>
      </c>
      <c r="M12" s="81">
        <f>(VLOOKUP($A11,'ADR Raw Data'!$B$6:$BE$49,'ADR Raw Data'!AT$1,FALSE))/100</f>
        <v>5.18773064232977E-2</v>
      </c>
      <c r="N12" s="82">
        <f>(VLOOKUP($A11,'ADR Raw Data'!$B$6:$BE$49,'ADR Raw Data'!AU$1,FALSE))/100</f>
        <v>4.7422068178721098E-2</v>
      </c>
      <c r="O12" s="82">
        <f>(VLOOKUP($A11,'ADR Raw Data'!$B$6:$BE$49,'ADR Raw Data'!AV$1,FALSE))/100</f>
        <v>-1.3316066829523402E-3</v>
      </c>
      <c r="P12" s="82">
        <f>(VLOOKUP($A11,'ADR Raw Data'!$B$6:$BE$49,'ADR Raw Data'!AW$1,FALSE))/100</f>
        <v>-1.78598489392209E-2</v>
      </c>
      <c r="Q12" s="82">
        <f>(VLOOKUP($A11,'ADR Raw Data'!$B$6:$BE$49,'ADR Raw Data'!AX$1,FALSE))/100</f>
        <v>-1.7211698312450899E-2</v>
      </c>
      <c r="R12" s="82">
        <f>(VLOOKUP($A11,'ADR Raw Data'!$B$6:$BE$49,'ADR Raw Data'!AY$1,FALSE))/100</f>
        <v>9.9610176363427796E-3</v>
      </c>
      <c r="S12" s="83">
        <f>(VLOOKUP($A11,'ADR Raw Data'!$B$6:$BE$49,'ADR Raw Data'!BA$1,FALSE))/100</f>
        <v>1.9302655048065501E-2</v>
      </c>
      <c r="T12" s="83">
        <f>(VLOOKUP($A11,'ADR Raw Data'!$B$6:$BE$49,'ADR Raw Data'!BB$1,FALSE))/100</f>
        <v>1.4612355097971701E-2</v>
      </c>
      <c r="U12" s="82">
        <f>(VLOOKUP($A11,'ADR Raw Data'!$B$6:$BE$49,'ADR Raw Data'!BC$1,FALSE))/100</f>
        <v>1.7025001222920999E-2</v>
      </c>
      <c r="V12" s="84">
        <f>(VLOOKUP($A11,'ADR Raw Data'!$B$6:$BE$49,'ADR Raw Data'!BE$1,FALSE))/100</f>
        <v>1.5806493770369301E-2</v>
      </c>
      <c r="X12" s="81">
        <f>(VLOOKUP($A11,'RevPAR Raw Data'!$B$6:$BE$49,'RevPAR Raw Data'!AT$1,FALSE))/100</f>
        <v>0.180274889242758</v>
      </c>
      <c r="Y12" s="82">
        <f>(VLOOKUP($A11,'RevPAR Raw Data'!$B$6:$BE$49,'RevPAR Raw Data'!AU$1,FALSE))/100</f>
        <v>0.12403689201715799</v>
      </c>
      <c r="Z12" s="82">
        <f>(VLOOKUP($A11,'RevPAR Raw Data'!$B$6:$BE$49,'RevPAR Raw Data'!AV$1,FALSE))/100</f>
        <v>8.66142795951612E-2</v>
      </c>
      <c r="AA12" s="82">
        <f>(VLOOKUP($A11,'RevPAR Raw Data'!$B$6:$BE$49,'RevPAR Raw Data'!AW$1,FALSE))/100</f>
        <v>-2.5572537835788198E-2</v>
      </c>
      <c r="AB12" s="82">
        <f>(VLOOKUP($A11,'RevPAR Raw Data'!$B$6:$BE$49,'RevPAR Raw Data'!AX$1,FALSE))/100</f>
        <v>-8.1015739190395796E-3</v>
      </c>
      <c r="AC12" s="82">
        <f>(VLOOKUP($A11,'RevPAR Raw Data'!$B$6:$BE$49,'RevPAR Raw Data'!AY$1,FALSE))/100</f>
        <v>6.3786648312213701E-2</v>
      </c>
      <c r="AD12" s="83">
        <f>(VLOOKUP($A11,'RevPAR Raw Data'!$B$6:$BE$49,'RevPAR Raw Data'!BA$1,FALSE))/100</f>
        <v>0.17511931845437601</v>
      </c>
      <c r="AE12" s="83">
        <f>(VLOOKUP($A11,'RevPAR Raw Data'!$B$6:$BE$49,'RevPAR Raw Data'!BB$1,FALSE))/100</f>
        <v>0.13758523171321302</v>
      </c>
      <c r="AF12" s="82">
        <f>(VLOOKUP($A11,'RevPAR Raw Data'!$B$6:$BE$49,'RevPAR Raw Data'!BC$1,FALSE))/100</f>
        <v>0.156405257681412</v>
      </c>
      <c r="AG12" s="84">
        <f>(VLOOKUP($A11,'RevPAR Raw Data'!$B$6:$BE$49,'RevPAR Raw Data'!BE$1,FALSE))/100</f>
        <v>9.5340645945258998E-2</v>
      </c>
    </row>
    <row r="13" spans="1:33" x14ac:dyDescent="0.2">
      <c r="A13" s="131"/>
      <c r="B13" s="109"/>
      <c r="C13" s="110"/>
      <c r="D13" s="110"/>
      <c r="E13" s="110"/>
      <c r="F13" s="110"/>
      <c r="G13" s="111"/>
      <c r="H13" s="91"/>
      <c r="I13" s="91"/>
      <c r="J13" s="111"/>
      <c r="K13" s="112"/>
      <c r="M13" s="113"/>
      <c r="N13" s="114"/>
      <c r="O13" s="114"/>
      <c r="P13" s="114"/>
      <c r="Q13" s="114"/>
      <c r="R13" s="115"/>
      <c r="S13" s="114"/>
      <c r="T13" s="114"/>
      <c r="U13" s="115"/>
      <c r="V13" s="116"/>
      <c r="X13" s="113"/>
      <c r="Y13" s="114"/>
      <c r="Z13" s="114"/>
      <c r="AA13" s="114"/>
      <c r="AB13" s="114"/>
      <c r="AC13" s="115"/>
      <c r="AD13" s="114"/>
      <c r="AE13" s="114"/>
      <c r="AF13" s="115"/>
      <c r="AG13" s="116"/>
    </row>
    <row r="14" spans="1:33" x14ac:dyDescent="0.2">
      <c r="A14" s="108" t="s">
        <v>18</v>
      </c>
      <c r="B14" s="85">
        <f>(VLOOKUP($A14,'Occupancy Raw Data'!$B$8:$BE$51,'Occupancy Raw Data'!AG$3,FALSE))/100</f>
        <v>0.58936243185674497</v>
      </c>
      <c r="C14" s="91">
        <f>(VLOOKUP($A14,'Occupancy Raw Data'!$B$8:$BE$51,'Occupancy Raw Data'!AH$3,FALSE))/100</f>
        <v>0.71425863749593799</v>
      </c>
      <c r="D14" s="91">
        <f>(VLOOKUP($A14,'Occupancy Raw Data'!$B$8:$BE$51,'Occupancy Raw Data'!AI$3,FALSE))/100</f>
        <v>0.76110674932994005</v>
      </c>
      <c r="E14" s="91">
        <f>(VLOOKUP($A14,'Occupancy Raw Data'!$B$8:$BE$51,'Occupancy Raw Data'!AJ$3,FALSE))/100</f>
        <v>0.71437853642688909</v>
      </c>
      <c r="F14" s="91">
        <f>(VLOOKUP($A14,'Occupancy Raw Data'!$B$8:$BE$51,'Occupancy Raw Data'!AK$3,FALSE))/100</f>
        <v>0.70814269341491298</v>
      </c>
      <c r="G14" s="92">
        <f>(VLOOKUP($A14,'Occupancy Raw Data'!$B$8:$BE$51,'Occupancy Raw Data'!AL$3,FALSE))/100</f>
        <v>0.69745228103424906</v>
      </c>
      <c r="H14" s="91">
        <f>(VLOOKUP($A14,'Occupancy Raw Data'!$B$8:$BE$51,'Occupancy Raw Data'!AN$3,FALSE))/100</f>
        <v>0.80458618729187503</v>
      </c>
      <c r="I14" s="91">
        <f>(VLOOKUP($A14,'Occupancy Raw Data'!$B$8:$BE$51,'Occupancy Raw Data'!AO$3,FALSE))/100</f>
        <v>0.780238423983178</v>
      </c>
      <c r="J14" s="92">
        <f>(VLOOKUP($A14,'Occupancy Raw Data'!$B$8:$BE$51,'Occupancy Raw Data'!AP$3,FALSE))/100</f>
        <v>0.79241230563752596</v>
      </c>
      <c r="K14" s="86">
        <f>(VLOOKUP($A14,'Occupancy Raw Data'!$B$8:$BE$51,'Occupancy Raw Data'!AR$3,FALSE))/100</f>
        <v>0.72458476600824795</v>
      </c>
      <c r="M14" s="113">
        <f>VLOOKUP($A14,'ADR Raw Data'!$B$6:$BE$49,'ADR Raw Data'!AG$1,FALSE)</f>
        <v>189.999006876062</v>
      </c>
      <c r="N14" s="114">
        <f>VLOOKUP($A14,'ADR Raw Data'!$B$6:$BE$49,'ADR Raw Data'!AH$1,FALSE)</f>
        <v>213.09402175973301</v>
      </c>
      <c r="O14" s="114">
        <f>VLOOKUP($A14,'ADR Raw Data'!$B$6:$BE$49,'ADR Raw Data'!AI$1,FALSE)</f>
        <v>223.17106783338599</v>
      </c>
      <c r="P14" s="114">
        <f>VLOOKUP($A14,'ADR Raw Data'!$B$6:$BE$49,'ADR Raw Data'!AJ$1,FALSE)</f>
        <v>216.589482826139</v>
      </c>
      <c r="Q14" s="114">
        <f>VLOOKUP($A14,'ADR Raw Data'!$B$6:$BE$49,'ADR Raw Data'!AK$1,FALSE)</f>
        <v>204.43101185166299</v>
      </c>
      <c r="R14" s="115">
        <f>VLOOKUP($A14,'ADR Raw Data'!$B$6:$BE$49,'ADR Raw Data'!AL$1,FALSE)</f>
        <v>210.34749199029</v>
      </c>
      <c r="S14" s="114">
        <f>VLOOKUP($A14,'ADR Raw Data'!$B$6:$BE$49,'ADR Raw Data'!AN$1,FALSE)</f>
        <v>213.38846024428801</v>
      </c>
      <c r="T14" s="114">
        <f>VLOOKUP($A14,'ADR Raw Data'!$B$6:$BE$49,'ADR Raw Data'!AO$1,FALSE)</f>
        <v>208.940827097236</v>
      </c>
      <c r="U14" s="115">
        <f>VLOOKUP($A14,'ADR Raw Data'!$B$6:$BE$49,'ADR Raw Data'!AP$1,FALSE)</f>
        <v>211.19880830903699</v>
      </c>
      <c r="V14" s="116">
        <f>VLOOKUP($A14,'ADR Raw Data'!$B$6:$BE$49,'ADR Raw Data'!AR$1,FALSE)</f>
        <v>210.61350429342599</v>
      </c>
      <c r="X14" s="113">
        <f>VLOOKUP($A14,'RevPAR Raw Data'!$B$6:$BE$49,'RevPAR Raw Data'!AG$1,FALSE)</f>
        <v>111.978276742842</v>
      </c>
      <c r="Y14" s="114">
        <f>VLOOKUP($A14,'RevPAR Raw Data'!$B$6:$BE$49,'RevPAR Raw Data'!AH$1,FALSE)</f>
        <v>152.204245640636</v>
      </c>
      <c r="Z14" s="114">
        <f>VLOOKUP($A14,'RevPAR Raw Data'!$B$6:$BE$49,'RevPAR Raw Data'!AI$1,FALSE)</f>
        <v>169.85700598316001</v>
      </c>
      <c r="AA14" s="114">
        <f>VLOOKUP($A14,'RevPAR Raw Data'!$B$6:$BE$49,'RevPAR Raw Data'!AJ$1,FALSE)</f>
        <v>154.726877746794</v>
      </c>
      <c r="AB14" s="114">
        <f>VLOOKUP($A14,'RevPAR Raw Data'!$B$6:$BE$49,'RevPAR Raw Data'!AK$1,FALSE)</f>
        <v>144.76632735017199</v>
      </c>
      <c r="AC14" s="115">
        <f>VLOOKUP($A14,'RevPAR Raw Data'!$B$6:$BE$49,'RevPAR Raw Data'!AL$1,FALSE)</f>
        <v>146.70733809846101</v>
      </c>
      <c r="AD14" s="114">
        <f>VLOOKUP($A14,'RevPAR Raw Data'!$B$6:$BE$49,'RevPAR Raw Data'!AN$1,FALSE)</f>
        <v>171.689407640035</v>
      </c>
      <c r="AE14" s="114">
        <f>VLOOKUP($A14,'RevPAR Raw Data'!$B$6:$BE$49,'RevPAR Raw Data'!AO$1,FALSE)</f>
        <v>163.02366164008899</v>
      </c>
      <c r="AF14" s="115">
        <f>VLOOKUP($A14,'RevPAR Raw Data'!$B$6:$BE$49,'RevPAR Raw Data'!AP$1,FALSE)</f>
        <v>167.35653464006199</v>
      </c>
      <c r="AG14" s="116">
        <f>VLOOKUP($A14,'RevPAR Raw Data'!$B$6:$BE$49,'RevPAR Raw Data'!AR$1,FALSE)</f>
        <v>152.607336726629</v>
      </c>
    </row>
    <row r="15" spans="1:33" x14ac:dyDescent="0.2">
      <c r="A15" s="93" t="s">
        <v>14</v>
      </c>
      <c r="B15" s="81">
        <f>(VLOOKUP($A14,'Occupancy Raw Data'!$B$8:$BE$51,'Occupancy Raw Data'!AT$3,FALSE))/100</f>
        <v>7.2266381160706397E-2</v>
      </c>
      <c r="C15" s="82">
        <f>(VLOOKUP($A14,'Occupancy Raw Data'!$B$8:$BE$51,'Occupancy Raw Data'!AU$3,FALSE))/100</f>
        <v>4.8132039710120401E-2</v>
      </c>
      <c r="D15" s="82">
        <f>(VLOOKUP($A14,'Occupancy Raw Data'!$B$8:$BE$51,'Occupancy Raw Data'!AV$3,FALSE))/100</f>
        <v>5.7876837595059294E-2</v>
      </c>
      <c r="E15" s="82">
        <f>(VLOOKUP($A14,'Occupancy Raw Data'!$B$8:$BE$51,'Occupancy Raw Data'!AW$3,FALSE))/100</f>
        <v>-3.0805167159705202E-2</v>
      </c>
      <c r="F15" s="82">
        <f>(VLOOKUP($A14,'Occupancy Raw Data'!$B$8:$BE$51,'Occupancy Raw Data'!AX$3,FALSE))/100</f>
        <v>-1.24009874077569E-2</v>
      </c>
      <c r="G15" s="82">
        <f>(VLOOKUP($A14,'Occupancy Raw Data'!$B$8:$BE$51,'Occupancy Raw Data'!AY$3,FALSE))/100</f>
        <v>2.42179488201874E-2</v>
      </c>
      <c r="H15" s="83">
        <f>(VLOOKUP($A14,'Occupancy Raw Data'!$B$8:$BE$51,'Occupancy Raw Data'!BA$3,FALSE))/100</f>
        <v>9.6342617486202098E-2</v>
      </c>
      <c r="I15" s="83">
        <f>(VLOOKUP($A14,'Occupancy Raw Data'!$B$8:$BE$51,'Occupancy Raw Data'!BB$3,FALSE))/100</f>
        <v>8.8382865301812885E-2</v>
      </c>
      <c r="J15" s="82">
        <f>(VLOOKUP($A14,'Occupancy Raw Data'!$B$8:$BE$51,'Occupancy Raw Data'!BC$3,FALSE))/100</f>
        <v>9.2409386958544296E-2</v>
      </c>
      <c r="K15" s="84">
        <f>(VLOOKUP($A14,'Occupancy Raw Data'!$B$8:$BE$51,'Occupancy Raw Data'!BE$3,FALSE))/100</f>
        <v>4.4591455600084602E-2</v>
      </c>
      <c r="M15" s="81">
        <f>(VLOOKUP($A14,'ADR Raw Data'!$B$6:$BE$49,'ADR Raw Data'!AT$1,FALSE))/100</f>
        <v>2.0430968036207402E-3</v>
      </c>
      <c r="N15" s="82">
        <f>(VLOOKUP($A14,'ADR Raw Data'!$B$6:$BE$49,'ADR Raw Data'!AU$1,FALSE))/100</f>
        <v>1.3315657640168399E-2</v>
      </c>
      <c r="O15" s="82">
        <f>(VLOOKUP($A14,'ADR Raw Data'!$B$6:$BE$49,'ADR Raw Data'!AV$1,FALSE))/100</f>
        <v>1.2766577637445599E-2</v>
      </c>
      <c r="P15" s="82">
        <f>(VLOOKUP($A14,'ADR Raw Data'!$B$6:$BE$49,'ADR Raw Data'!AW$1,FALSE))/100</f>
        <v>-5.4169687902257202E-3</v>
      </c>
      <c r="Q15" s="82">
        <f>(VLOOKUP($A14,'ADR Raw Data'!$B$6:$BE$49,'ADR Raw Data'!AX$1,FALSE))/100</f>
        <v>-3.9346620000655901E-3</v>
      </c>
      <c r="R15" s="82">
        <f>(VLOOKUP($A14,'ADR Raw Data'!$B$6:$BE$49,'ADR Raw Data'!AY$1,FALSE))/100</f>
        <v>3.3832090623323202E-3</v>
      </c>
      <c r="S15" s="83">
        <f>(VLOOKUP($A14,'ADR Raw Data'!$B$6:$BE$49,'ADR Raw Data'!BA$1,FALSE))/100</f>
        <v>3.51267995101123E-2</v>
      </c>
      <c r="T15" s="83">
        <f>(VLOOKUP($A14,'ADR Raw Data'!$B$6:$BE$49,'ADR Raw Data'!BB$1,FALSE))/100</f>
        <v>2.6711222387541998E-2</v>
      </c>
      <c r="U15" s="82">
        <f>(VLOOKUP($A14,'ADR Raw Data'!$B$6:$BE$49,'ADR Raw Data'!BC$1,FALSE))/100</f>
        <v>3.10350079576979E-2</v>
      </c>
      <c r="V15" s="84">
        <f>(VLOOKUP($A14,'ADR Raw Data'!$B$6:$BE$49,'ADR Raw Data'!BE$1,FALSE))/100</f>
        <v>1.15684786590137E-2</v>
      </c>
      <c r="X15" s="81">
        <f>(VLOOKUP($A14,'RevPAR Raw Data'!$B$6:$BE$49,'RevPAR Raw Data'!AT$1,FALSE))/100</f>
        <v>7.4457125176685804E-2</v>
      </c>
      <c r="Y15" s="82">
        <f>(VLOOKUP($A14,'RevPAR Raw Data'!$B$6:$BE$49,'RevPAR Raw Data'!AU$1,FALSE))/100</f>
        <v>6.2088607112591801E-2</v>
      </c>
      <c r="Z15" s="82">
        <f>(VLOOKUP($A14,'RevPAR Raw Data'!$B$6:$BE$49,'RevPAR Raw Data'!AV$1,FALSE))/100</f>
        <v>7.1382304373072095E-2</v>
      </c>
      <c r="AA15" s="82">
        <f>(VLOOKUP($A14,'RevPAR Raw Data'!$B$6:$BE$49,'RevPAR Raw Data'!AW$1,FALSE))/100</f>
        <v>-3.6055265320849197E-2</v>
      </c>
      <c r="AB15" s="82">
        <f>(VLOOKUP($A14,'RevPAR Raw Data'!$B$6:$BE$49,'RevPAR Raw Data'!AX$1,FALSE))/100</f>
        <v>-1.6286855713905899E-2</v>
      </c>
      <c r="AC15" s="82">
        <f>(VLOOKUP($A14,'RevPAR Raw Data'!$B$6:$BE$49,'RevPAR Raw Data'!AY$1,FALSE))/100</f>
        <v>2.7683092266439301E-2</v>
      </c>
      <c r="AD15" s="83">
        <f>(VLOOKUP($A14,'RevPAR Raw Data'!$B$6:$BE$49,'RevPAR Raw Data'!BA$1,FALSE))/100</f>
        <v>0.13485362480503102</v>
      </c>
      <c r="AE15" s="83">
        <f>(VLOOKUP($A14,'RevPAR Raw Data'!$B$6:$BE$49,'RevPAR Raw Data'!BB$1,FALSE))/100</f>
        <v>0.11745490205967901</v>
      </c>
      <c r="AF15" s="82">
        <f>(VLOOKUP($A14,'RevPAR Raw Data'!$B$6:$BE$49,'RevPAR Raw Data'!BC$1,FALSE))/100</f>
        <v>0.126312320975866</v>
      </c>
      <c r="AG15" s="84">
        <f>(VLOOKUP($A14,'RevPAR Raw Data'!$B$6:$BE$49,'RevPAR Raw Data'!BE$1,FALSE))/100</f>
        <v>5.6675789561582299E-2</v>
      </c>
    </row>
    <row r="16" spans="1:33" x14ac:dyDescent="0.2">
      <c r="A16" s="131"/>
      <c r="B16" s="85"/>
      <c r="C16" s="91"/>
      <c r="D16" s="91"/>
      <c r="E16" s="91"/>
      <c r="F16" s="91"/>
      <c r="G16" s="92"/>
      <c r="H16" s="91"/>
      <c r="I16" s="91"/>
      <c r="J16" s="92"/>
      <c r="K16" s="86"/>
      <c r="M16" s="113"/>
      <c r="N16" s="114"/>
      <c r="O16" s="114"/>
      <c r="P16" s="114"/>
      <c r="Q16" s="114"/>
      <c r="R16" s="115"/>
      <c r="S16" s="114"/>
      <c r="T16" s="114"/>
      <c r="U16" s="115"/>
      <c r="V16" s="116"/>
      <c r="X16" s="113"/>
      <c r="Y16" s="114"/>
      <c r="Z16" s="114"/>
      <c r="AA16" s="114"/>
      <c r="AB16" s="114"/>
      <c r="AC16" s="115"/>
      <c r="AD16" s="114"/>
      <c r="AE16" s="114"/>
      <c r="AF16" s="115"/>
      <c r="AG16" s="116"/>
    </row>
    <row r="17" spans="1:33" x14ac:dyDescent="0.2">
      <c r="A17" s="108" t="s">
        <v>19</v>
      </c>
      <c r="B17" s="85">
        <f>(VLOOKUP($A17,'Occupancy Raw Data'!$B$8:$BE$51,'Occupancy Raw Data'!AG$3,FALSE))/100</f>
        <v>0.61032856888678</v>
      </c>
      <c r="C17" s="91">
        <f>(VLOOKUP($A17,'Occupancy Raw Data'!$B$8:$BE$51,'Occupancy Raw Data'!AH$3,FALSE))/100</f>
        <v>0.73115585339817302</v>
      </c>
      <c r="D17" s="91">
        <f>(VLOOKUP($A17,'Occupancy Raw Data'!$B$8:$BE$51,'Occupancy Raw Data'!AI$3,FALSE))/100</f>
        <v>0.77821432807496094</v>
      </c>
      <c r="E17" s="91">
        <f>(VLOOKUP($A17,'Occupancy Raw Data'!$B$8:$BE$51,'Occupancy Raw Data'!AJ$3,FALSE))/100</f>
        <v>0.75276509310876505</v>
      </c>
      <c r="F17" s="91">
        <f>(VLOOKUP($A17,'Occupancy Raw Data'!$B$8:$BE$51,'Occupancy Raw Data'!AK$3,FALSE))/100</f>
        <v>0.75068200687937303</v>
      </c>
      <c r="G17" s="92">
        <f>(VLOOKUP($A17,'Occupancy Raw Data'!$B$8:$BE$51,'Occupancy Raw Data'!AL$3,FALSE))/100</f>
        <v>0.72463052580388809</v>
      </c>
      <c r="H17" s="91">
        <f>(VLOOKUP($A17,'Occupancy Raw Data'!$B$8:$BE$51,'Occupancy Raw Data'!AN$3,FALSE))/100</f>
        <v>0.82992824101530005</v>
      </c>
      <c r="I17" s="91">
        <f>(VLOOKUP($A17,'Occupancy Raw Data'!$B$8:$BE$51,'Occupancy Raw Data'!AO$3,FALSE))/100</f>
        <v>0.80834865377772502</v>
      </c>
      <c r="J17" s="92">
        <f>(VLOOKUP($A17,'Occupancy Raw Data'!$B$8:$BE$51,'Occupancy Raw Data'!AP$3,FALSE))/100</f>
        <v>0.81913844739651198</v>
      </c>
      <c r="K17" s="86">
        <f>(VLOOKUP($A17,'Occupancy Raw Data'!$B$8:$BE$51,'Occupancy Raw Data'!AR$3,FALSE))/100</f>
        <v>0.75163301788482795</v>
      </c>
      <c r="M17" s="113">
        <f>VLOOKUP($A17,'ADR Raw Data'!$B$6:$BE$49,'ADR Raw Data'!AG$1,FALSE)</f>
        <v>149.78029431771199</v>
      </c>
      <c r="N17" s="114">
        <f>VLOOKUP($A17,'ADR Raw Data'!$B$6:$BE$49,'ADR Raw Data'!AH$1,FALSE)</f>
        <v>161.03119375443501</v>
      </c>
      <c r="O17" s="114">
        <f>VLOOKUP($A17,'ADR Raw Data'!$B$6:$BE$49,'ADR Raw Data'!AI$1,FALSE)</f>
        <v>166.85152069957499</v>
      </c>
      <c r="P17" s="114">
        <f>VLOOKUP($A17,'ADR Raw Data'!$B$6:$BE$49,'ADR Raw Data'!AJ$1,FALSE)</f>
        <v>163.06911083755901</v>
      </c>
      <c r="Q17" s="114">
        <f>VLOOKUP($A17,'ADR Raw Data'!$B$6:$BE$49,'ADR Raw Data'!AK$1,FALSE)</f>
        <v>156.05005806604501</v>
      </c>
      <c r="R17" s="115">
        <f>VLOOKUP($A17,'ADR Raw Data'!$B$6:$BE$49,'ADR Raw Data'!AL$1,FALSE)</f>
        <v>159.77756004689499</v>
      </c>
      <c r="S17" s="114">
        <f>VLOOKUP($A17,'ADR Raw Data'!$B$6:$BE$49,'ADR Raw Data'!AN$1,FALSE)</f>
        <v>170.266287582399</v>
      </c>
      <c r="T17" s="114">
        <f>VLOOKUP($A17,'ADR Raw Data'!$B$6:$BE$49,'ADR Raw Data'!AO$1,FALSE)</f>
        <v>168.89592793668501</v>
      </c>
      <c r="U17" s="115">
        <f>VLOOKUP($A17,'ADR Raw Data'!$B$6:$BE$49,'ADR Raw Data'!AP$1,FALSE)</f>
        <v>169.59013303347999</v>
      </c>
      <c r="V17" s="116">
        <f>VLOOKUP($A17,'ADR Raw Data'!$B$6:$BE$49,'ADR Raw Data'!AR$1,FALSE)</f>
        <v>162.83297356778499</v>
      </c>
      <c r="X17" s="113">
        <f>VLOOKUP($A17,'RevPAR Raw Data'!$B$6:$BE$49,'RevPAR Raw Data'!AG$1,FALSE)</f>
        <v>91.415192678370204</v>
      </c>
      <c r="Y17" s="114">
        <f>VLOOKUP($A17,'RevPAR Raw Data'!$B$6:$BE$49,'RevPAR Raw Data'!AH$1,FALSE)</f>
        <v>117.738899893251</v>
      </c>
      <c r="Z17" s="114">
        <f>VLOOKUP($A17,'RevPAR Raw Data'!$B$6:$BE$49,'RevPAR Raw Data'!AI$1,FALSE)</f>
        <v>129.84624406950499</v>
      </c>
      <c r="AA17" s="114">
        <f>VLOOKUP($A17,'RevPAR Raw Data'!$B$6:$BE$49,'RevPAR Raw Data'!AJ$1,FALSE)</f>
        <v>122.75273440279901</v>
      </c>
      <c r="AB17" s="114">
        <f>VLOOKUP($A17,'RevPAR Raw Data'!$B$6:$BE$49,'RevPAR Raw Data'!AK$1,FALSE)</f>
        <v>117.143970762661</v>
      </c>
      <c r="AC17" s="115">
        <f>VLOOKUP($A17,'RevPAR Raw Data'!$B$6:$BE$49,'RevPAR Raw Data'!AL$1,FALSE)</f>
        <v>115.779697348444</v>
      </c>
      <c r="AD17" s="114">
        <f>VLOOKUP($A17,'RevPAR Raw Data'!$B$6:$BE$49,'RevPAR Raw Data'!AN$1,FALSE)</f>
        <v>141.30880055746599</v>
      </c>
      <c r="AE17" s="114">
        <f>VLOOKUP($A17,'RevPAR Raw Data'!$B$6:$BE$49,'RevPAR Raw Data'!AO$1,FALSE)</f>
        <v>136.52679597615901</v>
      </c>
      <c r="AF17" s="115">
        <f>VLOOKUP($A17,'RevPAR Raw Data'!$B$6:$BE$49,'RevPAR Raw Data'!AP$1,FALSE)</f>
        <v>138.91779826681201</v>
      </c>
      <c r="AG17" s="116">
        <f>VLOOKUP($A17,'RevPAR Raw Data'!$B$6:$BE$49,'RevPAR Raw Data'!AR$1,FALSE)</f>
        <v>122.390639333915</v>
      </c>
    </row>
    <row r="18" spans="1:33" x14ac:dyDescent="0.2">
      <c r="A18" s="93" t="s">
        <v>14</v>
      </c>
      <c r="B18" s="81">
        <f>(VLOOKUP($A17,'Occupancy Raw Data'!$B$8:$BE$51,'Occupancy Raw Data'!AT$3,FALSE))/100</f>
        <v>3.4259978851802E-2</v>
      </c>
      <c r="C18" s="82">
        <f>(VLOOKUP($A17,'Occupancy Raw Data'!$B$8:$BE$51,'Occupancy Raw Data'!AU$3,FALSE))/100</f>
        <v>1.4557784052393401E-2</v>
      </c>
      <c r="D18" s="82">
        <f>(VLOOKUP($A17,'Occupancy Raw Data'!$B$8:$BE$51,'Occupancy Raw Data'!AV$3,FALSE))/100</f>
        <v>4.4121095590770494E-2</v>
      </c>
      <c r="E18" s="82">
        <f>(VLOOKUP($A17,'Occupancy Raw Data'!$B$8:$BE$51,'Occupancy Raw Data'!AW$3,FALSE))/100</f>
        <v>-2.06577264052699E-3</v>
      </c>
      <c r="F18" s="82">
        <f>(VLOOKUP($A17,'Occupancy Raw Data'!$B$8:$BE$51,'Occupancy Raw Data'!AX$3,FALSE))/100</f>
        <v>-2.8224741539411204E-3</v>
      </c>
      <c r="G18" s="82">
        <f>(VLOOKUP($A17,'Occupancy Raw Data'!$B$8:$BE$51,'Occupancy Raw Data'!AY$3,FALSE))/100</f>
        <v>1.6815329025764599E-2</v>
      </c>
      <c r="H18" s="83">
        <f>(VLOOKUP($A17,'Occupancy Raw Data'!$B$8:$BE$51,'Occupancy Raw Data'!BA$3,FALSE))/100</f>
        <v>3.0141035533905999E-2</v>
      </c>
      <c r="I18" s="83">
        <f>(VLOOKUP($A17,'Occupancy Raw Data'!$B$8:$BE$51,'Occupancy Raw Data'!BB$3,FALSE))/100</f>
        <v>1.4711761257454501E-2</v>
      </c>
      <c r="J18" s="82">
        <f>(VLOOKUP($A17,'Occupancy Raw Data'!$B$8:$BE$51,'Occupancy Raw Data'!BC$3,FALSE))/100</f>
        <v>2.2469810689862202E-2</v>
      </c>
      <c r="K18" s="84">
        <f>(VLOOKUP($A17,'Occupancy Raw Data'!$B$8:$BE$51,'Occupancy Raw Data'!BE$3,FALSE))/100</f>
        <v>1.85695858827221E-2</v>
      </c>
      <c r="M18" s="81">
        <f>(VLOOKUP($A17,'ADR Raw Data'!$B$6:$BE$49,'ADR Raw Data'!AT$1,FALSE))/100</f>
        <v>-5.2571847961832199E-3</v>
      </c>
      <c r="N18" s="82">
        <f>(VLOOKUP($A17,'ADR Raw Data'!$B$6:$BE$49,'ADR Raw Data'!AU$1,FALSE))/100</f>
        <v>3.6667889847037099E-3</v>
      </c>
      <c r="O18" s="82">
        <f>(VLOOKUP($A17,'ADR Raw Data'!$B$6:$BE$49,'ADR Raw Data'!AV$1,FALSE))/100</f>
        <v>-2.0109915562483201E-3</v>
      </c>
      <c r="P18" s="82">
        <f>(VLOOKUP($A17,'ADR Raw Data'!$B$6:$BE$49,'ADR Raw Data'!AW$1,FALSE))/100</f>
        <v>-2.7855367677032897E-2</v>
      </c>
      <c r="Q18" s="82">
        <f>(VLOOKUP($A17,'ADR Raw Data'!$B$6:$BE$49,'ADR Raw Data'!AX$1,FALSE))/100</f>
        <v>-2.3518592633879801E-2</v>
      </c>
      <c r="R18" s="82">
        <f>(VLOOKUP($A17,'ADR Raw Data'!$B$6:$BE$49,'ADR Raw Data'!AY$1,FALSE))/100</f>
        <v>-1.1461379383508401E-2</v>
      </c>
      <c r="S18" s="83">
        <f>(VLOOKUP($A17,'ADR Raw Data'!$B$6:$BE$49,'ADR Raw Data'!BA$1,FALSE))/100</f>
        <v>1.3163248717345399E-2</v>
      </c>
      <c r="T18" s="83">
        <f>(VLOOKUP($A17,'ADR Raw Data'!$B$6:$BE$49,'ADR Raw Data'!BB$1,FALSE))/100</f>
        <v>1.3219757372466102E-2</v>
      </c>
      <c r="U18" s="82">
        <f>(VLOOKUP($A17,'ADR Raw Data'!$B$6:$BE$49,'ADR Raw Data'!BC$1,FALSE))/100</f>
        <v>1.3222114983695401E-2</v>
      </c>
      <c r="V18" s="84">
        <f>(VLOOKUP($A17,'ADR Raw Data'!$B$6:$BE$49,'ADR Raw Data'!BE$1,FALSE))/100</f>
        <v>-3.5476552881910099E-3</v>
      </c>
      <c r="X18" s="81">
        <f>(VLOOKUP($A17,'RevPAR Raw Data'!$B$6:$BE$49,'RevPAR Raw Data'!AT$1,FALSE))/100</f>
        <v>2.88226830156816E-2</v>
      </c>
      <c r="Y18" s="82">
        <f>(VLOOKUP($A17,'RevPAR Raw Data'!$B$6:$BE$49,'RevPAR Raw Data'!AU$1,FALSE))/100</f>
        <v>1.8277953359302199E-2</v>
      </c>
      <c r="Z18" s="82">
        <f>(VLOOKUP($A17,'RevPAR Raw Data'!$B$6:$BE$49,'RevPAR Raw Data'!AV$1,FALSE))/100</f>
        <v>4.2021376883836697E-2</v>
      </c>
      <c r="AA18" s="82">
        <f>(VLOOKUP($A17,'RevPAR Raw Data'!$B$6:$BE$49,'RevPAR Raw Data'!AW$1,FALSE))/100</f>
        <v>-2.98635974611208E-2</v>
      </c>
      <c r="AB18" s="82">
        <f>(VLOOKUP($A17,'RevPAR Raw Data'!$B$6:$BE$49,'RevPAR Raw Data'!AX$1,FALSE))/100</f>
        <v>-2.6274686167974803E-2</v>
      </c>
      <c r="AC18" s="82">
        <f>(VLOOKUP($A17,'RevPAR Raw Data'!$B$6:$BE$49,'RevPAR Raw Data'!AY$1,FALSE))/100</f>
        <v>5.1612227768333997E-3</v>
      </c>
      <c r="AD18" s="83">
        <f>(VLOOKUP($A17,'RevPAR Raw Data'!$B$6:$BE$49,'RevPAR Raw Data'!BA$1,FALSE))/100</f>
        <v>4.3701038198582599E-2</v>
      </c>
      <c r="AE18" s="83">
        <f>(VLOOKUP($A17,'RevPAR Raw Data'!$B$6:$BE$49,'RevPAR Raw Data'!BB$1,FALSE))/100</f>
        <v>2.8126004544265802E-2</v>
      </c>
      <c r="AF18" s="82">
        <f>(VLOOKUP($A17,'RevPAR Raw Data'!$B$6:$BE$49,'RevPAR Raw Data'!BC$1,FALSE))/100</f>
        <v>3.5989024094160903E-2</v>
      </c>
      <c r="AG18" s="84">
        <f>(VLOOKUP($A17,'RevPAR Raw Data'!$B$6:$BE$49,'RevPAR Raw Data'!BE$1,FALSE))/100</f>
        <v>1.49560521049747E-2</v>
      </c>
    </row>
    <row r="19" spans="1:33" x14ac:dyDescent="0.2">
      <c r="A19" s="131"/>
      <c r="B19" s="109"/>
      <c r="C19" s="110"/>
      <c r="D19" s="110"/>
      <c r="E19" s="110"/>
      <c r="F19" s="110"/>
      <c r="G19" s="111"/>
      <c r="H19" s="91"/>
      <c r="I19" s="91"/>
      <c r="J19" s="111"/>
      <c r="K19" s="112"/>
      <c r="M19" s="113"/>
      <c r="N19" s="114"/>
      <c r="O19" s="114"/>
      <c r="P19" s="114"/>
      <c r="Q19" s="114"/>
      <c r="R19" s="115"/>
      <c r="S19" s="114"/>
      <c r="T19" s="114"/>
      <c r="U19" s="115"/>
      <c r="V19" s="116"/>
      <c r="X19" s="113"/>
      <c r="Y19" s="114"/>
      <c r="Z19" s="114"/>
      <c r="AA19" s="114"/>
      <c r="AB19" s="114"/>
      <c r="AC19" s="115"/>
      <c r="AD19" s="114"/>
      <c r="AE19" s="114"/>
      <c r="AF19" s="115"/>
      <c r="AG19" s="116"/>
    </row>
    <row r="20" spans="1:33" x14ac:dyDescent="0.2">
      <c r="A20" s="108" t="s">
        <v>20</v>
      </c>
      <c r="B20" s="85">
        <f>(VLOOKUP($A20,'Occupancy Raw Data'!$B$8:$BE$51,'Occupancy Raw Data'!AG$3,FALSE))/100</f>
        <v>0.56655770016585305</v>
      </c>
      <c r="C20" s="91">
        <f>(VLOOKUP($A20,'Occupancy Raw Data'!$B$8:$BE$51,'Occupancy Raw Data'!AH$3,FALSE))/100</f>
        <v>0.68634473475470503</v>
      </c>
      <c r="D20" s="91">
        <f>(VLOOKUP($A20,'Occupancy Raw Data'!$B$8:$BE$51,'Occupancy Raw Data'!AI$3,FALSE))/100</f>
        <v>0.72244745962244195</v>
      </c>
      <c r="E20" s="91">
        <f>(VLOOKUP($A20,'Occupancy Raw Data'!$B$8:$BE$51,'Occupancy Raw Data'!AJ$3,FALSE))/100</f>
        <v>0.72307211801238491</v>
      </c>
      <c r="F20" s="91">
        <f>(VLOOKUP($A20,'Occupancy Raw Data'!$B$8:$BE$51,'Occupancy Raw Data'!AK$3,FALSE))/100</f>
        <v>0.72109002889045004</v>
      </c>
      <c r="G20" s="92">
        <f>(VLOOKUP($A20,'Occupancy Raw Data'!$B$8:$BE$51,'Occupancy Raw Data'!AL$3,FALSE))/100</f>
        <v>0.68391331459803395</v>
      </c>
      <c r="H20" s="91">
        <f>(VLOOKUP($A20,'Occupancy Raw Data'!$B$8:$BE$51,'Occupancy Raw Data'!AN$3,FALSE))/100</f>
        <v>0.80573724705839889</v>
      </c>
      <c r="I20" s="91">
        <f>(VLOOKUP($A20,'Occupancy Raw Data'!$B$8:$BE$51,'Occupancy Raw Data'!AO$3,FALSE))/100</f>
        <v>0.79175450925275204</v>
      </c>
      <c r="J20" s="92">
        <f>(VLOOKUP($A20,'Occupancy Raw Data'!$B$8:$BE$51,'Occupancy Raw Data'!AP$3,FALSE))/100</f>
        <v>0.79874587815557507</v>
      </c>
      <c r="K20" s="86">
        <f>(VLOOKUP($A20,'Occupancy Raw Data'!$B$8:$BE$51,'Occupancy Raw Data'!AR$3,FALSE))/100</f>
        <v>0.71672706708007194</v>
      </c>
      <c r="M20" s="113">
        <f>VLOOKUP($A20,'ADR Raw Data'!$B$6:$BE$49,'ADR Raw Data'!AG$1,FALSE)</f>
        <v>121.16521234169799</v>
      </c>
      <c r="N20" s="114">
        <f>VLOOKUP($A20,'ADR Raw Data'!$B$6:$BE$49,'ADR Raw Data'!AH$1,FALSE)</f>
        <v>125.811045475239</v>
      </c>
      <c r="O20" s="114">
        <f>VLOOKUP($A20,'ADR Raw Data'!$B$6:$BE$49,'ADR Raw Data'!AI$1,FALSE)</f>
        <v>128.73225521902799</v>
      </c>
      <c r="P20" s="114">
        <f>VLOOKUP($A20,'ADR Raw Data'!$B$6:$BE$49,'ADR Raw Data'!AJ$1,FALSE)</f>
        <v>128.368031233127</v>
      </c>
      <c r="Q20" s="114">
        <f>VLOOKUP($A20,'ADR Raw Data'!$B$6:$BE$49,'ADR Raw Data'!AK$1,FALSE)</f>
        <v>128.69859997501101</v>
      </c>
      <c r="R20" s="115">
        <f>VLOOKUP($A20,'ADR Raw Data'!$B$6:$BE$49,'ADR Raw Data'!AL$1,FALSE)</f>
        <v>126.808615260558</v>
      </c>
      <c r="S20" s="114">
        <f>VLOOKUP($A20,'ADR Raw Data'!$B$6:$BE$49,'ADR Raw Data'!AN$1,FALSE)</f>
        <v>152.97602729820699</v>
      </c>
      <c r="T20" s="114">
        <f>VLOOKUP($A20,'ADR Raw Data'!$B$6:$BE$49,'ADR Raw Data'!AO$1,FALSE)</f>
        <v>151.27724988620801</v>
      </c>
      <c r="U20" s="115">
        <f>VLOOKUP($A20,'ADR Raw Data'!$B$6:$BE$49,'ADR Raw Data'!AP$1,FALSE)</f>
        <v>152.134073234374</v>
      </c>
      <c r="V20" s="116">
        <f>VLOOKUP($A20,'ADR Raw Data'!$B$6:$BE$49,'ADR Raw Data'!AR$1,FALSE)</f>
        <v>134.873589220138</v>
      </c>
      <c r="X20" s="113">
        <f>VLOOKUP($A20,'RevPAR Raw Data'!$B$6:$BE$49,'RevPAR Raw Data'!AG$1,FALSE)</f>
        <v>68.647084044419799</v>
      </c>
      <c r="Y20" s="114">
        <f>VLOOKUP($A20,'RevPAR Raw Data'!$B$6:$BE$49,'RevPAR Raw Data'!AH$1,FALSE)</f>
        <v>86.349748635915603</v>
      </c>
      <c r="Z20" s="114">
        <f>VLOOKUP($A20,'RevPAR Raw Data'!$B$6:$BE$49,'RevPAR Raw Data'!AI$1,FALSE)</f>
        <v>93.002290754455103</v>
      </c>
      <c r="AA20" s="114">
        <f>VLOOKUP($A20,'RevPAR Raw Data'!$B$6:$BE$49,'RevPAR Raw Data'!AJ$1,FALSE)</f>
        <v>92.819344228817101</v>
      </c>
      <c r="AB20" s="114">
        <f>VLOOKUP($A20,'RevPAR Raw Data'!$B$6:$BE$49,'RevPAR Raw Data'!AK$1,FALSE)</f>
        <v>92.803277174141499</v>
      </c>
      <c r="AC20" s="115">
        <f>VLOOKUP($A20,'RevPAR Raw Data'!$B$6:$BE$49,'RevPAR Raw Data'!AL$1,FALSE)</f>
        <v>86.726100382435504</v>
      </c>
      <c r="AD20" s="114">
        <f>VLOOKUP($A20,'RevPAR Raw Data'!$B$6:$BE$49,'RevPAR Raw Data'!AN$1,FALSE)</f>
        <v>123.25848310118801</v>
      </c>
      <c r="AE20" s="114">
        <f>VLOOKUP($A20,'RevPAR Raw Data'!$B$6:$BE$49,'RevPAR Raw Data'!AO$1,FALSE)</f>
        <v>119.77444474476</v>
      </c>
      <c r="AF20" s="115">
        <f>VLOOKUP($A20,'RevPAR Raw Data'!$B$6:$BE$49,'RevPAR Raw Data'!AP$1,FALSE)</f>
        <v>121.516463922974</v>
      </c>
      <c r="AG20" s="116">
        <f>VLOOKUP($A20,'RevPAR Raw Data'!$B$6:$BE$49,'RevPAR Raw Data'!AR$1,FALSE)</f>
        <v>96.6675520283125</v>
      </c>
    </row>
    <row r="21" spans="1:33" x14ac:dyDescent="0.2">
      <c r="A21" s="93" t="s">
        <v>14</v>
      </c>
      <c r="B21" s="81">
        <f>(VLOOKUP($A20,'Occupancy Raw Data'!$B$8:$BE$51,'Occupancy Raw Data'!AT$3,FALSE))/100</f>
        <v>3.8100356727881105E-2</v>
      </c>
      <c r="C21" s="82">
        <f>(VLOOKUP($A20,'Occupancy Raw Data'!$B$8:$BE$51,'Occupancy Raw Data'!AU$3,FALSE))/100</f>
        <v>1.5018004074191699E-2</v>
      </c>
      <c r="D21" s="82">
        <f>(VLOOKUP($A20,'Occupancy Raw Data'!$B$8:$BE$51,'Occupancy Raw Data'!AV$3,FALSE))/100</f>
        <v>2.6334590346813101E-2</v>
      </c>
      <c r="E21" s="82">
        <f>(VLOOKUP($A20,'Occupancy Raw Data'!$B$8:$BE$51,'Occupancy Raw Data'!AW$3,FALSE))/100</f>
        <v>2.91909800839198E-2</v>
      </c>
      <c r="F21" s="82">
        <f>(VLOOKUP($A20,'Occupancy Raw Data'!$B$8:$BE$51,'Occupancy Raw Data'!AX$3,FALSE))/100</f>
        <v>2.0759079118842401E-2</v>
      </c>
      <c r="G21" s="82">
        <f>(VLOOKUP($A20,'Occupancy Raw Data'!$B$8:$BE$51,'Occupancy Raw Data'!AY$3,FALSE))/100</f>
        <v>2.5376202176076997E-2</v>
      </c>
      <c r="H21" s="83">
        <f>(VLOOKUP($A20,'Occupancy Raw Data'!$B$8:$BE$51,'Occupancy Raw Data'!BA$3,FALSE))/100</f>
        <v>3.64031063156246E-2</v>
      </c>
      <c r="I21" s="83">
        <f>(VLOOKUP($A20,'Occupancy Raw Data'!$B$8:$BE$51,'Occupancy Raw Data'!BB$3,FALSE))/100</f>
        <v>2.88911281441111E-2</v>
      </c>
      <c r="J21" s="82">
        <f>(VLOOKUP($A20,'Occupancy Raw Data'!$B$8:$BE$51,'Occupancy Raw Data'!BC$3,FALSE))/100</f>
        <v>3.2666332314092099E-2</v>
      </c>
      <c r="K21" s="84">
        <f>(VLOOKUP($A20,'Occupancy Raw Data'!$B$8:$BE$51,'Occupancy Raw Data'!BE$3,FALSE))/100</f>
        <v>2.7688121914491201E-2</v>
      </c>
      <c r="M21" s="81">
        <f>(VLOOKUP($A20,'ADR Raw Data'!$B$6:$BE$49,'ADR Raw Data'!AT$1,FALSE))/100</f>
        <v>-5.2175541627029797E-3</v>
      </c>
      <c r="N21" s="82">
        <f>(VLOOKUP($A20,'ADR Raw Data'!$B$6:$BE$49,'ADR Raw Data'!AU$1,FALSE))/100</f>
        <v>-2.62289500282579E-3</v>
      </c>
      <c r="O21" s="82">
        <f>(VLOOKUP($A20,'ADR Raw Data'!$B$6:$BE$49,'ADR Raw Data'!AV$1,FALSE))/100</f>
        <v>-9.0347446975990401E-3</v>
      </c>
      <c r="P21" s="82">
        <f>(VLOOKUP($A20,'ADR Raw Data'!$B$6:$BE$49,'ADR Raw Data'!AW$1,FALSE))/100</f>
        <v>-2.3204677288276798E-2</v>
      </c>
      <c r="Q21" s="82">
        <f>(VLOOKUP($A20,'ADR Raw Data'!$B$6:$BE$49,'ADR Raw Data'!AX$1,FALSE))/100</f>
        <v>-2.5274030448216397E-2</v>
      </c>
      <c r="R21" s="82">
        <f>(VLOOKUP($A20,'ADR Raw Data'!$B$6:$BE$49,'ADR Raw Data'!AY$1,FALSE))/100</f>
        <v>-1.38274962389804E-2</v>
      </c>
      <c r="S21" s="83">
        <f>(VLOOKUP($A20,'ADR Raw Data'!$B$6:$BE$49,'ADR Raw Data'!BA$1,FALSE))/100</f>
        <v>8.5193895753577897E-3</v>
      </c>
      <c r="T21" s="83">
        <f>(VLOOKUP($A20,'ADR Raw Data'!$B$6:$BE$49,'ADR Raw Data'!BB$1,FALSE))/100</f>
        <v>3.7997925881821E-3</v>
      </c>
      <c r="U21" s="82">
        <f>(VLOOKUP($A20,'ADR Raw Data'!$B$6:$BE$49,'ADR Raw Data'!BC$1,FALSE))/100</f>
        <v>6.1997367444496694E-3</v>
      </c>
      <c r="V21" s="84">
        <f>(VLOOKUP($A20,'ADR Raw Data'!$B$6:$BE$49,'ADR Raw Data'!BE$1,FALSE))/100</f>
        <v>-6.4701981514537297E-3</v>
      </c>
      <c r="X21" s="81">
        <f>(VLOOKUP($A20,'RevPAR Raw Data'!$B$6:$BE$49,'RevPAR Raw Data'!AT$1,FALSE))/100</f>
        <v>3.2684011890332099E-2</v>
      </c>
      <c r="Y21" s="82">
        <f>(VLOOKUP($A20,'RevPAR Raw Data'!$B$6:$BE$49,'RevPAR Raw Data'!AU$1,FALSE))/100</f>
        <v>1.23557184235273E-2</v>
      </c>
      <c r="Z21" s="82">
        <f>(VLOOKUP($A20,'RevPAR Raw Data'!$B$6:$BE$49,'RevPAR Raw Data'!AV$1,FALSE))/100</f>
        <v>1.7061919348714701E-2</v>
      </c>
      <c r="AA21" s="82">
        <f>(VLOOKUP($A20,'RevPAR Raw Data'!$B$6:$BE$49,'RevPAR Raw Data'!AW$1,FALSE))/100</f>
        <v>5.3089355230671598E-3</v>
      </c>
      <c r="AB21" s="82">
        <f>(VLOOKUP($A20,'RevPAR Raw Data'!$B$6:$BE$49,'RevPAR Raw Data'!AX$1,FALSE))/100</f>
        <v>-5.0396169271006101E-3</v>
      </c>
      <c r="AC21" s="82">
        <f>(VLOOKUP($A20,'RevPAR Raw Data'!$B$6:$BE$49,'RevPAR Raw Data'!AY$1,FALSE))/100</f>
        <v>1.1197816596947302E-2</v>
      </c>
      <c r="AD21" s="83">
        <f>(VLOOKUP($A20,'RevPAR Raw Data'!$B$6:$BE$49,'RevPAR Raw Data'!BA$1,FALSE))/100</f>
        <v>4.52326281354384E-2</v>
      </c>
      <c r="AE21" s="83">
        <f>(VLOOKUP($A20,'RevPAR Raw Data'!$B$6:$BE$49,'RevPAR Raw Data'!BB$1,FALSE))/100</f>
        <v>3.2800701026879403E-2</v>
      </c>
      <c r="AF21" s="82">
        <f>(VLOOKUP($A20,'RevPAR Raw Data'!$B$6:$BE$49,'RevPAR Raw Data'!BC$1,FALSE))/100</f>
        <v>3.9068591719295803E-2</v>
      </c>
      <c r="AG21" s="84">
        <f>(VLOOKUP($A20,'RevPAR Raw Data'!$B$6:$BE$49,'RevPAR Raw Data'!BE$1,FALSE))/100</f>
        <v>2.1038776127809099E-2</v>
      </c>
    </row>
    <row r="22" spans="1:33" x14ac:dyDescent="0.2">
      <c r="A22" s="131"/>
      <c r="B22" s="109"/>
      <c r="C22" s="110"/>
      <c r="D22" s="110"/>
      <c r="E22" s="110"/>
      <c r="F22" s="110"/>
      <c r="G22" s="111"/>
      <c r="H22" s="91"/>
      <c r="I22" s="91"/>
      <c r="J22" s="111"/>
      <c r="K22" s="112"/>
      <c r="M22" s="113"/>
      <c r="N22" s="114"/>
      <c r="O22" s="114"/>
      <c r="P22" s="114"/>
      <c r="Q22" s="114"/>
      <c r="R22" s="115"/>
      <c r="S22" s="114"/>
      <c r="T22" s="114"/>
      <c r="U22" s="115"/>
      <c r="V22" s="116"/>
      <c r="X22" s="113"/>
      <c r="Y22" s="114"/>
      <c r="Z22" s="114"/>
      <c r="AA22" s="114"/>
      <c r="AB22" s="114"/>
      <c r="AC22" s="115"/>
      <c r="AD22" s="114"/>
      <c r="AE22" s="114"/>
      <c r="AF22" s="115"/>
      <c r="AG22" s="116"/>
    </row>
    <row r="23" spans="1:33" x14ac:dyDescent="0.2">
      <c r="A23" s="108" t="s">
        <v>21</v>
      </c>
      <c r="B23" s="85">
        <f>(VLOOKUP($A23,'Occupancy Raw Data'!$B$8:$BE$51,'Occupancy Raw Data'!AG$3,FALSE))/100</f>
        <v>0.564123268881907</v>
      </c>
      <c r="C23" s="91">
        <f>(VLOOKUP($A23,'Occupancy Raw Data'!$B$8:$BE$51,'Occupancy Raw Data'!AH$3,FALSE))/100</f>
        <v>0.63713994955975306</v>
      </c>
      <c r="D23" s="91">
        <f>(VLOOKUP($A23,'Occupancy Raw Data'!$B$8:$BE$51,'Occupancy Raw Data'!AI$3,FALSE))/100</f>
        <v>0.66326711207468603</v>
      </c>
      <c r="E23" s="91">
        <f>(VLOOKUP($A23,'Occupancy Raw Data'!$B$8:$BE$51,'Occupancy Raw Data'!AJ$3,FALSE))/100</f>
        <v>0.66995929383655495</v>
      </c>
      <c r="F23" s="91">
        <f>(VLOOKUP($A23,'Occupancy Raw Data'!$B$8:$BE$51,'Occupancy Raw Data'!AK$3,FALSE))/100</f>
        <v>0.67299013317994705</v>
      </c>
      <c r="G23" s="92">
        <f>(VLOOKUP($A23,'Occupancy Raw Data'!$B$8:$BE$51,'Occupancy Raw Data'!AL$3,FALSE))/100</f>
        <v>0.64149595150657002</v>
      </c>
      <c r="H23" s="91">
        <f>(VLOOKUP($A23,'Occupancy Raw Data'!$B$8:$BE$51,'Occupancy Raw Data'!AN$3,FALSE))/100</f>
        <v>0.74988938542542305</v>
      </c>
      <c r="I23" s="91">
        <f>(VLOOKUP($A23,'Occupancy Raw Data'!$B$8:$BE$51,'Occupancy Raw Data'!AO$3,FALSE))/100</f>
        <v>0.73713552497677004</v>
      </c>
      <c r="J23" s="92">
        <f>(VLOOKUP($A23,'Occupancy Raw Data'!$B$8:$BE$51,'Occupancy Raw Data'!AP$3,FALSE))/100</f>
        <v>0.74351245520109699</v>
      </c>
      <c r="K23" s="86">
        <f>(VLOOKUP($A23,'Occupancy Raw Data'!$B$8:$BE$51,'Occupancy Raw Data'!AR$3,FALSE))/100</f>
        <v>0.67064352399072102</v>
      </c>
      <c r="M23" s="113">
        <f>VLOOKUP($A23,'ADR Raw Data'!$B$6:$BE$49,'ADR Raw Data'!AG$1,FALSE)</f>
        <v>87.524075570109204</v>
      </c>
      <c r="N23" s="114">
        <f>VLOOKUP($A23,'ADR Raw Data'!$B$6:$BE$49,'ADR Raw Data'!AH$1,FALSE)</f>
        <v>89.696475347222204</v>
      </c>
      <c r="O23" s="114">
        <f>VLOOKUP($A23,'ADR Raw Data'!$B$6:$BE$49,'ADR Raw Data'!AI$1,FALSE)</f>
        <v>91.569687468730095</v>
      </c>
      <c r="P23" s="114">
        <f>VLOOKUP($A23,'ADR Raw Data'!$B$6:$BE$49,'ADR Raw Data'!AJ$1,FALSE)</f>
        <v>90.859074248352997</v>
      </c>
      <c r="Q23" s="114">
        <f>VLOOKUP($A23,'ADR Raw Data'!$B$6:$BE$49,'ADR Raw Data'!AK$1,FALSE)</f>
        <v>91.822588550483999</v>
      </c>
      <c r="R23" s="115">
        <f>VLOOKUP($A23,'ADR Raw Data'!$B$6:$BE$49,'ADR Raw Data'!AL$1,FALSE)</f>
        <v>90.390692005007395</v>
      </c>
      <c r="S23" s="114">
        <f>VLOOKUP($A23,'ADR Raw Data'!$B$6:$BE$49,'ADR Raw Data'!AN$1,FALSE)</f>
        <v>110.231504285103</v>
      </c>
      <c r="T23" s="114">
        <f>VLOOKUP($A23,'ADR Raw Data'!$B$6:$BE$49,'ADR Raw Data'!AO$1,FALSE)</f>
        <v>109.159517406962</v>
      </c>
      <c r="U23" s="115">
        <f>VLOOKUP($A23,'ADR Raw Data'!$B$6:$BE$49,'ADR Raw Data'!AP$1,FALSE)</f>
        <v>109.70010793480699</v>
      </c>
      <c r="V23" s="116">
        <f>VLOOKUP($A23,'ADR Raw Data'!$B$6:$BE$49,'ADR Raw Data'!AR$1,FALSE)</f>
        <v>96.507116318961707</v>
      </c>
      <c r="X23" s="113">
        <f>VLOOKUP($A23,'RevPAR Raw Data'!$B$6:$BE$49,'RevPAR Raw Data'!AG$1,FALSE)</f>
        <v>49.374367616477102</v>
      </c>
      <c r="Y23" s="114">
        <f>VLOOKUP($A23,'RevPAR Raw Data'!$B$6:$BE$49,'RevPAR Raw Data'!AH$1,FALSE)</f>
        <v>57.149207778416802</v>
      </c>
      <c r="Z23" s="114">
        <f>VLOOKUP($A23,'RevPAR Raw Data'!$B$6:$BE$49,'RevPAR Raw Data'!AI$1,FALSE)</f>
        <v>60.735162160966297</v>
      </c>
      <c r="AA23" s="114">
        <f>VLOOKUP($A23,'RevPAR Raw Data'!$B$6:$BE$49,'RevPAR Raw Data'!AJ$1,FALSE)</f>
        <v>60.871881222069803</v>
      </c>
      <c r="AB23" s="114">
        <f>VLOOKUP($A23,'RevPAR Raw Data'!$B$6:$BE$49,'RevPAR Raw Data'!AK$1,FALSE)</f>
        <v>61.795696097517798</v>
      </c>
      <c r="AC23" s="115">
        <f>VLOOKUP($A23,'RevPAR Raw Data'!$B$6:$BE$49,'RevPAR Raw Data'!AL$1,FALSE)</f>
        <v>57.985262975089498</v>
      </c>
      <c r="AD23" s="114">
        <f>VLOOKUP($A23,'RevPAR Raw Data'!$B$6:$BE$49,'RevPAR Raw Data'!AN$1,FALSE)</f>
        <v>82.661435002875905</v>
      </c>
      <c r="AE23" s="114">
        <f>VLOOKUP($A23,'RevPAR Raw Data'!$B$6:$BE$49,'RevPAR Raw Data'!AO$1,FALSE)</f>
        <v>80.465358169992399</v>
      </c>
      <c r="AF23" s="115">
        <f>VLOOKUP($A23,'RevPAR Raw Data'!$B$6:$BE$49,'RevPAR Raw Data'!AP$1,FALSE)</f>
        <v>81.563396586434195</v>
      </c>
      <c r="AG23" s="116">
        <f>VLOOKUP($A23,'RevPAR Raw Data'!$B$6:$BE$49,'RevPAR Raw Data'!AR$1,FALSE)</f>
        <v>64.721872578330903</v>
      </c>
    </row>
    <row r="24" spans="1:33" x14ac:dyDescent="0.2">
      <c r="A24" s="93" t="s">
        <v>14</v>
      </c>
      <c r="B24" s="81">
        <f>(VLOOKUP($A23,'Occupancy Raw Data'!$B$8:$BE$51,'Occupancy Raw Data'!AT$3,FALSE))/100</f>
        <v>2.7003492416970899E-2</v>
      </c>
      <c r="C24" s="82">
        <f>(VLOOKUP($A23,'Occupancy Raw Data'!$B$8:$BE$51,'Occupancy Raw Data'!AU$3,FALSE))/100</f>
        <v>1.4676678691699202E-2</v>
      </c>
      <c r="D24" s="82">
        <f>(VLOOKUP($A23,'Occupancy Raw Data'!$B$8:$BE$51,'Occupancy Raw Data'!AV$3,FALSE))/100</f>
        <v>1.6808281484758301E-2</v>
      </c>
      <c r="E24" s="82">
        <f>(VLOOKUP($A23,'Occupancy Raw Data'!$B$8:$BE$51,'Occupancy Raw Data'!AW$3,FALSE))/100</f>
        <v>3.7687148490950499E-2</v>
      </c>
      <c r="F24" s="82">
        <f>(VLOOKUP($A23,'Occupancy Raw Data'!$B$8:$BE$51,'Occupancy Raw Data'!AX$3,FALSE))/100</f>
        <v>4.0992714551518199E-2</v>
      </c>
      <c r="G24" s="82">
        <f>(VLOOKUP($A23,'Occupancy Raw Data'!$B$8:$BE$51,'Occupancy Raw Data'!AY$3,FALSE))/100</f>
        <v>2.7500304858760299E-2</v>
      </c>
      <c r="H24" s="83">
        <f>(VLOOKUP($A23,'Occupancy Raw Data'!$B$8:$BE$51,'Occupancy Raw Data'!BA$3,FALSE))/100</f>
        <v>5.2749292030994599E-2</v>
      </c>
      <c r="I24" s="83">
        <f>(VLOOKUP($A23,'Occupancy Raw Data'!$B$8:$BE$51,'Occupancy Raw Data'!BB$3,FALSE))/100</f>
        <v>3.5882866240092501E-2</v>
      </c>
      <c r="J24" s="82">
        <f>(VLOOKUP($A23,'Occupancy Raw Data'!$B$8:$BE$51,'Occupancy Raw Data'!BC$3,FALSE))/100</f>
        <v>4.4320307992250799E-2</v>
      </c>
      <c r="K24" s="84">
        <f>(VLOOKUP($A23,'Occupancy Raw Data'!$B$8:$BE$51,'Occupancy Raw Data'!BE$3,FALSE))/100</f>
        <v>3.2769255357001398E-2</v>
      </c>
      <c r="M24" s="81">
        <f>(VLOOKUP($A23,'ADR Raw Data'!$B$6:$BE$49,'ADR Raw Data'!AT$1,FALSE))/100</f>
        <v>5.3543516173112503E-4</v>
      </c>
      <c r="N24" s="82">
        <f>(VLOOKUP($A23,'ADR Raw Data'!$B$6:$BE$49,'ADR Raw Data'!AU$1,FALSE))/100</f>
        <v>-2.80111172040851E-3</v>
      </c>
      <c r="O24" s="82">
        <f>(VLOOKUP($A23,'ADR Raw Data'!$B$6:$BE$49,'ADR Raw Data'!AV$1,FALSE))/100</f>
        <v>2.1893180797904897E-3</v>
      </c>
      <c r="P24" s="82">
        <f>(VLOOKUP($A23,'ADR Raw Data'!$B$6:$BE$49,'ADR Raw Data'!AW$1,FALSE))/100</f>
        <v>-1.3207751759183902E-2</v>
      </c>
      <c r="Q24" s="82">
        <f>(VLOOKUP($A23,'ADR Raw Data'!$B$6:$BE$49,'ADR Raw Data'!AX$1,FALSE))/100</f>
        <v>-2.6027961475528102E-2</v>
      </c>
      <c r="R24" s="82">
        <f>(VLOOKUP($A23,'ADR Raw Data'!$B$6:$BE$49,'ADR Raw Data'!AY$1,FALSE))/100</f>
        <v>-8.2950492919096393E-3</v>
      </c>
      <c r="S24" s="83">
        <f>(VLOOKUP($A23,'ADR Raw Data'!$B$6:$BE$49,'ADR Raw Data'!BA$1,FALSE))/100</f>
        <v>1.1105657906050299E-2</v>
      </c>
      <c r="T24" s="83">
        <f>(VLOOKUP($A23,'ADR Raw Data'!$B$6:$BE$49,'ADR Raw Data'!BB$1,FALSE))/100</f>
        <v>2.3561467634710702E-3</v>
      </c>
      <c r="U24" s="82">
        <f>(VLOOKUP($A23,'ADR Raw Data'!$B$6:$BE$49,'ADR Raw Data'!BC$1,FALSE))/100</f>
        <v>6.77518468143265E-3</v>
      </c>
      <c r="V24" s="84">
        <f>(VLOOKUP($A23,'ADR Raw Data'!$B$6:$BE$49,'ADR Raw Data'!BE$1,FALSE))/100</f>
        <v>-2.2776990401676602E-3</v>
      </c>
      <c r="X24" s="81">
        <f>(VLOOKUP($A23,'RevPAR Raw Data'!$B$6:$BE$49,'RevPAR Raw Data'!AT$1,FALSE))/100</f>
        <v>2.7553386198031601E-2</v>
      </c>
      <c r="Y24" s="82">
        <f>(VLOOKUP($A23,'RevPAR Raw Data'!$B$6:$BE$49,'RevPAR Raw Data'!AU$1,FALSE))/100</f>
        <v>1.1834455954590699E-2</v>
      </c>
      <c r="Z24" s="82">
        <f>(VLOOKUP($A23,'RevPAR Raw Data'!$B$6:$BE$49,'RevPAR Raw Data'!AV$1,FALSE))/100</f>
        <v>1.9034398239093499E-2</v>
      </c>
      <c r="AA24" s="82">
        <f>(VLOOKUP($A23,'RevPAR Raw Data'!$B$6:$BE$49,'RevPAR Raw Data'!AW$1,FALSE))/100</f>
        <v>2.3981634229986601E-2</v>
      </c>
      <c r="AB24" s="82">
        <f>(VLOOKUP($A23,'RevPAR Raw Data'!$B$6:$BE$49,'RevPAR Raw Data'!AX$1,FALSE))/100</f>
        <v>1.3897796280865899E-2</v>
      </c>
      <c r="AC24" s="82">
        <f>(VLOOKUP($A23,'RevPAR Raw Data'!$B$6:$BE$49,'RevPAR Raw Data'!AY$1,FALSE))/100</f>
        <v>1.8977139182504699E-2</v>
      </c>
      <c r="AD24" s="83">
        <f>(VLOOKUP($A23,'RevPAR Raw Data'!$B$6:$BE$49,'RevPAR Raw Data'!BA$1,FALSE))/100</f>
        <v>6.4440765529127503E-2</v>
      </c>
      <c r="AE24" s="83">
        <f>(VLOOKUP($A23,'RevPAR Raw Data'!$B$6:$BE$49,'RevPAR Raw Data'!BB$1,FALSE))/100</f>
        <v>3.8323558302719302E-2</v>
      </c>
      <c r="AF24" s="82">
        <f>(VLOOKUP($A23,'RevPAR Raw Data'!$B$6:$BE$49,'RevPAR Raw Data'!BC$1,FALSE))/100</f>
        <v>5.1395770945468905E-2</v>
      </c>
      <c r="AG24" s="84">
        <f>(VLOOKUP($A23,'RevPAR Raw Data'!$B$6:$BE$49,'RevPAR Raw Data'!BE$1,FALSE))/100</f>
        <v>3.0416917815360097E-2</v>
      </c>
    </row>
    <row r="25" spans="1:33" x14ac:dyDescent="0.2">
      <c r="A25" s="131"/>
      <c r="B25" s="109"/>
      <c r="C25" s="110"/>
      <c r="D25" s="110"/>
      <c r="E25" s="110"/>
      <c r="F25" s="110"/>
      <c r="G25" s="111"/>
      <c r="H25" s="91"/>
      <c r="I25" s="91"/>
      <c r="J25" s="111"/>
      <c r="K25" s="112"/>
      <c r="M25" s="113"/>
      <c r="N25" s="114"/>
      <c r="O25" s="114"/>
      <c r="P25" s="114"/>
      <c r="Q25" s="114"/>
      <c r="R25" s="115"/>
      <c r="S25" s="114"/>
      <c r="T25" s="114"/>
      <c r="U25" s="115"/>
      <c r="V25" s="116"/>
      <c r="X25" s="113"/>
      <c r="Y25" s="114"/>
      <c r="Z25" s="114"/>
      <c r="AA25" s="114"/>
      <c r="AB25" s="114"/>
      <c r="AC25" s="115"/>
      <c r="AD25" s="114"/>
      <c r="AE25" s="114"/>
      <c r="AF25" s="115"/>
      <c r="AG25" s="116"/>
    </row>
    <row r="26" spans="1:33" x14ac:dyDescent="0.2">
      <c r="A26" s="108" t="s">
        <v>22</v>
      </c>
      <c r="B26" s="85">
        <f>(VLOOKUP($A26,'Occupancy Raw Data'!$B$8:$BE$51,'Occupancy Raw Data'!AG$3,FALSE))/100</f>
        <v>0.53667524567150204</v>
      </c>
      <c r="C26" s="91">
        <f>(VLOOKUP($A26,'Occupancy Raw Data'!$B$8:$BE$51,'Occupancy Raw Data'!AH$3,FALSE))/100</f>
        <v>0.56730375526438903</v>
      </c>
      <c r="D26" s="91">
        <f>(VLOOKUP($A26,'Occupancy Raw Data'!$B$8:$BE$51,'Occupancy Raw Data'!AI$3,FALSE))/100</f>
        <v>0.57896583996256401</v>
      </c>
      <c r="E26" s="91">
        <f>(VLOOKUP($A26,'Occupancy Raw Data'!$B$8:$BE$51,'Occupancy Raw Data'!AJ$3,FALSE))/100</f>
        <v>0.59611897519887602</v>
      </c>
      <c r="F26" s="91">
        <f>(VLOOKUP($A26,'Occupancy Raw Data'!$B$8:$BE$51,'Occupancy Raw Data'!AK$3,FALSE))/100</f>
        <v>0.61501228357510496</v>
      </c>
      <c r="G26" s="92">
        <f>(VLOOKUP($A26,'Occupancy Raw Data'!$B$8:$BE$51,'Occupancy Raw Data'!AL$3,FALSE))/100</f>
        <v>0.57881521993448704</v>
      </c>
      <c r="H26" s="91">
        <f>(VLOOKUP($A26,'Occupancy Raw Data'!$B$8:$BE$51,'Occupancy Raw Data'!AN$3,FALSE))/100</f>
        <v>0.69196741927936301</v>
      </c>
      <c r="I26" s="91">
        <f>(VLOOKUP($A26,'Occupancy Raw Data'!$B$8:$BE$51,'Occupancy Raw Data'!AO$3,FALSE))/100</f>
        <v>0.68473619560130994</v>
      </c>
      <c r="J26" s="92">
        <f>(VLOOKUP($A26,'Occupancy Raw Data'!$B$8:$BE$51,'Occupancy Raw Data'!AP$3,FALSE))/100</f>
        <v>0.68835180744033597</v>
      </c>
      <c r="K26" s="86">
        <f>(VLOOKUP($A26,'Occupancy Raw Data'!$B$8:$BE$51,'Occupancy Raw Data'!AR$3,FALSE))/100</f>
        <v>0.61011138779330099</v>
      </c>
      <c r="M26" s="113">
        <f>VLOOKUP($A26,'ADR Raw Data'!$B$6:$BE$49,'ADR Raw Data'!AG$1,FALSE)</f>
        <v>67.473631911444102</v>
      </c>
      <c r="N26" s="114">
        <f>VLOOKUP($A26,'ADR Raw Data'!$B$6:$BE$49,'ADR Raw Data'!AH$1,FALSE)</f>
        <v>66.663849330446297</v>
      </c>
      <c r="O26" s="114">
        <f>VLOOKUP($A26,'ADR Raw Data'!$B$6:$BE$49,'ADR Raw Data'!AI$1,FALSE)</f>
        <v>67.116682275459596</v>
      </c>
      <c r="P26" s="114">
        <f>VLOOKUP($A26,'ADR Raw Data'!$B$6:$BE$49,'ADR Raw Data'!AJ$1,FALSE)</f>
        <v>67.284384735680106</v>
      </c>
      <c r="Q26" s="114">
        <f>VLOOKUP($A26,'ADR Raw Data'!$B$6:$BE$49,'ADR Raw Data'!AK$1,FALSE)</f>
        <v>69.944380770145202</v>
      </c>
      <c r="R26" s="115">
        <f>VLOOKUP($A26,'ADR Raw Data'!$B$6:$BE$49,'ADR Raw Data'!AL$1,FALSE)</f>
        <v>67.729559086395895</v>
      </c>
      <c r="S26" s="114">
        <f>VLOOKUP($A26,'ADR Raw Data'!$B$6:$BE$49,'ADR Raw Data'!AN$1,FALSE)</f>
        <v>87.4035381935565</v>
      </c>
      <c r="T26" s="114">
        <f>VLOOKUP($A26,'ADR Raw Data'!$B$6:$BE$49,'ADR Raw Data'!AO$1,FALSE)</f>
        <v>86.867419483182005</v>
      </c>
      <c r="U26" s="115">
        <f>VLOOKUP($A26,'ADR Raw Data'!$B$6:$BE$49,'ADR Raw Data'!AP$1,FALSE)</f>
        <v>87.136886837255403</v>
      </c>
      <c r="V26" s="116">
        <f>VLOOKUP($A26,'ADR Raw Data'!$B$6:$BE$49,'ADR Raw Data'!AR$1,FALSE)</f>
        <v>73.985591955227306</v>
      </c>
      <c r="X26" s="113">
        <f>VLOOKUP($A26,'RevPAR Raw Data'!$B$6:$BE$49,'RevPAR Raw Data'!AG$1,FALSE)</f>
        <v>36.211427982422698</v>
      </c>
      <c r="Y26" s="114">
        <f>VLOOKUP($A26,'RevPAR Raw Data'!$B$6:$BE$49,'RevPAR Raw Data'!AH$1,FALSE)</f>
        <v>37.818652065541599</v>
      </c>
      <c r="Z26" s="114">
        <f>VLOOKUP($A26,'RevPAR Raw Data'!$B$6:$BE$49,'RevPAR Raw Data'!AI$1,FALSE)</f>
        <v>38.858266329111999</v>
      </c>
      <c r="AA26" s="114">
        <f>VLOOKUP($A26,'RevPAR Raw Data'!$B$6:$BE$49,'RevPAR Raw Data'!AJ$1,FALSE)</f>
        <v>40.109498475520503</v>
      </c>
      <c r="AB26" s="114">
        <f>VLOOKUP($A26,'RevPAR Raw Data'!$B$6:$BE$49,'RevPAR Raw Data'!AK$1,FALSE)</f>
        <v>43.016653340693701</v>
      </c>
      <c r="AC26" s="115">
        <f>VLOOKUP($A26,'RevPAR Raw Data'!$B$6:$BE$49,'RevPAR Raw Data'!AL$1,FALSE)</f>
        <v>39.202899638658103</v>
      </c>
      <c r="AD26" s="114">
        <f>VLOOKUP($A26,'RevPAR Raw Data'!$B$6:$BE$49,'RevPAR Raw Data'!AN$1,FALSE)</f>
        <v>60.480400759680599</v>
      </c>
      <c r="AE26" s="114">
        <f>VLOOKUP($A26,'RevPAR Raw Data'!$B$6:$BE$49,'RevPAR Raw Data'!AO$1,FALSE)</f>
        <v>59.481266338617203</v>
      </c>
      <c r="AF26" s="115">
        <f>VLOOKUP($A26,'RevPAR Raw Data'!$B$6:$BE$49,'RevPAR Raw Data'!AP$1,FALSE)</f>
        <v>59.980833549148898</v>
      </c>
      <c r="AG26" s="116">
        <f>VLOOKUP($A26,'RevPAR Raw Data'!$B$6:$BE$49,'RevPAR Raw Data'!AR$1,FALSE)</f>
        <v>45.139452184512599</v>
      </c>
    </row>
    <row r="27" spans="1:33" x14ac:dyDescent="0.2">
      <c r="A27" s="93" t="s">
        <v>14</v>
      </c>
      <c r="B27" s="81">
        <f>(VLOOKUP($A26,'Occupancy Raw Data'!$B$8:$BE$51,'Occupancy Raw Data'!AT$3,FALSE))/100</f>
        <v>3.9533473004338002E-2</v>
      </c>
      <c r="C27" s="82">
        <f>(VLOOKUP($A26,'Occupancy Raw Data'!$B$8:$BE$51,'Occupancy Raw Data'!AU$3,FALSE))/100</f>
        <v>4.1092480119857104E-2</v>
      </c>
      <c r="D27" s="82">
        <f>(VLOOKUP($A26,'Occupancy Raw Data'!$B$8:$BE$51,'Occupancy Raw Data'!AV$3,FALSE))/100</f>
        <v>4.14789296340667E-2</v>
      </c>
      <c r="E27" s="82">
        <f>(VLOOKUP($A26,'Occupancy Raw Data'!$B$8:$BE$51,'Occupancy Raw Data'!AW$3,FALSE))/100</f>
        <v>4.6552728183538304E-2</v>
      </c>
      <c r="F27" s="82">
        <f>(VLOOKUP($A26,'Occupancy Raw Data'!$B$8:$BE$51,'Occupancy Raw Data'!AX$3,FALSE))/100</f>
        <v>4.49086830127211E-2</v>
      </c>
      <c r="G27" s="82">
        <f>(VLOOKUP($A26,'Occupancy Raw Data'!$B$8:$BE$51,'Occupancy Raw Data'!AY$3,FALSE))/100</f>
        <v>4.2791598252283396E-2</v>
      </c>
      <c r="H27" s="83">
        <f>(VLOOKUP($A26,'Occupancy Raw Data'!$B$8:$BE$51,'Occupancy Raw Data'!BA$3,FALSE))/100</f>
        <v>4.6355869653623601E-2</v>
      </c>
      <c r="I27" s="83">
        <f>(VLOOKUP($A26,'Occupancy Raw Data'!$B$8:$BE$51,'Occupancy Raw Data'!BB$3,FALSE))/100</f>
        <v>3.3642324299812704E-2</v>
      </c>
      <c r="J27" s="82">
        <f>(VLOOKUP($A26,'Occupancy Raw Data'!$B$8:$BE$51,'Occupancy Raw Data'!BC$3,FALSE))/100</f>
        <v>3.99936317385364E-2</v>
      </c>
      <c r="K27" s="84">
        <f>(VLOOKUP($A26,'Occupancy Raw Data'!$B$8:$BE$51,'Occupancy Raw Data'!BE$3,FALSE))/100</f>
        <v>4.1874603367260697E-2</v>
      </c>
      <c r="M27" s="81">
        <f>(VLOOKUP($A26,'ADR Raw Data'!$B$6:$BE$49,'ADR Raw Data'!AT$1,FALSE))/100</f>
        <v>-1.3336474717192302E-3</v>
      </c>
      <c r="N27" s="82">
        <f>(VLOOKUP($A26,'ADR Raw Data'!$B$6:$BE$49,'ADR Raw Data'!AU$1,FALSE))/100</f>
        <v>-2.09530344340862E-2</v>
      </c>
      <c r="O27" s="82">
        <f>(VLOOKUP($A26,'ADR Raw Data'!$B$6:$BE$49,'ADR Raw Data'!AV$1,FALSE))/100</f>
        <v>-2.1329003517070403E-2</v>
      </c>
      <c r="P27" s="82">
        <f>(VLOOKUP($A26,'ADR Raw Data'!$B$6:$BE$49,'ADR Raw Data'!AW$1,FALSE))/100</f>
        <v>-3.87652590749464E-2</v>
      </c>
      <c r="Q27" s="82">
        <f>(VLOOKUP($A26,'ADR Raw Data'!$B$6:$BE$49,'ADR Raw Data'!AX$1,FALSE))/100</f>
        <v>-5.7851759490497E-2</v>
      </c>
      <c r="R27" s="82">
        <f>(VLOOKUP($A26,'ADR Raw Data'!$B$6:$BE$49,'ADR Raw Data'!AY$1,FALSE))/100</f>
        <v>-2.9474427276036098E-2</v>
      </c>
      <c r="S27" s="83">
        <f>(VLOOKUP($A26,'ADR Raw Data'!$B$6:$BE$49,'ADR Raw Data'!BA$1,FALSE))/100</f>
        <v>1.0892478365277901E-2</v>
      </c>
      <c r="T27" s="83">
        <f>(VLOOKUP($A26,'ADR Raw Data'!$B$6:$BE$49,'ADR Raw Data'!BB$1,FALSE))/100</f>
        <v>6.3392227049663007E-4</v>
      </c>
      <c r="U27" s="82">
        <f>(VLOOKUP($A26,'ADR Raw Data'!$B$6:$BE$49,'ADR Raw Data'!BC$1,FALSE))/100</f>
        <v>5.7673227762126203E-3</v>
      </c>
      <c r="V27" s="84">
        <f>(VLOOKUP($A26,'ADR Raw Data'!$B$6:$BE$49,'ADR Raw Data'!BE$1,FALSE))/100</f>
        <v>-1.65355313868484E-2</v>
      </c>
      <c r="X27" s="81">
        <f>(VLOOKUP($A26,'RevPAR Raw Data'!$B$6:$BE$49,'RevPAR Raw Data'!AT$1,FALSE))/100</f>
        <v>3.8147101816298302E-2</v>
      </c>
      <c r="Y27" s="82">
        <f>(VLOOKUP($A26,'RevPAR Raw Data'!$B$6:$BE$49,'RevPAR Raw Data'!AU$1,FALSE))/100</f>
        <v>1.9278433534837401E-2</v>
      </c>
      <c r="Z27" s="82">
        <f>(VLOOKUP($A26,'RevPAR Raw Data'!$B$6:$BE$49,'RevPAR Raw Data'!AV$1,FALSE))/100</f>
        <v>1.9265221880947002E-2</v>
      </c>
      <c r="AA27" s="82">
        <f>(VLOOKUP($A26,'RevPAR Raw Data'!$B$6:$BE$49,'RevPAR Raw Data'!AW$1,FALSE))/100</f>
        <v>5.9828405399114902E-3</v>
      </c>
      <c r="AB27" s="82">
        <f>(VLOOKUP($A26,'RevPAR Raw Data'!$B$6:$BE$49,'RevPAR Raw Data'!AX$1,FALSE))/100</f>
        <v>-1.5541122806462799E-2</v>
      </c>
      <c r="AC27" s="82">
        <f>(VLOOKUP($A26,'RevPAR Raw Data'!$B$6:$BE$49,'RevPAR Raw Data'!AY$1,FALSE))/100</f>
        <v>1.2055913125535E-2</v>
      </c>
      <c r="AD27" s="83">
        <f>(VLOOKUP($A26,'RevPAR Raw Data'!$B$6:$BE$49,'RevPAR Raw Data'!BA$1,FALSE))/100</f>
        <v>5.7753278326207295E-2</v>
      </c>
      <c r="AE27" s="83">
        <f>(VLOOKUP($A26,'RevPAR Raw Data'!$B$6:$BE$49,'RevPAR Raw Data'!BB$1,FALSE))/100</f>
        <v>3.4297573188914202E-2</v>
      </c>
      <c r="AF27" s="82">
        <f>(VLOOKUP($A26,'RevPAR Raw Data'!$B$6:$BE$49,'RevPAR Raw Data'!BC$1,FALSE))/100</f>
        <v>4.5991610697978198E-2</v>
      </c>
      <c r="AG27" s="84">
        <f>(VLOOKUP($A26,'RevPAR Raw Data'!$B$6:$BE$49,'RevPAR Raw Data'!BE$1,FALSE))/100</f>
        <v>2.4646653162121099E-2</v>
      </c>
    </row>
    <row r="28" spans="1:33" x14ac:dyDescent="0.2">
      <c r="A28" s="146" t="s">
        <v>23</v>
      </c>
      <c r="B28" s="122"/>
      <c r="C28" s="123"/>
      <c r="D28" s="123"/>
      <c r="E28" s="123"/>
      <c r="F28" s="123"/>
      <c r="G28" s="124"/>
      <c r="H28" s="123"/>
      <c r="I28" s="123"/>
      <c r="J28" s="124"/>
      <c r="K28" s="125"/>
      <c r="M28" s="122"/>
      <c r="N28" s="123"/>
      <c r="O28" s="123"/>
      <c r="P28" s="123"/>
      <c r="Q28" s="123"/>
      <c r="R28" s="124"/>
      <c r="S28" s="123"/>
      <c r="T28" s="123"/>
      <c r="U28" s="124"/>
      <c r="V28" s="125"/>
      <c r="X28" s="122"/>
      <c r="Y28" s="123"/>
      <c r="Z28" s="123"/>
      <c r="AA28" s="123"/>
      <c r="AB28" s="123"/>
      <c r="AC28" s="124"/>
      <c r="AD28" s="123"/>
      <c r="AE28" s="123"/>
      <c r="AF28" s="124"/>
      <c r="AG28" s="125"/>
    </row>
    <row r="29" spans="1:33" x14ac:dyDescent="0.2">
      <c r="A29" s="108" t="s">
        <v>24</v>
      </c>
      <c r="B29" s="109">
        <f>(VLOOKUP($A29,'Occupancy Raw Data'!$B$8:$BE$45,'Occupancy Raw Data'!AG$3,FALSE))/100</f>
        <v>0.495809887762164</v>
      </c>
      <c r="C29" s="110">
        <f>(VLOOKUP($A29,'Occupancy Raw Data'!$B$8:$BE$45,'Occupancy Raw Data'!AH$3,FALSE))/100</f>
        <v>0.61613456504077202</v>
      </c>
      <c r="D29" s="110">
        <f>(VLOOKUP($A29,'Occupancy Raw Data'!$B$8:$BE$45,'Occupancy Raw Data'!AI$3,FALSE))/100</f>
        <v>0.66245147895164391</v>
      </c>
      <c r="E29" s="110">
        <f>(VLOOKUP($A29,'Occupancy Raw Data'!$B$8:$BE$45,'Occupancy Raw Data'!AJ$3,FALSE))/100</f>
        <v>0.65554569253452799</v>
      </c>
      <c r="F29" s="110">
        <f>(VLOOKUP($A29,'Occupancy Raw Data'!$B$8:$BE$45,'Occupancy Raw Data'!AK$3,FALSE))/100</f>
        <v>0.65908885746095702</v>
      </c>
      <c r="G29" s="111">
        <f>(VLOOKUP($A29,'Occupancy Raw Data'!$B$8:$BE$45,'Occupancy Raw Data'!AL$3,FALSE))/100</f>
        <v>0.61780609635001293</v>
      </c>
      <c r="H29" s="91">
        <f>(VLOOKUP($A29,'Occupancy Raw Data'!$B$8:$BE$45,'Occupancy Raw Data'!AN$3,FALSE))/100</f>
        <v>0.75018054343574092</v>
      </c>
      <c r="I29" s="91">
        <f>(VLOOKUP($A29,'Occupancy Raw Data'!$B$8:$BE$45,'Occupancy Raw Data'!AO$3,FALSE))/100</f>
        <v>0.73783588601690997</v>
      </c>
      <c r="J29" s="111">
        <f>(VLOOKUP($A29,'Occupancy Raw Data'!$B$8:$BE$45,'Occupancy Raw Data'!AP$3,FALSE))/100</f>
        <v>0.74400821472632606</v>
      </c>
      <c r="K29" s="112">
        <f>(VLOOKUP($A29,'Occupancy Raw Data'!$B$8:$BE$45,'Occupancy Raw Data'!AR$3,FALSE))/100</f>
        <v>0.65386384445753098</v>
      </c>
      <c r="M29" s="113">
        <f>VLOOKUP($A29,'ADR Raw Data'!$B$6:$BE$43,'ADR Raw Data'!AG$1,FALSE)</f>
        <v>108.504479357902</v>
      </c>
      <c r="N29" s="114">
        <f>VLOOKUP($A29,'ADR Raw Data'!$B$6:$BE$43,'ADR Raw Data'!AH$1,FALSE)</f>
        <v>114.31643460636801</v>
      </c>
      <c r="O29" s="114">
        <f>VLOOKUP($A29,'ADR Raw Data'!$B$6:$BE$43,'ADR Raw Data'!AI$1,FALSE)</f>
        <v>117.27260932762501</v>
      </c>
      <c r="P29" s="114">
        <f>VLOOKUP($A29,'ADR Raw Data'!$B$6:$BE$43,'ADR Raw Data'!AJ$1,FALSE)</f>
        <v>116.979795508531</v>
      </c>
      <c r="Q29" s="114">
        <f>VLOOKUP($A29,'ADR Raw Data'!$B$6:$BE$43,'ADR Raw Data'!AK$1,FALSE)</f>
        <v>118.47068253931999</v>
      </c>
      <c r="R29" s="115">
        <f>VLOOKUP($A29,'ADR Raw Data'!$B$6:$BE$43,'ADR Raw Data'!AL$1,FALSE)</f>
        <v>115.469116895704</v>
      </c>
      <c r="S29" s="114">
        <f>VLOOKUP($A29,'ADR Raw Data'!$B$6:$BE$43,'ADR Raw Data'!AN$1,FALSE)</f>
        <v>138.48257342839599</v>
      </c>
      <c r="T29" s="114">
        <f>VLOOKUP($A29,'ADR Raw Data'!$B$6:$BE$43,'ADR Raw Data'!AO$1,FALSE)</f>
        <v>137.37192614343101</v>
      </c>
      <c r="U29" s="115">
        <f>VLOOKUP($A29,'ADR Raw Data'!$B$6:$BE$43,'ADR Raw Data'!AP$1,FALSE)</f>
        <v>137.93185677814</v>
      </c>
      <c r="V29" s="116">
        <f>VLOOKUP($A29,'ADR Raw Data'!$B$6:$BE$43,'ADR Raw Data'!AR$1,FALSE)</f>
        <v>122.77184431887601</v>
      </c>
      <c r="X29" s="113">
        <f>VLOOKUP($A29,'RevPAR Raw Data'!$B$6:$BE$43,'RevPAR Raw Data'!AG$1,FALSE)</f>
        <v>53.797593732133699</v>
      </c>
      <c r="Y29" s="114">
        <f>VLOOKUP($A29,'RevPAR Raw Data'!$B$6:$BE$43,'RevPAR Raw Data'!AH$1,FALSE)</f>
        <v>70.434306713206695</v>
      </c>
      <c r="Z29" s="114">
        <f>VLOOKUP($A29,'RevPAR Raw Data'!$B$6:$BE$43,'RevPAR Raw Data'!AI$1,FALSE)</f>
        <v>77.687413489603699</v>
      </c>
      <c r="AA29" s="114">
        <f>VLOOKUP($A29,'RevPAR Raw Data'!$B$6:$BE$43,'RevPAR Raw Data'!AJ$1,FALSE)</f>
        <v>76.685601059188102</v>
      </c>
      <c r="AB29" s="114">
        <f>VLOOKUP($A29,'RevPAR Raw Data'!$B$6:$BE$43,'RevPAR Raw Data'!AK$1,FALSE)</f>
        <v>78.082706797460304</v>
      </c>
      <c r="AC29" s="115">
        <f>VLOOKUP($A29,'RevPAR Raw Data'!$B$6:$BE$43,'RevPAR Raw Data'!AL$1,FALSE)</f>
        <v>71.337524358318504</v>
      </c>
      <c r="AD29" s="114">
        <f>VLOOKUP($A29,'RevPAR Raw Data'!$B$6:$BE$43,'RevPAR Raw Data'!AN$1,FALSE)</f>
        <v>103.886932190894</v>
      </c>
      <c r="AE29" s="114">
        <f>VLOOKUP($A29,'RevPAR Raw Data'!$B$6:$BE$43,'RevPAR Raw Data'!AO$1,FALSE)</f>
        <v>101.357936839888</v>
      </c>
      <c r="AF29" s="115">
        <f>VLOOKUP($A29,'RevPAR Raw Data'!$B$6:$BE$43,'RevPAR Raw Data'!AP$1,FALSE)</f>
        <v>102.62243451539101</v>
      </c>
      <c r="AG29" s="116">
        <f>VLOOKUP($A29,'RevPAR Raw Data'!$B$6:$BE$43,'RevPAR Raw Data'!AR$1,FALSE)</f>
        <v>80.276070117482107</v>
      </c>
    </row>
    <row r="30" spans="1:33" x14ac:dyDescent="0.2">
      <c r="A30" s="93" t="s">
        <v>14</v>
      </c>
      <c r="B30" s="81">
        <f>(VLOOKUP($A29,'Occupancy Raw Data'!$B$8:$BE$51,'Occupancy Raw Data'!AT$3,FALSE))/100</f>
        <v>3.2247693806029099E-2</v>
      </c>
      <c r="C30" s="82">
        <f>(VLOOKUP($A29,'Occupancy Raw Data'!$B$8:$BE$51,'Occupancy Raw Data'!AU$3,FALSE))/100</f>
        <v>2.7090299323775602E-2</v>
      </c>
      <c r="D30" s="82">
        <f>(VLOOKUP($A29,'Occupancy Raw Data'!$B$8:$BE$51,'Occupancy Raw Data'!AV$3,FALSE))/100</f>
        <v>5.8686136548276605E-2</v>
      </c>
      <c r="E30" s="82">
        <f>(VLOOKUP($A29,'Occupancy Raw Data'!$B$8:$BE$51,'Occupancy Raw Data'!AW$3,FALSE))/100</f>
        <v>5.9201972005862399E-2</v>
      </c>
      <c r="F30" s="82">
        <f>(VLOOKUP($A29,'Occupancy Raw Data'!$B$8:$BE$51,'Occupancy Raw Data'!AX$3,FALSE))/100</f>
        <v>5.5131997277625001E-2</v>
      </c>
      <c r="G30" s="82">
        <f>(VLOOKUP($A29,'Occupancy Raw Data'!$B$8:$BE$51,'Occupancy Raw Data'!AY$3,FALSE))/100</f>
        <v>4.7253263534072595E-2</v>
      </c>
      <c r="H30" s="83">
        <f>(VLOOKUP($A29,'Occupancy Raw Data'!$B$8:$BE$51,'Occupancy Raw Data'!BA$3,FALSE))/100</f>
        <v>6.5493956977234299E-2</v>
      </c>
      <c r="I30" s="83">
        <f>(VLOOKUP($A29,'Occupancy Raw Data'!$B$8:$BE$51,'Occupancy Raw Data'!BB$3,FALSE))/100</f>
        <v>3.5435025974636603E-2</v>
      </c>
      <c r="J30" s="82">
        <f>(VLOOKUP($A29,'Occupancy Raw Data'!$B$8:$BE$51,'Occupancy Raw Data'!BC$3,FALSE))/100</f>
        <v>5.0374132647365996E-2</v>
      </c>
      <c r="K30" s="84">
        <f>(VLOOKUP($A29,'Occupancy Raw Data'!$B$8:$BE$51,'Occupancy Raw Data'!BE$3,FALSE))/100</f>
        <v>4.8253977651537501E-2</v>
      </c>
      <c r="M30" s="81">
        <f>(VLOOKUP($A29,'ADR Raw Data'!$B$6:$BE$49,'ADR Raw Data'!AT$1,FALSE))/100</f>
        <v>-2.1688548149970299E-3</v>
      </c>
      <c r="N30" s="82">
        <f>(VLOOKUP($A29,'ADR Raw Data'!$B$6:$BE$49,'ADR Raw Data'!AU$1,FALSE))/100</f>
        <v>-4.2540734333646104E-3</v>
      </c>
      <c r="O30" s="82">
        <f>(VLOOKUP($A29,'ADR Raw Data'!$B$6:$BE$49,'ADR Raw Data'!AV$1,FALSE))/100</f>
        <v>-4.6892684725657902E-3</v>
      </c>
      <c r="P30" s="82">
        <f>(VLOOKUP($A29,'ADR Raw Data'!$B$6:$BE$49,'ADR Raw Data'!AW$1,FALSE))/100</f>
        <v>-1.2687636250363298E-2</v>
      </c>
      <c r="Q30" s="82">
        <f>(VLOOKUP($A29,'ADR Raw Data'!$B$6:$BE$49,'ADR Raw Data'!AX$1,FALSE))/100</f>
        <v>-5.9524197372817196E-3</v>
      </c>
      <c r="R30" s="82">
        <f>(VLOOKUP($A29,'ADR Raw Data'!$B$6:$BE$49,'ADR Raw Data'!AY$1,FALSE))/100</f>
        <v>-5.9320301110117801E-3</v>
      </c>
      <c r="S30" s="83">
        <f>(VLOOKUP($A29,'ADR Raw Data'!$B$6:$BE$49,'ADR Raw Data'!BA$1,FALSE))/100</f>
        <v>1.6864948069231899E-2</v>
      </c>
      <c r="T30" s="83">
        <f>(VLOOKUP($A29,'ADR Raw Data'!$B$6:$BE$49,'ADR Raw Data'!BB$1,FALSE))/100</f>
        <v>6.0256193511995905E-3</v>
      </c>
      <c r="U30" s="82">
        <f>(VLOOKUP($A29,'ADR Raw Data'!$B$6:$BE$49,'ADR Raw Data'!BC$1,FALSE))/100</f>
        <v>1.14637466176854E-2</v>
      </c>
      <c r="V30" s="84">
        <f>(VLOOKUP($A29,'ADR Raw Data'!$B$6:$BE$49,'ADR Raw Data'!BE$1,FALSE))/100</f>
        <v>4.48908271726735E-4</v>
      </c>
      <c r="X30" s="81">
        <f>(VLOOKUP($A29,'RevPAR Raw Data'!$B$6:$BE$49,'RevPAR Raw Data'!AT$1,FALSE))/100</f>
        <v>3.0008898425048298E-2</v>
      </c>
      <c r="Y30" s="82">
        <f>(VLOOKUP($A29,'RevPAR Raw Data'!$B$6:$BE$49,'RevPAR Raw Data'!AU$1,FALSE))/100</f>
        <v>2.2720981767755801E-2</v>
      </c>
      <c r="Z30" s="82">
        <f>(VLOOKUP($A29,'RevPAR Raw Data'!$B$6:$BE$49,'RevPAR Raw Data'!AV$1,FALSE))/100</f>
        <v>5.3721673025818199E-2</v>
      </c>
      <c r="AA30" s="82">
        <f>(VLOOKUP($A29,'RevPAR Raw Data'!$B$6:$BE$49,'RevPAR Raw Data'!AW$1,FALSE))/100</f>
        <v>4.5763202669384502E-2</v>
      </c>
      <c r="AB30" s="82">
        <f>(VLOOKUP($A29,'RevPAR Raw Data'!$B$6:$BE$49,'RevPAR Raw Data'!AX$1,FALSE))/100</f>
        <v>4.8851408751592197E-2</v>
      </c>
      <c r="AC30" s="82">
        <f>(VLOOKUP($A29,'RevPAR Raw Data'!$B$6:$BE$49,'RevPAR Raw Data'!AY$1,FALSE))/100</f>
        <v>4.1040925640933104E-2</v>
      </c>
      <c r="AD30" s="83">
        <f>(VLOOKUP($A29,'RevPAR Raw Data'!$B$6:$BE$49,'RevPAR Raw Data'!BA$1,FALSE))/100</f>
        <v>8.3463457229735707E-2</v>
      </c>
      <c r="AE30" s="83">
        <f>(VLOOKUP($A29,'RevPAR Raw Data'!$B$6:$BE$49,'RevPAR Raw Data'!BB$1,FALSE))/100</f>
        <v>4.1674163304059195E-2</v>
      </c>
      <c r="AF30" s="82">
        <f>(VLOOKUP($A29,'RevPAR Raw Data'!$B$6:$BE$49,'RevPAR Raw Data'!BC$1,FALSE))/100</f>
        <v>6.2415355557806501E-2</v>
      </c>
      <c r="AG30" s="84">
        <f>(VLOOKUP($A29,'RevPAR Raw Data'!$B$6:$BE$49,'RevPAR Raw Data'!BE$1,FALSE))/100</f>
        <v>4.8724547532975705E-2</v>
      </c>
    </row>
    <row r="31" spans="1:33" x14ac:dyDescent="0.2">
      <c r="A31" s="131"/>
      <c r="B31" s="109"/>
      <c r="C31" s="110"/>
      <c r="D31" s="110"/>
      <c r="E31" s="110"/>
      <c r="F31" s="110"/>
      <c r="G31" s="111"/>
      <c r="H31" s="91"/>
      <c r="I31" s="91"/>
      <c r="J31" s="111"/>
      <c r="K31" s="112"/>
      <c r="M31" s="113"/>
      <c r="N31" s="114"/>
      <c r="O31" s="114"/>
      <c r="P31" s="114"/>
      <c r="Q31" s="114"/>
      <c r="R31" s="115"/>
      <c r="S31" s="114"/>
      <c r="T31" s="114"/>
      <c r="U31" s="115"/>
      <c r="V31" s="116"/>
      <c r="X31" s="113"/>
      <c r="Y31" s="114"/>
      <c r="Z31" s="114"/>
      <c r="AA31" s="114"/>
      <c r="AB31" s="114"/>
      <c r="AC31" s="115"/>
      <c r="AD31" s="114"/>
      <c r="AE31" s="114"/>
      <c r="AF31" s="115"/>
      <c r="AG31" s="116"/>
    </row>
    <row r="32" spans="1:33" x14ac:dyDescent="0.2">
      <c r="A32" s="108" t="s">
        <v>25</v>
      </c>
      <c r="B32" s="109">
        <f>(VLOOKUP($A32,'Occupancy Raw Data'!$B$8:$BE$45,'Occupancy Raw Data'!AG$3,FALSE))/100</f>
        <v>0.49609069585613702</v>
      </c>
      <c r="C32" s="110">
        <f>(VLOOKUP($A32,'Occupancy Raw Data'!$B$8:$BE$45,'Occupancy Raw Data'!AH$3,FALSE))/100</f>
        <v>0.62294761532447196</v>
      </c>
      <c r="D32" s="110">
        <f>(VLOOKUP($A32,'Occupancy Raw Data'!$B$8:$BE$45,'Occupancy Raw Data'!AI$3,FALSE))/100</f>
        <v>0.65578577013291606</v>
      </c>
      <c r="E32" s="110">
        <f>(VLOOKUP($A32,'Occupancy Raw Data'!$B$8:$BE$45,'Occupancy Raw Data'!AJ$3,FALSE))/100</f>
        <v>0.67357310398748993</v>
      </c>
      <c r="F32" s="110">
        <f>(VLOOKUP($A32,'Occupancy Raw Data'!$B$8:$BE$45,'Occupancy Raw Data'!AK$3,FALSE))/100</f>
        <v>0.66673182173573098</v>
      </c>
      <c r="G32" s="111">
        <f>(VLOOKUP($A32,'Occupancy Raw Data'!$B$8:$BE$45,'Occupancy Raw Data'!AL$3,FALSE))/100</f>
        <v>0.62302580140734898</v>
      </c>
      <c r="H32" s="91">
        <f>(VLOOKUP($A32,'Occupancy Raw Data'!$B$8:$BE$45,'Occupancy Raw Data'!AN$3,FALSE))/100</f>
        <v>0.76544175136825598</v>
      </c>
      <c r="I32" s="91">
        <f>(VLOOKUP($A32,'Occupancy Raw Data'!$B$8:$BE$45,'Occupancy Raw Data'!AO$3,FALSE))/100</f>
        <v>0.7707193119624699</v>
      </c>
      <c r="J32" s="111">
        <f>(VLOOKUP($A32,'Occupancy Raw Data'!$B$8:$BE$45,'Occupancy Raw Data'!AP$3,FALSE))/100</f>
        <v>0.76808053166536294</v>
      </c>
      <c r="K32" s="112">
        <f>(VLOOKUP($A32,'Occupancy Raw Data'!$B$8:$BE$45,'Occupancy Raw Data'!AR$3,FALSE))/100</f>
        <v>0.66447001005249606</v>
      </c>
      <c r="M32" s="113">
        <f>VLOOKUP($A32,'ADR Raw Data'!$B$6:$BE$43,'ADR Raw Data'!AG$1,FALSE)</f>
        <v>118.09805752561</v>
      </c>
      <c r="N32" s="114">
        <f>VLOOKUP($A32,'ADR Raw Data'!$B$6:$BE$43,'ADR Raw Data'!AH$1,FALSE)</f>
        <v>121.76409789770899</v>
      </c>
      <c r="O32" s="114">
        <f>VLOOKUP($A32,'ADR Raw Data'!$B$6:$BE$43,'ADR Raw Data'!AI$1,FALSE)</f>
        <v>123.304816691505</v>
      </c>
      <c r="P32" s="114">
        <f>VLOOKUP($A32,'ADR Raw Data'!$B$6:$BE$43,'ADR Raw Data'!AJ$1,FALSE)</f>
        <v>121.86278003482199</v>
      </c>
      <c r="Q32" s="114">
        <f>VLOOKUP($A32,'ADR Raw Data'!$B$6:$BE$43,'ADR Raw Data'!AK$1,FALSE)</f>
        <v>126.003450600996</v>
      </c>
      <c r="R32" s="115">
        <f>VLOOKUP($A32,'ADR Raw Data'!$B$6:$BE$43,'ADR Raw Data'!AL$1,FALSE)</f>
        <v>122.43330739787901</v>
      </c>
      <c r="S32" s="114">
        <f>VLOOKUP($A32,'ADR Raw Data'!$B$6:$BE$43,'ADR Raw Data'!AN$1,FALSE)</f>
        <v>157.65550561797701</v>
      </c>
      <c r="T32" s="114">
        <f>VLOOKUP($A32,'ADR Raw Data'!$B$6:$BE$43,'ADR Raw Data'!AO$1,FALSE)</f>
        <v>156.601810803956</v>
      </c>
      <c r="U32" s="115">
        <f>VLOOKUP($A32,'ADR Raw Data'!$B$6:$BE$43,'ADR Raw Data'!AP$1,FALSE)</f>
        <v>157.12684819951599</v>
      </c>
      <c r="V32" s="116">
        <f>VLOOKUP($A32,'ADR Raw Data'!$B$6:$BE$43,'ADR Raw Data'!AR$1,FALSE)</f>
        <v>133.89139014960401</v>
      </c>
      <c r="X32" s="113">
        <f>VLOOKUP($A32,'RevPAR Raw Data'!$B$6:$BE$43,'RevPAR Raw Data'!AG$1,FALSE)</f>
        <v>58.587347537138299</v>
      </c>
      <c r="Y32" s="114">
        <f>VLOOKUP($A32,'RevPAR Raw Data'!$B$6:$BE$43,'RevPAR Raw Data'!AH$1,FALSE)</f>
        <v>75.852654417513605</v>
      </c>
      <c r="Z32" s="114">
        <f>VLOOKUP($A32,'RevPAR Raw Data'!$B$6:$BE$43,'RevPAR Raw Data'!AI$1,FALSE)</f>
        <v>80.8615441751368</v>
      </c>
      <c r="AA32" s="114">
        <f>VLOOKUP($A32,'RevPAR Raw Data'!$B$6:$BE$43,'RevPAR Raw Data'!AJ$1,FALSE)</f>
        <v>82.083491008600404</v>
      </c>
      <c r="AB32" s="114">
        <f>VLOOKUP($A32,'RevPAR Raw Data'!$B$6:$BE$43,'RevPAR Raw Data'!AK$1,FALSE)</f>
        <v>84.010510164190705</v>
      </c>
      <c r="AC32" s="115">
        <f>VLOOKUP($A32,'RevPAR Raw Data'!$B$6:$BE$43,'RevPAR Raw Data'!AL$1,FALSE)</f>
        <v>76.279109460515997</v>
      </c>
      <c r="AD32" s="114">
        <f>VLOOKUP($A32,'RevPAR Raw Data'!$B$6:$BE$43,'RevPAR Raw Data'!AN$1,FALSE)</f>
        <v>120.676106333072</v>
      </c>
      <c r="AE32" s="114">
        <f>VLOOKUP($A32,'RevPAR Raw Data'!$B$6:$BE$43,'RevPAR Raw Data'!AO$1,FALSE)</f>
        <v>120.696039874902</v>
      </c>
      <c r="AF32" s="115">
        <f>VLOOKUP($A32,'RevPAR Raw Data'!$B$6:$BE$43,'RevPAR Raw Data'!AP$1,FALSE)</f>
        <v>120.686073103987</v>
      </c>
      <c r="AG32" s="116">
        <f>VLOOKUP($A32,'RevPAR Raw Data'!$B$6:$BE$43,'RevPAR Raw Data'!AR$1,FALSE)</f>
        <v>88.966813358650697</v>
      </c>
    </row>
    <row r="33" spans="1:33" x14ac:dyDescent="0.2">
      <c r="A33" s="93" t="s">
        <v>14</v>
      </c>
      <c r="B33" s="81">
        <f>(VLOOKUP($A32,'Occupancy Raw Data'!$B$8:$BE$51,'Occupancy Raw Data'!AT$3,FALSE))/100</f>
        <v>5.0931677018633499E-2</v>
      </c>
      <c r="C33" s="82">
        <f>(VLOOKUP($A32,'Occupancy Raw Data'!$B$8:$BE$51,'Occupancy Raw Data'!AU$3,FALSE))/100</f>
        <v>-2.9537149817295896E-2</v>
      </c>
      <c r="D33" s="82">
        <f>(VLOOKUP($A32,'Occupancy Raw Data'!$B$8:$BE$51,'Occupancy Raw Data'!AV$3,FALSE))/100</f>
        <v>-1.78518298125557E-3</v>
      </c>
      <c r="E33" s="82">
        <f>(VLOOKUP($A32,'Occupancy Raw Data'!$B$8:$BE$51,'Occupancy Raw Data'!AW$3,FALSE))/100</f>
        <v>3.8264537511298505E-2</v>
      </c>
      <c r="F33" s="82">
        <f>(VLOOKUP($A32,'Occupancy Raw Data'!$B$8:$BE$51,'Occupancy Raw Data'!AX$3,FALSE))/100</f>
        <v>1.06666666666666E-2</v>
      </c>
      <c r="G33" s="82">
        <f>(VLOOKUP($A32,'Occupancy Raw Data'!$B$8:$BE$51,'Occupancy Raw Data'!AY$3,FALSE))/100</f>
        <v>1.16160974990478E-2</v>
      </c>
      <c r="H33" s="83">
        <f>(VLOOKUP($A32,'Occupancy Raw Data'!$B$8:$BE$51,'Occupancy Raw Data'!BA$3,FALSE))/100</f>
        <v>6.8485675306957705E-2</v>
      </c>
      <c r="I33" s="83">
        <f>(VLOOKUP($A32,'Occupancy Raw Data'!$B$8:$BE$51,'Occupancy Raw Data'!BB$3,FALSE))/100</f>
        <v>3.0580240460010399E-2</v>
      </c>
      <c r="J33" s="82">
        <f>(VLOOKUP($A32,'Occupancy Raw Data'!$B$8:$BE$51,'Occupancy Raw Data'!BC$3,FALSE))/100</f>
        <v>4.9125617407555701E-2</v>
      </c>
      <c r="K33" s="84">
        <f>(VLOOKUP($A32,'Occupancy Raw Data'!$B$8:$BE$51,'Occupancy Raw Data'!BE$3,FALSE))/100</f>
        <v>2.3704022370402197E-2</v>
      </c>
      <c r="M33" s="81">
        <f>(VLOOKUP($A32,'ADR Raw Data'!$B$6:$BE$49,'ADR Raw Data'!AT$1,FALSE))/100</f>
        <v>-2.6240256150228597E-2</v>
      </c>
      <c r="N33" s="82">
        <f>(VLOOKUP($A32,'ADR Raw Data'!$B$6:$BE$49,'ADR Raw Data'!AU$1,FALSE))/100</f>
        <v>-4.4033350149147402E-2</v>
      </c>
      <c r="O33" s="82">
        <f>(VLOOKUP($A32,'ADR Raw Data'!$B$6:$BE$49,'ADR Raw Data'!AV$1,FALSE))/100</f>
        <v>-1.12221964648741E-2</v>
      </c>
      <c r="P33" s="82">
        <f>(VLOOKUP($A32,'ADR Raw Data'!$B$6:$BE$49,'ADR Raw Data'!AW$1,FALSE))/100</f>
        <v>-6.0118399475919307E-2</v>
      </c>
      <c r="Q33" s="82">
        <f>(VLOOKUP($A32,'ADR Raw Data'!$B$6:$BE$49,'ADR Raw Data'!AX$1,FALSE))/100</f>
        <v>-8.1820882143415208E-2</v>
      </c>
      <c r="R33" s="82">
        <f>(VLOOKUP($A32,'ADR Raw Data'!$B$6:$BE$49,'ADR Raw Data'!AY$1,FALSE))/100</f>
        <v>-4.6937465022010801E-2</v>
      </c>
      <c r="S33" s="83">
        <f>(VLOOKUP($A32,'ADR Raw Data'!$B$6:$BE$49,'ADR Raw Data'!BA$1,FALSE))/100</f>
        <v>-3.1241168505489098E-2</v>
      </c>
      <c r="T33" s="83">
        <f>(VLOOKUP($A32,'ADR Raw Data'!$B$6:$BE$49,'ADR Raw Data'!BB$1,FALSE))/100</f>
        <v>-1.91573560474303E-2</v>
      </c>
      <c r="U33" s="82">
        <f>(VLOOKUP($A32,'ADR Raw Data'!$B$6:$BE$49,'ADR Raw Data'!BC$1,FALSE))/100</f>
        <v>-2.5068070284672398E-2</v>
      </c>
      <c r="V33" s="84">
        <f>(VLOOKUP($A32,'ADR Raw Data'!$B$6:$BE$49,'ADR Raw Data'!BE$1,FALSE))/100</f>
        <v>-3.67685768498697E-2</v>
      </c>
      <c r="X33" s="81">
        <f>(VLOOKUP($A32,'RevPAR Raw Data'!$B$6:$BE$49,'RevPAR Raw Data'!AT$1,FALSE))/100</f>
        <v>2.3354960617275097E-2</v>
      </c>
      <c r="Y33" s="82">
        <f>(VLOOKUP($A32,'RevPAR Raw Data'!$B$6:$BE$49,'RevPAR Raw Data'!AU$1,FALSE))/100</f>
        <v>-7.2269880306130505E-2</v>
      </c>
      <c r="Z33" s="82">
        <f>(VLOOKUP($A32,'RevPAR Raw Data'!$B$6:$BE$49,'RevPAR Raw Data'!AV$1,FALSE))/100</f>
        <v>-1.2987345771988299E-2</v>
      </c>
      <c r="AA33" s="82">
        <f>(VLOOKUP($A32,'RevPAR Raw Data'!$B$6:$BE$49,'RevPAR Raw Data'!AW$1,FALSE))/100</f>
        <v>-2.4154264716486299E-2</v>
      </c>
      <c r="AB33" s="82">
        <f>(VLOOKUP($A32,'RevPAR Raw Data'!$B$6:$BE$49,'RevPAR Raw Data'!AX$1,FALSE))/100</f>
        <v>-7.2026971552944991E-2</v>
      </c>
      <c r="AC33" s="82">
        <f>(VLOOKUP($A32,'RevPAR Raw Data'!$B$6:$BE$49,'RevPAR Raw Data'!AY$1,FALSE))/100</f>
        <v>-3.5866597693016804E-2</v>
      </c>
      <c r="AD33" s="83">
        <f>(VLOOKUP($A32,'RevPAR Raw Data'!$B$6:$BE$49,'RevPAR Raw Data'!BA$1,FALSE))/100</f>
        <v>3.5104934278991598E-2</v>
      </c>
      <c r="AE33" s="83">
        <f>(VLOOKUP($A32,'RevPAR Raw Data'!$B$6:$BE$49,'RevPAR Raw Data'!BB$1,FALSE))/100</f>
        <v>1.0837047858071601E-2</v>
      </c>
      <c r="AF33" s="82">
        <f>(VLOOKUP($A32,'RevPAR Raw Data'!$B$6:$BE$49,'RevPAR Raw Data'!BC$1,FALSE))/100</f>
        <v>2.2826062692932698E-2</v>
      </c>
      <c r="AG33" s="84">
        <f>(VLOOKUP($A32,'RevPAR Raw Data'!$B$6:$BE$49,'RevPAR Raw Data'!BE$1,FALSE))/100</f>
        <v>-1.3936117647644599E-2</v>
      </c>
    </row>
    <row r="34" spans="1:33" x14ac:dyDescent="0.2">
      <c r="A34" s="131"/>
      <c r="B34" s="109"/>
      <c r="C34" s="110"/>
      <c r="D34" s="110"/>
      <c r="E34" s="110"/>
      <c r="F34" s="110"/>
      <c r="G34" s="111"/>
      <c r="H34" s="91"/>
      <c r="I34" s="91"/>
      <c r="J34" s="111"/>
      <c r="K34" s="112"/>
      <c r="M34" s="113"/>
      <c r="N34" s="114"/>
      <c r="O34" s="114"/>
      <c r="P34" s="114"/>
      <c r="Q34" s="114"/>
      <c r="R34" s="115"/>
      <c r="S34" s="114"/>
      <c r="T34" s="114"/>
      <c r="U34" s="115"/>
      <c r="V34" s="116"/>
      <c r="X34" s="113"/>
      <c r="Y34" s="114"/>
      <c r="Z34" s="114"/>
      <c r="AA34" s="114"/>
      <c r="AB34" s="114"/>
      <c r="AC34" s="115"/>
      <c r="AD34" s="114"/>
      <c r="AE34" s="114"/>
      <c r="AF34" s="115"/>
      <c r="AG34" s="116"/>
    </row>
    <row r="35" spans="1:33" x14ac:dyDescent="0.2">
      <c r="A35" s="108" t="s">
        <v>26</v>
      </c>
      <c r="B35" s="109">
        <f>(VLOOKUP($A35,'Occupancy Raw Data'!$B$8:$BE$45,'Occupancy Raw Data'!AG$3,FALSE))/100</f>
        <v>0.522199453551912</v>
      </c>
      <c r="C35" s="110">
        <f>(VLOOKUP($A35,'Occupancy Raw Data'!$B$8:$BE$45,'Occupancy Raw Data'!AH$3,FALSE))/100</f>
        <v>0.65283469945355099</v>
      </c>
      <c r="D35" s="110">
        <f>(VLOOKUP($A35,'Occupancy Raw Data'!$B$8:$BE$45,'Occupancy Raw Data'!AI$3,FALSE))/100</f>
        <v>0.67776639344262191</v>
      </c>
      <c r="E35" s="110">
        <f>(VLOOKUP($A35,'Occupancy Raw Data'!$B$8:$BE$45,'Occupancy Raw Data'!AJ$3,FALSE))/100</f>
        <v>0.6890368852459009</v>
      </c>
      <c r="F35" s="110">
        <f>(VLOOKUP($A35,'Occupancy Raw Data'!$B$8:$BE$45,'Occupancy Raw Data'!AK$3,FALSE))/100</f>
        <v>0.691256830601092</v>
      </c>
      <c r="G35" s="111">
        <f>(VLOOKUP($A35,'Occupancy Raw Data'!$B$8:$BE$45,'Occupancy Raw Data'!AL$3,FALSE))/100</f>
        <v>0.64661885245901596</v>
      </c>
      <c r="H35" s="91">
        <f>(VLOOKUP($A35,'Occupancy Raw Data'!$B$8:$BE$45,'Occupancy Raw Data'!AN$3,FALSE))/100</f>
        <v>0.779371584699453</v>
      </c>
      <c r="I35" s="91">
        <f>(VLOOKUP($A35,'Occupancy Raw Data'!$B$8:$BE$45,'Occupancy Raw Data'!AO$3,FALSE))/100</f>
        <v>0.76724726775956198</v>
      </c>
      <c r="J35" s="111">
        <f>(VLOOKUP($A35,'Occupancy Raw Data'!$B$8:$BE$45,'Occupancy Raw Data'!AP$3,FALSE))/100</f>
        <v>0.77330942622950805</v>
      </c>
      <c r="K35" s="112">
        <f>(VLOOKUP($A35,'Occupancy Raw Data'!$B$8:$BE$45,'Occupancy Raw Data'!AR$3,FALSE))/100</f>
        <v>0.68281615925058503</v>
      </c>
      <c r="M35" s="113">
        <f>VLOOKUP($A35,'ADR Raw Data'!$B$6:$BE$43,'ADR Raw Data'!AG$1,FALSE)</f>
        <v>131.78256703727899</v>
      </c>
      <c r="N35" s="114">
        <f>VLOOKUP($A35,'ADR Raw Data'!$B$6:$BE$43,'ADR Raw Data'!AH$1,FALSE)</f>
        <v>132.058488098352</v>
      </c>
      <c r="O35" s="114">
        <f>VLOOKUP($A35,'ADR Raw Data'!$B$6:$BE$43,'ADR Raw Data'!AI$1,FALSE)</f>
        <v>135.26937011841699</v>
      </c>
      <c r="P35" s="114">
        <f>VLOOKUP($A35,'ADR Raw Data'!$B$6:$BE$43,'ADR Raw Data'!AJ$1,FALSE)</f>
        <v>136.17996282527801</v>
      </c>
      <c r="Q35" s="114">
        <f>VLOOKUP($A35,'ADR Raw Data'!$B$6:$BE$43,'ADR Raw Data'!AK$1,FALSE)</f>
        <v>146.114500988142</v>
      </c>
      <c r="R35" s="115">
        <f>VLOOKUP($A35,'ADR Raw Data'!$B$6:$BE$43,'ADR Raw Data'!AL$1,FALSE)</f>
        <v>136.570668673744</v>
      </c>
      <c r="S35" s="114">
        <f>VLOOKUP($A35,'ADR Raw Data'!$B$6:$BE$43,'ADR Raw Data'!AN$1,FALSE)</f>
        <v>174.05622699386501</v>
      </c>
      <c r="T35" s="114">
        <f>VLOOKUP($A35,'ADR Raw Data'!$B$6:$BE$43,'ADR Raw Data'!AO$1,FALSE)</f>
        <v>174.78697974627099</v>
      </c>
      <c r="U35" s="115">
        <f>VLOOKUP($A35,'ADR Raw Data'!$B$6:$BE$43,'ADR Raw Data'!AP$1,FALSE)</f>
        <v>174.41873909683099</v>
      </c>
      <c r="V35" s="116">
        <f>VLOOKUP($A35,'ADR Raw Data'!$B$6:$BE$43,'ADR Raw Data'!AR$1,FALSE)</f>
        <v>148.81754162200701</v>
      </c>
      <c r="X35" s="113">
        <f>VLOOKUP($A35,'RevPAR Raw Data'!$B$6:$BE$43,'RevPAR Raw Data'!AG$1,FALSE)</f>
        <v>68.816784494535497</v>
      </c>
      <c r="Y35" s="114">
        <f>VLOOKUP($A35,'RevPAR Raw Data'!$B$6:$BE$43,'RevPAR Raw Data'!AH$1,FALSE)</f>
        <v>86.212363387978101</v>
      </c>
      <c r="Z35" s="114">
        <f>VLOOKUP($A35,'RevPAR Raw Data'!$B$6:$BE$43,'RevPAR Raw Data'!AI$1,FALSE)</f>
        <v>91.681033128415294</v>
      </c>
      <c r="AA35" s="114">
        <f>VLOOKUP($A35,'RevPAR Raw Data'!$B$6:$BE$43,'RevPAR Raw Data'!AJ$1,FALSE)</f>
        <v>93.833017418032696</v>
      </c>
      <c r="AB35" s="114">
        <f>VLOOKUP($A35,'RevPAR Raw Data'!$B$6:$BE$43,'RevPAR Raw Data'!AK$1,FALSE)</f>
        <v>101.002646857923</v>
      </c>
      <c r="AC35" s="115">
        <f>VLOOKUP($A35,'RevPAR Raw Data'!$B$6:$BE$43,'RevPAR Raw Data'!AL$1,FALSE)</f>
        <v>88.309169057377005</v>
      </c>
      <c r="AD35" s="114">
        <f>VLOOKUP($A35,'RevPAR Raw Data'!$B$6:$BE$43,'RevPAR Raw Data'!AN$1,FALSE)</f>
        <v>135.65447745901599</v>
      </c>
      <c r="AE35" s="114">
        <f>VLOOKUP($A35,'RevPAR Raw Data'!$B$6:$BE$43,'RevPAR Raw Data'!AO$1,FALSE)</f>
        <v>134.10483265027301</v>
      </c>
      <c r="AF35" s="115">
        <f>VLOOKUP($A35,'RevPAR Raw Data'!$B$6:$BE$43,'RevPAR Raw Data'!AP$1,FALSE)</f>
        <v>134.87965505464399</v>
      </c>
      <c r="AG35" s="116">
        <f>VLOOKUP($A35,'RevPAR Raw Data'!$B$6:$BE$43,'RevPAR Raw Data'!AR$1,FALSE)</f>
        <v>101.61502219945299</v>
      </c>
    </row>
    <row r="36" spans="1:33" x14ac:dyDescent="0.2">
      <c r="A36" s="93" t="s">
        <v>14</v>
      </c>
      <c r="B36" s="81">
        <f>(VLOOKUP($A35,'Occupancy Raw Data'!$B$8:$BE$51,'Occupancy Raw Data'!AT$3,FALSE))/100</f>
        <v>2.9283069673510603E-2</v>
      </c>
      <c r="C36" s="82">
        <f>(VLOOKUP($A35,'Occupancy Raw Data'!$B$8:$BE$51,'Occupancy Raw Data'!AU$3,FALSE))/100</f>
        <v>5.9002770083102396E-2</v>
      </c>
      <c r="D36" s="82">
        <f>(VLOOKUP($A35,'Occupancy Raw Data'!$B$8:$BE$51,'Occupancy Raw Data'!AV$3,FALSE))/100</f>
        <v>6.2650602409638503E-2</v>
      </c>
      <c r="E36" s="82">
        <f>(VLOOKUP($A35,'Occupancy Raw Data'!$B$8:$BE$51,'Occupancy Raw Data'!AW$3,FALSE))/100</f>
        <v>5.6282722513088995E-2</v>
      </c>
      <c r="F36" s="82">
        <f>(VLOOKUP($A35,'Occupancy Raw Data'!$B$8:$BE$51,'Occupancy Raw Data'!AX$3,FALSE))/100</f>
        <v>4.11522633744855E-2</v>
      </c>
      <c r="G36" s="82">
        <f>(VLOOKUP($A35,'Occupancy Raw Data'!$B$8:$BE$51,'Occupancy Raw Data'!AY$3,FALSE))/100</f>
        <v>5.0432756324900102E-2</v>
      </c>
      <c r="H36" s="83">
        <f>(VLOOKUP($A35,'Occupancy Raw Data'!$B$8:$BE$51,'Occupancy Raw Data'!BA$3,FALSE))/100</f>
        <v>3.7037037037037E-2</v>
      </c>
      <c r="I36" s="83">
        <f>(VLOOKUP($A35,'Occupancy Raw Data'!$B$8:$BE$51,'Occupancy Raw Data'!BB$3,FALSE))/100</f>
        <v>2.6033340945421299E-2</v>
      </c>
      <c r="J36" s="82">
        <f>(VLOOKUP($A35,'Occupancy Raw Data'!$B$8:$BE$51,'Occupancy Raw Data'!BC$3,FALSE))/100</f>
        <v>3.1548974943052303E-2</v>
      </c>
      <c r="K36" s="84">
        <f>(VLOOKUP($A35,'Occupancy Raw Data'!$B$8:$BE$51,'Occupancy Raw Data'!BE$3,FALSE))/100</f>
        <v>4.4247127294433607E-2</v>
      </c>
      <c r="M36" s="81">
        <f>(VLOOKUP($A35,'ADR Raw Data'!$B$6:$BE$49,'ADR Raw Data'!AT$1,FALSE))/100</f>
        <v>-4.7973039760581902E-3</v>
      </c>
      <c r="N36" s="82">
        <f>(VLOOKUP($A35,'ADR Raw Data'!$B$6:$BE$49,'ADR Raw Data'!AU$1,FALSE))/100</f>
        <v>-2.35376131086171E-2</v>
      </c>
      <c r="O36" s="82">
        <f>(VLOOKUP($A35,'ADR Raw Data'!$B$6:$BE$49,'ADR Raw Data'!AV$1,FALSE))/100</f>
        <v>-1.6879564277388199E-2</v>
      </c>
      <c r="P36" s="82">
        <f>(VLOOKUP($A35,'ADR Raw Data'!$B$6:$BE$49,'ADR Raw Data'!AW$1,FALSE))/100</f>
        <v>-4.8499930078797798E-2</v>
      </c>
      <c r="Q36" s="82">
        <f>(VLOOKUP($A35,'ADR Raw Data'!$B$6:$BE$49,'ADR Raw Data'!AX$1,FALSE))/100</f>
        <v>-4.6981027729649905E-2</v>
      </c>
      <c r="R36" s="82">
        <f>(VLOOKUP($A35,'ADR Raw Data'!$B$6:$BE$49,'ADR Raw Data'!AY$1,FALSE))/100</f>
        <v>-3.0261206630735199E-2</v>
      </c>
      <c r="S36" s="83">
        <f>(VLOOKUP($A35,'ADR Raw Data'!$B$6:$BE$49,'ADR Raw Data'!BA$1,FALSE))/100</f>
        <v>-1.0463506322031E-2</v>
      </c>
      <c r="T36" s="83">
        <f>(VLOOKUP($A35,'ADR Raw Data'!$B$6:$BE$49,'ADR Raw Data'!BB$1,FALSE))/100</f>
        <v>-2.55138556928241E-3</v>
      </c>
      <c r="U36" s="82">
        <f>(VLOOKUP($A35,'ADR Raw Data'!$B$6:$BE$49,'ADR Raw Data'!BC$1,FALSE))/100</f>
        <v>-6.5359242294780991E-3</v>
      </c>
      <c r="V36" s="84">
        <f>(VLOOKUP($A35,'ADR Raw Data'!$B$6:$BE$49,'ADR Raw Data'!BE$1,FALSE))/100</f>
        <v>-2.2287607469556998E-2</v>
      </c>
      <c r="X36" s="81">
        <f>(VLOOKUP($A35,'RevPAR Raw Data'!$B$6:$BE$49,'RevPAR Raw Data'!AT$1,FALSE))/100</f>
        <v>2.43452859108764E-2</v>
      </c>
      <c r="Y36" s="82">
        <f>(VLOOKUP($A35,'RevPAR Raw Data'!$B$6:$BE$49,'RevPAR Raw Data'!AU$1,FALSE))/100</f>
        <v>3.40763725999325E-2</v>
      </c>
      <c r="Z36" s="82">
        <f>(VLOOKUP($A35,'RevPAR Raw Data'!$B$6:$BE$49,'RevPAR Raw Data'!AV$1,FALSE))/100</f>
        <v>4.4713523261859706E-2</v>
      </c>
      <c r="AA36" s="82">
        <f>(VLOOKUP($A35,'RevPAR Raw Data'!$B$6:$BE$49,'RevPAR Raw Data'!AW$1,FALSE))/100</f>
        <v>5.0530843277619393E-3</v>
      </c>
      <c r="AB36" s="82">
        <f>(VLOOKUP($A35,'RevPAR Raw Data'!$B$6:$BE$49,'RevPAR Raw Data'!AX$1,FALSE))/100</f>
        <v>-7.7621399818989601E-3</v>
      </c>
      <c r="AC36" s="82">
        <f>(VLOOKUP($A35,'RevPAR Raw Data'!$B$6:$BE$49,'RevPAR Raw Data'!AY$1,FALSE))/100</f>
        <v>1.8645393634059499E-2</v>
      </c>
      <c r="AD36" s="83">
        <f>(VLOOKUP($A35,'RevPAR Raw Data'!$B$6:$BE$49,'RevPAR Raw Data'!BA$1,FALSE))/100</f>
        <v>2.61859934438196E-2</v>
      </c>
      <c r="AE36" s="83">
        <f>(VLOOKUP($A35,'RevPAR Raw Data'!$B$6:$BE$49,'RevPAR Raw Data'!BB$1,FALSE))/100</f>
        <v>2.34155342857305E-2</v>
      </c>
      <c r="AF36" s="82">
        <f>(VLOOKUP($A35,'RevPAR Raw Data'!$B$6:$BE$49,'RevPAR Raw Data'!BC$1,FALSE))/100</f>
        <v>2.48068490038287E-2</v>
      </c>
      <c r="AG36" s="84">
        <f>(VLOOKUP($A35,'RevPAR Raw Data'!$B$6:$BE$49,'RevPAR Raw Data'!BE$1,FALSE))/100</f>
        <v>2.0973357220082697E-2</v>
      </c>
    </row>
    <row r="37" spans="1:33" x14ac:dyDescent="0.2">
      <c r="A37" s="131"/>
      <c r="B37" s="109"/>
      <c r="C37" s="110"/>
      <c r="D37" s="110"/>
      <c r="E37" s="110"/>
      <c r="F37" s="110"/>
      <c r="G37" s="111"/>
      <c r="H37" s="91"/>
      <c r="I37" s="91"/>
      <c r="J37" s="111"/>
      <c r="K37" s="112"/>
      <c r="M37" s="113"/>
      <c r="N37" s="114"/>
      <c r="O37" s="114"/>
      <c r="P37" s="114"/>
      <c r="Q37" s="114"/>
      <c r="R37" s="115"/>
      <c r="S37" s="114"/>
      <c r="T37" s="114"/>
      <c r="U37" s="115"/>
      <c r="V37" s="116"/>
      <c r="X37" s="113"/>
      <c r="Y37" s="114"/>
      <c r="Z37" s="114"/>
      <c r="AA37" s="114"/>
      <c r="AB37" s="114"/>
      <c r="AC37" s="115"/>
      <c r="AD37" s="114"/>
      <c r="AE37" s="114"/>
      <c r="AF37" s="115"/>
      <c r="AG37" s="116"/>
    </row>
    <row r="38" spans="1:33" x14ac:dyDescent="0.2">
      <c r="A38" s="108" t="s">
        <v>27</v>
      </c>
      <c r="B38" s="109">
        <f>(VLOOKUP($A38,'Occupancy Raw Data'!$B$8:$BE$45,'Occupancy Raw Data'!AG$3,FALSE))/100</f>
        <v>0.63350344475631504</v>
      </c>
      <c r="C38" s="110">
        <f>(VLOOKUP($A38,'Occupancy Raw Data'!$B$8:$BE$45,'Occupancy Raw Data'!AH$3,FALSE))/100</f>
        <v>0.68132176575657</v>
      </c>
      <c r="D38" s="110">
        <f>(VLOOKUP($A38,'Occupancy Raw Data'!$B$8:$BE$45,'Occupancy Raw Data'!AI$3,FALSE))/100</f>
        <v>0.70585608573615699</v>
      </c>
      <c r="E38" s="110">
        <f>(VLOOKUP($A38,'Occupancy Raw Data'!$B$8:$BE$45,'Occupancy Raw Data'!AJ$3,FALSE))/100</f>
        <v>0.71860806328144899</v>
      </c>
      <c r="F38" s="110">
        <f>(VLOOKUP($A38,'Occupancy Raw Data'!$B$8:$BE$45,'Occupancy Raw Data'!AK$3,FALSE))/100</f>
        <v>0.77156162286297503</v>
      </c>
      <c r="G38" s="111">
        <f>(VLOOKUP($A38,'Occupancy Raw Data'!$B$8:$BE$45,'Occupancy Raw Data'!AL$3,FALSE))/100</f>
        <v>0.70217019647869294</v>
      </c>
      <c r="H38" s="91">
        <f>(VLOOKUP($A38,'Occupancy Raw Data'!$B$8:$BE$45,'Occupancy Raw Data'!AN$3,FALSE))/100</f>
        <v>0.88309517734115806</v>
      </c>
      <c r="I38" s="91">
        <f>(VLOOKUP($A38,'Occupancy Raw Data'!$B$8:$BE$45,'Occupancy Raw Data'!AO$3,FALSE))/100</f>
        <v>0.86347282470017805</v>
      </c>
      <c r="J38" s="111">
        <f>(VLOOKUP($A38,'Occupancy Raw Data'!$B$8:$BE$45,'Occupancy Raw Data'!AP$3,FALSE))/100</f>
        <v>0.87328400102066794</v>
      </c>
      <c r="K38" s="112">
        <f>(VLOOKUP($A38,'Occupancy Raw Data'!$B$8:$BE$45,'Occupancy Raw Data'!AR$3,FALSE))/100</f>
        <v>0.75105985491925698</v>
      </c>
      <c r="M38" s="113">
        <f>VLOOKUP($A38,'ADR Raw Data'!$B$6:$BE$43,'ADR Raw Data'!AG$1,FALSE)</f>
        <v>139.27384762556801</v>
      </c>
      <c r="N38" s="114">
        <f>VLOOKUP($A38,'ADR Raw Data'!$B$6:$BE$43,'ADR Raw Data'!AH$1,FALSE)</f>
        <v>138.07108656979099</v>
      </c>
      <c r="O38" s="114">
        <f>VLOOKUP($A38,'ADR Raw Data'!$B$6:$BE$43,'ADR Raw Data'!AI$1,FALSE)</f>
        <v>142.75062765476699</v>
      </c>
      <c r="P38" s="114">
        <f>VLOOKUP($A38,'ADR Raw Data'!$B$6:$BE$43,'ADR Raw Data'!AJ$1,FALSE)</f>
        <v>140.38993359905501</v>
      </c>
      <c r="Q38" s="114">
        <f>VLOOKUP($A38,'ADR Raw Data'!$B$6:$BE$43,'ADR Raw Data'!AK$1,FALSE)</f>
        <v>150.379997602315</v>
      </c>
      <c r="R38" s="115">
        <f>VLOOKUP($A38,'ADR Raw Data'!$B$6:$BE$43,'ADR Raw Data'!AL$1,FALSE)</f>
        <v>142.40862793693501</v>
      </c>
      <c r="S38" s="114">
        <f>VLOOKUP($A38,'ADR Raw Data'!$B$6:$BE$43,'ADR Raw Data'!AN$1,FALSE)</f>
        <v>197.15883244000699</v>
      </c>
      <c r="T38" s="114">
        <f>VLOOKUP($A38,'ADR Raw Data'!$B$6:$BE$43,'ADR Raw Data'!AO$1,FALSE)</f>
        <v>195.549858375567</v>
      </c>
      <c r="U38" s="115">
        <f>VLOOKUP($A38,'ADR Raw Data'!$B$6:$BE$43,'ADR Raw Data'!AP$1,FALSE)</f>
        <v>196.36338366351001</v>
      </c>
      <c r="V38" s="116">
        <f>VLOOKUP($A38,'ADR Raw Data'!$B$6:$BE$43,'ADR Raw Data'!AR$1,FALSE)</f>
        <v>160.332945969983</v>
      </c>
      <c r="X38" s="113">
        <f>VLOOKUP($A38,'RevPAR Raw Data'!$B$6:$BE$43,'RevPAR Raw Data'!AG$1,FALSE)</f>
        <v>88.230462235264</v>
      </c>
      <c r="Y38" s="114">
        <f>VLOOKUP($A38,'RevPAR Raw Data'!$B$6:$BE$43,'RevPAR Raw Data'!AH$1,FALSE)</f>
        <v>94.070836501658505</v>
      </c>
      <c r="Z38" s="114">
        <f>VLOOKUP($A38,'RevPAR Raw Data'!$B$6:$BE$43,'RevPAR Raw Data'!AI$1,FALSE)</f>
        <v>100.76139927277301</v>
      </c>
      <c r="AA38" s="114">
        <f>VLOOKUP($A38,'RevPAR Raw Data'!$B$6:$BE$43,'RevPAR Raw Data'!AJ$1,FALSE)</f>
        <v>100.88533828782801</v>
      </c>
      <c r="AB38" s="114">
        <f>VLOOKUP($A38,'RevPAR Raw Data'!$B$6:$BE$43,'RevPAR Raw Data'!AK$1,FALSE)</f>
        <v>116.027434996172</v>
      </c>
      <c r="AC38" s="115">
        <f>VLOOKUP($A38,'RevPAR Raw Data'!$B$6:$BE$43,'RevPAR Raw Data'!AL$1,FALSE)</f>
        <v>99.9950942587394</v>
      </c>
      <c r="AD38" s="114">
        <f>VLOOKUP($A38,'RevPAR Raw Data'!$B$6:$BE$43,'RevPAR Raw Data'!AN$1,FALSE)</f>
        <v>174.11001409798399</v>
      </c>
      <c r="AE38" s="114">
        <f>VLOOKUP($A38,'RevPAR Raw Data'!$B$6:$BE$43,'RevPAR Raw Data'!AO$1,FALSE)</f>
        <v>168.85198858127001</v>
      </c>
      <c r="AF38" s="115">
        <f>VLOOKUP($A38,'RevPAR Raw Data'!$B$6:$BE$43,'RevPAR Raw Data'!AP$1,FALSE)</f>
        <v>171.481001339627</v>
      </c>
      <c r="AG38" s="116">
        <f>VLOOKUP($A38,'RevPAR Raw Data'!$B$6:$BE$43,'RevPAR Raw Data'!AR$1,FALSE)</f>
        <v>120.41963913899301</v>
      </c>
    </row>
    <row r="39" spans="1:33" x14ac:dyDescent="0.2">
      <c r="A39" s="93" t="s">
        <v>14</v>
      </c>
      <c r="B39" s="81">
        <f>(VLOOKUP($A38,'Occupancy Raw Data'!$B$8:$BE$51,'Occupancy Raw Data'!AT$3,FALSE))/100</f>
        <v>3.7303267506584199E-2</v>
      </c>
      <c r="C39" s="82">
        <f>(VLOOKUP($A38,'Occupancy Raw Data'!$B$8:$BE$51,'Occupancy Raw Data'!AU$3,FALSE))/100</f>
        <v>5.8299720312704698E-3</v>
      </c>
      <c r="D39" s="82">
        <f>(VLOOKUP($A38,'Occupancy Raw Data'!$B$8:$BE$51,'Occupancy Raw Data'!AV$3,FALSE))/100</f>
        <v>1.2902219066935401E-2</v>
      </c>
      <c r="E39" s="82">
        <f>(VLOOKUP($A38,'Occupancy Raw Data'!$B$8:$BE$51,'Occupancy Raw Data'!AW$3,FALSE))/100</f>
        <v>-2.3558082981441898E-2</v>
      </c>
      <c r="F39" s="82">
        <f>(VLOOKUP($A38,'Occupancy Raw Data'!$B$8:$BE$51,'Occupancy Raw Data'!AX$3,FALSE))/100</f>
        <v>-1.8178693181474598E-2</v>
      </c>
      <c r="G39" s="82">
        <f>(VLOOKUP($A38,'Occupancy Raw Data'!$B$8:$BE$51,'Occupancy Raw Data'!AY$3,FALSE))/100</f>
        <v>1.14999099007418E-3</v>
      </c>
      <c r="H39" s="83">
        <f>(VLOOKUP($A38,'Occupancy Raw Data'!$B$8:$BE$51,'Occupancy Raw Data'!BA$3,FALSE))/100</f>
        <v>2.9081457869482002E-2</v>
      </c>
      <c r="I39" s="83">
        <f>(VLOOKUP($A38,'Occupancy Raw Data'!$B$8:$BE$51,'Occupancy Raw Data'!BB$3,FALSE))/100</f>
        <v>2.9812442624174099E-2</v>
      </c>
      <c r="J39" s="82">
        <f>(VLOOKUP($A38,'Occupancy Raw Data'!$B$8:$BE$51,'Occupancy Raw Data'!BC$3,FALSE))/100</f>
        <v>2.94427142642389E-2</v>
      </c>
      <c r="K39" s="84">
        <f>(VLOOKUP($A38,'Occupancy Raw Data'!$B$8:$BE$51,'Occupancy Raw Data'!BE$3,FALSE))/100</f>
        <v>1.0365688403834701E-2</v>
      </c>
      <c r="M39" s="81">
        <f>(VLOOKUP($A38,'ADR Raw Data'!$B$6:$BE$49,'ADR Raw Data'!AT$1,FALSE))/100</f>
        <v>7.4589117980228201E-3</v>
      </c>
      <c r="N39" s="82">
        <f>(VLOOKUP($A38,'ADR Raw Data'!$B$6:$BE$49,'ADR Raw Data'!AU$1,FALSE))/100</f>
        <v>-2.9135554865597501E-2</v>
      </c>
      <c r="O39" s="82">
        <f>(VLOOKUP($A38,'ADR Raw Data'!$B$6:$BE$49,'ADR Raw Data'!AV$1,FALSE))/100</f>
        <v>-5.4383132651714405E-3</v>
      </c>
      <c r="P39" s="82">
        <f>(VLOOKUP($A38,'ADR Raw Data'!$B$6:$BE$49,'ADR Raw Data'!AW$1,FALSE))/100</f>
        <v>-5.2378707227309099E-2</v>
      </c>
      <c r="Q39" s="82">
        <f>(VLOOKUP($A38,'ADR Raw Data'!$B$6:$BE$49,'ADR Raw Data'!AX$1,FALSE))/100</f>
        <v>-5.1534007582748904E-2</v>
      </c>
      <c r="R39" s="82">
        <f>(VLOOKUP($A38,'ADR Raw Data'!$B$6:$BE$49,'ADR Raw Data'!AY$1,FALSE))/100</f>
        <v>-2.9199994808941199E-2</v>
      </c>
      <c r="S39" s="83">
        <f>(VLOOKUP($A38,'ADR Raw Data'!$B$6:$BE$49,'ADR Raw Data'!BA$1,FALSE))/100</f>
        <v>2.5532686245380899E-2</v>
      </c>
      <c r="T39" s="83">
        <f>(VLOOKUP($A38,'ADR Raw Data'!$B$6:$BE$49,'ADR Raw Data'!BB$1,FALSE))/100</f>
        <v>1.9687426802993201E-2</v>
      </c>
      <c r="U39" s="82">
        <f>(VLOOKUP($A38,'ADR Raw Data'!$B$6:$BE$49,'ADR Raw Data'!BC$1,FALSE))/100</f>
        <v>2.2646062859326303E-2</v>
      </c>
      <c r="V39" s="84">
        <f>(VLOOKUP($A38,'ADR Raw Data'!$B$6:$BE$49,'ADR Raw Data'!BE$1,FALSE))/100</f>
        <v>-7.0552944684891409E-3</v>
      </c>
      <c r="X39" s="81">
        <f>(VLOOKUP($A38,'RevPAR Raw Data'!$B$6:$BE$49,'RevPAR Raw Data'!AT$1,FALSE))/100</f>
        <v>4.50404210867167E-2</v>
      </c>
      <c r="Y39" s="82">
        <f>(VLOOKUP($A38,'RevPAR Raw Data'!$B$6:$BE$49,'RevPAR Raw Data'!AU$1,FALSE))/100</f>
        <v>-2.3475442304309001E-2</v>
      </c>
      <c r="Z39" s="82">
        <f>(VLOOKUP($A38,'RevPAR Raw Data'!$B$6:$BE$49,'RevPAR Raw Data'!AV$1,FALSE))/100</f>
        <v>7.39373949266218E-3</v>
      </c>
      <c r="AA39" s="82">
        <f>(VLOOKUP($A38,'RevPAR Raw Data'!$B$6:$BE$49,'RevPAR Raw Data'!AW$1,FALSE))/100</f>
        <v>-7.4702848277429498E-2</v>
      </c>
      <c r="AB39" s="82">
        <f>(VLOOKUP($A38,'RevPAR Raw Data'!$B$6:$BE$49,'RevPAR Raw Data'!AX$1,FALSE))/100</f>
        <v>-6.87758798519649E-2</v>
      </c>
      <c r="AC39" s="82">
        <f>(VLOOKUP($A38,'RevPAR Raw Data'!$B$6:$BE$49,'RevPAR Raw Data'!AY$1,FALSE))/100</f>
        <v>-2.8083583549807497E-2</v>
      </c>
      <c r="AD39" s="83">
        <f>(VLOOKUP($A38,'RevPAR Raw Data'!$B$6:$BE$49,'RevPAR Raw Data'!BA$1,FALSE))/100</f>
        <v>5.5356671854202802E-2</v>
      </c>
      <c r="AE39" s="83">
        <f>(VLOOKUP($A38,'RevPAR Raw Data'!$B$6:$BE$49,'RevPAR Raw Data'!BB$1,FALSE))/100</f>
        <v>5.0086799709149199E-2</v>
      </c>
      <c r="AF39" s="82">
        <f>(VLOOKUP($A38,'RevPAR Raw Data'!$B$6:$BE$49,'RevPAR Raw Data'!BC$1,FALSE))/100</f>
        <v>5.2755538681542299E-2</v>
      </c>
      <c r="AG39" s="84">
        <f>(VLOOKUP($A38,'RevPAR Raw Data'!$B$6:$BE$49,'RevPAR Raw Data'!BE$1,FALSE))/100</f>
        <v>3.2372609512879803E-3</v>
      </c>
    </row>
    <row r="40" spans="1:33" x14ac:dyDescent="0.2">
      <c r="A40" s="131"/>
      <c r="B40" s="109"/>
      <c r="C40" s="110"/>
      <c r="D40" s="110"/>
      <c r="E40" s="110"/>
      <c r="F40" s="110"/>
      <c r="G40" s="111"/>
      <c r="H40" s="91"/>
      <c r="I40" s="91"/>
      <c r="J40" s="111"/>
      <c r="K40" s="112"/>
      <c r="M40" s="113"/>
      <c r="N40" s="114"/>
      <c r="O40" s="114"/>
      <c r="P40" s="114"/>
      <c r="Q40" s="114"/>
      <c r="R40" s="115"/>
      <c r="S40" s="114"/>
      <c r="T40" s="114"/>
      <c r="U40" s="115"/>
      <c r="V40" s="116"/>
      <c r="X40" s="113"/>
      <c r="Y40" s="114"/>
      <c r="Z40" s="114"/>
      <c r="AA40" s="114"/>
      <c r="AB40" s="114"/>
      <c r="AC40" s="115"/>
      <c r="AD40" s="114"/>
      <c r="AE40" s="114"/>
      <c r="AF40" s="115"/>
      <c r="AG40" s="116"/>
    </row>
    <row r="41" spans="1:33" x14ac:dyDescent="0.2">
      <c r="A41" s="108" t="s">
        <v>28</v>
      </c>
      <c r="B41" s="109">
        <f>(VLOOKUP($A41,'Occupancy Raw Data'!$B$8:$BE$45,'Occupancy Raw Data'!AG$3,FALSE))/100</f>
        <v>0.635088230867634</v>
      </c>
      <c r="C41" s="110">
        <f>(VLOOKUP($A41,'Occupancy Raw Data'!$B$8:$BE$45,'Occupancy Raw Data'!AH$3,FALSE))/100</f>
        <v>0.74312897400203104</v>
      </c>
      <c r="D41" s="110">
        <f>(VLOOKUP($A41,'Occupancy Raw Data'!$B$8:$BE$45,'Occupancy Raw Data'!AI$3,FALSE))/100</f>
        <v>0.78083866689866299</v>
      </c>
      <c r="E41" s="110">
        <f>(VLOOKUP($A41,'Occupancy Raw Data'!$B$8:$BE$45,'Occupancy Raw Data'!AJ$3,FALSE))/100</f>
        <v>0.73519024486590401</v>
      </c>
      <c r="F41" s="110">
        <f>(VLOOKUP($A41,'Occupancy Raw Data'!$B$8:$BE$45,'Occupancy Raw Data'!AK$3,FALSE))/100</f>
        <v>0.70634901973693398</v>
      </c>
      <c r="G41" s="111">
        <f>(VLOOKUP($A41,'Occupancy Raw Data'!$B$8:$BE$45,'Occupancy Raw Data'!AL$3,FALSE))/100</f>
        <v>0.72012054210085197</v>
      </c>
      <c r="H41" s="91">
        <f>(VLOOKUP($A41,'Occupancy Raw Data'!$B$8:$BE$45,'Occupancy Raw Data'!AN$3,FALSE))/100</f>
        <v>0.76221625510823099</v>
      </c>
      <c r="I41" s="91">
        <f>(VLOOKUP($A41,'Occupancy Raw Data'!$B$8:$BE$45,'Occupancy Raw Data'!AO$3,FALSE))/100</f>
        <v>0.74653768922204411</v>
      </c>
      <c r="J41" s="111">
        <f>(VLOOKUP($A41,'Occupancy Raw Data'!$B$8:$BE$45,'Occupancy Raw Data'!AP$3,FALSE))/100</f>
        <v>0.75437697216513699</v>
      </c>
      <c r="K41" s="112">
        <f>(VLOOKUP($A41,'Occupancy Raw Data'!$B$8:$BE$45,'Occupancy Raw Data'!AR$3,FALSE))/100</f>
        <v>0.72990834341625099</v>
      </c>
      <c r="M41" s="113">
        <f>VLOOKUP($A41,'ADR Raw Data'!$B$6:$BE$43,'ADR Raw Data'!AG$1,FALSE)</f>
        <v>140.829265671862</v>
      </c>
      <c r="N41" s="114">
        <f>VLOOKUP($A41,'ADR Raw Data'!$B$6:$BE$43,'ADR Raw Data'!AH$1,FALSE)</f>
        <v>166.04722111471801</v>
      </c>
      <c r="O41" s="114">
        <f>VLOOKUP($A41,'ADR Raw Data'!$B$6:$BE$43,'ADR Raw Data'!AI$1,FALSE)</f>
        <v>174.309339628891</v>
      </c>
      <c r="P41" s="114">
        <f>VLOOKUP($A41,'ADR Raw Data'!$B$6:$BE$43,'ADR Raw Data'!AJ$1,FALSE)</f>
        <v>166.58863006601101</v>
      </c>
      <c r="Q41" s="114">
        <f>VLOOKUP($A41,'ADR Raw Data'!$B$6:$BE$43,'ADR Raw Data'!AK$1,FALSE)</f>
        <v>146.14822992882901</v>
      </c>
      <c r="R41" s="115">
        <f>VLOOKUP($A41,'ADR Raw Data'!$B$6:$BE$43,'ADR Raw Data'!AL$1,FALSE)</f>
        <v>159.59804052871399</v>
      </c>
      <c r="S41" s="114">
        <f>VLOOKUP($A41,'ADR Raw Data'!$B$6:$BE$43,'ADR Raw Data'!AN$1,FALSE)</f>
        <v>139.40821572897801</v>
      </c>
      <c r="T41" s="114">
        <f>VLOOKUP($A41,'ADR Raw Data'!$B$6:$BE$43,'ADR Raw Data'!AO$1,FALSE)</f>
        <v>135.879958172964</v>
      </c>
      <c r="U41" s="115">
        <f>VLOOKUP($A41,'ADR Raw Data'!$B$6:$BE$43,'ADR Raw Data'!AP$1,FALSE)</f>
        <v>137.66241930356</v>
      </c>
      <c r="V41" s="116">
        <f>VLOOKUP($A41,'ADR Raw Data'!$B$6:$BE$43,'ADR Raw Data'!AR$1,FALSE)</f>
        <v>153.120456196351</v>
      </c>
      <c r="X41" s="113">
        <f>VLOOKUP($A41,'RevPAR Raw Data'!$B$6:$BE$43,'RevPAR Raw Data'!AG$1,FALSE)</f>
        <v>89.439009189931497</v>
      </c>
      <c r="Y41" s="114">
        <f>VLOOKUP($A41,'RevPAR Raw Data'!$B$6:$BE$43,'RevPAR Raw Data'!AH$1,FALSE)</f>
        <v>123.394501062869</v>
      </c>
      <c r="Z41" s="114">
        <f>VLOOKUP($A41,'RevPAR Raw Data'!$B$6:$BE$43,'RevPAR Raw Data'!AI$1,FALSE)</f>
        <v>136.10747238380901</v>
      </c>
      <c r="AA41" s="114">
        <f>VLOOKUP($A41,'RevPAR Raw Data'!$B$6:$BE$43,'RevPAR Raw Data'!AJ$1,FALSE)</f>
        <v>122.47433573010601</v>
      </c>
      <c r="AB41" s="114">
        <f>VLOOKUP($A41,'RevPAR Raw Data'!$B$6:$BE$43,'RevPAR Raw Data'!AK$1,FALSE)</f>
        <v>103.23165894651601</v>
      </c>
      <c r="AC41" s="115">
        <f>VLOOKUP($A41,'RevPAR Raw Data'!$B$6:$BE$43,'RevPAR Raw Data'!AL$1,FALSE)</f>
        <v>114.929827463772</v>
      </c>
      <c r="AD41" s="114">
        <f>VLOOKUP($A41,'RevPAR Raw Data'!$B$6:$BE$43,'RevPAR Raw Data'!AN$1,FALSE)</f>
        <v>106.259208124262</v>
      </c>
      <c r="AE41" s="114">
        <f>VLOOKUP($A41,'RevPAR Raw Data'!$B$6:$BE$43,'RevPAR Raw Data'!AO$1,FALSE)</f>
        <v>101.439509986033</v>
      </c>
      <c r="AF41" s="115">
        <f>VLOOKUP($A41,'RevPAR Raw Data'!$B$6:$BE$43,'RevPAR Raw Data'!AP$1,FALSE)</f>
        <v>103.849359055147</v>
      </c>
      <c r="AG41" s="116">
        <f>VLOOKUP($A41,'RevPAR Raw Data'!$B$6:$BE$43,'RevPAR Raw Data'!AR$1,FALSE)</f>
        <v>111.76389852541899</v>
      </c>
    </row>
    <row r="42" spans="1:33" x14ac:dyDescent="0.2">
      <c r="A42" s="93" t="s">
        <v>14</v>
      </c>
      <c r="B42" s="81">
        <f>(VLOOKUP($A41,'Occupancy Raw Data'!$B$8:$BE$51,'Occupancy Raw Data'!AT$3,FALSE))/100</f>
        <v>6.2722508205323005E-2</v>
      </c>
      <c r="C42" s="82">
        <f>(VLOOKUP($A41,'Occupancy Raw Data'!$B$8:$BE$51,'Occupancy Raw Data'!AU$3,FALSE))/100</f>
        <v>4.6375420196349604E-2</v>
      </c>
      <c r="D42" s="82">
        <f>(VLOOKUP($A41,'Occupancy Raw Data'!$B$8:$BE$51,'Occupancy Raw Data'!AV$3,FALSE))/100</f>
        <v>5.1076441229890204E-2</v>
      </c>
      <c r="E42" s="82">
        <f>(VLOOKUP($A41,'Occupancy Raw Data'!$B$8:$BE$51,'Occupancy Raw Data'!AW$3,FALSE))/100</f>
        <v>-3.19845723366641E-3</v>
      </c>
      <c r="F42" s="82">
        <f>(VLOOKUP($A41,'Occupancy Raw Data'!$B$8:$BE$51,'Occupancy Raw Data'!AX$3,FALSE))/100</f>
        <v>6.78287282957909E-3</v>
      </c>
      <c r="G42" s="82">
        <f>(VLOOKUP($A41,'Occupancy Raw Data'!$B$8:$BE$51,'Occupancy Raw Data'!AY$3,FALSE))/100</f>
        <v>3.1729258013604197E-2</v>
      </c>
      <c r="H42" s="83">
        <f>(VLOOKUP($A41,'Occupancy Raw Data'!$B$8:$BE$51,'Occupancy Raw Data'!BA$3,FALSE))/100</f>
        <v>7.4981670094616898E-2</v>
      </c>
      <c r="I42" s="83">
        <f>(VLOOKUP($A41,'Occupancy Raw Data'!$B$8:$BE$51,'Occupancy Raw Data'!BB$3,FALSE))/100</f>
        <v>6.5116340022040101E-2</v>
      </c>
      <c r="J42" s="82">
        <f>(VLOOKUP($A41,'Occupancy Raw Data'!$B$8:$BE$51,'Occupancy Raw Data'!BC$3,FALSE))/100</f>
        <v>7.0077526972013096E-2</v>
      </c>
      <c r="K42" s="84">
        <f>(VLOOKUP($A41,'Occupancy Raw Data'!$B$8:$BE$51,'Occupancy Raw Data'!BE$3,FALSE))/100</f>
        <v>4.2764358052876296E-2</v>
      </c>
      <c r="M42" s="81">
        <f>(VLOOKUP($A41,'ADR Raw Data'!$B$6:$BE$49,'ADR Raw Data'!AT$1,FALSE))/100</f>
        <v>2.0419258765127903E-3</v>
      </c>
      <c r="N42" s="82">
        <f>(VLOOKUP($A41,'ADR Raw Data'!$B$6:$BE$49,'ADR Raw Data'!AU$1,FALSE))/100</f>
        <v>3.3113415738097202E-2</v>
      </c>
      <c r="O42" s="82">
        <f>(VLOOKUP($A41,'ADR Raw Data'!$B$6:$BE$49,'ADR Raw Data'!AV$1,FALSE))/100</f>
        <v>1.6622947815704402E-2</v>
      </c>
      <c r="P42" s="82">
        <f>(VLOOKUP($A41,'ADR Raw Data'!$B$6:$BE$49,'ADR Raw Data'!AW$1,FALSE))/100</f>
        <v>-1.0948969750161498E-2</v>
      </c>
      <c r="Q42" s="82">
        <f>(VLOOKUP($A41,'ADR Raw Data'!$B$6:$BE$49,'ADR Raw Data'!AX$1,FALSE))/100</f>
        <v>-1.49257827375909E-2</v>
      </c>
      <c r="R42" s="82">
        <f>(VLOOKUP($A41,'ADR Raw Data'!$B$6:$BE$49,'ADR Raw Data'!AY$1,FALSE))/100</f>
        <v>5.6662053088870398E-3</v>
      </c>
      <c r="S42" s="83">
        <f>(VLOOKUP($A41,'ADR Raw Data'!$B$6:$BE$49,'ADR Raw Data'!BA$1,FALSE))/100</f>
        <v>2.7012491490578699E-2</v>
      </c>
      <c r="T42" s="83">
        <f>(VLOOKUP($A41,'ADR Raw Data'!$B$6:$BE$49,'ADR Raw Data'!BB$1,FALSE))/100</f>
        <v>2.2085004433384802E-2</v>
      </c>
      <c r="U42" s="82">
        <f>(VLOOKUP($A41,'ADR Raw Data'!$B$6:$BE$49,'ADR Raw Data'!BC$1,FALSE))/100</f>
        <v>2.4649170549428598E-2</v>
      </c>
      <c r="V42" s="84">
        <f>(VLOOKUP($A41,'ADR Raw Data'!$B$6:$BE$49,'ADR Raw Data'!BE$1,FALSE))/100</f>
        <v>9.4157852214116801E-3</v>
      </c>
      <c r="X42" s="81">
        <f>(VLOOKUP($A41,'RevPAR Raw Data'!$B$6:$BE$49,'RevPAR Raw Data'!AT$1,FALSE))/100</f>
        <v>6.4892508794379994E-2</v>
      </c>
      <c r="Y42" s="82">
        <f>(VLOOKUP($A41,'RevPAR Raw Data'!$B$6:$BE$49,'RevPAR Raw Data'!AU$1,FALSE))/100</f>
        <v>8.1024484503437591E-2</v>
      </c>
      <c r="Z42" s="82">
        <f>(VLOOKUP($A41,'RevPAR Raw Data'!$B$6:$BE$49,'RevPAR Raw Data'!AV$1,FALSE))/100</f>
        <v>6.8548430062770893E-2</v>
      </c>
      <c r="AA42" s="82">
        <f>(VLOOKUP($A41,'RevPAR Raw Data'!$B$6:$BE$49,'RevPAR Raw Data'!AW$1,FALSE))/100</f>
        <v>-1.4112407172329301E-2</v>
      </c>
      <c r="AB42" s="82">
        <f>(VLOOKUP($A41,'RevPAR Raw Data'!$B$6:$BE$49,'RevPAR Raw Data'!AX$1,FALSE))/100</f>
        <v>-8.2441495942028997E-3</v>
      </c>
      <c r="AC42" s="82">
        <f>(VLOOKUP($A41,'RevPAR Raw Data'!$B$6:$BE$49,'RevPAR Raw Data'!AY$1,FALSE))/100</f>
        <v>3.7575247812695001E-2</v>
      </c>
      <c r="AD42" s="83">
        <f>(VLOOKUP($A41,'RevPAR Raw Data'!$B$6:$BE$49,'RevPAR Raw Data'!BA$1,FALSE))/100</f>
        <v>0.104019603310576</v>
      </c>
      <c r="AE42" s="83">
        <f>(VLOOKUP($A41,'RevPAR Raw Data'!$B$6:$BE$49,'RevPAR Raw Data'!BB$1,FALSE))/100</f>
        <v>8.8639439113497503E-2</v>
      </c>
      <c r="AF42" s="82">
        <f>(VLOOKUP($A41,'RevPAR Raw Data'!$B$6:$BE$49,'RevPAR Raw Data'!BC$1,FALSE))/100</f>
        <v>9.64540504354571E-2</v>
      </c>
      <c r="AG42" s="84">
        <f>(VLOOKUP($A41,'RevPAR Raw Data'!$B$6:$BE$49,'RevPAR Raw Data'!BE$1,FALSE))/100</f>
        <v>5.2582803284845402E-2</v>
      </c>
    </row>
    <row r="43" spans="1:33" x14ac:dyDescent="0.2">
      <c r="A43" s="132"/>
      <c r="B43" s="109"/>
      <c r="C43" s="110"/>
      <c r="D43" s="110"/>
      <c r="E43" s="110"/>
      <c r="F43" s="110"/>
      <c r="G43" s="111"/>
      <c r="H43" s="91"/>
      <c r="I43" s="91"/>
      <c r="J43" s="111"/>
      <c r="K43" s="112"/>
      <c r="M43" s="113"/>
      <c r="N43" s="114"/>
      <c r="O43" s="114"/>
      <c r="P43" s="114"/>
      <c r="Q43" s="114"/>
      <c r="R43" s="115"/>
      <c r="S43" s="114"/>
      <c r="T43" s="114"/>
      <c r="U43" s="115"/>
      <c r="V43" s="116"/>
      <c r="X43" s="113"/>
      <c r="Y43" s="114"/>
      <c r="Z43" s="114"/>
      <c r="AA43" s="114"/>
      <c r="AB43" s="114"/>
      <c r="AC43" s="115"/>
      <c r="AD43" s="114"/>
      <c r="AE43" s="114"/>
      <c r="AF43" s="115"/>
      <c r="AG43" s="116"/>
    </row>
    <row r="44" spans="1:33" x14ac:dyDescent="0.2">
      <c r="A44" s="108" t="s">
        <v>29</v>
      </c>
      <c r="B44" s="109">
        <f>(VLOOKUP($A44,'Occupancy Raw Data'!$B$8:$BE$45,'Occupancy Raw Data'!AG$3,FALSE))/100</f>
        <v>0.50471161657189201</v>
      </c>
      <c r="C44" s="110">
        <f>(VLOOKUP($A44,'Occupancy Raw Data'!$B$8:$BE$45,'Occupancy Raw Data'!AH$3,FALSE))/100</f>
        <v>0.59748172217709095</v>
      </c>
      <c r="D44" s="110">
        <f>(VLOOKUP($A44,'Occupancy Raw Data'!$B$8:$BE$45,'Occupancy Raw Data'!AI$3,FALSE))/100</f>
        <v>0.62372055239642499</v>
      </c>
      <c r="E44" s="110">
        <f>(VLOOKUP($A44,'Occupancy Raw Data'!$B$8:$BE$45,'Occupancy Raw Data'!AJ$3,FALSE))/100</f>
        <v>0.64380584890332992</v>
      </c>
      <c r="F44" s="110">
        <f>(VLOOKUP($A44,'Occupancy Raw Data'!$B$8:$BE$45,'Occupancy Raw Data'!AK$3,FALSE))/100</f>
        <v>0.65268074735987003</v>
      </c>
      <c r="G44" s="111">
        <f>(VLOOKUP($A44,'Occupancy Raw Data'!$B$8:$BE$45,'Occupancy Raw Data'!AL$3,FALSE))/100</f>
        <v>0.60448009748172193</v>
      </c>
      <c r="H44" s="91">
        <f>(VLOOKUP($A44,'Occupancy Raw Data'!$B$8:$BE$45,'Occupancy Raw Data'!AN$3,FALSE))/100</f>
        <v>0.74167343623070592</v>
      </c>
      <c r="I44" s="91">
        <f>(VLOOKUP($A44,'Occupancy Raw Data'!$B$8:$BE$45,'Occupancy Raw Data'!AO$3,FALSE))/100</f>
        <v>0.73428107229894291</v>
      </c>
      <c r="J44" s="111">
        <f>(VLOOKUP($A44,'Occupancy Raw Data'!$B$8:$BE$45,'Occupancy Raw Data'!AP$3,FALSE))/100</f>
        <v>0.73797725426482497</v>
      </c>
      <c r="K44" s="112">
        <f>(VLOOKUP($A44,'Occupancy Raw Data'!$B$8:$BE$45,'Occupancy Raw Data'!AR$3,FALSE))/100</f>
        <v>0.64262214227689396</v>
      </c>
      <c r="M44" s="113">
        <f>VLOOKUP($A44,'ADR Raw Data'!$B$6:$BE$43,'ADR Raw Data'!AG$1,FALSE)</f>
        <v>95.776850152905098</v>
      </c>
      <c r="N44" s="114">
        <f>VLOOKUP($A44,'ADR Raw Data'!$B$6:$BE$43,'ADR Raw Data'!AH$1,FALSE)</f>
        <v>97.954342624065205</v>
      </c>
      <c r="O44" s="114">
        <f>VLOOKUP($A44,'ADR Raw Data'!$B$6:$BE$43,'ADR Raw Data'!AI$1,FALSE)</f>
        <v>99.512968220890798</v>
      </c>
      <c r="P44" s="114">
        <f>VLOOKUP($A44,'ADR Raw Data'!$B$6:$BE$43,'ADR Raw Data'!AJ$1,FALSE)</f>
        <v>99.944432983186601</v>
      </c>
      <c r="Q44" s="114">
        <f>VLOOKUP($A44,'ADR Raw Data'!$B$6:$BE$43,'ADR Raw Data'!AK$1,FALSE)</f>
        <v>102.12577633953499</v>
      </c>
      <c r="R44" s="115">
        <f>VLOOKUP($A44,'ADR Raw Data'!$B$6:$BE$43,'ADR Raw Data'!AL$1,FALSE)</f>
        <v>99.237093661597996</v>
      </c>
      <c r="S44" s="114">
        <f>VLOOKUP($A44,'ADR Raw Data'!$B$6:$BE$43,'ADR Raw Data'!AN$1,FALSE)</f>
        <v>118.95584282584799</v>
      </c>
      <c r="T44" s="114">
        <f>VLOOKUP($A44,'ADR Raw Data'!$B$6:$BE$43,'ADR Raw Data'!AO$1,FALSE)</f>
        <v>119.885866246266</v>
      </c>
      <c r="U44" s="115">
        <f>VLOOKUP($A44,'ADR Raw Data'!$B$6:$BE$43,'ADR Raw Data'!AP$1,FALSE)</f>
        <v>119.418525510484</v>
      </c>
      <c r="V44" s="116">
        <f>VLOOKUP($A44,'ADR Raw Data'!$B$6:$BE$43,'ADR Raw Data'!AR$1,FALSE)</f>
        <v>105.858819904378</v>
      </c>
      <c r="X44" s="113">
        <f>VLOOKUP($A44,'RevPAR Raw Data'!$B$6:$BE$43,'RevPAR Raw Data'!AG$1,FALSE)</f>
        <v>48.339688870836703</v>
      </c>
      <c r="Y44" s="114">
        <f>VLOOKUP($A44,'RevPAR Raw Data'!$B$6:$BE$43,'RevPAR Raw Data'!AH$1,FALSE)</f>
        <v>58.525929325751399</v>
      </c>
      <c r="Z44" s="114">
        <f>VLOOKUP($A44,'RevPAR Raw Data'!$B$6:$BE$43,'RevPAR Raw Data'!AI$1,FALSE)</f>
        <v>62.068283509341903</v>
      </c>
      <c r="AA44" s="114">
        <f>VLOOKUP($A44,'RevPAR Raw Data'!$B$6:$BE$43,'RevPAR Raw Data'!AJ$1,FALSE)</f>
        <v>64.344810519902495</v>
      </c>
      <c r="AB44" s="114">
        <f>VLOOKUP($A44,'RevPAR Raw Data'!$B$6:$BE$43,'RevPAR Raw Data'!AK$1,FALSE)</f>
        <v>66.655528025995096</v>
      </c>
      <c r="AC44" s="115">
        <f>VLOOKUP($A44,'RevPAR Raw Data'!$B$6:$BE$43,'RevPAR Raw Data'!AL$1,FALSE)</f>
        <v>59.986848050365502</v>
      </c>
      <c r="AD44" s="114">
        <f>VLOOKUP($A44,'RevPAR Raw Data'!$B$6:$BE$43,'RevPAR Raw Data'!AN$1,FALSE)</f>
        <v>88.226388708367097</v>
      </c>
      <c r="AE44" s="114">
        <f>VLOOKUP($A44,'RevPAR Raw Data'!$B$6:$BE$43,'RevPAR Raw Data'!AO$1,FALSE)</f>
        <v>88.029922420796098</v>
      </c>
      <c r="AF44" s="115">
        <f>VLOOKUP($A44,'RevPAR Raw Data'!$B$6:$BE$43,'RevPAR Raw Data'!AP$1,FALSE)</f>
        <v>88.128155564581604</v>
      </c>
      <c r="AG44" s="116">
        <f>VLOOKUP($A44,'RevPAR Raw Data'!$B$6:$BE$43,'RevPAR Raw Data'!AR$1,FALSE)</f>
        <v>68.027221625855802</v>
      </c>
    </row>
    <row r="45" spans="1:33" x14ac:dyDescent="0.2">
      <c r="A45" s="93" t="s">
        <v>14</v>
      </c>
      <c r="B45" s="81">
        <f>(VLOOKUP($A44,'Occupancy Raw Data'!$B$8:$BE$51,'Occupancy Raw Data'!AT$3,FALSE))/100</f>
        <v>5.4903854238456902E-2</v>
      </c>
      <c r="C45" s="82">
        <f>(VLOOKUP($A44,'Occupancy Raw Data'!$B$8:$BE$51,'Occupancy Raw Data'!AU$3,FALSE))/100</f>
        <v>5.2777030692978302E-2</v>
      </c>
      <c r="D45" s="82">
        <f>(VLOOKUP($A44,'Occupancy Raw Data'!$B$8:$BE$51,'Occupancy Raw Data'!AV$3,FALSE))/100</f>
        <v>7.3703663140306699E-2</v>
      </c>
      <c r="E45" s="82">
        <f>(VLOOKUP($A44,'Occupancy Raw Data'!$B$8:$BE$51,'Occupancy Raw Data'!AW$3,FALSE))/100</f>
        <v>9.13816428274941E-2</v>
      </c>
      <c r="F45" s="82">
        <f>(VLOOKUP($A44,'Occupancy Raw Data'!$B$8:$BE$51,'Occupancy Raw Data'!AX$3,FALSE))/100</f>
        <v>9.53443095007694E-2</v>
      </c>
      <c r="G45" s="82">
        <f>(VLOOKUP($A44,'Occupancy Raw Data'!$B$8:$BE$51,'Occupancy Raw Data'!AY$3,FALSE))/100</f>
        <v>7.4575472664158593E-2</v>
      </c>
      <c r="H45" s="83">
        <f>(VLOOKUP($A44,'Occupancy Raw Data'!$B$8:$BE$51,'Occupancy Raw Data'!BA$3,FALSE))/100</f>
        <v>6.1463759644460297E-2</v>
      </c>
      <c r="I45" s="83">
        <f>(VLOOKUP($A44,'Occupancy Raw Data'!$B$8:$BE$51,'Occupancy Raw Data'!BB$3,FALSE))/100</f>
        <v>3.2838704490002105E-2</v>
      </c>
      <c r="J45" s="82">
        <f>(VLOOKUP($A44,'Occupancy Raw Data'!$B$8:$BE$51,'Occupancy Raw Data'!BC$3,FALSE))/100</f>
        <v>4.7027283811355201E-2</v>
      </c>
      <c r="K45" s="84">
        <f>(VLOOKUP($A44,'Occupancy Raw Data'!$B$8:$BE$51,'Occupancy Raw Data'!BE$3,FALSE))/100</f>
        <v>6.5378220089463798E-2</v>
      </c>
      <c r="M45" s="81">
        <f>(VLOOKUP($A44,'ADR Raw Data'!$B$6:$BE$49,'ADR Raw Data'!AT$1,FALSE))/100</f>
        <v>-1.6264119303885799E-2</v>
      </c>
      <c r="N45" s="82">
        <f>(VLOOKUP($A44,'ADR Raw Data'!$B$6:$BE$49,'ADR Raw Data'!AU$1,FALSE))/100</f>
        <v>-1.9017650554054001E-2</v>
      </c>
      <c r="O45" s="82">
        <f>(VLOOKUP($A44,'ADR Raw Data'!$B$6:$BE$49,'ADR Raw Data'!AV$1,FALSE))/100</f>
        <v>-9.2552876177838597E-3</v>
      </c>
      <c r="P45" s="82">
        <f>(VLOOKUP($A44,'ADR Raw Data'!$B$6:$BE$49,'ADR Raw Data'!AW$1,FALSE))/100</f>
        <v>-2.1212711357821597E-2</v>
      </c>
      <c r="Q45" s="82">
        <f>(VLOOKUP($A44,'ADR Raw Data'!$B$6:$BE$49,'ADR Raw Data'!AX$1,FALSE))/100</f>
        <v>-1.20356323969602E-2</v>
      </c>
      <c r="R45" s="82">
        <f>(VLOOKUP($A44,'ADR Raw Data'!$B$6:$BE$49,'ADR Raw Data'!AY$1,FALSE))/100</f>
        <v>-1.5205579136719801E-2</v>
      </c>
      <c r="S45" s="83">
        <f>(VLOOKUP($A44,'ADR Raw Data'!$B$6:$BE$49,'ADR Raw Data'!BA$1,FALSE))/100</f>
        <v>3.55134489811688E-3</v>
      </c>
      <c r="T45" s="83">
        <f>(VLOOKUP($A44,'ADR Raw Data'!$B$6:$BE$49,'ADR Raw Data'!BB$1,FALSE))/100</f>
        <v>-2.6622649919415698E-3</v>
      </c>
      <c r="U45" s="82">
        <f>(VLOOKUP($A44,'ADR Raw Data'!$B$6:$BE$49,'ADR Raw Data'!BC$1,FALSE))/100</f>
        <v>3.4264882753354297E-4</v>
      </c>
      <c r="V45" s="84">
        <f>(VLOOKUP($A44,'ADR Raw Data'!$B$6:$BE$49,'ADR Raw Data'!BE$1,FALSE))/100</f>
        <v>-1.04980081369283E-2</v>
      </c>
      <c r="X45" s="81">
        <f>(VLOOKUP($A44,'RevPAR Raw Data'!$B$6:$BE$49,'RevPAR Raw Data'!AT$1,FALSE))/100</f>
        <v>3.7746772098993603E-2</v>
      </c>
      <c r="Y45" s="82">
        <f>(VLOOKUP($A44,'RevPAR Raw Data'!$B$6:$BE$49,'RevPAR Raw Data'!AU$1,FALSE))/100</f>
        <v>3.27556850119246E-2</v>
      </c>
      <c r="Z45" s="82">
        <f>(VLOOKUP($A44,'RevPAR Raw Data'!$B$6:$BE$49,'RevPAR Raw Data'!AV$1,FALSE))/100</f>
        <v>6.3766226921675009E-2</v>
      </c>
      <c r="AA45" s="82">
        <f>(VLOOKUP($A44,'RevPAR Raw Data'!$B$6:$BE$49,'RevPAR Raw Data'!AW$1,FALSE))/100</f>
        <v>6.8230479056969204E-2</v>
      </c>
      <c r="AB45" s="82">
        <f>(VLOOKUP($A44,'RevPAR Raw Data'!$B$6:$BE$49,'RevPAR Raw Data'!AX$1,FALSE))/100</f>
        <v>8.2161148043515903E-2</v>
      </c>
      <c r="AC45" s="82">
        <f>(VLOOKUP($A44,'RevPAR Raw Data'!$B$6:$BE$49,'RevPAR Raw Data'!AY$1,FALSE))/100</f>
        <v>5.8235930276185593E-2</v>
      </c>
      <c r="AD45" s="83">
        <f>(VLOOKUP($A44,'RevPAR Raw Data'!$B$6:$BE$49,'RevPAR Raw Data'!BA$1,FALSE))/100</f>
        <v>6.5233383551809701E-2</v>
      </c>
      <c r="AE45" s="83">
        <f>(VLOOKUP($A44,'RevPAR Raw Data'!$B$6:$BE$49,'RevPAR Raw Data'!BB$1,FALSE))/100</f>
        <v>3.0089014164716099E-2</v>
      </c>
      <c r="AF45" s="82">
        <f>(VLOOKUP($A44,'RevPAR Raw Data'!$B$6:$BE$49,'RevPAR Raw Data'!BC$1,FALSE))/100</f>
        <v>4.7386046482548794E-2</v>
      </c>
      <c r="AG45" s="84">
        <f>(VLOOKUP($A44,'RevPAR Raw Data'!$B$6:$BE$49,'RevPAR Raw Data'!BE$1,FALSE))/100</f>
        <v>5.4193870866058404E-2</v>
      </c>
    </row>
    <row r="46" spans="1:33" x14ac:dyDescent="0.2">
      <c r="A46" s="131"/>
      <c r="B46" s="109"/>
      <c r="C46" s="110"/>
      <c r="D46" s="110"/>
      <c r="E46" s="110"/>
      <c r="F46" s="110"/>
      <c r="G46" s="111"/>
      <c r="H46" s="91"/>
      <c r="I46" s="91"/>
      <c r="J46" s="111"/>
      <c r="K46" s="112"/>
      <c r="M46" s="113"/>
      <c r="N46" s="114"/>
      <c r="O46" s="114"/>
      <c r="P46" s="114"/>
      <c r="Q46" s="114"/>
      <c r="R46" s="115"/>
      <c r="S46" s="114"/>
      <c r="T46" s="114"/>
      <c r="U46" s="115"/>
      <c r="V46" s="116"/>
      <c r="X46" s="113"/>
      <c r="Y46" s="114"/>
      <c r="Z46" s="114"/>
      <c r="AA46" s="114"/>
      <c r="AB46" s="114"/>
      <c r="AC46" s="115"/>
      <c r="AD46" s="114"/>
      <c r="AE46" s="114"/>
      <c r="AF46" s="115"/>
      <c r="AG46" s="116"/>
    </row>
    <row r="47" spans="1:33" x14ac:dyDescent="0.2">
      <c r="A47" s="108" t="s">
        <v>30</v>
      </c>
      <c r="B47" s="109">
        <f>(VLOOKUP($A47,'Occupancy Raw Data'!$B$8:$BE$45,'Occupancy Raw Data'!AG$3,FALSE))/100</f>
        <v>0.46052631578947301</v>
      </c>
      <c r="C47" s="110">
        <f>(VLOOKUP($A47,'Occupancy Raw Data'!$B$8:$BE$45,'Occupancy Raw Data'!AH$3,FALSE))/100</f>
        <v>0.61886520097712594</v>
      </c>
      <c r="D47" s="110">
        <f>(VLOOKUP($A47,'Occupancy Raw Data'!$B$8:$BE$45,'Occupancy Raw Data'!AI$3,FALSE))/100</f>
        <v>0.64901176993115695</v>
      </c>
      <c r="E47" s="110">
        <f>(VLOOKUP($A47,'Occupancy Raw Data'!$B$8:$BE$45,'Occupancy Raw Data'!AJ$3,FALSE))/100</f>
        <v>0.63263379968909594</v>
      </c>
      <c r="F47" s="110">
        <f>(VLOOKUP($A47,'Occupancy Raw Data'!$B$8:$BE$45,'Occupancy Raw Data'!AK$3,FALSE))/100</f>
        <v>0.59460359760159798</v>
      </c>
      <c r="G47" s="111">
        <f>(VLOOKUP($A47,'Occupancy Raw Data'!$B$8:$BE$45,'Occupancy Raw Data'!AL$3,FALSE))/100</f>
        <v>0.59112813679768994</v>
      </c>
      <c r="H47" s="91">
        <f>(VLOOKUP($A47,'Occupancy Raw Data'!$B$8:$BE$45,'Occupancy Raw Data'!AN$3,FALSE))/100</f>
        <v>0.65522984676882001</v>
      </c>
      <c r="I47" s="91">
        <f>(VLOOKUP($A47,'Occupancy Raw Data'!$B$8:$BE$45,'Occupancy Raw Data'!AO$3,FALSE))/100</f>
        <v>0.6531756606706639</v>
      </c>
      <c r="J47" s="111">
        <f>(VLOOKUP($A47,'Occupancy Raw Data'!$B$8:$BE$45,'Occupancy Raw Data'!AP$3,FALSE))/100</f>
        <v>0.65420275371974201</v>
      </c>
      <c r="K47" s="112">
        <f>(VLOOKUP($A47,'Occupancy Raw Data'!$B$8:$BE$45,'Occupancy Raw Data'!AR$3,FALSE))/100</f>
        <v>0.60914945591827607</v>
      </c>
      <c r="M47" s="113">
        <f>VLOOKUP($A47,'ADR Raw Data'!$B$6:$BE$43,'ADR Raw Data'!AG$1,FALSE)</f>
        <v>99.217438215792598</v>
      </c>
      <c r="N47" s="114">
        <f>VLOOKUP($A47,'ADR Raw Data'!$B$6:$BE$43,'ADR Raw Data'!AH$1,FALSE)</f>
        <v>108.85649053557</v>
      </c>
      <c r="O47" s="114">
        <f>VLOOKUP($A47,'ADR Raw Data'!$B$6:$BE$43,'ADR Raw Data'!AI$1,FALSE)</f>
        <v>110.827383233532</v>
      </c>
      <c r="P47" s="114">
        <f>VLOOKUP($A47,'ADR Raw Data'!$B$6:$BE$43,'ADR Raw Data'!AJ$1,FALSE)</f>
        <v>108.261069767441</v>
      </c>
      <c r="Q47" s="114">
        <f>VLOOKUP($A47,'ADR Raw Data'!$B$6:$BE$43,'ADR Raw Data'!AK$1,FALSE)</f>
        <v>105.69921848739401</v>
      </c>
      <c r="R47" s="115">
        <f>VLOOKUP($A47,'ADR Raw Data'!$B$6:$BE$43,'ADR Raw Data'!AL$1,FALSE)</f>
        <v>107.024768112403</v>
      </c>
      <c r="S47" s="114">
        <f>VLOOKUP($A47,'ADR Raw Data'!$B$6:$BE$43,'ADR Raw Data'!AN$1,FALSE)</f>
        <v>117.44678952719801</v>
      </c>
      <c r="T47" s="114">
        <f>VLOOKUP($A47,'ADR Raw Data'!$B$6:$BE$43,'ADR Raw Data'!AO$1,FALSE)</f>
        <v>118.687981300467</v>
      </c>
      <c r="U47" s="115">
        <f>VLOOKUP($A47,'ADR Raw Data'!$B$6:$BE$43,'ADR Raw Data'!AP$1,FALSE)</f>
        <v>118.066411083294</v>
      </c>
      <c r="V47" s="116">
        <f>VLOOKUP($A47,'ADR Raw Data'!$B$6:$BE$43,'ADR Raw Data'!AR$1,FALSE)</f>
        <v>110.412852064996</v>
      </c>
      <c r="X47" s="113">
        <f>VLOOKUP($A47,'RevPAR Raw Data'!$B$6:$BE$43,'RevPAR Raw Data'!AG$1,FALSE)</f>
        <v>45.6922412835887</v>
      </c>
      <c r="Y47" s="114">
        <f>VLOOKUP($A47,'RevPAR Raw Data'!$B$6:$BE$43,'RevPAR Raw Data'!AH$1,FALSE)</f>
        <v>67.367493892960198</v>
      </c>
      <c r="Z47" s="114">
        <f>VLOOKUP($A47,'RevPAR Raw Data'!$B$6:$BE$43,'RevPAR Raw Data'!AI$1,FALSE)</f>
        <v>71.928276149233795</v>
      </c>
      <c r="AA47" s="114">
        <f>VLOOKUP($A47,'RevPAR Raw Data'!$B$6:$BE$43,'RevPAR Raw Data'!AJ$1,FALSE)</f>
        <v>68.489611925383002</v>
      </c>
      <c r="AB47" s="114">
        <f>VLOOKUP($A47,'RevPAR Raw Data'!$B$6:$BE$43,'RevPAR Raw Data'!AK$1,FALSE)</f>
        <v>62.8491355762824</v>
      </c>
      <c r="AC47" s="115">
        <f>VLOOKUP($A47,'RevPAR Raw Data'!$B$6:$BE$43,'RevPAR Raw Data'!AL$1,FALSE)</f>
        <v>63.265351765489598</v>
      </c>
      <c r="AD47" s="114">
        <f>VLOOKUP($A47,'RevPAR Raw Data'!$B$6:$BE$43,'RevPAR Raw Data'!AN$1,FALSE)</f>
        <v>76.9546419053964</v>
      </c>
      <c r="AE47" s="114">
        <f>VLOOKUP($A47,'RevPAR Raw Data'!$B$6:$BE$43,'RevPAR Raw Data'!AO$1,FALSE)</f>
        <v>77.524100599600203</v>
      </c>
      <c r="AF47" s="115">
        <f>VLOOKUP($A47,'RevPAR Raw Data'!$B$6:$BE$43,'RevPAR Raw Data'!AP$1,FALSE)</f>
        <v>77.239371252498302</v>
      </c>
      <c r="AG47" s="116">
        <f>VLOOKUP($A47,'RevPAR Raw Data'!$B$6:$BE$43,'RevPAR Raw Data'!AR$1,FALSE)</f>
        <v>67.257928761777805</v>
      </c>
    </row>
    <row r="48" spans="1:33" x14ac:dyDescent="0.2">
      <c r="A48" s="93" t="s">
        <v>14</v>
      </c>
      <c r="B48" s="81">
        <f>(VLOOKUP($A47,'Occupancy Raw Data'!$B$8:$BE$51,'Occupancy Raw Data'!AT$3,FALSE))/100</f>
        <v>-7.4057977313225193E-2</v>
      </c>
      <c r="C48" s="82">
        <f>(VLOOKUP($A47,'Occupancy Raw Data'!$B$8:$BE$51,'Occupancy Raw Data'!AU$3,FALSE))/100</f>
        <v>-3.7509034998253303E-2</v>
      </c>
      <c r="D48" s="82">
        <f>(VLOOKUP($A47,'Occupancy Raw Data'!$B$8:$BE$51,'Occupancy Raw Data'!AV$3,FALSE))/100</f>
        <v>-5.4165971312137998E-3</v>
      </c>
      <c r="E48" s="82">
        <f>(VLOOKUP($A47,'Occupancy Raw Data'!$B$8:$BE$51,'Occupancy Raw Data'!AW$3,FALSE))/100</f>
        <v>-1.1477089484988399E-3</v>
      </c>
      <c r="F48" s="82">
        <f>(VLOOKUP($A47,'Occupancy Raw Data'!$B$8:$BE$51,'Occupancy Raw Data'!AX$3,FALSE))/100</f>
        <v>-4.76955724937368E-2</v>
      </c>
      <c r="G48" s="82">
        <f>(VLOOKUP($A47,'Occupancy Raw Data'!$B$8:$BE$51,'Occupancy Raw Data'!AY$3,FALSE))/100</f>
        <v>-3.11387668449047E-2</v>
      </c>
      <c r="H48" s="83">
        <f>(VLOOKUP($A47,'Occupancy Raw Data'!$B$8:$BE$51,'Occupancy Raw Data'!BA$3,FALSE))/100</f>
        <v>-4.5329329088067895E-2</v>
      </c>
      <c r="I48" s="83">
        <f>(VLOOKUP($A47,'Occupancy Raw Data'!$B$8:$BE$51,'Occupancy Raw Data'!BB$3,FALSE))/100</f>
        <v>-4.2840171913782303E-2</v>
      </c>
      <c r="J48" s="82">
        <f>(VLOOKUP($A47,'Occupancy Raw Data'!$B$8:$BE$51,'Occupancy Raw Data'!BC$3,FALSE))/100</f>
        <v>-4.4088324883253503E-2</v>
      </c>
      <c r="K48" s="84">
        <f>(VLOOKUP($A47,'Occupancy Raw Data'!$B$8:$BE$51,'Occupancy Raw Data'!BE$3,FALSE))/100</f>
        <v>-3.5149443912992399E-2</v>
      </c>
      <c r="M48" s="81">
        <f>(VLOOKUP($A47,'ADR Raw Data'!$B$6:$BE$49,'ADR Raw Data'!AT$1,FALSE))/100</f>
        <v>1.83413583113416E-2</v>
      </c>
      <c r="N48" s="82">
        <f>(VLOOKUP($A47,'ADR Raw Data'!$B$6:$BE$49,'ADR Raw Data'!AU$1,FALSE))/100</f>
        <v>3.5144066184717E-2</v>
      </c>
      <c r="O48" s="82">
        <f>(VLOOKUP($A47,'ADR Raw Data'!$B$6:$BE$49,'ADR Raw Data'!AV$1,FALSE))/100</f>
        <v>2.2263688786854797E-2</v>
      </c>
      <c r="P48" s="82">
        <f>(VLOOKUP($A47,'ADR Raw Data'!$B$6:$BE$49,'ADR Raw Data'!AW$1,FALSE))/100</f>
        <v>-9.0721836903397603E-3</v>
      </c>
      <c r="Q48" s="82">
        <f>(VLOOKUP($A47,'ADR Raw Data'!$B$6:$BE$49,'ADR Raw Data'!AX$1,FALSE))/100</f>
        <v>-2.9088599140189301E-2</v>
      </c>
      <c r="R48" s="82">
        <f>(VLOOKUP($A47,'ADR Raw Data'!$B$6:$BE$49,'ADR Raw Data'!AY$1,FALSE))/100</f>
        <v>7.7275488270611304E-3</v>
      </c>
      <c r="S48" s="83">
        <f>(VLOOKUP($A47,'ADR Raw Data'!$B$6:$BE$49,'ADR Raw Data'!BA$1,FALSE))/100</f>
        <v>2.39706303216791E-2</v>
      </c>
      <c r="T48" s="83">
        <f>(VLOOKUP($A47,'ADR Raw Data'!$B$6:$BE$49,'ADR Raw Data'!BB$1,FALSE))/100</f>
        <v>3.30112313812089E-2</v>
      </c>
      <c r="U48" s="82">
        <f>(VLOOKUP($A47,'ADR Raw Data'!$B$6:$BE$49,'ADR Raw Data'!BC$1,FALSE))/100</f>
        <v>2.8488880241369599E-2</v>
      </c>
      <c r="V48" s="84">
        <f>(VLOOKUP($A47,'ADR Raw Data'!$B$6:$BE$49,'ADR Raw Data'!BE$1,FALSE))/100</f>
        <v>1.4216933257832401E-2</v>
      </c>
      <c r="X48" s="81">
        <f>(VLOOKUP($A47,'RevPAR Raw Data'!$B$6:$BE$49,'RevPAR Raw Data'!AT$1,FALSE))/100</f>
        <v>-5.7074942899598601E-2</v>
      </c>
      <c r="Y48" s="82">
        <f>(VLOOKUP($A47,'RevPAR Raw Data'!$B$6:$BE$49,'RevPAR Raw Data'!AU$1,FALSE))/100</f>
        <v>-3.6831888220397501E-3</v>
      </c>
      <c r="Z48" s="82">
        <f>(VLOOKUP($A47,'RevPAR Raw Data'!$B$6:$BE$49,'RevPAR Raw Data'!AV$1,FALSE))/100</f>
        <v>1.6726498222827898E-2</v>
      </c>
      <c r="AA48" s="82">
        <f>(VLOOKUP($A47,'RevPAR Raw Data'!$B$6:$BE$49,'RevPAR Raw Data'!AW$1,FALSE))/100</f>
        <v>-1.0209480412434699E-2</v>
      </c>
      <c r="AB48" s="82">
        <f>(VLOOKUP($A47,'RevPAR Raw Data'!$B$6:$BE$49,'RevPAR Raw Data'!AX$1,FALSE))/100</f>
        <v>-7.5396774244894008E-2</v>
      </c>
      <c r="AC48" s="82">
        <f>(VLOOKUP($A47,'RevPAR Raw Data'!$B$6:$BE$49,'RevPAR Raw Data'!AY$1,FALSE))/100</f>
        <v>-2.3651844359052002E-2</v>
      </c>
      <c r="AD48" s="83">
        <f>(VLOOKUP($A47,'RevPAR Raw Data'!$B$6:$BE$49,'RevPAR Raw Data'!BA$1,FALSE))/100</f>
        <v>-2.2445271356688501E-2</v>
      </c>
      <c r="AE48" s="83">
        <f>(VLOOKUP($A47,'RevPAR Raw Data'!$B$6:$BE$49,'RevPAR Raw Data'!BB$1,FALSE))/100</f>
        <v>-1.1243147360029999E-2</v>
      </c>
      <c r="AF48" s="82">
        <f>(VLOOKUP($A47,'RevPAR Raw Data'!$B$6:$BE$49,'RevPAR Raw Data'!BC$1,FALSE))/100</f>
        <v>-1.6855471649525399E-2</v>
      </c>
      <c r="AG48" s="84">
        <f>(VLOOKUP($A47,'RevPAR Raw Data'!$B$6:$BE$49,'RevPAR Raw Data'!BE$1,FALSE))/100</f>
        <v>-2.1432227953320903E-2</v>
      </c>
    </row>
    <row r="49" spans="1:33" x14ac:dyDescent="0.2">
      <c r="A49" s="131"/>
      <c r="B49" s="109"/>
      <c r="C49" s="110"/>
      <c r="D49" s="110"/>
      <c r="E49" s="110"/>
      <c r="F49" s="110"/>
      <c r="G49" s="111"/>
      <c r="H49" s="91"/>
      <c r="I49" s="91"/>
      <c r="J49" s="111"/>
      <c r="K49" s="112"/>
      <c r="M49" s="113"/>
      <c r="N49" s="114"/>
      <c r="O49" s="114"/>
      <c r="P49" s="114"/>
      <c r="Q49" s="114"/>
      <c r="R49" s="115"/>
      <c r="S49" s="114"/>
      <c r="T49" s="114"/>
      <c r="U49" s="115"/>
      <c r="V49" s="116"/>
      <c r="X49" s="113"/>
      <c r="Y49" s="114"/>
      <c r="Z49" s="114"/>
      <c r="AA49" s="114"/>
      <c r="AB49" s="114"/>
      <c r="AC49" s="115"/>
      <c r="AD49" s="114"/>
      <c r="AE49" s="114"/>
      <c r="AF49" s="115"/>
      <c r="AG49" s="116"/>
    </row>
    <row r="50" spans="1:33" x14ac:dyDescent="0.2">
      <c r="A50" s="108" t="s">
        <v>31</v>
      </c>
      <c r="B50" s="109">
        <f>(VLOOKUP($A50,'Occupancy Raw Data'!$B$8:$BE$45,'Occupancy Raw Data'!AG$3,FALSE))/100</f>
        <v>0.47973731477323706</v>
      </c>
      <c r="C50" s="110">
        <f>(VLOOKUP($A50,'Occupancy Raw Data'!$B$8:$BE$45,'Occupancy Raw Data'!AH$3,FALSE))/100</f>
        <v>0.55640996856757896</v>
      </c>
      <c r="D50" s="110">
        <f>(VLOOKUP($A50,'Occupancy Raw Data'!$B$8:$BE$45,'Occupancy Raw Data'!AI$3,FALSE))/100</f>
        <v>0.585400763358778</v>
      </c>
      <c r="E50" s="110">
        <f>(VLOOKUP($A50,'Occupancy Raw Data'!$B$8:$BE$45,'Occupancy Raw Data'!AJ$3,FALSE))/100</f>
        <v>0.60914346654692397</v>
      </c>
      <c r="F50" s="110">
        <f>(VLOOKUP($A50,'Occupancy Raw Data'!$B$8:$BE$45,'Occupancy Raw Data'!AK$3,FALSE))/100</f>
        <v>0.57945105523125195</v>
      </c>
      <c r="G50" s="111">
        <f>(VLOOKUP($A50,'Occupancy Raw Data'!$B$8:$BE$45,'Occupancy Raw Data'!AL$3,FALSE))/100</f>
        <v>0.56202851369555396</v>
      </c>
      <c r="H50" s="91">
        <f>(VLOOKUP($A50,'Occupancy Raw Data'!$B$8:$BE$45,'Occupancy Raw Data'!AN$3,FALSE))/100</f>
        <v>0.68766838796587293</v>
      </c>
      <c r="I50" s="91">
        <f>(VLOOKUP($A50,'Occupancy Raw Data'!$B$8:$BE$45,'Occupancy Raw Data'!AO$3,FALSE))/100</f>
        <v>0.66746183206106802</v>
      </c>
      <c r="J50" s="111">
        <f>(VLOOKUP($A50,'Occupancy Raw Data'!$B$8:$BE$45,'Occupancy Raw Data'!AP$3,FALSE))/100</f>
        <v>0.67756511001347108</v>
      </c>
      <c r="K50" s="112">
        <f>(VLOOKUP($A50,'Occupancy Raw Data'!$B$8:$BE$45,'Occupancy Raw Data'!AR$3,FALSE))/100</f>
        <v>0.59503896978638704</v>
      </c>
      <c r="M50" s="113">
        <f>VLOOKUP($A50,'ADR Raw Data'!$B$6:$BE$43,'ADR Raw Data'!AG$1,FALSE)</f>
        <v>107.39502340002301</v>
      </c>
      <c r="N50" s="114">
        <f>VLOOKUP($A50,'ADR Raw Data'!$B$6:$BE$43,'ADR Raw Data'!AH$1,FALSE)</f>
        <v>107.56074296378399</v>
      </c>
      <c r="O50" s="114">
        <f>VLOOKUP($A50,'ADR Raw Data'!$B$6:$BE$43,'ADR Raw Data'!AI$1,FALSE)</f>
        <v>107.998590057049</v>
      </c>
      <c r="P50" s="114">
        <f>VLOOKUP($A50,'ADR Raw Data'!$B$6:$BE$43,'ADR Raw Data'!AJ$1,FALSE)</f>
        <v>106.70183966827901</v>
      </c>
      <c r="Q50" s="114">
        <f>VLOOKUP($A50,'ADR Raw Data'!$B$6:$BE$43,'ADR Raw Data'!AK$1,FALSE)</f>
        <v>109.196624691238</v>
      </c>
      <c r="R50" s="115">
        <f>VLOOKUP($A50,'ADR Raw Data'!$B$6:$BE$43,'ADR Raw Data'!AL$1,FALSE)</f>
        <v>107.77480051133</v>
      </c>
      <c r="S50" s="114">
        <f>VLOOKUP($A50,'ADR Raw Data'!$B$6:$BE$43,'ADR Raw Data'!AN$1,FALSE)</f>
        <v>132.034683508141</v>
      </c>
      <c r="T50" s="114">
        <f>VLOOKUP($A50,'ADR Raw Data'!$B$6:$BE$43,'ADR Raw Data'!AO$1,FALSE)</f>
        <v>131.03506159861999</v>
      </c>
      <c r="U50" s="115">
        <f>VLOOKUP($A50,'ADR Raw Data'!$B$6:$BE$43,'ADR Raw Data'!AP$1,FALSE)</f>
        <v>131.54232531168401</v>
      </c>
      <c r="V50" s="116">
        <f>VLOOKUP($A50,'ADR Raw Data'!$B$6:$BE$43,'ADR Raw Data'!AR$1,FALSE)</f>
        <v>115.50732914693</v>
      </c>
      <c r="X50" s="113">
        <f>VLOOKUP($A50,'RevPAR Raw Data'!$B$6:$BE$43,'RevPAR Raw Data'!AG$1,FALSE)</f>
        <v>51.521400145936198</v>
      </c>
      <c r="Y50" s="114">
        <f>VLOOKUP($A50,'RevPAR Raw Data'!$B$6:$BE$43,'RevPAR Raw Data'!AH$1,FALSE)</f>
        <v>59.847869611584997</v>
      </c>
      <c r="Z50" s="114">
        <f>VLOOKUP($A50,'RevPAR Raw Data'!$B$6:$BE$43,'RevPAR Raw Data'!AI$1,FALSE)</f>
        <v>63.222457061068702</v>
      </c>
      <c r="AA50" s="114">
        <f>VLOOKUP($A50,'RevPAR Raw Data'!$B$6:$BE$43,'RevPAR Raw Data'!AJ$1,FALSE)</f>
        <v>64.996728502469594</v>
      </c>
      <c r="AB50" s="114">
        <f>VLOOKUP($A50,'RevPAR Raw Data'!$B$6:$BE$43,'RevPAR Raw Data'!AK$1,FALSE)</f>
        <v>63.274099405029098</v>
      </c>
      <c r="AC50" s="115">
        <f>VLOOKUP($A50,'RevPAR Raw Data'!$B$6:$BE$43,'RevPAR Raw Data'!AL$1,FALSE)</f>
        <v>60.572510945217701</v>
      </c>
      <c r="AD50" s="114">
        <f>VLOOKUP($A50,'RevPAR Raw Data'!$B$6:$BE$43,'RevPAR Raw Data'!AN$1,FALSE)</f>
        <v>90.796077963628093</v>
      </c>
      <c r="AE50" s="114">
        <f>VLOOKUP($A50,'RevPAR Raw Data'!$B$6:$BE$43,'RevPAR Raw Data'!AO$1,FALSE)</f>
        <v>87.460902278850398</v>
      </c>
      <c r="AF50" s="115">
        <f>VLOOKUP($A50,'RevPAR Raw Data'!$B$6:$BE$43,'RevPAR Raw Data'!AP$1,FALSE)</f>
        <v>89.128490121239295</v>
      </c>
      <c r="AG50" s="116">
        <f>VLOOKUP($A50,'RevPAR Raw Data'!$B$6:$BE$43,'RevPAR Raw Data'!AR$1,FALSE)</f>
        <v>68.731362138366705</v>
      </c>
    </row>
    <row r="51" spans="1:33" x14ac:dyDescent="0.2">
      <c r="A51" s="93" t="s">
        <v>14</v>
      </c>
      <c r="B51" s="81">
        <f>(VLOOKUP($A50,'Occupancy Raw Data'!$B$8:$BE$51,'Occupancy Raw Data'!AT$3,FALSE))/100</f>
        <v>2.9402739574512501E-2</v>
      </c>
      <c r="C51" s="82">
        <f>(VLOOKUP($A50,'Occupancy Raw Data'!$B$8:$BE$51,'Occupancy Raw Data'!AU$3,FALSE))/100</f>
        <v>2.1126690839002503E-2</v>
      </c>
      <c r="D51" s="82">
        <f>(VLOOKUP($A50,'Occupancy Raw Data'!$B$8:$BE$51,'Occupancy Raw Data'!AV$3,FALSE))/100</f>
        <v>2.7413002159283398E-2</v>
      </c>
      <c r="E51" s="82">
        <f>(VLOOKUP($A50,'Occupancy Raw Data'!$B$8:$BE$51,'Occupancy Raw Data'!AW$3,FALSE))/100</f>
        <v>6.3767469745645206E-2</v>
      </c>
      <c r="F51" s="82">
        <f>(VLOOKUP($A50,'Occupancy Raw Data'!$B$8:$BE$51,'Occupancy Raw Data'!AX$3,FALSE))/100</f>
        <v>2.9991845341220801E-2</v>
      </c>
      <c r="G51" s="82">
        <f>(VLOOKUP($A50,'Occupancy Raw Data'!$B$8:$BE$51,'Occupancy Raw Data'!AY$3,FALSE))/100</f>
        <v>3.4692408067732598E-2</v>
      </c>
      <c r="H51" s="83">
        <f>(VLOOKUP($A50,'Occupancy Raw Data'!$B$8:$BE$51,'Occupancy Raw Data'!BA$3,FALSE))/100</f>
        <v>-2.6454475658470901E-2</v>
      </c>
      <c r="I51" s="83">
        <f>(VLOOKUP($A50,'Occupancy Raw Data'!$B$8:$BE$51,'Occupancy Raw Data'!BB$3,FALSE))/100</f>
        <v>-1.7314440654190501E-2</v>
      </c>
      <c r="J51" s="82">
        <f>(VLOOKUP($A50,'Occupancy Raw Data'!$B$8:$BE$51,'Occupancy Raw Data'!BC$3,FALSE))/100</f>
        <v>-2.1973948502551698E-2</v>
      </c>
      <c r="K51" s="84">
        <f>(VLOOKUP($A50,'Occupancy Raw Data'!$B$8:$BE$51,'Occupancy Raw Data'!BE$3,FALSE))/100</f>
        <v>1.55492563805582E-2</v>
      </c>
      <c r="M51" s="81">
        <f>(VLOOKUP($A50,'ADR Raw Data'!$B$6:$BE$49,'ADR Raw Data'!AT$1,FALSE))/100</f>
        <v>4.9630063680882096E-2</v>
      </c>
      <c r="N51" s="82">
        <f>(VLOOKUP($A50,'ADR Raw Data'!$B$6:$BE$49,'ADR Raw Data'!AU$1,FALSE))/100</f>
        <v>2.2133845175493799E-2</v>
      </c>
      <c r="O51" s="82">
        <f>(VLOOKUP($A50,'ADR Raw Data'!$B$6:$BE$49,'ADR Raw Data'!AV$1,FALSE))/100</f>
        <v>2.1543230146780702E-2</v>
      </c>
      <c r="P51" s="82">
        <f>(VLOOKUP($A50,'ADR Raw Data'!$B$6:$BE$49,'ADR Raw Data'!AW$1,FALSE))/100</f>
        <v>1.32403258007806E-3</v>
      </c>
      <c r="Q51" s="82">
        <f>(VLOOKUP($A50,'ADR Raw Data'!$B$6:$BE$49,'ADR Raw Data'!AX$1,FALSE))/100</f>
        <v>2.60700706029426E-4</v>
      </c>
      <c r="R51" s="82">
        <f>(VLOOKUP($A50,'ADR Raw Data'!$B$6:$BE$49,'ADR Raw Data'!AY$1,FALSE))/100</f>
        <v>1.7417106473228097E-2</v>
      </c>
      <c r="S51" s="83">
        <f>(VLOOKUP($A50,'ADR Raw Data'!$B$6:$BE$49,'ADR Raw Data'!BA$1,FALSE))/100</f>
        <v>6.0276172277679597E-3</v>
      </c>
      <c r="T51" s="83">
        <f>(VLOOKUP($A50,'ADR Raw Data'!$B$6:$BE$49,'ADR Raw Data'!BB$1,FALSE))/100</f>
        <v>5.0393837844834302E-3</v>
      </c>
      <c r="U51" s="82">
        <f>(VLOOKUP($A50,'ADR Raw Data'!$B$6:$BE$49,'ADR Raw Data'!BC$1,FALSE))/100</f>
        <v>5.5269646014263893E-3</v>
      </c>
      <c r="V51" s="84">
        <f>(VLOOKUP($A50,'ADR Raw Data'!$B$6:$BE$49,'ADR Raw Data'!BE$1,FALSE))/100</f>
        <v>1.02266983980483E-2</v>
      </c>
      <c r="X51" s="81">
        <f>(VLOOKUP($A50,'RevPAR Raw Data'!$B$6:$BE$49,'RevPAR Raw Data'!AT$1,FALSE))/100</f>
        <v>8.0492063092869992E-2</v>
      </c>
      <c r="Y51" s="82">
        <f>(VLOOKUP($A50,'RevPAR Raw Data'!$B$6:$BE$49,'RevPAR Raw Data'!AU$1,FALSE))/100</f>
        <v>4.3728150918597296E-2</v>
      </c>
      <c r="Z51" s="82">
        <f>(VLOOKUP($A50,'RevPAR Raw Data'!$B$6:$BE$49,'RevPAR Raw Data'!AV$1,FALSE))/100</f>
        <v>4.9546796920595895E-2</v>
      </c>
      <c r="AA51" s="82">
        <f>(VLOOKUP($A50,'RevPAR Raw Data'!$B$6:$BE$49,'RevPAR Raw Data'!AW$1,FALSE))/100</f>
        <v>6.5175932533215603E-2</v>
      </c>
      <c r="AB51" s="82">
        <f>(VLOOKUP($A50,'RevPAR Raw Data'!$B$6:$BE$49,'RevPAR Raw Data'!AX$1,FALSE))/100</f>
        <v>3.0260364942505801E-2</v>
      </c>
      <c r="AC51" s="82">
        <f>(VLOOKUP($A50,'RevPAR Raw Data'!$B$6:$BE$49,'RevPAR Raw Data'!AY$1,FALSE))/100</f>
        <v>5.2713755906089101E-2</v>
      </c>
      <c r="AD51" s="83">
        <f>(VLOOKUP($A50,'RevPAR Raw Data'!$B$6:$BE$49,'RevPAR Raw Data'!BA$1,FALSE))/100</f>
        <v>-2.05863158839335E-2</v>
      </c>
      <c r="AE51" s="83">
        <f>(VLOOKUP($A50,'RevPAR Raw Data'!$B$6:$BE$49,'RevPAR Raw Data'!BB$1,FALSE))/100</f>
        <v>-1.2362310981177101E-2</v>
      </c>
      <c r="AF51" s="82">
        <f>(VLOOKUP($A50,'RevPAR Raw Data'!$B$6:$BE$49,'RevPAR Raw Data'!BC$1,FALSE))/100</f>
        <v>-1.6568433136652502E-2</v>
      </c>
      <c r="AG51" s="84">
        <f>(VLOOKUP($A50,'RevPAR Raw Data'!$B$6:$BE$49,'RevPAR Raw Data'!BE$1,FALSE))/100</f>
        <v>2.59349723339245E-2</v>
      </c>
    </row>
    <row r="52" spans="1:33" x14ac:dyDescent="0.2">
      <c r="A52" s="132"/>
      <c r="B52" s="109"/>
      <c r="C52" s="110"/>
      <c r="D52" s="110"/>
      <c r="E52" s="110"/>
      <c r="F52" s="110"/>
      <c r="G52" s="111"/>
      <c r="H52" s="91"/>
      <c r="I52" s="91"/>
      <c r="J52" s="111"/>
      <c r="K52" s="112"/>
      <c r="M52" s="113"/>
      <c r="N52" s="114"/>
      <c r="O52" s="114"/>
      <c r="P52" s="114"/>
      <c r="Q52" s="114"/>
      <c r="R52" s="115"/>
      <c r="S52" s="114"/>
      <c r="T52" s="114"/>
      <c r="U52" s="115"/>
      <c r="V52" s="116"/>
      <c r="X52" s="113"/>
      <c r="Y52" s="114"/>
      <c r="Z52" s="114"/>
      <c r="AA52" s="114"/>
      <c r="AB52" s="114"/>
      <c r="AC52" s="115"/>
      <c r="AD52" s="114"/>
      <c r="AE52" s="114"/>
      <c r="AF52" s="115"/>
      <c r="AG52" s="116"/>
    </row>
    <row r="53" spans="1:33" x14ac:dyDescent="0.2">
      <c r="A53" s="108" t="s">
        <v>32</v>
      </c>
      <c r="B53" s="109">
        <f>(VLOOKUP($A53,'Occupancy Raw Data'!$B$8:$BE$45,'Occupancy Raw Data'!AG$3,FALSE))/100</f>
        <v>0.42167312661498696</v>
      </c>
      <c r="C53" s="110">
        <f>(VLOOKUP($A53,'Occupancy Raw Data'!$B$8:$BE$45,'Occupancy Raw Data'!AH$3,FALSE))/100</f>
        <v>0.53439922480620095</v>
      </c>
      <c r="D53" s="110">
        <f>(VLOOKUP($A53,'Occupancy Raw Data'!$B$8:$BE$45,'Occupancy Raw Data'!AI$3,FALSE))/100</f>
        <v>0.56960594315245405</v>
      </c>
      <c r="E53" s="110">
        <f>(VLOOKUP($A53,'Occupancy Raw Data'!$B$8:$BE$45,'Occupancy Raw Data'!AJ$3,FALSE))/100</f>
        <v>0.55975452196382403</v>
      </c>
      <c r="F53" s="110">
        <f>(VLOOKUP($A53,'Occupancy Raw Data'!$B$8:$BE$45,'Occupancy Raw Data'!AK$3,FALSE))/100</f>
        <v>0.56233850129198903</v>
      </c>
      <c r="G53" s="111">
        <f>(VLOOKUP($A53,'Occupancy Raw Data'!$B$8:$BE$45,'Occupancy Raw Data'!AL$3,FALSE))/100</f>
        <v>0.52955426356589097</v>
      </c>
      <c r="H53" s="91">
        <f>(VLOOKUP($A53,'Occupancy Raw Data'!$B$8:$BE$45,'Occupancy Raw Data'!AN$3,FALSE))/100</f>
        <v>0.61967054263565802</v>
      </c>
      <c r="I53" s="91">
        <f>(VLOOKUP($A53,'Occupancy Raw Data'!$B$8:$BE$45,'Occupancy Raw Data'!AO$3,FALSE))/100</f>
        <v>0.60077519379844901</v>
      </c>
      <c r="J53" s="111">
        <f>(VLOOKUP($A53,'Occupancy Raw Data'!$B$8:$BE$45,'Occupancy Raw Data'!AP$3,FALSE))/100</f>
        <v>0.61022286821705396</v>
      </c>
      <c r="K53" s="112">
        <f>(VLOOKUP($A53,'Occupancy Raw Data'!$B$8:$BE$45,'Occupancy Raw Data'!AR$3,FALSE))/100</f>
        <v>0.55260243632336603</v>
      </c>
      <c r="M53" s="113">
        <f>VLOOKUP($A53,'ADR Raw Data'!$B$6:$BE$43,'ADR Raw Data'!AG$1,FALSE)</f>
        <v>87.028785905783195</v>
      </c>
      <c r="N53" s="114">
        <f>VLOOKUP($A53,'ADR Raw Data'!$B$6:$BE$43,'ADR Raw Data'!AH$1,FALSE)</f>
        <v>90.451758839528495</v>
      </c>
      <c r="O53" s="114">
        <f>VLOOKUP($A53,'ADR Raw Data'!$B$6:$BE$43,'ADR Raw Data'!AI$1,FALSE)</f>
        <v>91.6247660901616</v>
      </c>
      <c r="P53" s="114">
        <f>VLOOKUP($A53,'ADR Raw Data'!$B$6:$BE$43,'ADR Raw Data'!AJ$1,FALSE)</f>
        <v>90.597807270628905</v>
      </c>
      <c r="Q53" s="114">
        <f>VLOOKUP($A53,'ADR Raw Data'!$B$6:$BE$43,'ADR Raw Data'!AK$1,FALSE)</f>
        <v>91.920812751292303</v>
      </c>
      <c r="R53" s="115">
        <f>VLOOKUP($A53,'ADR Raw Data'!$B$6:$BE$43,'ADR Raw Data'!AL$1,FALSE)</f>
        <v>90.501851174138395</v>
      </c>
      <c r="S53" s="114">
        <f>VLOOKUP($A53,'ADR Raw Data'!$B$6:$BE$43,'ADR Raw Data'!AN$1,FALSE)</f>
        <v>98.937719572582694</v>
      </c>
      <c r="T53" s="114">
        <f>VLOOKUP($A53,'ADR Raw Data'!$B$6:$BE$43,'ADR Raw Data'!AO$1,FALSE)</f>
        <v>97.718650537634403</v>
      </c>
      <c r="U53" s="115">
        <f>VLOOKUP($A53,'ADR Raw Data'!$B$6:$BE$43,'ADR Raw Data'!AP$1,FALSE)</f>
        <v>98.337622072250795</v>
      </c>
      <c r="V53" s="116">
        <f>VLOOKUP($A53,'ADR Raw Data'!$B$6:$BE$43,'ADR Raw Data'!AR$1,FALSE)</f>
        <v>92.974084001335996</v>
      </c>
      <c r="X53" s="113">
        <f>VLOOKUP($A53,'RevPAR Raw Data'!$B$6:$BE$43,'RevPAR Raw Data'!AG$1,FALSE)</f>
        <v>36.697700258397902</v>
      </c>
      <c r="Y53" s="114">
        <f>VLOOKUP($A53,'RevPAR Raw Data'!$B$6:$BE$43,'RevPAR Raw Data'!AH$1,FALSE)</f>
        <v>48.337349806201502</v>
      </c>
      <c r="Z53" s="114">
        <f>VLOOKUP($A53,'RevPAR Raw Data'!$B$6:$BE$43,'RevPAR Raw Data'!AI$1,FALSE)</f>
        <v>52.190011304909497</v>
      </c>
      <c r="AA53" s="114">
        <f>VLOOKUP($A53,'RevPAR Raw Data'!$B$6:$BE$43,'RevPAR Raw Data'!AJ$1,FALSE)</f>
        <v>50.712532299741603</v>
      </c>
      <c r="AB53" s="114">
        <f>VLOOKUP($A53,'RevPAR Raw Data'!$B$6:$BE$43,'RevPAR Raw Data'!AK$1,FALSE)</f>
        <v>51.6906120801033</v>
      </c>
      <c r="AC53" s="115">
        <f>VLOOKUP($A53,'RevPAR Raw Data'!$B$6:$BE$43,'RevPAR Raw Data'!AL$1,FALSE)</f>
        <v>47.925641149870799</v>
      </c>
      <c r="AD53" s="114">
        <f>VLOOKUP($A53,'RevPAR Raw Data'!$B$6:$BE$43,'RevPAR Raw Data'!AN$1,FALSE)</f>
        <v>61.308790374677002</v>
      </c>
      <c r="AE53" s="114">
        <f>VLOOKUP($A53,'RevPAR Raw Data'!$B$6:$BE$43,'RevPAR Raw Data'!AO$1,FALSE)</f>
        <v>58.706941214470199</v>
      </c>
      <c r="AF53" s="115">
        <f>VLOOKUP($A53,'RevPAR Raw Data'!$B$6:$BE$43,'RevPAR Raw Data'!AP$1,FALSE)</f>
        <v>60.007865794573597</v>
      </c>
      <c r="AG53" s="116">
        <f>VLOOKUP($A53,'RevPAR Raw Data'!$B$6:$BE$43,'RevPAR Raw Data'!AR$1,FALSE)</f>
        <v>51.377705334071599</v>
      </c>
    </row>
    <row r="54" spans="1:33" x14ac:dyDescent="0.2">
      <c r="A54" s="93" t="s">
        <v>14</v>
      </c>
      <c r="B54" s="81">
        <f>(VLOOKUP($A53,'Occupancy Raw Data'!$B$8:$BE$51,'Occupancy Raw Data'!AT$3,FALSE))/100</f>
        <v>5.4523424878836796E-2</v>
      </c>
      <c r="C54" s="82">
        <f>(VLOOKUP($A53,'Occupancy Raw Data'!$B$8:$BE$51,'Occupancy Raw Data'!AU$3,FALSE))/100</f>
        <v>3.8280514590523999E-2</v>
      </c>
      <c r="D54" s="82">
        <f>(VLOOKUP($A53,'Occupancy Raw Data'!$B$8:$BE$51,'Occupancy Raw Data'!AV$3,FALSE))/100</f>
        <v>7.0734669095324804E-2</v>
      </c>
      <c r="E54" s="82">
        <f>(VLOOKUP($A53,'Occupancy Raw Data'!$B$8:$BE$51,'Occupancy Raw Data'!AW$3,FALSE))/100</f>
        <v>4.3347381095725404E-2</v>
      </c>
      <c r="F54" s="82">
        <f>(VLOOKUP($A53,'Occupancy Raw Data'!$B$8:$BE$51,'Occupancy Raw Data'!AX$3,FALSE))/100</f>
        <v>2.8352037802717001E-2</v>
      </c>
      <c r="G54" s="82">
        <f>(VLOOKUP($A53,'Occupancy Raw Data'!$B$8:$BE$51,'Occupancy Raw Data'!AY$3,FALSE))/100</f>
        <v>4.6600702202361906E-2</v>
      </c>
      <c r="H54" s="83">
        <f>(VLOOKUP($A53,'Occupancy Raw Data'!$B$8:$BE$51,'Occupancy Raw Data'!BA$3,FALSE))/100</f>
        <v>-5.9585492227979195E-3</v>
      </c>
      <c r="I54" s="83">
        <f>(VLOOKUP($A53,'Occupancy Raw Data'!$B$8:$BE$51,'Occupancy Raw Data'!BB$3,FALSE))/100</f>
        <v>8.9503661513425509E-3</v>
      </c>
      <c r="J54" s="82">
        <f>(VLOOKUP($A53,'Occupancy Raw Data'!$B$8:$BE$51,'Occupancy Raw Data'!BC$3,FALSE))/100</f>
        <v>1.32502981317079E-3</v>
      </c>
      <c r="K54" s="84">
        <f>(VLOOKUP($A53,'Occupancy Raw Data'!$B$8:$BE$51,'Occupancy Raw Data'!BE$3,FALSE))/100</f>
        <v>3.1880062036877405E-2</v>
      </c>
      <c r="M54" s="81">
        <f>(VLOOKUP($A53,'ADR Raw Data'!$B$6:$BE$49,'ADR Raw Data'!AT$1,FALSE))/100</f>
        <v>5.9382761608426399E-2</v>
      </c>
      <c r="N54" s="82">
        <f>(VLOOKUP($A53,'ADR Raw Data'!$B$6:$BE$49,'ADR Raw Data'!AU$1,FALSE))/100</f>
        <v>3.4827614458010102E-2</v>
      </c>
      <c r="O54" s="82">
        <f>(VLOOKUP($A53,'ADR Raw Data'!$B$6:$BE$49,'ADR Raw Data'!AV$1,FALSE))/100</f>
        <v>1.92852719698163E-2</v>
      </c>
      <c r="P54" s="82">
        <f>(VLOOKUP($A53,'ADR Raw Data'!$B$6:$BE$49,'ADR Raw Data'!AW$1,FALSE))/100</f>
        <v>1.54945433189506E-2</v>
      </c>
      <c r="Q54" s="82">
        <f>(VLOOKUP($A53,'ADR Raw Data'!$B$6:$BE$49,'ADR Raw Data'!AX$1,FALSE))/100</f>
        <v>2.1934686288360702E-2</v>
      </c>
      <c r="R54" s="82">
        <f>(VLOOKUP($A53,'ADR Raw Data'!$B$6:$BE$49,'ADR Raw Data'!AY$1,FALSE))/100</f>
        <v>2.8063847724159E-2</v>
      </c>
      <c r="S54" s="83">
        <f>(VLOOKUP($A53,'ADR Raw Data'!$B$6:$BE$49,'ADR Raw Data'!BA$1,FALSE))/100</f>
        <v>2.03770853746316E-3</v>
      </c>
      <c r="T54" s="83">
        <f>(VLOOKUP($A53,'ADR Raw Data'!$B$6:$BE$49,'ADR Raw Data'!BB$1,FALSE))/100</f>
        <v>5.5315287816257305E-4</v>
      </c>
      <c r="U54" s="82">
        <f>(VLOOKUP($A53,'ADR Raw Data'!$B$6:$BE$49,'ADR Raw Data'!BC$1,FALSE))/100</f>
        <v>1.2703156383494802E-3</v>
      </c>
      <c r="V54" s="84">
        <f>(VLOOKUP($A53,'ADR Raw Data'!$B$6:$BE$49,'ADR Raw Data'!BE$1,FALSE))/100</f>
        <v>1.78711518157855E-2</v>
      </c>
      <c r="X54" s="81">
        <f>(VLOOKUP($A53,'RevPAR Raw Data'!$B$6:$BE$49,'RevPAR Raw Data'!AT$1,FALSE))/100</f>
        <v>0.11714393802891801</v>
      </c>
      <c r="Y54" s="82">
        <f>(VLOOKUP($A53,'RevPAR Raw Data'!$B$6:$BE$49,'RevPAR Raw Data'!AU$1,FALSE))/100</f>
        <v>7.4441348051947104E-2</v>
      </c>
      <c r="Z54" s="82">
        <f>(VLOOKUP($A53,'RevPAR Raw Data'!$B$6:$BE$49,'RevPAR Raw Data'!AV$1,FALSE))/100</f>
        <v>9.138407839633951E-2</v>
      </c>
      <c r="AA54" s="82">
        <f>(VLOOKUP($A53,'RevPAR Raw Data'!$B$6:$BE$49,'RevPAR Raw Data'!AW$1,FALSE))/100</f>
        <v>5.9513572288826901E-2</v>
      </c>
      <c r="AB54" s="82">
        <f>(VLOOKUP($A53,'RevPAR Raw Data'!$B$6:$BE$49,'RevPAR Raw Data'!AX$1,FALSE))/100</f>
        <v>5.0908617145916102E-2</v>
      </c>
      <c r="AC54" s="82">
        <f>(VLOOKUP($A53,'RevPAR Raw Data'!$B$6:$BE$49,'RevPAR Raw Data'!AY$1,FALSE))/100</f>
        <v>7.5972344936966904E-2</v>
      </c>
      <c r="AD54" s="83">
        <f>(VLOOKUP($A53,'RevPAR Raw Data'!$B$6:$BE$49,'RevPAR Raw Data'!BA$1,FALSE))/100</f>
        <v>-3.9329824719569499E-3</v>
      </c>
      <c r="AE54" s="83">
        <f>(VLOOKUP($A53,'RevPAR Raw Data'!$B$6:$BE$49,'RevPAR Raw Data'!BB$1,FALSE))/100</f>
        <v>9.5084699503023493E-3</v>
      </c>
      <c r="AF54" s="82">
        <f>(VLOOKUP($A53,'RevPAR Raw Data'!$B$6:$BE$49,'RevPAR Raw Data'!BC$1,FALSE))/100</f>
        <v>2.5970286576132303E-3</v>
      </c>
      <c r="AG54" s="84">
        <f>(VLOOKUP($A53,'RevPAR Raw Data'!$B$6:$BE$49,'RevPAR Raw Data'!BE$1,FALSE))/100</f>
        <v>5.0320947281220697E-2</v>
      </c>
    </row>
    <row r="55" spans="1:33" x14ac:dyDescent="0.2">
      <c r="A55" s="131"/>
      <c r="B55" s="109"/>
      <c r="C55" s="110"/>
      <c r="D55" s="110"/>
      <c r="E55" s="110"/>
      <c r="F55" s="110"/>
      <c r="G55" s="111"/>
      <c r="H55" s="91"/>
      <c r="I55" s="91"/>
      <c r="J55" s="111"/>
      <c r="K55" s="112"/>
      <c r="M55" s="113"/>
      <c r="N55" s="114"/>
      <c r="O55" s="114"/>
      <c r="P55" s="114"/>
      <c r="Q55" s="114"/>
      <c r="R55" s="115"/>
      <c r="S55" s="114"/>
      <c r="T55" s="114"/>
      <c r="U55" s="115"/>
      <c r="V55" s="116"/>
      <c r="X55" s="113"/>
      <c r="Y55" s="114"/>
      <c r="Z55" s="114"/>
      <c r="AA55" s="114"/>
      <c r="AB55" s="114"/>
      <c r="AC55" s="115"/>
      <c r="AD55" s="114"/>
      <c r="AE55" s="114"/>
      <c r="AF55" s="115"/>
      <c r="AG55" s="116"/>
    </row>
    <row r="56" spans="1:33" x14ac:dyDescent="0.2">
      <c r="A56" s="108" t="s">
        <v>33</v>
      </c>
      <c r="B56" s="109">
        <f>(VLOOKUP($A56,'Occupancy Raw Data'!$B$8:$BE$45,'Occupancy Raw Data'!AG$3,FALSE))/100</f>
        <v>0.49702665755297304</v>
      </c>
      <c r="C56" s="110">
        <f>(VLOOKUP($A56,'Occupancy Raw Data'!$B$8:$BE$45,'Occupancy Raw Data'!AH$3,FALSE))/100</f>
        <v>0.62180451127819503</v>
      </c>
      <c r="D56" s="110">
        <f>(VLOOKUP($A56,'Occupancy Raw Data'!$B$8:$BE$45,'Occupancy Raw Data'!AI$3,FALSE))/100</f>
        <v>0.636115750366406</v>
      </c>
      <c r="E56" s="110">
        <f>(VLOOKUP($A56,'Occupancy Raw Data'!$B$8:$BE$45,'Occupancy Raw Data'!AJ$3,FALSE))/100</f>
        <v>0.66716657009441305</v>
      </c>
      <c r="F56" s="110">
        <f>(VLOOKUP($A56,'Occupancy Raw Data'!$B$8:$BE$45,'Occupancy Raw Data'!AK$3,FALSE))/100</f>
        <v>0.67391526636899601</v>
      </c>
      <c r="G56" s="110">
        <f>(VLOOKUP($A56,'Occupancy Raw Data'!$B$8:$BE$45,'Occupancy Raw Data'!AL$3,FALSE))/100</f>
        <v>0.61927021844312302</v>
      </c>
      <c r="H56" s="91">
        <f>(VLOOKUP($A56,'Occupancy Raw Data'!$B$8:$BE$45,'Occupancy Raw Data'!AN$3,FALSE))/100</f>
        <v>0.74368587886431003</v>
      </c>
      <c r="I56" s="91">
        <f>(VLOOKUP($A56,'Occupancy Raw Data'!$B$8:$BE$45,'Occupancy Raw Data'!AO$3,FALSE))/100</f>
        <v>0.70810184396196107</v>
      </c>
      <c r="J56" s="110">
        <f>(VLOOKUP($A56,'Occupancy Raw Data'!$B$8:$BE$45,'Occupancy Raw Data'!AP$3,FALSE))/100</f>
        <v>0.72589386141313594</v>
      </c>
      <c r="K56" s="133">
        <f>(VLOOKUP($A56,'Occupancy Raw Data'!$B$8:$BE$45,'Occupancy Raw Data'!AR$3,FALSE))/100</f>
        <v>0.64975757132763112</v>
      </c>
      <c r="M56" s="113">
        <f>VLOOKUP($A56,'ADR Raw Data'!$B$6:$BE$43,'ADR Raw Data'!AG$1,FALSE)</f>
        <v>122.66415388846799</v>
      </c>
      <c r="N56" s="114">
        <f>VLOOKUP($A56,'ADR Raw Data'!$B$6:$BE$43,'ADR Raw Data'!AH$1,FALSE)</f>
        <v>126.99647686050299</v>
      </c>
      <c r="O56" s="114">
        <f>VLOOKUP($A56,'ADR Raw Data'!$B$6:$BE$43,'ADR Raw Data'!AI$1,FALSE)</f>
        <v>128.55911107538901</v>
      </c>
      <c r="P56" s="114">
        <f>VLOOKUP($A56,'ADR Raw Data'!$B$6:$BE$43,'ADR Raw Data'!AJ$1,FALSE)</f>
        <v>132.83325993664999</v>
      </c>
      <c r="Q56" s="114">
        <f>VLOOKUP($A56,'ADR Raw Data'!$B$6:$BE$43,'ADR Raw Data'!AK$1,FALSE)</f>
        <v>142.20958072021</v>
      </c>
      <c r="R56" s="115">
        <f>VLOOKUP($A56,'ADR Raw Data'!$B$6:$BE$43,'ADR Raw Data'!AL$1,FALSE)</f>
        <v>131.197225662839</v>
      </c>
      <c r="S56" s="114">
        <f>VLOOKUP($A56,'ADR Raw Data'!$B$6:$BE$43,'ADR Raw Data'!AN$1,FALSE)</f>
        <v>159.99715523167799</v>
      </c>
      <c r="T56" s="114">
        <f>VLOOKUP($A56,'ADR Raw Data'!$B$6:$BE$43,'ADR Raw Data'!AO$1,FALSE)</f>
        <v>152.11868736462</v>
      </c>
      <c r="U56" s="115">
        <f>VLOOKUP($A56,'ADR Raw Data'!$B$6:$BE$43,'ADR Raw Data'!AP$1,FALSE)</f>
        <v>156.15447386955901</v>
      </c>
      <c r="V56" s="116">
        <f>VLOOKUP($A56,'ADR Raw Data'!$B$6:$BE$43,'ADR Raw Data'!AR$1,FALSE)</f>
        <v>139.16954477276099</v>
      </c>
      <c r="X56" s="113">
        <f>VLOOKUP($A56,'RevPAR Raw Data'!$B$6:$BE$43,'RevPAR Raw Data'!AG$1,FALSE)</f>
        <v>60.967354408749102</v>
      </c>
      <c r="Y56" s="114">
        <f>VLOOKUP($A56,'RevPAR Raw Data'!$B$6:$BE$43,'RevPAR Raw Data'!AH$1,FALSE)</f>
        <v>78.966982228297994</v>
      </c>
      <c r="Z56" s="114">
        <f>VLOOKUP($A56,'RevPAR Raw Data'!$B$6:$BE$43,'RevPAR Raw Data'!AI$1,FALSE)</f>
        <v>81.778475408159693</v>
      </c>
      <c r="AA56" s="114">
        <f>VLOOKUP($A56,'RevPAR Raw Data'!$B$6:$BE$43,'RevPAR Raw Data'!AJ$1,FALSE)</f>
        <v>88.621910426394905</v>
      </c>
      <c r="AB56" s="114">
        <f>VLOOKUP($A56,'RevPAR Raw Data'!$B$6:$BE$43,'RevPAR Raw Data'!AK$1,FALSE)</f>
        <v>95.837207471283904</v>
      </c>
      <c r="AC56" s="115">
        <f>VLOOKUP($A56,'RevPAR Raw Data'!$B$6:$BE$43,'RevPAR Raw Data'!AL$1,FALSE)</f>
        <v>81.246534595358099</v>
      </c>
      <c r="AD56" s="114">
        <f>VLOOKUP($A56,'RevPAR Raw Data'!$B$6:$BE$43,'RevPAR Raw Data'!AN$1,FALSE)</f>
        <v>118.98762500426</v>
      </c>
      <c r="AE56" s="114">
        <f>VLOOKUP($A56,'RevPAR Raw Data'!$B$6:$BE$43,'RevPAR Raw Data'!AO$1,FALSE)</f>
        <v>107.715523023961</v>
      </c>
      <c r="AF56" s="115">
        <f>VLOOKUP($A56,'RevPAR Raw Data'!$B$6:$BE$43,'RevPAR Raw Data'!AP$1,FALSE)</f>
        <v>113.35157401411</v>
      </c>
      <c r="AG56" s="116">
        <f>VLOOKUP($A56,'RevPAR Raw Data'!$B$6:$BE$43,'RevPAR Raw Data'!AR$1,FALSE)</f>
        <v>90.426465414321498</v>
      </c>
    </row>
    <row r="57" spans="1:33" ht="17.25" thickBot="1" x14ac:dyDescent="0.25">
      <c r="A57" s="97" t="s">
        <v>14</v>
      </c>
      <c r="B57" s="81">
        <f>(VLOOKUP($A56,'Occupancy Raw Data'!$B$8:$BE$51,'Occupancy Raw Data'!AT$3,FALSE))/100</f>
        <v>5.8657910391684095E-2</v>
      </c>
      <c r="C57" s="82">
        <f>(VLOOKUP($A56,'Occupancy Raw Data'!$B$8:$BE$51,'Occupancy Raw Data'!AU$3,FALSE))/100</f>
        <v>1.4985663383441501E-2</v>
      </c>
      <c r="D57" s="82">
        <f>(VLOOKUP($A56,'Occupancy Raw Data'!$B$8:$BE$51,'Occupancy Raw Data'!AV$3,FALSE))/100</f>
        <v>8.0718978420662498E-3</v>
      </c>
      <c r="E57" s="82">
        <f>(VLOOKUP($A56,'Occupancy Raw Data'!$B$8:$BE$51,'Occupancy Raw Data'!AW$3,FALSE))/100</f>
        <v>5.5468863016921596E-2</v>
      </c>
      <c r="F57" s="82">
        <f>(VLOOKUP($A56,'Occupancy Raw Data'!$B$8:$BE$51,'Occupancy Raw Data'!AX$3,FALSE))/100</f>
        <v>8.0890805189178891E-2</v>
      </c>
      <c r="G57" s="82">
        <f>(VLOOKUP($A56,'Occupancy Raw Data'!$B$8:$BE$51,'Occupancy Raw Data'!AY$3,FALSE))/100</f>
        <v>4.29921525639042E-2</v>
      </c>
      <c r="H57" s="83">
        <f>(VLOOKUP($A56,'Occupancy Raw Data'!$B$8:$BE$51,'Occupancy Raw Data'!BA$3,FALSE))/100</f>
        <v>0.133514516798238</v>
      </c>
      <c r="I57" s="83">
        <f>(VLOOKUP($A56,'Occupancy Raw Data'!$B$8:$BE$51,'Occupancy Raw Data'!BB$3,FALSE))/100</f>
        <v>8.2157030275112605E-2</v>
      </c>
      <c r="J57" s="82">
        <f>(VLOOKUP($A56,'Occupancy Raw Data'!$B$8:$BE$51,'Occupancy Raw Data'!BC$3,FALSE))/100</f>
        <v>0.107869979023756</v>
      </c>
      <c r="K57" s="84">
        <f>(VLOOKUP($A56,'Occupancy Raw Data'!$B$8:$BE$51,'Occupancy Raw Data'!BE$3,FALSE))/100</f>
        <v>6.2898468751108202E-2</v>
      </c>
      <c r="M57" s="81">
        <f>(VLOOKUP($A56,'ADR Raw Data'!$B$6:$BE$49,'ADR Raw Data'!AT$1,FALSE))/100</f>
        <v>5.1483122212077299E-2</v>
      </c>
      <c r="N57" s="82">
        <f>(VLOOKUP($A56,'ADR Raw Data'!$B$6:$BE$49,'ADR Raw Data'!AU$1,FALSE))/100</f>
        <v>2.9252793674440301E-2</v>
      </c>
      <c r="O57" s="82">
        <f>(VLOOKUP($A56,'ADR Raw Data'!$B$6:$BE$49,'ADR Raw Data'!AV$1,FALSE))/100</f>
        <v>-2.1403694376061198E-3</v>
      </c>
      <c r="P57" s="82">
        <f>(VLOOKUP($A56,'ADR Raw Data'!$B$6:$BE$49,'ADR Raw Data'!AW$1,FALSE))/100</f>
        <v>-1.2708506823615202E-3</v>
      </c>
      <c r="Q57" s="82">
        <f>(VLOOKUP($A56,'ADR Raw Data'!$B$6:$BE$49,'ADR Raw Data'!AX$1,FALSE))/100</f>
        <v>4.3516958271275594E-2</v>
      </c>
      <c r="R57" s="82">
        <f>(VLOOKUP($A56,'ADR Raw Data'!$B$6:$BE$49,'ADR Raw Data'!AY$1,FALSE))/100</f>
        <v>2.3094067069153897E-2</v>
      </c>
      <c r="S57" s="83">
        <f>(VLOOKUP($A56,'ADR Raw Data'!$B$6:$BE$49,'ADR Raw Data'!BA$1,FALSE))/100</f>
        <v>0.14767873861988201</v>
      </c>
      <c r="T57" s="83">
        <f>(VLOOKUP($A56,'ADR Raw Data'!$B$6:$BE$49,'ADR Raw Data'!BB$1,FALSE))/100</f>
        <v>0.12249225091883799</v>
      </c>
      <c r="U57" s="82">
        <f>(VLOOKUP($A56,'ADR Raw Data'!$B$6:$BE$49,'ADR Raw Data'!BC$1,FALSE))/100</f>
        <v>0.13594467976652</v>
      </c>
      <c r="V57" s="84">
        <f>(VLOOKUP($A56,'ADR Raw Data'!$B$6:$BE$49,'ADR Raw Data'!BE$1,FALSE))/100</f>
        <v>6.1855751291415004E-2</v>
      </c>
      <c r="X57" s="81">
        <f>(VLOOKUP($A56,'RevPAR Raw Data'!$B$6:$BE$49,'RevPAR Raw Data'!AT$1,FALSE))/100</f>
        <v>0.11316092497316101</v>
      </c>
      <c r="Y57" s="82">
        <f>(VLOOKUP($A56,'RevPAR Raw Data'!$B$6:$BE$49,'RevPAR Raw Data'!AU$1,FALSE))/100</f>
        <v>4.4676829576912304E-2</v>
      </c>
      <c r="Z57" s="82">
        <f>(VLOOKUP($A56,'RevPAR Raw Data'!$B$6:$BE$49,'RevPAR Raw Data'!AV$1,FALSE))/100</f>
        <v>5.9142515610154803E-3</v>
      </c>
      <c r="AA57" s="82">
        <f>(VLOOKUP($A56,'RevPAR Raw Data'!$B$6:$BE$49,'RevPAR Raw Data'!AW$1,FALSE))/100</f>
        <v>5.4127519692145201E-2</v>
      </c>
      <c r="AB57" s="82">
        <f>(VLOOKUP($A56,'RevPAR Raw Data'!$B$6:$BE$49,'RevPAR Raw Data'!AX$1,FALSE))/100</f>
        <v>0.12792788525440099</v>
      </c>
      <c r="AC57" s="82">
        <f>(VLOOKUP($A56,'RevPAR Raw Data'!$B$6:$BE$49,'RevPAR Raw Data'!AY$1,FALSE))/100</f>
        <v>6.7079083287816199E-2</v>
      </c>
      <c r="AD57" s="83">
        <f>(VLOOKUP($A56,'RevPAR Raw Data'!$B$6:$BE$49,'RevPAR Raw Data'!BA$1,FALSE))/100</f>
        <v>0.30091051084632797</v>
      </c>
      <c r="AE57" s="83">
        <f>(VLOOKUP($A56,'RevPAR Raw Data'!$B$6:$BE$49,'RevPAR Raw Data'!BB$1,FALSE))/100</f>
        <v>0.21471288076115702</v>
      </c>
      <c r="AF57" s="82">
        <f>(VLOOKUP($A56,'RevPAR Raw Data'!$B$6:$BE$49,'RevPAR Raw Data'!BC$1,FALSE))/100</f>
        <v>0.25847900854508299</v>
      </c>
      <c r="AG57" s="84">
        <f>(VLOOKUP($A56,'RevPAR Raw Data'!$B$6:$BE$49,'RevPAR Raw Data'!BE$1,FALSE))/100</f>
        <v>0.128644852082202</v>
      </c>
    </row>
    <row r="58" spans="1:33" x14ac:dyDescent="0.2">
      <c r="A58" s="146"/>
      <c r="B58" s="122"/>
      <c r="C58" s="123"/>
      <c r="D58" s="123"/>
      <c r="E58" s="123"/>
      <c r="F58" s="123"/>
      <c r="G58" s="124"/>
      <c r="H58" s="123"/>
      <c r="I58" s="123"/>
      <c r="J58" s="124"/>
      <c r="K58" s="125"/>
      <c r="M58" s="122"/>
      <c r="N58" s="123"/>
      <c r="O58" s="123"/>
      <c r="P58" s="123"/>
      <c r="Q58" s="123"/>
      <c r="R58" s="124"/>
      <c r="S58" s="123"/>
      <c r="T58" s="123"/>
      <c r="U58" s="124"/>
      <c r="V58" s="125"/>
      <c r="X58" s="122"/>
      <c r="Y58" s="123"/>
      <c r="Z58" s="123"/>
      <c r="AA58" s="123"/>
      <c r="AB58" s="123"/>
      <c r="AC58" s="124"/>
      <c r="AD58" s="123"/>
      <c r="AE58" s="123"/>
      <c r="AF58" s="124"/>
      <c r="AG58" s="125"/>
    </row>
    <row r="59" spans="1:33" x14ac:dyDescent="0.2">
      <c r="A59" s="126" t="s">
        <v>34</v>
      </c>
      <c r="B59" s="109">
        <f>(VLOOKUP($A59,'Occupancy Raw Data'!$B$8:$BE$45,'Occupancy Raw Data'!AG$3,FALSE))/100</f>
        <v>0.63592639705237308</v>
      </c>
      <c r="C59" s="110">
        <f>(VLOOKUP($A59,'Occupancy Raw Data'!$B$8:$BE$45,'Occupancy Raw Data'!AH$3,FALSE))/100</f>
        <v>0.73676880833742697</v>
      </c>
      <c r="D59" s="110">
        <f>(VLOOKUP($A59,'Occupancy Raw Data'!$B$8:$BE$45,'Occupancy Raw Data'!AI$3,FALSE))/100</f>
        <v>0.77531179890478297</v>
      </c>
      <c r="E59" s="110">
        <f>(VLOOKUP($A59,'Occupancy Raw Data'!$B$8:$BE$45,'Occupancy Raw Data'!AJ$3,FALSE))/100</f>
        <v>0.71901584050282497</v>
      </c>
      <c r="F59" s="110">
        <f>(VLOOKUP($A59,'Occupancy Raw Data'!$B$8:$BE$45,'Occupancy Raw Data'!AK$3,FALSE))/100</f>
        <v>0.68609794663397494</v>
      </c>
      <c r="G59" s="111">
        <f>(VLOOKUP($A59,'Occupancy Raw Data'!$B$8:$BE$45,'Occupancy Raw Data'!AL$3,FALSE))/100</f>
        <v>0.710624739843421</v>
      </c>
      <c r="H59" s="91">
        <f>(VLOOKUP($A59,'Occupancy Raw Data'!$B$8:$BE$45,'Occupancy Raw Data'!AN$3,FALSE))/100</f>
        <v>0.76186612220192407</v>
      </c>
      <c r="I59" s="91">
        <f>(VLOOKUP($A59,'Occupancy Raw Data'!$B$8:$BE$45,'Occupancy Raw Data'!AO$3,FALSE))/100</f>
        <v>0.74944022035909197</v>
      </c>
      <c r="J59" s="111">
        <f>(VLOOKUP($A59,'Occupancy Raw Data'!$B$8:$BE$45,'Occupancy Raw Data'!AP$3,FALSE))/100</f>
        <v>0.75565317128050791</v>
      </c>
      <c r="K59" s="112">
        <f>(VLOOKUP($A59,'Occupancy Raw Data'!$B$8:$BE$45,'Occupancy Raw Data'!AR$3,FALSE))/100</f>
        <v>0.72349015913376602</v>
      </c>
      <c r="M59" s="113">
        <f>VLOOKUP($A59,'ADR Raw Data'!$B$6:$BE$43,'ADR Raw Data'!AG$1,FALSE)</f>
        <v>174.90496732273999</v>
      </c>
      <c r="N59" s="114">
        <f>VLOOKUP($A59,'ADR Raw Data'!$B$6:$BE$43,'ADR Raw Data'!AH$1,FALSE)</f>
        <v>204.26230280136801</v>
      </c>
      <c r="O59" s="114">
        <f>VLOOKUP($A59,'ADR Raw Data'!$B$6:$BE$43,'ADR Raw Data'!AI$1,FALSE)</f>
        <v>214.002337658296</v>
      </c>
      <c r="P59" s="114">
        <f>VLOOKUP($A59,'ADR Raw Data'!$B$6:$BE$43,'ADR Raw Data'!AJ$1,FALSE)</f>
        <v>198.505222366932</v>
      </c>
      <c r="Q59" s="114">
        <f>VLOOKUP($A59,'ADR Raw Data'!$B$6:$BE$43,'ADR Raw Data'!AK$1,FALSE)</f>
        <v>174.05985948492699</v>
      </c>
      <c r="R59" s="115">
        <f>VLOOKUP($A59,'ADR Raw Data'!$B$6:$BE$43,'ADR Raw Data'!AL$1,FALSE)</f>
        <v>194.13643383861901</v>
      </c>
      <c r="S59" s="114">
        <f>VLOOKUP($A59,'ADR Raw Data'!$B$6:$BE$43,'ADR Raw Data'!AN$1,FALSE)</f>
        <v>169.717839855151</v>
      </c>
      <c r="T59" s="114">
        <f>VLOOKUP($A59,'ADR Raw Data'!$B$6:$BE$43,'ADR Raw Data'!AO$1,FALSE)</f>
        <v>166.52044526119801</v>
      </c>
      <c r="U59" s="115">
        <f>VLOOKUP($A59,'ADR Raw Data'!$B$6:$BE$43,'ADR Raw Data'!AP$1,FALSE)</f>
        <v>168.132286985039</v>
      </c>
      <c r="V59" s="116">
        <f>VLOOKUP($A59,'ADR Raw Data'!$B$6:$BE$43,'ADR Raw Data'!AR$1,FALSE)</f>
        <v>186.376292754367</v>
      </c>
      <c r="X59" s="113">
        <f>VLOOKUP($A59,'RevPAR Raw Data'!$B$6:$BE$43,'RevPAR Raw Data'!AG$1,FALSE)</f>
        <v>111.22668569611299</v>
      </c>
      <c r="Y59" s="114">
        <f>VLOOKUP($A59,'RevPAR Raw Data'!$B$6:$BE$43,'RevPAR Raw Data'!AH$1,FALSE)</f>
        <v>150.49409342322201</v>
      </c>
      <c r="Z59" s="114">
        <f>VLOOKUP($A59,'RevPAR Raw Data'!$B$6:$BE$43,'RevPAR Raw Data'!AI$1,FALSE)</f>
        <v>165.91853737968299</v>
      </c>
      <c r="AA59" s="114">
        <f>VLOOKUP($A59,'RevPAR Raw Data'!$B$6:$BE$43,'RevPAR Raw Data'!AJ$1,FALSE)</f>
        <v>142.72839930436001</v>
      </c>
      <c r="AB59" s="114">
        <f>VLOOKUP($A59,'RevPAR Raw Data'!$B$6:$BE$43,'RevPAR Raw Data'!AK$1,FALSE)</f>
        <v>119.422112184006</v>
      </c>
      <c r="AC59" s="115">
        <f>VLOOKUP($A59,'RevPAR Raw Data'!$B$6:$BE$43,'RevPAR Raw Data'!AL$1,FALSE)</f>
        <v>137.95815279069799</v>
      </c>
      <c r="AD59" s="114">
        <f>VLOOKUP($A59,'RevPAR Raw Data'!$B$6:$BE$43,'RevPAR Raw Data'!AN$1,FALSE)</f>
        <v>129.30227251893101</v>
      </c>
      <c r="AE59" s="114">
        <f>VLOOKUP($A59,'RevPAR Raw Data'!$B$6:$BE$43,'RevPAR Raw Data'!AO$1,FALSE)</f>
        <v>124.797119190847</v>
      </c>
      <c r="AF59" s="115">
        <f>VLOOKUP($A59,'RevPAR Raw Data'!$B$6:$BE$43,'RevPAR Raw Data'!AP$1,FALSE)</f>
        <v>127.04969585488899</v>
      </c>
      <c r="AG59" s="116">
        <f>VLOOKUP($A59,'RevPAR Raw Data'!$B$6:$BE$43,'RevPAR Raw Data'!AR$1,FALSE)</f>
        <v>134.841413703618</v>
      </c>
    </row>
    <row r="60" spans="1:33" x14ac:dyDescent="0.2">
      <c r="A60" s="93" t="s">
        <v>14</v>
      </c>
      <c r="B60" s="81">
        <f>(VLOOKUP($A59,'Occupancy Raw Data'!$B$8:$BE$51,'Occupancy Raw Data'!AT$3,FALSE))/100</f>
        <v>4.7048868941114902E-2</v>
      </c>
      <c r="C60" s="82">
        <f>(VLOOKUP($A59,'Occupancy Raw Data'!$B$8:$BE$51,'Occupancy Raw Data'!AU$3,FALSE))/100</f>
        <v>2.4235416705944299E-2</v>
      </c>
      <c r="D60" s="82">
        <f>(VLOOKUP($A59,'Occupancy Raw Data'!$B$8:$BE$51,'Occupancy Raw Data'!AV$3,FALSE))/100</f>
        <v>3.7766824365832098E-2</v>
      </c>
      <c r="E60" s="82">
        <f>(VLOOKUP($A59,'Occupancy Raw Data'!$B$8:$BE$51,'Occupancy Raw Data'!AW$3,FALSE))/100</f>
        <v>-4.0984270917896096E-2</v>
      </c>
      <c r="F60" s="82">
        <f>(VLOOKUP($A59,'Occupancy Raw Data'!$B$8:$BE$51,'Occupancy Raw Data'!AX$3,FALSE))/100</f>
        <v>-5.0453808351802104E-2</v>
      </c>
      <c r="G60" s="82">
        <f>(VLOOKUP($A59,'Occupancy Raw Data'!$B$8:$BE$51,'Occupancy Raw Data'!AY$3,FALSE))/100</f>
        <v>1.9873544875881198E-3</v>
      </c>
      <c r="H60" s="83">
        <f>(VLOOKUP($A59,'Occupancy Raw Data'!$B$8:$BE$51,'Occupancy Raw Data'!BA$3,FALSE))/100</f>
        <v>5.61485974894586E-2</v>
      </c>
      <c r="I60" s="83">
        <f>(VLOOKUP($A59,'Occupancy Raw Data'!$B$8:$BE$51,'Occupancy Raw Data'!BB$3,FALSE))/100</f>
        <v>4.13859408883245E-2</v>
      </c>
      <c r="J60" s="82">
        <f>(VLOOKUP($A59,'Occupancy Raw Data'!$B$8:$BE$51,'Occupancy Raw Data'!BC$3,FALSE))/100</f>
        <v>4.8776008165805601E-2</v>
      </c>
      <c r="K60" s="84">
        <f>(VLOOKUP($A59,'Occupancy Raw Data'!$B$8:$BE$51,'Occupancy Raw Data'!BE$3,FALSE))/100</f>
        <v>1.55071548397919E-2</v>
      </c>
      <c r="M60" s="81">
        <f>(VLOOKUP($A59,'ADR Raw Data'!$B$6:$BE$49,'ADR Raw Data'!AT$1,FALSE))/100</f>
        <v>1.64597056640081E-2</v>
      </c>
      <c r="N60" s="82">
        <f>(VLOOKUP($A59,'ADR Raw Data'!$B$6:$BE$49,'ADR Raw Data'!AU$1,FALSE))/100</f>
        <v>3.4304931956237801E-2</v>
      </c>
      <c r="O60" s="82">
        <f>(VLOOKUP($A59,'ADR Raw Data'!$B$6:$BE$49,'ADR Raw Data'!AV$1,FALSE))/100</f>
        <v>7.7432220280657504E-3</v>
      </c>
      <c r="P60" s="82">
        <f>(VLOOKUP($A59,'ADR Raw Data'!$B$6:$BE$49,'ADR Raw Data'!AW$1,FALSE))/100</f>
        <v>-4.5589281572605694E-2</v>
      </c>
      <c r="Q60" s="82">
        <f>(VLOOKUP($A59,'ADR Raw Data'!$B$6:$BE$49,'ADR Raw Data'!AX$1,FALSE))/100</f>
        <v>-4.59248226695948E-2</v>
      </c>
      <c r="R60" s="82">
        <f>(VLOOKUP($A59,'ADR Raw Data'!$B$6:$BE$49,'ADR Raw Data'!AY$1,FALSE))/100</f>
        <v>-6.57290361338314E-3</v>
      </c>
      <c r="S60" s="83">
        <f>(VLOOKUP($A59,'ADR Raw Data'!$B$6:$BE$49,'ADR Raw Data'!BA$1,FALSE))/100</f>
        <v>3.93261145234126E-2</v>
      </c>
      <c r="T60" s="83">
        <f>(VLOOKUP($A59,'ADR Raw Data'!$B$6:$BE$49,'ADR Raw Data'!BB$1,FALSE))/100</f>
        <v>3.4765490614213301E-2</v>
      </c>
      <c r="U60" s="82">
        <f>(VLOOKUP($A59,'ADR Raw Data'!$B$6:$BE$49,'ADR Raw Data'!BC$1,FALSE))/100</f>
        <v>3.7134579305452997E-2</v>
      </c>
      <c r="V60" s="84">
        <f>(VLOOKUP($A59,'ADR Raw Data'!$B$6:$BE$49,'ADR Raw Data'!BE$1,FALSE))/100</f>
        <v>3.1208018720206999E-3</v>
      </c>
      <c r="X60" s="81">
        <f>(VLOOKUP($A59,'RevPAR Raw Data'!$B$6:$BE$49,'RevPAR Raw Data'!AT$1,FALSE))/100</f>
        <v>6.4282985139718307E-2</v>
      </c>
      <c r="Y60" s="82">
        <f>(VLOOKUP($A59,'RevPAR Raw Data'!$B$6:$BE$49,'RevPAR Raw Data'!AU$1,FALSE))/100</f>
        <v>5.9371742983210699E-2</v>
      </c>
      <c r="Z60" s="82">
        <f>(VLOOKUP($A59,'RevPAR Raw Data'!$B$6:$BE$49,'RevPAR Raw Data'!AV$1,FALSE))/100</f>
        <v>4.58024833002574E-2</v>
      </c>
      <c r="AA60" s="82">
        <f>(VLOOKUP($A59,'RevPAR Raw Data'!$B$6:$BE$49,'RevPAR Raw Data'!AW$1,FALSE))/100</f>
        <v>-8.4705109023578001E-2</v>
      </c>
      <c r="AB60" s="82">
        <f>(VLOOKUP($A59,'RevPAR Raw Data'!$B$6:$BE$49,'RevPAR Raw Data'!AX$1,FALSE))/100</f>
        <v>-9.4061548819834806E-2</v>
      </c>
      <c r="AC60" s="82">
        <f>(VLOOKUP($A59,'RevPAR Raw Data'!$B$6:$BE$49,'RevPAR Raw Data'!AY$1,FALSE))/100</f>
        <v>-4.5986118152875595E-3</v>
      </c>
      <c r="AD60" s="83">
        <f>(VLOOKUP($A59,'RevPAR Raw Data'!$B$6:$BE$49,'RevPAR Raw Data'!BA$1,FALSE))/100</f>
        <v>9.7682818188070702E-2</v>
      </c>
      <c r="AE60" s="83">
        <f>(VLOOKUP($A59,'RevPAR Raw Data'!$B$6:$BE$49,'RevPAR Raw Data'!BB$1,FALSE))/100</f>
        <v>7.7590234042051301E-2</v>
      </c>
      <c r="AF60" s="82">
        <f>(VLOOKUP($A59,'RevPAR Raw Data'!$B$6:$BE$49,'RevPAR Raw Data'!BC$1,FALSE))/100</f>
        <v>8.77218640146952E-2</v>
      </c>
      <c r="AG60" s="84">
        <f>(VLOOKUP($A59,'RevPAR Raw Data'!$B$6:$BE$49,'RevPAR Raw Data'!BE$1,FALSE))/100</f>
        <v>1.86763514696663E-2</v>
      </c>
    </row>
    <row r="61" spans="1:33" x14ac:dyDescent="0.2">
      <c r="A61" s="131"/>
      <c r="B61" s="109"/>
      <c r="C61" s="110"/>
      <c r="D61" s="110"/>
      <c r="E61" s="110"/>
      <c r="F61" s="110"/>
      <c r="G61" s="110"/>
      <c r="H61" s="91"/>
      <c r="I61" s="91"/>
      <c r="J61" s="110"/>
      <c r="K61" s="133"/>
      <c r="M61" s="113"/>
      <c r="N61" s="114"/>
      <c r="O61" s="114"/>
      <c r="P61" s="114"/>
      <c r="Q61" s="114"/>
      <c r="R61" s="115"/>
      <c r="S61" s="114"/>
      <c r="T61" s="114"/>
      <c r="U61" s="115"/>
      <c r="V61" s="116"/>
      <c r="X61" s="113"/>
      <c r="Y61" s="114"/>
      <c r="Z61" s="114"/>
      <c r="AA61" s="114"/>
      <c r="AB61" s="114"/>
      <c r="AC61" s="115"/>
      <c r="AD61" s="114"/>
      <c r="AE61" s="114"/>
      <c r="AF61" s="115"/>
      <c r="AG61" s="116"/>
    </row>
    <row r="62" spans="1:33" x14ac:dyDescent="0.2">
      <c r="A62" s="108" t="s">
        <v>35</v>
      </c>
      <c r="B62" s="109">
        <f>(VLOOKUP($A62,'Occupancy Raw Data'!$B$8:$BE$45,'Occupancy Raw Data'!AG$3,FALSE))/100</f>
        <v>0.66029909110124707</v>
      </c>
      <c r="C62" s="110">
        <f>(VLOOKUP($A62,'Occupancy Raw Data'!$B$8:$BE$45,'Occupancy Raw Data'!AH$3,FALSE))/100</f>
        <v>0.761041842772612</v>
      </c>
      <c r="D62" s="110">
        <f>(VLOOKUP($A62,'Occupancy Raw Data'!$B$8:$BE$45,'Occupancy Raw Data'!AI$3,FALSE))/100</f>
        <v>0.81078296703296704</v>
      </c>
      <c r="E62" s="110">
        <f>(VLOOKUP($A62,'Occupancy Raw Data'!$B$8:$BE$45,'Occupancy Raw Data'!AJ$3,FALSE))/100</f>
        <v>0.77052514792899407</v>
      </c>
      <c r="F62" s="110">
        <f>(VLOOKUP($A62,'Occupancy Raw Data'!$B$8:$BE$45,'Occupancy Raw Data'!AK$3,FALSE))/100</f>
        <v>0.76738165680473303</v>
      </c>
      <c r="G62" s="111">
        <f>(VLOOKUP($A62,'Occupancy Raw Data'!$B$8:$BE$45,'Occupancy Raw Data'!AL$3,FALSE))/100</f>
        <v>0.75401010186398398</v>
      </c>
      <c r="H62" s="91">
        <f>(VLOOKUP($A62,'Occupancy Raw Data'!$B$8:$BE$45,'Occupancy Raw Data'!AN$3,FALSE))/100</f>
        <v>0.83196851225697299</v>
      </c>
      <c r="I62" s="91">
        <f>(VLOOKUP($A62,'Occupancy Raw Data'!$B$8:$BE$45,'Occupancy Raw Data'!AO$3,FALSE))/100</f>
        <v>0.75530959425190103</v>
      </c>
      <c r="J62" s="111">
        <f>(VLOOKUP($A62,'Occupancy Raw Data'!$B$8:$BE$45,'Occupancy Raw Data'!AP$3,FALSE))/100</f>
        <v>0.79363905325443695</v>
      </c>
      <c r="K62" s="112">
        <f>(VLOOKUP($A62,'Occupancy Raw Data'!$B$8:$BE$45,'Occupancy Raw Data'!AR$3,FALSE))/100</f>
        <v>0.76533300123781001</v>
      </c>
      <c r="M62" s="113">
        <f>VLOOKUP($A62,'ADR Raw Data'!$B$6:$BE$43,'ADR Raw Data'!AG$1,FALSE)</f>
        <v>182.08840102436801</v>
      </c>
      <c r="N62" s="114">
        <f>VLOOKUP($A62,'ADR Raw Data'!$B$6:$BE$43,'ADR Raw Data'!AH$1,FALSE)</f>
        <v>229.10375980562301</v>
      </c>
      <c r="O62" s="114">
        <f>VLOOKUP($A62,'ADR Raw Data'!$B$6:$BE$43,'ADR Raw Data'!AI$1,FALSE)</f>
        <v>236.33506206626899</v>
      </c>
      <c r="P62" s="114">
        <f>VLOOKUP($A62,'ADR Raw Data'!$B$6:$BE$43,'ADR Raw Data'!AJ$1,FALSE)</f>
        <v>229.058670163529</v>
      </c>
      <c r="Q62" s="114">
        <f>VLOOKUP($A62,'ADR Raw Data'!$B$6:$BE$43,'ADR Raw Data'!AK$1,FALSE)</f>
        <v>188.930179345955</v>
      </c>
      <c r="R62" s="115">
        <f>VLOOKUP($A62,'ADR Raw Data'!$B$6:$BE$43,'ADR Raw Data'!AL$1,FALSE)</f>
        <v>214.23918402668201</v>
      </c>
      <c r="S62" s="114">
        <f>VLOOKUP($A62,'ADR Raw Data'!$B$6:$BE$43,'ADR Raw Data'!AN$1,FALSE)</f>
        <v>155.70851404984899</v>
      </c>
      <c r="T62" s="114">
        <f>VLOOKUP($A62,'ADR Raw Data'!$B$6:$BE$43,'ADR Raw Data'!AO$1,FALSE)</f>
        <v>146.62440457454599</v>
      </c>
      <c r="U62" s="115">
        <f>VLOOKUP($A62,'ADR Raw Data'!$B$6:$BE$43,'ADR Raw Data'!AP$1,FALSE)</f>
        <v>151.38582162827799</v>
      </c>
      <c r="V62" s="116">
        <f>VLOOKUP($A62,'ADR Raw Data'!$B$6:$BE$43,'ADR Raw Data'!AR$1,FALSE)</f>
        <v>195.616332858319</v>
      </c>
      <c r="X62" s="113">
        <f>VLOOKUP($A62,'RevPAR Raw Data'!$B$6:$BE$43,'RevPAR Raw Data'!AG$1,FALSE)</f>
        <v>120.23280569647</v>
      </c>
      <c r="Y62" s="114">
        <f>VLOOKUP($A62,'RevPAR Raw Data'!$B$6:$BE$43,'RevPAR Raw Data'!AH$1,FALSE)</f>
        <v>174.357547548605</v>
      </c>
      <c r="Z62" s="114">
        <f>VLOOKUP($A62,'RevPAR Raw Data'!$B$6:$BE$43,'RevPAR Raw Data'!AI$1,FALSE)</f>
        <v>191.61644283601001</v>
      </c>
      <c r="AA62" s="114">
        <f>VLOOKUP($A62,'RevPAR Raw Data'!$B$6:$BE$43,'RevPAR Raw Data'!AJ$1,FALSE)</f>
        <v>176.49546571217201</v>
      </c>
      <c r="AB62" s="114">
        <f>VLOOKUP($A62,'RevPAR Raw Data'!$B$6:$BE$43,'RevPAR Raw Data'!AK$1,FALSE)</f>
        <v>144.981554046914</v>
      </c>
      <c r="AC62" s="115">
        <f>VLOOKUP($A62,'RevPAR Raw Data'!$B$6:$BE$43,'RevPAR Raw Data'!AL$1,FALSE)</f>
        <v>161.538508971216</v>
      </c>
      <c r="AD62" s="114">
        <f>VLOOKUP($A62,'RevPAR Raw Data'!$B$6:$BE$43,'RevPAR Raw Data'!AN$1,FALSE)</f>
        <v>129.544580779797</v>
      </c>
      <c r="AE62" s="114">
        <f>VLOOKUP($A62,'RevPAR Raw Data'!$B$6:$BE$43,'RevPAR Raw Data'!AO$1,FALSE)</f>
        <v>110.74681952662699</v>
      </c>
      <c r="AF62" s="115">
        <f>VLOOKUP($A62,'RevPAR Raw Data'!$B$6:$BE$43,'RevPAR Raw Data'!AP$1,FALSE)</f>
        <v>120.145700153212</v>
      </c>
      <c r="AG62" s="116">
        <f>VLOOKUP($A62,'RevPAR Raw Data'!$B$6:$BE$43,'RevPAR Raw Data'!AR$1,FALSE)</f>
        <v>149.71163511759201</v>
      </c>
    </row>
    <row r="63" spans="1:33" x14ac:dyDescent="0.2">
      <c r="A63" s="93" t="s">
        <v>14</v>
      </c>
      <c r="B63" s="81">
        <f>(VLOOKUP($A62,'Occupancy Raw Data'!$B$8:$BE$51,'Occupancy Raw Data'!AT$3,FALSE))/100</f>
        <v>6.3591105476637808E-2</v>
      </c>
      <c r="C63" s="82">
        <f>(VLOOKUP($A62,'Occupancy Raw Data'!$B$8:$BE$51,'Occupancy Raw Data'!AU$3,FALSE))/100</f>
        <v>1.08610221941814E-2</v>
      </c>
      <c r="D63" s="82">
        <f>(VLOOKUP($A62,'Occupancy Raw Data'!$B$8:$BE$51,'Occupancy Raw Data'!AV$3,FALSE))/100</f>
        <v>5.0144595150111097E-2</v>
      </c>
      <c r="E63" s="82">
        <f>(VLOOKUP($A62,'Occupancy Raw Data'!$B$8:$BE$51,'Occupancy Raw Data'!AW$3,FALSE))/100</f>
        <v>-3.3938698745681603E-2</v>
      </c>
      <c r="F63" s="82">
        <f>(VLOOKUP($A62,'Occupancy Raw Data'!$B$8:$BE$51,'Occupancy Raw Data'!AX$3,FALSE))/100</f>
        <v>-3.5226176745218399E-2</v>
      </c>
      <c r="G63" s="82">
        <f>(VLOOKUP($A62,'Occupancy Raw Data'!$B$8:$BE$51,'Occupancy Raw Data'!AY$3,FALSE))/100</f>
        <v>8.3864941926277397E-3</v>
      </c>
      <c r="H63" s="83">
        <f>(VLOOKUP($A62,'Occupancy Raw Data'!$B$8:$BE$51,'Occupancy Raw Data'!BA$3,FALSE))/100</f>
        <v>0.120434774892564</v>
      </c>
      <c r="I63" s="83">
        <f>(VLOOKUP($A62,'Occupancy Raw Data'!$B$8:$BE$51,'Occupancy Raw Data'!BB$3,FALSE))/100</f>
        <v>7.8926185145289499E-2</v>
      </c>
      <c r="J63" s="82">
        <f>(VLOOKUP($A62,'Occupancy Raw Data'!$B$8:$BE$51,'Occupancy Raw Data'!BC$3,FALSE))/100</f>
        <v>0.100291686799182</v>
      </c>
      <c r="K63" s="84">
        <f>(VLOOKUP($A62,'Occupancy Raw Data'!$B$8:$BE$51,'Occupancy Raw Data'!BE$3,FALSE))/100</f>
        <v>3.3974964273665198E-2</v>
      </c>
      <c r="M63" s="81">
        <f>(VLOOKUP($A62,'ADR Raw Data'!$B$6:$BE$49,'ADR Raw Data'!AT$1,FALSE))/100</f>
        <v>-5.1472806942529703E-2</v>
      </c>
      <c r="N63" s="82">
        <f>(VLOOKUP($A62,'ADR Raw Data'!$B$6:$BE$49,'ADR Raw Data'!AU$1,FALSE))/100</f>
        <v>3.8450489669756699E-2</v>
      </c>
      <c r="O63" s="82">
        <f>(VLOOKUP($A62,'ADR Raw Data'!$B$6:$BE$49,'ADR Raw Data'!AV$1,FALSE))/100</f>
        <v>1.2020225226554399E-2</v>
      </c>
      <c r="P63" s="82">
        <f>(VLOOKUP($A62,'ADR Raw Data'!$B$6:$BE$49,'ADR Raw Data'!AW$1,FALSE))/100</f>
        <v>3.3383995619092697E-3</v>
      </c>
      <c r="Q63" s="82">
        <f>(VLOOKUP($A62,'ADR Raw Data'!$B$6:$BE$49,'ADR Raw Data'!AX$1,FALSE))/100</f>
        <v>-3.2659600092429304E-2</v>
      </c>
      <c r="R63" s="82">
        <f>(VLOOKUP($A62,'ADR Raw Data'!$B$6:$BE$49,'ADR Raw Data'!AY$1,FALSE))/100</f>
        <v>-2.5160434419758898E-3</v>
      </c>
      <c r="S63" s="83">
        <f>(VLOOKUP($A62,'ADR Raw Data'!$B$6:$BE$49,'ADR Raw Data'!BA$1,FALSE))/100</f>
        <v>5.8193353746541199E-4</v>
      </c>
      <c r="T63" s="83">
        <f>(VLOOKUP($A62,'ADR Raw Data'!$B$6:$BE$49,'ADR Raw Data'!BB$1,FALSE))/100</f>
        <v>-1.1484062003947299E-2</v>
      </c>
      <c r="U63" s="82">
        <f>(VLOOKUP($A62,'ADR Raw Data'!$B$6:$BE$49,'ADR Raw Data'!BC$1,FALSE))/100</f>
        <v>-4.5660572260137998E-3</v>
      </c>
      <c r="V63" s="84">
        <f>(VLOOKUP($A62,'ADR Raw Data'!$B$6:$BE$49,'ADR Raw Data'!BE$1,FALSE))/100</f>
        <v>-8.6521283263087598E-3</v>
      </c>
      <c r="X63" s="81">
        <f>(VLOOKUP($A62,'RevPAR Raw Data'!$B$6:$BE$49,'RevPAR Raw Data'!AT$1,FALSE))/100</f>
        <v>8.8450858386470606E-3</v>
      </c>
      <c r="Y63" s="82">
        <f>(VLOOKUP($A62,'RevPAR Raw Data'!$B$6:$BE$49,'RevPAR Raw Data'!AU$1,FALSE))/100</f>
        <v>4.9729123485618601E-2</v>
      </c>
      <c r="Z63" s="82">
        <f>(VLOOKUP($A62,'RevPAR Raw Data'!$B$6:$BE$49,'RevPAR Raw Data'!AV$1,FALSE))/100</f>
        <v>6.2767569704264295E-2</v>
      </c>
      <c r="AA63" s="82">
        <f>(VLOOKUP($A62,'RevPAR Raw Data'!$B$6:$BE$49,'RevPAR Raw Data'!AW$1,FALSE))/100</f>
        <v>-3.0713600120796599E-2</v>
      </c>
      <c r="AB63" s="82">
        <f>(VLOOKUP($A62,'RevPAR Raw Data'!$B$6:$BE$49,'RevPAR Raw Data'!AX$1,FALSE))/100</f>
        <v>-6.6735303992363701E-2</v>
      </c>
      <c r="AC63" s="82">
        <f>(VLOOKUP($A62,'RevPAR Raw Data'!$B$6:$BE$49,'RevPAR Raw Data'!AY$1,FALSE))/100</f>
        <v>5.8493499669373091E-3</v>
      </c>
      <c r="AD63" s="83">
        <f>(VLOOKUP($A62,'RevPAR Raw Data'!$B$6:$BE$49,'RevPAR Raw Data'!BA$1,FALSE))/100</f>
        <v>0.12108679346461701</v>
      </c>
      <c r="AE63" s="83">
        <f>(VLOOKUP($A62,'RevPAR Raw Data'!$B$6:$BE$49,'RevPAR Raw Data'!BB$1,FALSE))/100</f>
        <v>6.6535729937398591E-2</v>
      </c>
      <c r="AF63" s="82">
        <f>(VLOOKUP($A62,'RevPAR Raw Data'!$B$6:$BE$49,'RevPAR Raw Data'!BC$1,FALSE))/100</f>
        <v>9.5267691991949691E-2</v>
      </c>
      <c r="AG63" s="84">
        <f>(VLOOKUP($A62,'RevPAR Raw Data'!$B$6:$BE$49,'RevPAR Raw Data'!BE$1,FALSE))/100</f>
        <v>2.5028880196578899E-2</v>
      </c>
    </row>
    <row r="64" spans="1:33" x14ac:dyDescent="0.2">
      <c r="A64" s="131"/>
      <c r="B64" s="109"/>
      <c r="C64" s="110"/>
      <c r="D64" s="110"/>
      <c r="E64" s="110"/>
      <c r="F64" s="110"/>
      <c r="G64" s="111"/>
      <c r="H64" s="91"/>
      <c r="I64" s="91"/>
      <c r="J64" s="111"/>
      <c r="K64" s="112"/>
      <c r="M64" s="113"/>
      <c r="N64" s="114"/>
      <c r="O64" s="114"/>
      <c r="P64" s="114"/>
      <c r="Q64" s="114"/>
      <c r="R64" s="115"/>
      <c r="S64" s="114"/>
      <c r="T64" s="114"/>
      <c r="U64" s="115"/>
      <c r="V64" s="116"/>
      <c r="X64" s="113"/>
      <c r="Y64" s="114"/>
      <c r="Z64" s="114"/>
      <c r="AA64" s="114"/>
      <c r="AB64" s="114"/>
      <c r="AC64" s="115"/>
      <c r="AD64" s="114"/>
      <c r="AE64" s="114"/>
      <c r="AF64" s="115"/>
      <c r="AG64" s="116"/>
    </row>
    <row r="65" spans="1:33" x14ac:dyDescent="0.2">
      <c r="A65" s="108" t="s">
        <v>36</v>
      </c>
      <c r="B65" s="109">
        <f>(VLOOKUP($A65,'Occupancy Raw Data'!$B$8:$BE$45,'Occupancy Raw Data'!AG$3,FALSE))/100</f>
        <v>0.62549418604651097</v>
      </c>
      <c r="C65" s="110">
        <f>(VLOOKUP($A65,'Occupancy Raw Data'!$B$8:$BE$45,'Occupancy Raw Data'!AH$3,FALSE))/100</f>
        <v>0.72380813953488299</v>
      </c>
      <c r="D65" s="110">
        <f>(VLOOKUP($A65,'Occupancy Raw Data'!$B$8:$BE$45,'Occupancy Raw Data'!AI$3,FALSE))/100</f>
        <v>0.75295655963969099</v>
      </c>
      <c r="E65" s="110">
        <f>(VLOOKUP($A65,'Occupancy Raw Data'!$B$8:$BE$45,'Occupancy Raw Data'!AJ$3,FALSE))/100</f>
        <v>0.69362196716547997</v>
      </c>
      <c r="F65" s="110">
        <f>(VLOOKUP($A65,'Occupancy Raw Data'!$B$8:$BE$45,'Occupancy Raw Data'!AK$3,FALSE))/100</f>
        <v>0.678686619206741</v>
      </c>
      <c r="G65" s="111">
        <f>(VLOOKUP($A65,'Occupancy Raw Data'!$B$8:$BE$45,'Occupancy Raw Data'!AL$3,FALSE))/100</f>
        <v>0.69491702752186901</v>
      </c>
      <c r="H65" s="91">
        <f>(VLOOKUP($A65,'Occupancy Raw Data'!$B$8:$BE$45,'Occupancy Raw Data'!AN$3,FALSE))/100</f>
        <v>0.74575039953508593</v>
      </c>
      <c r="I65" s="91">
        <f>(VLOOKUP($A65,'Occupancy Raw Data'!$B$8:$BE$45,'Occupancy Raw Data'!AO$3,FALSE))/100</f>
        <v>0.74633154147900593</v>
      </c>
      <c r="J65" s="111">
        <f>(VLOOKUP($A65,'Occupancy Raw Data'!$B$8:$BE$45,'Occupancy Raw Data'!AP$3,FALSE))/100</f>
        <v>0.74604097050704599</v>
      </c>
      <c r="K65" s="112">
        <f>(VLOOKUP($A65,'Occupancy Raw Data'!$B$8:$BE$45,'Occupancy Raw Data'!AR$3,FALSE))/100</f>
        <v>0.70952568759730095</v>
      </c>
      <c r="M65" s="113">
        <f>VLOOKUP($A65,'ADR Raw Data'!$B$6:$BE$43,'ADR Raw Data'!AG$1,FALSE)</f>
        <v>152.78398754473201</v>
      </c>
      <c r="N65" s="114">
        <f>VLOOKUP($A65,'ADR Raw Data'!$B$6:$BE$43,'ADR Raw Data'!AH$1,FALSE)</f>
        <v>172.50447608337601</v>
      </c>
      <c r="O65" s="114">
        <f>VLOOKUP($A65,'ADR Raw Data'!$B$6:$BE$43,'ADR Raw Data'!AI$1,FALSE)</f>
        <v>176.998341758962</v>
      </c>
      <c r="P65" s="114">
        <f>VLOOKUP($A65,'ADR Raw Data'!$B$6:$BE$43,'ADR Raw Data'!AJ$1,FALSE)</f>
        <v>163.62610531607299</v>
      </c>
      <c r="Q65" s="114">
        <f>VLOOKUP($A65,'ADR Raw Data'!$B$6:$BE$43,'ADR Raw Data'!AK$1,FALSE)</f>
        <v>149.107867876867</v>
      </c>
      <c r="R65" s="115">
        <f>VLOOKUP($A65,'ADR Raw Data'!$B$6:$BE$43,'ADR Raw Data'!AL$1,FALSE)</f>
        <v>163.58583161169901</v>
      </c>
      <c r="S65" s="114">
        <f>VLOOKUP($A65,'ADR Raw Data'!$B$6:$BE$43,'ADR Raw Data'!AN$1,FALSE)</f>
        <v>143.911200857198</v>
      </c>
      <c r="T65" s="114">
        <f>VLOOKUP($A65,'ADR Raw Data'!$B$6:$BE$43,'ADR Raw Data'!AO$1,FALSE)</f>
        <v>141.89856647848899</v>
      </c>
      <c r="U65" s="115">
        <f>VLOOKUP($A65,'ADR Raw Data'!$B$6:$BE$43,'ADR Raw Data'!AP$1,FALSE)</f>
        <v>142.90449172346601</v>
      </c>
      <c r="V65" s="116">
        <f>VLOOKUP($A65,'ADR Raw Data'!$B$6:$BE$43,'ADR Raw Data'!AR$1,FALSE)</f>
        <v>157.372003019185</v>
      </c>
      <c r="X65" s="113">
        <f>VLOOKUP($A65,'RevPAR Raw Data'!$B$6:$BE$43,'RevPAR Raw Data'!AG$1,FALSE)</f>
        <v>95.565495930232501</v>
      </c>
      <c r="Y65" s="114">
        <f>VLOOKUP($A65,'RevPAR Raw Data'!$B$6:$BE$43,'RevPAR Raw Data'!AH$1,FALSE)</f>
        <v>124.860143895348</v>
      </c>
      <c r="Z65" s="114">
        <f>VLOOKUP($A65,'RevPAR Raw Data'!$B$6:$BE$43,'RevPAR Raw Data'!AI$1,FALSE)</f>
        <v>133.27206247275799</v>
      </c>
      <c r="AA65" s="114">
        <f>VLOOKUP($A65,'RevPAR Raw Data'!$B$6:$BE$43,'RevPAR Raw Data'!AJ$1,FALSE)</f>
        <v>113.49466104896101</v>
      </c>
      <c r="AB65" s="114">
        <f>VLOOKUP($A65,'RevPAR Raw Data'!$B$6:$BE$43,'RevPAR Raw Data'!AK$1,FALSE)</f>
        <v>101.197514746476</v>
      </c>
      <c r="AC65" s="115">
        <f>VLOOKUP($A65,'RevPAR Raw Data'!$B$6:$BE$43,'RevPAR Raw Data'!AL$1,FALSE)</f>
        <v>113.678579848295</v>
      </c>
      <c r="AD65" s="114">
        <f>VLOOKUP($A65,'RevPAR Raw Data'!$B$6:$BE$43,'RevPAR Raw Data'!AN$1,FALSE)</f>
        <v>107.321835536829</v>
      </c>
      <c r="AE65" s="114">
        <f>VLOOKUP($A65,'RevPAR Raw Data'!$B$6:$BE$43,'RevPAR Raw Data'!AO$1,FALSE)</f>
        <v>105.90337585355201</v>
      </c>
      <c r="AF65" s="115">
        <f>VLOOKUP($A65,'RevPAR Raw Data'!$B$6:$BE$43,'RevPAR Raw Data'!AP$1,FALSE)</f>
        <v>106.61260569519099</v>
      </c>
      <c r="AG65" s="116">
        <f>VLOOKUP($A65,'RevPAR Raw Data'!$B$6:$BE$43,'RevPAR Raw Data'!AR$1,FALSE)</f>
        <v>111.65947865075201</v>
      </c>
    </row>
    <row r="66" spans="1:33" x14ac:dyDescent="0.2">
      <c r="A66" s="93" t="s">
        <v>14</v>
      </c>
      <c r="B66" s="81">
        <f>(VLOOKUP($A65,'Occupancy Raw Data'!$B$8:$BE$51,'Occupancy Raw Data'!AT$3,FALSE))/100</f>
        <v>6.7414735939824097E-2</v>
      </c>
      <c r="C66" s="82">
        <f>(VLOOKUP($A65,'Occupancy Raw Data'!$B$8:$BE$51,'Occupancy Raw Data'!AU$3,FALSE))/100</f>
        <v>6.3645075248105101E-2</v>
      </c>
      <c r="D66" s="82">
        <f>(VLOOKUP($A65,'Occupancy Raw Data'!$B$8:$BE$51,'Occupancy Raw Data'!AV$3,FALSE))/100</f>
        <v>4.7749581060824997E-2</v>
      </c>
      <c r="E66" s="82">
        <f>(VLOOKUP($A65,'Occupancy Raw Data'!$B$8:$BE$51,'Occupancy Raw Data'!AW$3,FALSE))/100</f>
        <v>-2.1526844526480203E-2</v>
      </c>
      <c r="F66" s="82">
        <f>(VLOOKUP($A65,'Occupancy Raw Data'!$B$8:$BE$51,'Occupancy Raw Data'!AX$3,FALSE))/100</f>
        <v>2.5357719162756299E-2</v>
      </c>
      <c r="G66" s="82">
        <f>(VLOOKUP($A65,'Occupancy Raw Data'!$B$8:$BE$51,'Occupancy Raw Data'!AY$3,FALSE))/100</f>
        <v>3.5361915004791501E-2</v>
      </c>
      <c r="H66" s="83">
        <f>(VLOOKUP($A65,'Occupancy Raw Data'!$B$8:$BE$51,'Occupancy Raw Data'!BA$3,FALSE))/100</f>
        <v>0.144603254595777</v>
      </c>
      <c r="I66" s="83">
        <f>(VLOOKUP($A65,'Occupancy Raw Data'!$B$8:$BE$51,'Occupancy Raw Data'!BB$3,FALSE))/100</f>
        <v>0.14880456662522501</v>
      </c>
      <c r="J66" s="82">
        <f>(VLOOKUP($A65,'Occupancy Raw Data'!$B$8:$BE$51,'Occupancy Raw Data'!BC$3,FALSE))/100</f>
        <v>0.14670088057164501</v>
      </c>
      <c r="K66" s="84">
        <f>(VLOOKUP($A65,'Occupancy Raw Data'!$B$8:$BE$51,'Occupancy Raw Data'!BE$3,FALSE))/100</f>
        <v>6.6472736398848098E-2</v>
      </c>
      <c r="M66" s="81">
        <f>(VLOOKUP($A65,'ADR Raw Data'!$B$6:$BE$49,'ADR Raw Data'!AT$1,FALSE))/100</f>
        <v>1.6527376469737901E-2</v>
      </c>
      <c r="N66" s="82">
        <f>(VLOOKUP($A65,'ADR Raw Data'!$B$6:$BE$49,'ADR Raw Data'!AU$1,FALSE))/100</f>
        <v>6.3722084206726207E-3</v>
      </c>
      <c r="O66" s="82">
        <f>(VLOOKUP($A65,'ADR Raw Data'!$B$6:$BE$49,'ADR Raw Data'!AV$1,FALSE))/100</f>
        <v>-1.5406310099685501E-2</v>
      </c>
      <c r="P66" s="82">
        <f>(VLOOKUP($A65,'ADR Raw Data'!$B$6:$BE$49,'ADR Raw Data'!AW$1,FALSE))/100</f>
        <v>-6.0794246588361203E-2</v>
      </c>
      <c r="Q66" s="82">
        <f>(VLOOKUP($A65,'ADR Raw Data'!$B$6:$BE$49,'ADR Raw Data'!AX$1,FALSE))/100</f>
        <v>-4.8548066571133398E-2</v>
      </c>
      <c r="R66" s="82">
        <f>(VLOOKUP($A65,'ADR Raw Data'!$B$6:$BE$49,'ADR Raw Data'!AY$1,FALSE))/100</f>
        <v>-2.16685721115965E-2</v>
      </c>
      <c r="S66" s="83">
        <f>(VLOOKUP($A65,'ADR Raw Data'!$B$6:$BE$49,'ADR Raw Data'!BA$1,FALSE))/100</f>
        <v>1.31193421197101E-2</v>
      </c>
      <c r="T66" s="83">
        <f>(VLOOKUP($A65,'ADR Raw Data'!$B$6:$BE$49,'ADR Raw Data'!BB$1,FALSE))/100</f>
        <v>1.3743387835095499E-2</v>
      </c>
      <c r="U66" s="82">
        <f>(VLOOKUP($A65,'ADR Raw Data'!$B$6:$BE$49,'ADR Raw Data'!BC$1,FALSE))/100</f>
        <v>1.3415548493748798E-2</v>
      </c>
      <c r="V66" s="84">
        <f>(VLOOKUP($A65,'ADR Raw Data'!$B$6:$BE$49,'ADR Raw Data'!BE$1,FALSE))/100</f>
        <v>-1.5746924527082401E-2</v>
      </c>
      <c r="X66" s="81">
        <f>(VLOOKUP($A65,'RevPAR Raw Data'!$B$6:$BE$49,'RevPAR Raw Data'!AT$1,FALSE))/100</f>
        <v>8.5056301130047501E-2</v>
      </c>
      <c r="Y66" s="82">
        <f>(VLOOKUP($A65,'RevPAR Raw Data'!$B$6:$BE$49,'RevPAR Raw Data'!AU$1,FALSE))/100</f>
        <v>7.0422843353208003E-2</v>
      </c>
      <c r="Z66" s="82">
        <f>(VLOOKUP($A65,'RevPAR Raw Data'!$B$6:$BE$49,'RevPAR Raw Data'!AV$1,FALSE))/100</f>
        <v>3.16076261081863E-2</v>
      </c>
      <c r="AA66" s="82">
        <f>(VLOOKUP($A65,'RevPAR Raw Data'!$B$6:$BE$49,'RevPAR Raw Data'!AW$1,FALSE))/100</f>
        <v>-8.1012382820429302E-2</v>
      </c>
      <c r="AB66" s="82">
        <f>(VLOOKUP($A65,'RevPAR Raw Data'!$B$6:$BE$49,'RevPAR Raw Data'!AX$1,FALSE))/100</f>
        <v>-2.4421415646382602E-2</v>
      </c>
      <c r="AC66" s="82">
        <f>(VLOOKUP($A65,'RevPAR Raw Data'!$B$6:$BE$49,'RevPAR Raw Data'!AY$1,FALSE))/100</f>
        <v>1.2927100687909501E-2</v>
      </c>
      <c r="AD66" s="83">
        <f>(VLOOKUP($A65,'RevPAR Raw Data'!$B$6:$BE$49,'RevPAR Raw Data'!BA$1,FALSE))/100</f>
        <v>0.15961969628415201</v>
      </c>
      <c r="AE66" s="83">
        <f>(VLOOKUP($A65,'RevPAR Raw Data'!$B$6:$BE$49,'RevPAR Raw Data'!BB$1,FALSE))/100</f>
        <v>0.16459303333108402</v>
      </c>
      <c r="AF66" s="82">
        <f>(VLOOKUP($A65,'RevPAR Raw Data'!$B$6:$BE$49,'RevPAR Raw Data'!BC$1,FALSE))/100</f>
        <v>0.16208450184277801</v>
      </c>
      <c r="AG66" s="84">
        <f>(VLOOKUP($A65,'RevPAR Raw Data'!$B$6:$BE$49,'RevPAR Raw Data'!BE$1,FALSE))/100</f>
        <v>4.9679070708584294E-2</v>
      </c>
    </row>
    <row r="67" spans="1:33" x14ac:dyDescent="0.2">
      <c r="A67" s="134"/>
      <c r="B67" s="109"/>
      <c r="C67" s="110"/>
      <c r="D67" s="110"/>
      <c r="E67" s="110"/>
      <c r="F67" s="110"/>
      <c r="G67" s="111"/>
      <c r="H67" s="91"/>
      <c r="I67" s="91"/>
      <c r="J67" s="111"/>
      <c r="K67" s="112"/>
      <c r="M67" s="113"/>
      <c r="N67" s="114"/>
      <c r="O67" s="114"/>
      <c r="P67" s="114"/>
      <c r="Q67" s="114"/>
      <c r="R67" s="115"/>
      <c r="S67" s="114"/>
      <c r="T67" s="114"/>
      <c r="U67" s="115"/>
      <c r="V67" s="116"/>
      <c r="X67" s="113"/>
      <c r="Y67" s="114"/>
      <c r="Z67" s="114"/>
      <c r="AA67" s="114"/>
      <c r="AB67" s="114"/>
      <c r="AC67" s="115"/>
      <c r="AD67" s="114"/>
      <c r="AE67" s="114"/>
      <c r="AF67" s="115"/>
      <c r="AG67" s="116"/>
    </row>
    <row r="68" spans="1:33" x14ac:dyDescent="0.2">
      <c r="A68" s="108" t="s">
        <v>37</v>
      </c>
      <c r="B68" s="109">
        <f>(VLOOKUP($A68,'Occupancy Raw Data'!$B$8:$BE$45,'Occupancy Raw Data'!AG$3,FALSE))/100</f>
        <v>0.63585951940850205</v>
      </c>
      <c r="C68" s="110">
        <f>(VLOOKUP($A68,'Occupancy Raw Data'!$B$8:$BE$45,'Occupancy Raw Data'!AH$3,FALSE))/100</f>
        <v>0.76371880776340106</v>
      </c>
      <c r="D68" s="110">
        <f>(VLOOKUP($A68,'Occupancy Raw Data'!$B$8:$BE$45,'Occupancy Raw Data'!AI$3,FALSE))/100</f>
        <v>0.80499075785582208</v>
      </c>
      <c r="E68" s="110">
        <f>(VLOOKUP($A68,'Occupancy Raw Data'!$B$8:$BE$45,'Occupancy Raw Data'!AJ$3,FALSE))/100</f>
        <v>0.74318391866913103</v>
      </c>
      <c r="F68" s="110">
        <f>(VLOOKUP($A68,'Occupancy Raw Data'!$B$8:$BE$45,'Occupancy Raw Data'!AK$3,FALSE))/100</f>
        <v>0.67253927911275402</v>
      </c>
      <c r="G68" s="111">
        <f>(VLOOKUP($A68,'Occupancy Raw Data'!$B$8:$BE$45,'Occupancy Raw Data'!AL$3,FALSE))/100</f>
        <v>0.72405845656192203</v>
      </c>
      <c r="H68" s="91">
        <f>(VLOOKUP($A68,'Occupancy Raw Data'!$B$8:$BE$45,'Occupancy Raw Data'!AN$3,FALSE))/100</f>
        <v>0.73931377079482408</v>
      </c>
      <c r="I68" s="91">
        <f>(VLOOKUP($A68,'Occupancy Raw Data'!$B$8:$BE$45,'Occupancy Raw Data'!AO$3,FALSE))/100</f>
        <v>0.74578327171903791</v>
      </c>
      <c r="J68" s="111">
        <f>(VLOOKUP($A68,'Occupancy Raw Data'!$B$8:$BE$45,'Occupancy Raw Data'!AP$3,FALSE))/100</f>
        <v>0.74254852125693105</v>
      </c>
      <c r="K68" s="112">
        <f>(VLOOKUP($A68,'Occupancy Raw Data'!$B$8:$BE$45,'Occupancy Raw Data'!AR$3,FALSE))/100</f>
        <v>0.72934133218906694</v>
      </c>
      <c r="M68" s="113">
        <f>VLOOKUP($A68,'ADR Raw Data'!$B$6:$BE$43,'ADR Raw Data'!AG$1,FALSE)</f>
        <v>148.47337118459299</v>
      </c>
      <c r="N68" s="114">
        <f>VLOOKUP($A68,'ADR Raw Data'!$B$6:$BE$43,'ADR Raw Data'!AH$1,FALSE)</f>
        <v>181.85737473055201</v>
      </c>
      <c r="O68" s="114">
        <f>VLOOKUP($A68,'ADR Raw Data'!$B$6:$BE$43,'ADR Raw Data'!AI$1,FALSE)</f>
        <v>197.27805467853</v>
      </c>
      <c r="P68" s="114">
        <f>VLOOKUP($A68,'ADR Raw Data'!$B$6:$BE$43,'ADR Raw Data'!AJ$1,FALSE)</f>
        <v>185.50423130732099</v>
      </c>
      <c r="Q68" s="114">
        <f>VLOOKUP($A68,'ADR Raw Data'!$B$6:$BE$43,'ADR Raw Data'!AK$1,FALSE)</f>
        <v>151.50482092244201</v>
      </c>
      <c r="R68" s="115">
        <f>VLOOKUP($A68,'ADR Raw Data'!$B$6:$BE$43,'ADR Raw Data'!AL$1,FALSE)</f>
        <v>174.53281940821199</v>
      </c>
      <c r="S68" s="114">
        <f>VLOOKUP($A68,'ADR Raw Data'!$B$6:$BE$43,'ADR Raw Data'!AN$1,FALSE)</f>
        <v>138.83376201265699</v>
      </c>
      <c r="T68" s="114">
        <f>VLOOKUP($A68,'ADR Raw Data'!$B$6:$BE$43,'ADR Raw Data'!AO$1,FALSE)</f>
        <v>136.91089226241101</v>
      </c>
      <c r="U68" s="115">
        <f>VLOOKUP($A68,'ADR Raw Data'!$B$6:$BE$43,'ADR Raw Data'!AP$1,FALSE)</f>
        <v>137.86813885647601</v>
      </c>
      <c r="V68" s="116">
        <f>VLOOKUP($A68,'ADR Raw Data'!$B$6:$BE$43,'ADR Raw Data'!AR$1,FALSE)</f>
        <v>163.86749984442901</v>
      </c>
      <c r="X68" s="113">
        <f>VLOOKUP($A68,'RevPAR Raw Data'!$B$6:$BE$43,'RevPAR Raw Data'!AG$1,FALSE)</f>
        <v>94.408206446395496</v>
      </c>
      <c r="Y68" s="114">
        <f>VLOOKUP($A68,'RevPAR Raw Data'!$B$6:$BE$43,'RevPAR Raw Data'!AH$1,FALSE)</f>
        <v>138.88789741219901</v>
      </c>
      <c r="Z68" s="114">
        <f>VLOOKUP($A68,'RevPAR Raw Data'!$B$6:$BE$43,'RevPAR Raw Data'!AI$1,FALSE)</f>
        <v>158.80701074399201</v>
      </c>
      <c r="AA68" s="114">
        <f>VLOOKUP($A68,'RevPAR Raw Data'!$B$6:$BE$43,'RevPAR Raw Data'!AJ$1,FALSE)</f>
        <v>137.86376155267999</v>
      </c>
      <c r="AB68" s="114">
        <f>VLOOKUP($A68,'RevPAR Raw Data'!$B$6:$BE$43,'RevPAR Raw Data'!AK$1,FALSE)</f>
        <v>101.892943045286</v>
      </c>
      <c r="AC68" s="115">
        <f>VLOOKUP($A68,'RevPAR Raw Data'!$B$6:$BE$43,'RevPAR Raw Data'!AL$1,FALSE)</f>
        <v>126.37196384011</v>
      </c>
      <c r="AD68" s="114">
        <f>VLOOKUP($A68,'RevPAR Raw Data'!$B$6:$BE$43,'RevPAR Raw Data'!AN$1,FALSE)</f>
        <v>102.64171210720799</v>
      </c>
      <c r="AE68" s="114">
        <f>VLOOKUP($A68,'RevPAR Raw Data'!$B$6:$BE$43,'RevPAR Raw Data'!AO$1,FALSE)</f>
        <v>102.105853165434</v>
      </c>
      <c r="AF68" s="115">
        <f>VLOOKUP($A68,'RevPAR Raw Data'!$B$6:$BE$43,'RevPAR Raw Data'!AP$1,FALSE)</f>
        <v>102.373782636321</v>
      </c>
      <c r="AG68" s="116">
        <f>VLOOKUP($A68,'RevPAR Raw Data'!$B$6:$BE$43,'RevPAR Raw Data'!AR$1,FALSE)</f>
        <v>119.515340639028</v>
      </c>
    </row>
    <row r="69" spans="1:33" x14ac:dyDescent="0.2">
      <c r="A69" s="93" t="s">
        <v>14</v>
      </c>
      <c r="B69" s="81">
        <f>(VLOOKUP($A68,'Occupancy Raw Data'!$B$8:$BE$51,'Occupancy Raw Data'!AT$3,FALSE))/100</f>
        <v>8.0291402325013195E-2</v>
      </c>
      <c r="C69" s="82">
        <f>(VLOOKUP($A68,'Occupancy Raw Data'!$B$8:$BE$51,'Occupancy Raw Data'!AU$3,FALSE))/100</f>
        <v>5.5610073126887205E-2</v>
      </c>
      <c r="D69" s="82">
        <f>(VLOOKUP($A68,'Occupancy Raw Data'!$B$8:$BE$51,'Occupancy Raw Data'!AV$3,FALSE))/100</f>
        <v>3.9579238615371104E-2</v>
      </c>
      <c r="E69" s="82">
        <f>(VLOOKUP($A68,'Occupancy Raw Data'!$B$8:$BE$51,'Occupancy Raw Data'!AW$3,FALSE))/100</f>
        <v>-3.2744416427949001E-2</v>
      </c>
      <c r="F69" s="82">
        <f>(VLOOKUP($A68,'Occupancy Raw Data'!$B$8:$BE$51,'Occupancy Raw Data'!AX$3,FALSE))/100</f>
        <v>-1.3045083063044201E-2</v>
      </c>
      <c r="G69" s="82">
        <f>(VLOOKUP($A68,'Occupancy Raw Data'!$B$8:$BE$51,'Occupancy Raw Data'!AY$3,FALSE))/100</f>
        <v>2.3780409142472602E-2</v>
      </c>
      <c r="H69" s="83">
        <f>(VLOOKUP($A68,'Occupancy Raw Data'!$B$8:$BE$51,'Occupancy Raw Data'!BA$3,FALSE))/100</f>
        <v>9.7788892190354804E-2</v>
      </c>
      <c r="I69" s="83">
        <f>(VLOOKUP($A68,'Occupancy Raw Data'!$B$8:$BE$51,'Occupancy Raw Data'!BB$3,FALSE))/100</f>
        <v>9.9049032007004489E-2</v>
      </c>
      <c r="J69" s="82">
        <f>(VLOOKUP($A68,'Occupancy Raw Data'!$B$8:$BE$51,'Occupancy Raw Data'!BC$3,FALSE))/100</f>
        <v>9.8421345448853795E-2</v>
      </c>
      <c r="K69" s="84">
        <f>(VLOOKUP($A68,'Occupancy Raw Data'!$B$8:$BE$51,'Occupancy Raw Data'!BE$3,FALSE))/100</f>
        <v>4.4425245407752806E-2</v>
      </c>
      <c r="M69" s="81">
        <f>(VLOOKUP($A68,'ADR Raw Data'!$B$6:$BE$49,'ADR Raw Data'!AT$1,FALSE))/100</f>
        <v>4.7541232017429803E-2</v>
      </c>
      <c r="N69" s="82">
        <f>(VLOOKUP($A68,'ADR Raw Data'!$B$6:$BE$49,'ADR Raw Data'!AU$1,FALSE))/100</f>
        <v>6.83340383097676E-2</v>
      </c>
      <c r="O69" s="82">
        <f>(VLOOKUP($A68,'ADR Raw Data'!$B$6:$BE$49,'ADR Raw Data'!AV$1,FALSE))/100</f>
        <v>4.1778154904885498E-2</v>
      </c>
      <c r="P69" s="82">
        <f>(VLOOKUP($A68,'ADR Raw Data'!$B$6:$BE$49,'ADR Raw Data'!AW$1,FALSE))/100</f>
        <v>1.9183540357453198E-2</v>
      </c>
      <c r="Q69" s="82">
        <f>(VLOOKUP($A68,'ADR Raw Data'!$B$6:$BE$49,'ADR Raw Data'!AX$1,FALSE))/100</f>
        <v>1.0169621380072999E-2</v>
      </c>
      <c r="R69" s="82">
        <f>(VLOOKUP($A68,'ADR Raw Data'!$B$6:$BE$49,'ADR Raw Data'!AY$1,FALSE))/100</f>
        <v>3.6822323185867298E-2</v>
      </c>
      <c r="S69" s="83">
        <f>(VLOOKUP($A68,'ADR Raw Data'!$B$6:$BE$49,'ADR Raw Data'!BA$1,FALSE))/100</f>
        <v>1.9376731354682299E-2</v>
      </c>
      <c r="T69" s="83">
        <f>(VLOOKUP($A68,'ADR Raw Data'!$B$6:$BE$49,'ADR Raw Data'!BB$1,FALSE))/100</f>
        <v>3.2096789244871402E-2</v>
      </c>
      <c r="U69" s="82">
        <f>(VLOOKUP($A68,'ADR Raw Data'!$B$6:$BE$49,'ADR Raw Data'!BC$1,FALSE))/100</f>
        <v>2.5672930212896898E-2</v>
      </c>
      <c r="V69" s="84">
        <f>(VLOOKUP($A68,'ADR Raw Data'!$B$6:$BE$49,'ADR Raw Data'!BE$1,FALSE))/100</f>
        <v>3.0916183764508699E-2</v>
      </c>
      <c r="X69" s="81">
        <f>(VLOOKUP($A68,'RevPAR Raw Data'!$B$6:$BE$49,'RevPAR Raw Data'!AT$1,FALSE))/100</f>
        <v>0.131649786529381</v>
      </c>
      <c r="Y69" s="82">
        <f>(VLOOKUP($A68,'RevPAR Raw Data'!$B$6:$BE$49,'RevPAR Raw Data'!AU$1,FALSE))/100</f>
        <v>0.127744172304116</v>
      </c>
      <c r="Z69" s="82">
        <f>(VLOOKUP($A68,'RevPAR Raw Data'!$B$6:$BE$49,'RevPAR Raw Data'!AV$1,FALSE))/100</f>
        <v>8.3010941082147086E-2</v>
      </c>
      <c r="AA69" s="82">
        <f>(VLOOKUP($A68,'RevPAR Raw Data'!$B$6:$BE$49,'RevPAR Raw Data'!AW$1,FALSE))/100</f>
        <v>-1.4189029904522601E-2</v>
      </c>
      <c r="AB69" s="82">
        <f>(VLOOKUP($A68,'RevPAR Raw Data'!$B$6:$BE$49,'RevPAR Raw Data'!AX$1,FALSE))/100</f>
        <v>-3.0081252385939002E-3</v>
      </c>
      <c r="AC69" s="82">
        <f>(VLOOKUP($A68,'RevPAR Raw Data'!$B$6:$BE$49,'RevPAR Raw Data'!AY$1,FALSE))/100</f>
        <v>6.1478382239276305E-2</v>
      </c>
      <c r="AD69" s="83">
        <f>(VLOOKUP($A68,'RevPAR Raw Data'!$B$6:$BE$49,'RevPAR Raw Data'!BA$1,FALSE))/100</f>
        <v>0.119060452638481</v>
      </c>
      <c r="AE69" s="83">
        <f>(VLOOKUP($A68,'RevPAR Raw Data'!$B$6:$BE$49,'RevPAR Raw Data'!BB$1,FALSE))/100</f>
        <v>0.134324977157113</v>
      </c>
      <c r="AF69" s="82">
        <f>(VLOOKUP($A68,'RevPAR Raw Data'!$B$6:$BE$49,'RevPAR Raw Data'!BC$1,FALSE))/100</f>
        <v>0.126621039994918</v>
      </c>
      <c r="AG69" s="84">
        <f>(VLOOKUP($A68,'RevPAR Raw Data'!$B$6:$BE$49,'RevPAR Raw Data'!BE$1,FALSE))/100</f>
        <v>7.6714888223071001E-2</v>
      </c>
    </row>
    <row r="70" spans="1:33" x14ac:dyDescent="0.2">
      <c r="A70" s="131"/>
      <c r="B70" s="109"/>
      <c r="C70" s="110"/>
      <c r="D70" s="110"/>
      <c r="E70" s="110"/>
      <c r="F70" s="110"/>
      <c r="G70" s="111"/>
      <c r="H70" s="91"/>
      <c r="I70" s="91"/>
      <c r="J70" s="111"/>
      <c r="K70" s="112"/>
      <c r="M70" s="113"/>
      <c r="N70" s="114"/>
      <c r="O70" s="114"/>
      <c r="P70" s="114"/>
      <c r="Q70" s="114"/>
      <c r="R70" s="115"/>
      <c r="S70" s="114"/>
      <c r="T70" s="114"/>
      <c r="U70" s="115"/>
      <c r="V70" s="116"/>
      <c r="X70" s="113"/>
      <c r="Y70" s="114"/>
      <c r="Z70" s="114"/>
      <c r="AA70" s="114"/>
      <c r="AB70" s="114"/>
      <c r="AC70" s="115"/>
      <c r="AD70" s="114"/>
      <c r="AE70" s="114"/>
      <c r="AF70" s="115"/>
      <c r="AG70" s="116"/>
    </row>
    <row r="71" spans="1:33" x14ac:dyDescent="0.2">
      <c r="A71" s="108" t="s">
        <v>38</v>
      </c>
      <c r="B71" s="109">
        <f>(VLOOKUP($A71,'Occupancy Raw Data'!$B$8:$BE$45,'Occupancy Raw Data'!AG$3,FALSE))/100</f>
        <v>0.58044189852700401</v>
      </c>
      <c r="C71" s="110">
        <f>(VLOOKUP($A71,'Occupancy Raw Data'!$B$8:$BE$45,'Occupancy Raw Data'!AH$3,FALSE))/100</f>
        <v>0.71153846153846101</v>
      </c>
      <c r="D71" s="110">
        <f>(VLOOKUP($A71,'Occupancy Raw Data'!$B$8:$BE$45,'Occupancy Raw Data'!AI$3,FALSE))/100</f>
        <v>0.75265957446808496</v>
      </c>
      <c r="E71" s="110">
        <f>(VLOOKUP($A71,'Occupancy Raw Data'!$B$8:$BE$45,'Occupancy Raw Data'!AJ$3,FALSE))/100</f>
        <v>0.70290507364975396</v>
      </c>
      <c r="F71" s="110">
        <f>(VLOOKUP($A71,'Occupancy Raw Data'!$B$8:$BE$45,'Occupancy Raw Data'!AK$3,FALSE))/100</f>
        <v>0.66239770867430392</v>
      </c>
      <c r="G71" s="111">
        <f>(VLOOKUP($A71,'Occupancy Raw Data'!$B$8:$BE$45,'Occupancy Raw Data'!AL$3,FALSE))/100</f>
        <v>0.68198854337152204</v>
      </c>
      <c r="H71" s="91">
        <f>(VLOOKUP($A71,'Occupancy Raw Data'!$B$8:$BE$45,'Occupancy Raw Data'!AN$3,FALSE))/100</f>
        <v>0.72348608837970507</v>
      </c>
      <c r="I71" s="91">
        <f>(VLOOKUP($A71,'Occupancy Raw Data'!$B$8:$BE$45,'Occupancy Raw Data'!AO$3,FALSE))/100</f>
        <v>0.72307692307692306</v>
      </c>
      <c r="J71" s="111">
        <f>(VLOOKUP($A71,'Occupancy Raw Data'!$B$8:$BE$45,'Occupancy Raw Data'!AP$3,FALSE))/100</f>
        <v>0.72328150572831407</v>
      </c>
      <c r="K71" s="112">
        <f>(VLOOKUP($A71,'Occupancy Raw Data'!$B$8:$BE$45,'Occupancy Raw Data'!AR$3,FALSE))/100</f>
        <v>0.69378653261631895</v>
      </c>
      <c r="M71" s="113">
        <f>VLOOKUP($A71,'ADR Raw Data'!$B$6:$BE$43,'ADR Raw Data'!AG$1,FALSE)</f>
        <v>140.41332087974001</v>
      </c>
      <c r="N71" s="114">
        <f>VLOOKUP($A71,'ADR Raw Data'!$B$6:$BE$43,'ADR Raw Data'!AH$1,FALSE)</f>
        <v>152.56652271420299</v>
      </c>
      <c r="O71" s="114">
        <f>VLOOKUP($A71,'ADR Raw Data'!$B$6:$BE$43,'ADR Raw Data'!AI$1,FALSE)</f>
        <v>155.71730524598999</v>
      </c>
      <c r="P71" s="114">
        <f>VLOOKUP($A71,'ADR Raw Data'!$B$6:$BE$43,'ADR Raw Data'!AJ$1,FALSE)</f>
        <v>150.878561615926</v>
      </c>
      <c r="Q71" s="114">
        <f>VLOOKUP($A71,'ADR Raw Data'!$B$6:$BE$43,'ADR Raw Data'!AK$1,FALSE)</f>
        <v>145.78268886280799</v>
      </c>
      <c r="R71" s="115">
        <f>VLOOKUP($A71,'ADR Raw Data'!$B$6:$BE$43,'ADR Raw Data'!AL$1,FALSE)</f>
        <v>149.52751760880199</v>
      </c>
      <c r="S71" s="114">
        <f>VLOOKUP($A71,'ADR Raw Data'!$B$6:$BE$43,'ADR Raw Data'!AN$1,FALSE)</f>
        <v>171.976884402216</v>
      </c>
      <c r="T71" s="114">
        <f>VLOOKUP($A71,'ADR Raw Data'!$B$6:$BE$43,'ADR Raw Data'!AO$1,FALSE)</f>
        <v>168.41885638297799</v>
      </c>
      <c r="U71" s="115">
        <f>VLOOKUP($A71,'ADR Raw Data'!$B$6:$BE$43,'ADR Raw Data'!AP$1,FALSE)</f>
        <v>170.19837359280399</v>
      </c>
      <c r="V71" s="116">
        <f>VLOOKUP($A71,'ADR Raw Data'!$B$6:$BE$43,'ADR Raw Data'!AR$1,FALSE)</f>
        <v>155.684556713538</v>
      </c>
      <c r="X71" s="113">
        <f>VLOOKUP($A71,'RevPAR Raw Data'!$B$6:$BE$43,'RevPAR Raw Data'!AG$1,FALSE)</f>
        <v>81.501774549918096</v>
      </c>
      <c r="Y71" s="114">
        <f>VLOOKUP($A71,'RevPAR Raw Data'!$B$6:$BE$43,'RevPAR Raw Data'!AH$1,FALSE)</f>
        <v>108.55694885433699</v>
      </c>
      <c r="Z71" s="114">
        <f>VLOOKUP($A71,'RevPAR Raw Data'!$B$6:$BE$43,'RevPAR Raw Data'!AI$1,FALSE)</f>
        <v>117.202120703764</v>
      </c>
      <c r="AA71" s="114">
        <f>VLOOKUP($A71,'RevPAR Raw Data'!$B$6:$BE$43,'RevPAR Raw Data'!AJ$1,FALSE)</f>
        <v>106.053306464811</v>
      </c>
      <c r="AB71" s="114">
        <f>VLOOKUP($A71,'RevPAR Raw Data'!$B$6:$BE$43,'RevPAR Raw Data'!AK$1,FALSE)</f>
        <v>96.566119067103102</v>
      </c>
      <c r="AC71" s="115">
        <f>VLOOKUP($A71,'RevPAR Raw Data'!$B$6:$BE$43,'RevPAR Raw Data'!AL$1,FALSE)</f>
        <v>101.976053927986</v>
      </c>
      <c r="AD71" s="114">
        <f>VLOOKUP($A71,'RevPAR Raw Data'!$B$6:$BE$43,'RevPAR Raw Data'!AN$1,FALSE)</f>
        <v>124.42288338788801</v>
      </c>
      <c r="AE71" s="114">
        <f>VLOOKUP($A71,'RevPAR Raw Data'!$B$6:$BE$43,'RevPAR Raw Data'!AO$1,FALSE)</f>
        <v>121.779788461538</v>
      </c>
      <c r="AF71" s="115">
        <f>VLOOKUP($A71,'RevPAR Raw Data'!$B$6:$BE$43,'RevPAR Raw Data'!AP$1,FALSE)</f>
        <v>123.101335924713</v>
      </c>
      <c r="AG71" s="116">
        <f>VLOOKUP($A71,'RevPAR Raw Data'!$B$6:$BE$43,'RevPAR Raw Data'!AR$1,FALSE)</f>
        <v>108.011848784194</v>
      </c>
    </row>
    <row r="72" spans="1:33" x14ac:dyDescent="0.2">
      <c r="A72" s="93" t="s">
        <v>14</v>
      </c>
      <c r="B72" s="81">
        <f>(VLOOKUP($A71,'Occupancy Raw Data'!$B$8:$BE$51,'Occupancy Raw Data'!AT$3,FALSE))/100</f>
        <v>9.1526740218806302E-2</v>
      </c>
      <c r="C72" s="82">
        <f>(VLOOKUP($A71,'Occupancy Raw Data'!$B$8:$BE$51,'Occupancy Raw Data'!AU$3,FALSE))/100</f>
        <v>7.1332627038480395E-2</v>
      </c>
      <c r="D72" s="82">
        <f>(VLOOKUP($A71,'Occupancy Raw Data'!$B$8:$BE$51,'Occupancy Raw Data'!AV$3,FALSE))/100</f>
        <v>7.4638660111624192E-2</v>
      </c>
      <c r="E72" s="82">
        <f>(VLOOKUP($A71,'Occupancy Raw Data'!$B$8:$BE$51,'Occupancy Raw Data'!AW$3,FALSE))/100</f>
        <v>2.6033586286074599E-2</v>
      </c>
      <c r="F72" s="82">
        <f>(VLOOKUP($A71,'Occupancy Raw Data'!$B$8:$BE$51,'Occupancy Raw Data'!AX$3,FALSE))/100</f>
        <v>3.57576501988285E-3</v>
      </c>
      <c r="G72" s="82">
        <f>(VLOOKUP($A71,'Occupancy Raw Data'!$B$8:$BE$51,'Occupancy Raw Data'!AY$3,FALSE))/100</f>
        <v>5.1988979671552603E-2</v>
      </c>
      <c r="H72" s="83">
        <f>(VLOOKUP($A71,'Occupancy Raw Data'!$B$8:$BE$51,'Occupancy Raw Data'!BA$3,FALSE))/100</f>
        <v>2.6640049385306001E-2</v>
      </c>
      <c r="I72" s="83">
        <f>(VLOOKUP($A71,'Occupancy Raw Data'!$B$8:$BE$51,'Occupancy Raw Data'!BB$3,FALSE))/100</f>
        <v>3.9736212114368299E-2</v>
      </c>
      <c r="J72" s="82">
        <f>(VLOOKUP($A71,'Occupancy Raw Data'!$B$8:$BE$51,'Occupancy Raw Data'!BC$3,FALSE))/100</f>
        <v>3.3144778620174301E-2</v>
      </c>
      <c r="K72" s="84">
        <f>(VLOOKUP($A71,'Occupancy Raw Data'!$B$8:$BE$51,'Occupancy Raw Data'!BE$3,FALSE))/100</f>
        <v>4.6304534236814805E-2</v>
      </c>
      <c r="M72" s="81">
        <f>(VLOOKUP($A71,'ADR Raw Data'!$B$6:$BE$49,'ADR Raw Data'!AT$1,FALSE))/100</f>
        <v>-2.7615117591820702E-2</v>
      </c>
      <c r="N72" s="82">
        <f>(VLOOKUP($A71,'ADR Raw Data'!$B$6:$BE$49,'ADR Raw Data'!AU$1,FALSE))/100</f>
        <v>2.1954806186416299E-2</v>
      </c>
      <c r="O72" s="82">
        <f>(VLOOKUP($A71,'ADR Raw Data'!$B$6:$BE$49,'ADR Raw Data'!AV$1,FALSE))/100</f>
        <v>2.6233512698885198E-3</v>
      </c>
      <c r="P72" s="82">
        <f>(VLOOKUP($A71,'ADR Raw Data'!$B$6:$BE$49,'ADR Raw Data'!AW$1,FALSE))/100</f>
        <v>-5.1826911133727498E-2</v>
      </c>
      <c r="Q72" s="82">
        <f>(VLOOKUP($A71,'ADR Raw Data'!$B$6:$BE$49,'ADR Raw Data'!AX$1,FALSE))/100</f>
        <v>-5.87667407806403E-2</v>
      </c>
      <c r="R72" s="82">
        <f>(VLOOKUP($A71,'ADR Raw Data'!$B$6:$BE$49,'ADR Raw Data'!AY$1,FALSE))/100</f>
        <v>-2.2736885259604499E-2</v>
      </c>
      <c r="S72" s="83">
        <f>(VLOOKUP($A71,'ADR Raw Data'!$B$6:$BE$49,'ADR Raw Data'!BA$1,FALSE))/100</f>
        <v>1.67575297378139E-2</v>
      </c>
      <c r="T72" s="83">
        <f>(VLOOKUP($A71,'ADR Raw Data'!$B$6:$BE$49,'ADR Raw Data'!BB$1,FALSE))/100</f>
        <v>3.2472236685257101E-3</v>
      </c>
      <c r="U72" s="82">
        <f>(VLOOKUP($A71,'ADR Raw Data'!$B$6:$BE$49,'ADR Raw Data'!BC$1,FALSE))/100</f>
        <v>1.0005620128992501E-2</v>
      </c>
      <c r="V72" s="84">
        <f>(VLOOKUP($A71,'ADR Raw Data'!$B$6:$BE$49,'ADR Raw Data'!BE$1,FALSE))/100</f>
        <v>-1.26790397393865E-2</v>
      </c>
      <c r="X72" s="81">
        <f>(VLOOKUP($A71,'RevPAR Raw Data'!$B$6:$BE$49,'RevPAR Raw Data'!AT$1,FALSE))/100</f>
        <v>6.1384100933047102E-2</v>
      </c>
      <c r="Y72" s="82">
        <f>(VLOOKUP($A71,'RevPAR Raw Data'!$B$6:$BE$49,'RevPAR Raw Data'!AU$1,FALSE))/100</f>
        <v>9.4853527226294504E-2</v>
      </c>
      <c r="Z72" s="82">
        <f>(VLOOKUP($A71,'RevPAR Raw Data'!$B$6:$BE$49,'RevPAR Raw Data'!AV$1,FALSE))/100</f>
        <v>7.7457814805299396E-2</v>
      </c>
      <c r="AA72" s="82">
        <f>(VLOOKUP($A71,'RevPAR Raw Data'!$B$6:$BE$49,'RevPAR Raw Data'!AW$1,FALSE))/100</f>
        <v>-2.7142565210593501E-2</v>
      </c>
      <c r="AB72" s="82">
        <f>(VLOOKUP($A71,'RevPAR Raw Data'!$B$6:$BE$49,'RevPAR Raw Data'!AX$1,FALSE))/100</f>
        <v>-5.5401111816773402E-2</v>
      </c>
      <c r="AC72" s="82">
        <f>(VLOOKUP($A71,'RevPAR Raw Data'!$B$6:$BE$49,'RevPAR Raw Data'!AY$1,FALSE))/100</f>
        <v>2.8070026946392098E-2</v>
      </c>
      <c r="AD72" s="83">
        <f>(VLOOKUP($A71,'RevPAR Raw Data'!$B$6:$BE$49,'RevPAR Raw Data'!BA$1,FALSE))/100</f>
        <v>4.3844000542911002E-2</v>
      </c>
      <c r="AE72" s="83">
        <f>(VLOOKUP($A71,'RevPAR Raw Data'!$B$6:$BE$49,'RevPAR Raw Data'!BB$1,FALSE))/100</f>
        <v>4.31124681513693E-2</v>
      </c>
      <c r="AF72" s="82">
        <f>(VLOOKUP($A71,'RevPAR Raw Data'!$B$6:$BE$49,'RevPAR Raw Data'!BC$1,FALSE))/100</f>
        <v>4.3482032813299903E-2</v>
      </c>
      <c r="AG72" s="84">
        <f>(VLOOKUP($A71,'RevPAR Raw Data'!$B$6:$BE$49,'RevPAR Raw Data'!BE$1,FALSE))/100</f>
        <v>3.3038397467725897E-2</v>
      </c>
    </row>
    <row r="73" spans="1:33" x14ac:dyDescent="0.2">
      <c r="A73" s="131"/>
      <c r="B73" s="109"/>
      <c r="C73" s="110"/>
      <c r="D73" s="110"/>
      <c r="E73" s="110"/>
      <c r="F73" s="110"/>
      <c r="G73" s="111"/>
      <c r="H73" s="91"/>
      <c r="I73" s="91"/>
      <c r="J73" s="111"/>
      <c r="K73" s="112"/>
      <c r="M73" s="113"/>
      <c r="N73" s="114"/>
      <c r="O73" s="114"/>
      <c r="P73" s="114"/>
      <c r="Q73" s="114"/>
      <c r="R73" s="115"/>
      <c r="S73" s="114"/>
      <c r="T73" s="114"/>
      <c r="U73" s="115"/>
      <c r="V73" s="116"/>
      <c r="X73" s="113"/>
      <c r="Y73" s="114"/>
      <c r="Z73" s="114"/>
      <c r="AA73" s="114"/>
      <c r="AB73" s="114"/>
      <c r="AC73" s="115"/>
      <c r="AD73" s="114"/>
      <c r="AE73" s="114"/>
      <c r="AF73" s="115"/>
      <c r="AG73" s="116"/>
    </row>
    <row r="74" spans="1:33" x14ac:dyDescent="0.2">
      <c r="A74" s="108" t="s">
        <v>39</v>
      </c>
      <c r="B74" s="109">
        <f>(VLOOKUP($A74,'Occupancy Raw Data'!$B$8:$BE$45,'Occupancy Raw Data'!AG$3,FALSE))/100</f>
        <v>0.56608623548921999</v>
      </c>
      <c r="C74" s="110">
        <f>(VLOOKUP($A74,'Occupancy Raw Data'!$B$8:$BE$45,'Occupancy Raw Data'!AH$3,FALSE))/100</f>
        <v>0.64776119402985</v>
      </c>
      <c r="D74" s="110">
        <f>(VLOOKUP($A74,'Occupancy Raw Data'!$B$8:$BE$45,'Occupancy Raw Data'!AI$3,FALSE))/100</f>
        <v>0.66956882255389705</v>
      </c>
      <c r="E74" s="110">
        <f>(VLOOKUP($A74,'Occupancy Raw Data'!$B$8:$BE$45,'Occupancy Raw Data'!AJ$3,FALSE))/100</f>
        <v>0.65854063018242104</v>
      </c>
      <c r="F74" s="110">
        <f>(VLOOKUP($A74,'Occupancy Raw Data'!$B$8:$BE$45,'Occupancy Raw Data'!AK$3,FALSE))/100</f>
        <v>0.65912106135986703</v>
      </c>
      <c r="G74" s="111">
        <f>(VLOOKUP($A74,'Occupancy Raw Data'!$B$8:$BE$45,'Occupancy Raw Data'!AL$3,FALSE))/100</f>
        <v>0.64021558872305107</v>
      </c>
      <c r="H74" s="91">
        <f>(VLOOKUP($A74,'Occupancy Raw Data'!$B$8:$BE$45,'Occupancy Raw Data'!AN$3,FALSE))/100</f>
        <v>0.72346600331674904</v>
      </c>
      <c r="I74" s="91">
        <f>(VLOOKUP($A74,'Occupancy Raw Data'!$B$8:$BE$45,'Occupancy Raw Data'!AO$3,FALSE))/100</f>
        <v>0.72891100055279101</v>
      </c>
      <c r="J74" s="111">
        <f>(VLOOKUP($A74,'Occupancy Raw Data'!$B$8:$BE$45,'Occupancy Raw Data'!AP$3,FALSE))/100</f>
        <v>0.72618850193477003</v>
      </c>
      <c r="K74" s="112">
        <f>(VLOOKUP($A74,'Occupancy Raw Data'!$B$8:$BE$45,'Occupancy Raw Data'!AR$3,FALSE))/100</f>
        <v>0.66477927821211391</v>
      </c>
      <c r="M74" s="113">
        <f>VLOOKUP($A74,'ADR Raw Data'!$B$6:$BE$43,'ADR Raw Data'!AG$1,FALSE)</f>
        <v>99.265408915580196</v>
      </c>
      <c r="N74" s="114">
        <f>VLOOKUP($A74,'ADR Raw Data'!$B$6:$BE$43,'ADR Raw Data'!AH$1,FALSE)</f>
        <v>104.398216845878</v>
      </c>
      <c r="O74" s="114">
        <f>VLOOKUP($A74,'ADR Raw Data'!$B$6:$BE$43,'ADR Raw Data'!AI$1,FALSE)</f>
        <v>105.97151124871</v>
      </c>
      <c r="P74" s="114">
        <f>VLOOKUP($A74,'ADR Raw Data'!$B$6:$BE$43,'ADR Raw Data'!AJ$1,FALSE)</f>
        <v>104.296231008142</v>
      </c>
      <c r="Q74" s="114">
        <f>VLOOKUP($A74,'ADR Raw Data'!$B$6:$BE$43,'ADR Raw Data'!AK$1,FALSE)</f>
        <v>103.100772424204</v>
      </c>
      <c r="R74" s="115">
        <f>VLOOKUP($A74,'ADR Raw Data'!$B$6:$BE$43,'ADR Raw Data'!AL$1,FALSE)</f>
        <v>103.531472002763</v>
      </c>
      <c r="S74" s="114">
        <f>VLOOKUP($A74,'ADR Raw Data'!$B$6:$BE$43,'ADR Raw Data'!AN$1,FALSE)</f>
        <v>115.71994995224399</v>
      </c>
      <c r="T74" s="114">
        <f>VLOOKUP($A74,'ADR Raw Data'!$B$6:$BE$43,'ADR Raw Data'!AO$1,FALSE)</f>
        <v>115.169080843318</v>
      </c>
      <c r="U74" s="115">
        <f>VLOOKUP($A74,'ADR Raw Data'!$B$6:$BE$43,'ADR Raw Data'!AP$1,FALSE)</f>
        <v>115.443482786838</v>
      </c>
      <c r="V74" s="116">
        <f>VLOOKUP($A74,'ADR Raw Data'!$B$6:$BE$43,'ADR Raw Data'!AR$1,FALSE)</f>
        <v>107.249296872215</v>
      </c>
      <c r="X74" s="113">
        <f>VLOOKUP($A74,'RevPAR Raw Data'!$B$6:$BE$43,'RevPAR Raw Data'!AG$1,FALSE)</f>
        <v>56.192781647318903</v>
      </c>
      <c r="Y74" s="114">
        <f>VLOOKUP($A74,'RevPAR Raw Data'!$B$6:$BE$43,'RevPAR Raw Data'!AH$1,FALSE)</f>
        <v>67.625113598673295</v>
      </c>
      <c r="Z74" s="114">
        <f>VLOOKUP($A74,'RevPAR Raw Data'!$B$6:$BE$43,'RevPAR Raw Data'!AI$1,FALSE)</f>
        <v>70.9552200110558</v>
      </c>
      <c r="AA74" s="114">
        <f>VLOOKUP($A74,'RevPAR Raw Data'!$B$6:$BE$43,'RevPAR Raw Data'!AJ$1,FALSE)</f>
        <v>68.683305693753397</v>
      </c>
      <c r="AB74" s="114">
        <f>VLOOKUP($A74,'RevPAR Raw Data'!$B$6:$BE$43,'RevPAR Raw Data'!AK$1,FALSE)</f>
        <v>67.955890547263607</v>
      </c>
      <c r="AC74" s="115">
        <f>VLOOKUP($A74,'RevPAR Raw Data'!$B$6:$BE$43,'RevPAR Raw Data'!AL$1,FALSE)</f>
        <v>66.282462299613002</v>
      </c>
      <c r="AD74" s="114">
        <f>VLOOKUP($A74,'RevPAR Raw Data'!$B$6:$BE$43,'RevPAR Raw Data'!AN$1,FALSE)</f>
        <v>83.719449695964599</v>
      </c>
      <c r="AE74" s="114">
        <f>VLOOKUP($A74,'RevPAR Raw Data'!$B$6:$BE$43,'RevPAR Raw Data'!AO$1,FALSE)</f>
        <v>83.948009950248704</v>
      </c>
      <c r="AF74" s="115">
        <f>VLOOKUP($A74,'RevPAR Raw Data'!$B$6:$BE$43,'RevPAR Raw Data'!AP$1,FALSE)</f>
        <v>83.833729823106594</v>
      </c>
      <c r="AG74" s="116">
        <f>VLOOKUP($A74,'RevPAR Raw Data'!$B$6:$BE$43,'RevPAR Raw Data'!AR$1,FALSE)</f>
        <v>71.297110163468304</v>
      </c>
    </row>
    <row r="75" spans="1:33" x14ac:dyDescent="0.2">
      <c r="A75" s="93" t="s">
        <v>14</v>
      </c>
      <c r="B75" s="81">
        <f>(VLOOKUP($A74,'Occupancy Raw Data'!$B$8:$BE$51,'Occupancy Raw Data'!AT$3,FALSE))/100</f>
        <v>7.4607848012261998E-3</v>
      </c>
      <c r="C75" s="82">
        <f>(VLOOKUP($A74,'Occupancy Raw Data'!$B$8:$BE$51,'Occupancy Raw Data'!AU$3,FALSE))/100</f>
        <v>2.75146009085009E-2</v>
      </c>
      <c r="D75" s="82">
        <f>(VLOOKUP($A74,'Occupancy Raw Data'!$B$8:$BE$51,'Occupancy Raw Data'!AV$3,FALSE))/100</f>
        <v>1.20036593725213E-2</v>
      </c>
      <c r="E75" s="82">
        <f>(VLOOKUP($A74,'Occupancy Raw Data'!$B$8:$BE$51,'Occupancy Raw Data'!AW$3,FALSE))/100</f>
        <v>9.7742038182190901E-3</v>
      </c>
      <c r="F75" s="82">
        <f>(VLOOKUP($A74,'Occupancy Raw Data'!$B$8:$BE$51,'Occupancy Raw Data'!AX$3,FALSE))/100</f>
        <v>8.8860744322776398E-3</v>
      </c>
      <c r="G75" s="82">
        <f>(VLOOKUP($A74,'Occupancy Raw Data'!$B$8:$BE$51,'Occupancy Raw Data'!AY$3,FALSE))/100</f>
        <v>1.31209727018854E-2</v>
      </c>
      <c r="H75" s="83">
        <f>(VLOOKUP($A74,'Occupancy Raw Data'!$B$8:$BE$51,'Occupancy Raw Data'!BA$3,FALSE))/100</f>
        <v>3.4009766406684601E-3</v>
      </c>
      <c r="I75" s="83">
        <f>(VLOOKUP($A74,'Occupancy Raw Data'!$B$8:$BE$51,'Occupancy Raw Data'!BB$3,FALSE))/100</f>
        <v>4.6695474166721703E-3</v>
      </c>
      <c r="J75" s="82">
        <f>(VLOOKUP($A74,'Occupancy Raw Data'!$B$8:$BE$51,'Occupancy Raw Data'!BC$3,FALSE))/100</f>
        <v>4.0372392839088901E-3</v>
      </c>
      <c r="K75" s="84">
        <f>(VLOOKUP($A74,'Occupancy Raw Data'!$B$8:$BE$51,'Occupancy Raw Data'!BE$3,FALSE))/100</f>
        <v>1.02517394712396E-2</v>
      </c>
      <c r="M75" s="81">
        <f>(VLOOKUP($A74,'ADR Raw Data'!$B$6:$BE$49,'ADR Raw Data'!AT$1,FALSE))/100</f>
        <v>2.4762819234130401E-2</v>
      </c>
      <c r="N75" s="82">
        <f>(VLOOKUP($A74,'ADR Raw Data'!$B$6:$BE$49,'ADR Raw Data'!AU$1,FALSE))/100</f>
        <v>4.0782349057417004E-2</v>
      </c>
      <c r="O75" s="82">
        <f>(VLOOKUP($A74,'ADR Raw Data'!$B$6:$BE$49,'ADR Raw Data'!AV$1,FALSE))/100</f>
        <v>2.4058617609975502E-2</v>
      </c>
      <c r="P75" s="82">
        <f>(VLOOKUP($A74,'ADR Raw Data'!$B$6:$BE$49,'ADR Raw Data'!AW$1,FALSE))/100</f>
        <v>1.52162856640561E-2</v>
      </c>
      <c r="Q75" s="82">
        <f>(VLOOKUP($A74,'ADR Raw Data'!$B$6:$BE$49,'ADR Raw Data'!AX$1,FALSE))/100</f>
        <v>9.7366851176379499E-3</v>
      </c>
      <c r="R75" s="82">
        <f>(VLOOKUP($A74,'ADR Raw Data'!$B$6:$BE$49,'ADR Raw Data'!AY$1,FALSE))/100</f>
        <v>2.2681982236187399E-2</v>
      </c>
      <c r="S75" s="83">
        <f>(VLOOKUP($A74,'ADR Raw Data'!$B$6:$BE$49,'ADR Raw Data'!BA$1,FALSE))/100</f>
        <v>2.7241111850470002E-2</v>
      </c>
      <c r="T75" s="83">
        <f>(VLOOKUP($A74,'ADR Raw Data'!$B$6:$BE$49,'ADR Raw Data'!BB$1,FALSE))/100</f>
        <v>1.9060822686942799E-2</v>
      </c>
      <c r="U75" s="82">
        <f>(VLOOKUP($A74,'ADR Raw Data'!$B$6:$BE$49,'ADR Raw Data'!BC$1,FALSE))/100</f>
        <v>2.3130082788146402E-2</v>
      </c>
      <c r="V75" s="84">
        <f>(VLOOKUP($A74,'ADR Raw Data'!$B$6:$BE$49,'ADR Raw Data'!BE$1,FALSE))/100</f>
        <v>2.2599305549817997E-2</v>
      </c>
      <c r="X75" s="81">
        <f>(VLOOKUP($A74,'RevPAR Raw Data'!$B$6:$BE$49,'RevPAR Raw Data'!AT$1,FALSE))/100</f>
        <v>3.2408354100734102E-2</v>
      </c>
      <c r="Y75" s="82">
        <f>(VLOOKUP($A74,'RevPAR Raw Data'!$B$6:$BE$49,'RevPAR Raw Data'!AU$1,FALSE))/100</f>
        <v>6.9419060024343893E-2</v>
      </c>
      <c r="Z75" s="82">
        <f>(VLOOKUP($A74,'RevPAR Raw Data'!$B$6:$BE$49,'RevPAR Raw Data'!AV$1,FALSE))/100</f>
        <v>3.6351068433260698E-2</v>
      </c>
      <c r="AA75" s="82">
        <f>(VLOOKUP($A74,'RevPAR Raw Data'!$B$6:$BE$49,'RevPAR Raw Data'!AW$1,FALSE))/100</f>
        <v>2.5139216559711901E-2</v>
      </c>
      <c r="AB75" s="82">
        <f>(VLOOKUP($A74,'RevPAR Raw Data'!$B$6:$BE$49,'RevPAR Raw Data'!AX$1,FALSE))/100</f>
        <v>1.8709280458594501E-2</v>
      </c>
      <c r="AC75" s="82">
        <f>(VLOOKUP($A74,'RevPAR Raw Data'!$B$6:$BE$49,'RevPAR Raw Data'!AY$1,FALSE))/100</f>
        <v>3.6100564607818499E-2</v>
      </c>
      <c r="AD75" s="83">
        <f>(VLOOKUP($A74,'RevPAR Raw Data'!$B$6:$BE$49,'RevPAR Raw Data'!BA$1,FALSE))/100</f>
        <v>3.07347348762077E-2</v>
      </c>
      <c r="AE75" s="83">
        <f>(VLOOKUP($A74,'RevPAR Raw Data'!$B$6:$BE$49,'RevPAR Raw Data'!BB$1,FALSE))/100</f>
        <v>2.3819375518952399E-2</v>
      </c>
      <c r="AF75" s="82">
        <f>(VLOOKUP($A74,'RevPAR Raw Data'!$B$6:$BE$49,'RevPAR Raw Data'!BC$1,FALSE))/100</f>
        <v>2.7260703750927703E-2</v>
      </c>
      <c r="AG75" s="84">
        <f>(VLOOKUP($A74,'RevPAR Raw Data'!$B$6:$BE$49,'RevPAR Raw Data'!BE$1,FALSE))/100</f>
        <v>3.3082727213785398E-2</v>
      </c>
    </row>
    <row r="76" spans="1:33" x14ac:dyDescent="0.2">
      <c r="A76" s="131"/>
      <c r="B76" s="109"/>
      <c r="C76" s="110"/>
      <c r="D76" s="110"/>
      <c r="E76" s="110"/>
      <c r="F76" s="110"/>
      <c r="G76" s="111"/>
      <c r="H76" s="91"/>
      <c r="I76" s="91"/>
      <c r="J76" s="111"/>
      <c r="K76" s="112"/>
      <c r="M76" s="113"/>
      <c r="N76" s="114"/>
      <c r="O76" s="114"/>
      <c r="P76" s="114"/>
      <c r="Q76" s="114"/>
      <c r="R76" s="115"/>
      <c r="S76" s="114"/>
      <c r="T76" s="114"/>
      <c r="U76" s="115"/>
      <c r="V76" s="116"/>
      <c r="X76" s="113"/>
      <c r="Y76" s="114"/>
      <c r="Z76" s="114"/>
      <c r="AA76" s="114"/>
      <c r="AB76" s="114"/>
      <c r="AC76" s="115"/>
      <c r="AD76" s="114"/>
      <c r="AE76" s="114"/>
      <c r="AF76" s="115"/>
      <c r="AG76" s="116"/>
    </row>
    <row r="77" spans="1:33" x14ac:dyDescent="0.2">
      <c r="A77" s="108" t="s">
        <v>40</v>
      </c>
      <c r="B77" s="109">
        <f>(VLOOKUP($A77,'Occupancy Raw Data'!$B$8:$BE$45,'Occupancy Raw Data'!AG$3,FALSE))/100</f>
        <v>0.71966053094070803</v>
      </c>
      <c r="C77" s="110">
        <f>(VLOOKUP($A77,'Occupancy Raw Data'!$B$8:$BE$45,'Occupancy Raw Data'!AH$3,FALSE))/100</f>
        <v>0.83852095088335898</v>
      </c>
      <c r="D77" s="110">
        <f>(VLOOKUP($A77,'Occupancy Raw Data'!$B$8:$BE$45,'Occupancy Raw Data'!AI$3,FALSE))/100</f>
        <v>0.88234205901396701</v>
      </c>
      <c r="E77" s="110">
        <f>(VLOOKUP($A77,'Occupancy Raw Data'!$B$8:$BE$45,'Occupancy Raw Data'!AJ$3,FALSE))/100</f>
        <v>0.82661178429377402</v>
      </c>
      <c r="F77" s="110">
        <f>(VLOOKUP($A77,'Occupancy Raw Data'!$B$8:$BE$45,'Occupancy Raw Data'!AK$3,FALSE))/100</f>
        <v>0.77714827490518901</v>
      </c>
      <c r="G77" s="111">
        <f>(VLOOKUP($A77,'Occupancy Raw Data'!$B$8:$BE$45,'Occupancy Raw Data'!AL$3,FALSE))/100</f>
        <v>0.80885672000739905</v>
      </c>
      <c r="H77" s="91">
        <f>(VLOOKUP($A77,'Occupancy Raw Data'!$B$8:$BE$45,'Occupancy Raw Data'!AN$3,FALSE))/100</f>
        <v>0.79724354823790511</v>
      </c>
      <c r="I77" s="91">
        <f>(VLOOKUP($A77,'Occupancy Raw Data'!$B$8:$BE$45,'Occupancy Raw Data'!AO$3,FALSE))/100</f>
        <v>0.77768014059753898</v>
      </c>
      <c r="J77" s="111">
        <f>(VLOOKUP($A77,'Occupancy Raw Data'!$B$8:$BE$45,'Occupancy Raw Data'!AP$3,FALSE))/100</f>
        <v>0.78746184441772205</v>
      </c>
      <c r="K77" s="112">
        <f>(VLOOKUP($A77,'Occupancy Raw Data'!$B$8:$BE$45,'Occupancy Raw Data'!AR$3,FALSE))/100</f>
        <v>0.80274389841034899</v>
      </c>
      <c r="M77" s="113">
        <f>VLOOKUP($A77,'ADR Raw Data'!$B$6:$BE$43,'ADR Raw Data'!AG$1,FALSE)</f>
        <v>123.537186787056</v>
      </c>
      <c r="N77" s="114">
        <f>VLOOKUP($A77,'ADR Raw Data'!$B$6:$BE$43,'ADR Raw Data'!AH$1,FALSE)</f>
        <v>148.60846722373901</v>
      </c>
      <c r="O77" s="114">
        <f>VLOOKUP($A77,'ADR Raw Data'!$B$6:$BE$43,'ADR Raw Data'!AI$1,FALSE)</f>
        <v>160.60328650801901</v>
      </c>
      <c r="P77" s="114">
        <f>VLOOKUP($A77,'ADR Raw Data'!$B$6:$BE$43,'ADR Raw Data'!AJ$1,FALSE)</f>
        <v>155.51277457617601</v>
      </c>
      <c r="Q77" s="114">
        <f>VLOOKUP($A77,'ADR Raw Data'!$B$6:$BE$43,'ADR Raw Data'!AK$1,FALSE)</f>
        <v>134.966621834736</v>
      </c>
      <c r="R77" s="115">
        <f>VLOOKUP($A77,'ADR Raw Data'!$B$6:$BE$43,'ADR Raw Data'!AL$1,FALSE)</f>
        <v>145.55382678353899</v>
      </c>
      <c r="S77" s="114">
        <f>VLOOKUP($A77,'ADR Raw Data'!$B$6:$BE$43,'ADR Raw Data'!AN$1,FALSE)</f>
        <v>124.97996287272299</v>
      </c>
      <c r="T77" s="114">
        <f>VLOOKUP($A77,'ADR Raw Data'!$B$6:$BE$43,'ADR Raw Data'!AO$1,FALSE)</f>
        <v>122.55005738923499</v>
      </c>
      <c r="U77" s="115">
        <f>VLOOKUP($A77,'ADR Raw Data'!$B$6:$BE$43,'ADR Raw Data'!AP$1,FALSE)</f>
        <v>123.78010204680901</v>
      </c>
      <c r="V77" s="116">
        <f>VLOOKUP($A77,'ADR Raw Data'!$B$6:$BE$43,'ADR Raw Data'!AR$1,FALSE)</f>
        <v>139.45119466495399</v>
      </c>
      <c r="X77" s="113">
        <f>VLOOKUP($A77,'RevPAR Raw Data'!$B$6:$BE$43,'RevPAR Raw Data'!AG$1,FALSE)</f>
        <v>88.904837434094901</v>
      </c>
      <c r="Y77" s="114">
        <f>VLOOKUP($A77,'RevPAR Raw Data'!$B$6:$BE$43,'RevPAR Raw Data'!AH$1,FALSE)</f>
        <v>124.611313245768</v>
      </c>
      <c r="Z77" s="114">
        <f>VLOOKUP($A77,'RevPAR Raw Data'!$B$6:$BE$43,'RevPAR Raw Data'!AI$1,FALSE)</f>
        <v>141.707034501896</v>
      </c>
      <c r="AA77" s="114">
        <f>VLOOKUP($A77,'RevPAR Raw Data'!$B$6:$BE$43,'RevPAR Raw Data'!AJ$1,FALSE)</f>
        <v>128.548692072888</v>
      </c>
      <c r="AB77" s="114">
        <f>VLOOKUP($A77,'RevPAR Raw Data'!$B$6:$BE$43,'RevPAR Raw Data'!AK$1,FALSE)</f>
        <v>104.889077328646</v>
      </c>
      <c r="AC77" s="115">
        <f>VLOOKUP($A77,'RevPAR Raw Data'!$B$6:$BE$43,'RevPAR Raw Data'!AL$1,FALSE)</f>
        <v>117.732190916658</v>
      </c>
      <c r="AD77" s="114">
        <f>VLOOKUP($A77,'RevPAR Raw Data'!$B$6:$BE$43,'RevPAR Raw Data'!AN$1,FALSE)</f>
        <v>99.6394690592914</v>
      </c>
      <c r="AE77" s="114">
        <f>VLOOKUP($A77,'RevPAR Raw Data'!$B$6:$BE$43,'RevPAR Raw Data'!AO$1,FALSE)</f>
        <v>95.304745860697395</v>
      </c>
      <c r="AF77" s="115">
        <f>VLOOKUP($A77,'RevPAR Raw Data'!$B$6:$BE$43,'RevPAR Raw Data'!AP$1,FALSE)</f>
        <v>97.472107459994405</v>
      </c>
      <c r="AG77" s="116">
        <f>VLOOKUP($A77,'RevPAR Raw Data'!$B$6:$BE$43,'RevPAR Raw Data'!AR$1,FALSE)</f>
        <v>111.94359564332601</v>
      </c>
    </row>
    <row r="78" spans="1:33" x14ac:dyDescent="0.2">
      <c r="A78" s="93" t="s">
        <v>14</v>
      </c>
      <c r="B78" s="81">
        <f>(VLOOKUP($A77,'Occupancy Raw Data'!$B$8:$BE$51,'Occupancy Raw Data'!AT$3,FALSE))/100</f>
        <v>8.1838268464860295E-2</v>
      </c>
      <c r="C78" s="82">
        <f>(VLOOKUP($A77,'Occupancy Raw Data'!$B$8:$BE$51,'Occupancy Raw Data'!AU$3,FALSE))/100</f>
        <v>6.9461028273308092E-2</v>
      </c>
      <c r="D78" s="82">
        <f>(VLOOKUP($A77,'Occupancy Raw Data'!$B$8:$BE$51,'Occupancy Raw Data'!AV$3,FALSE))/100</f>
        <v>8.7779046530038998E-2</v>
      </c>
      <c r="E78" s="82">
        <f>(VLOOKUP($A77,'Occupancy Raw Data'!$B$8:$BE$51,'Occupancy Raw Data'!AW$3,FALSE))/100</f>
        <v>4.6737104948325593E-2</v>
      </c>
      <c r="F78" s="82">
        <f>(VLOOKUP($A77,'Occupancy Raw Data'!$B$8:$BE$51,'Occupancy Raw Data'!AX$3,FALSE))/100</f>
        <v>5.5784974371034801E-2</v>
      </c>
      <c r="G78" s="82">
        <f>(VLOOKUP($A77,'Occupancy Raw Data'!$B$8:$BE$51,'Occupancy Raw Data'!AY$3,FALSE))/100</f>
        <v>6.8161006346237091E-2</v>
      </c>
      <c r="H78" s="83">
        <f>(VLOOKUP($A77,'Occupancy Raw Data'!$B$8:$BE$51,'Occupancy Raw Data'!BA$3,FALSE))/100</f>
        <v>6.16067697879326E-2</v>
      </c>
      <c r="I78" s="83">
        <f>(VLOOKUP($A77,'Occupancy Raw Data'!$B$8:$BE$51,'Occupancy Raw Data'!BB$3,FALSE))/100</f>
        <v>3.9923699028306399E-2</v>
      </c>
      <c r="J78" s="82">
        <f>(VLOOKUP($A77,'Occupancy Raw Data'!$B$8:$BE$51,'Occupancy Raw Data'!BC$3,FALSE))/100</f>
        <v>5.0788048581584595E-2</v>
      </c>
      <c r="K78" s="84">
        <f>(VLOOKUP($A77,'Occupancy Raw Data'!$B$8:$BE$51,'Occupancy Raw Data'!BE$3,FALSE))/100</f>
        <v>6.3234136759191498E-2</v>
      </c>
      <c r="M78" s="81">
        <f>(VLOOKUP($A77,'ADR Raw Data'!$B$6:$BE$49,'ADR Raw Data'!AT$1,FALSE))/100</f>
        <v>3.7597775397610202E-2</v>
      </c>
      <c r="N78" s="82">
        <f>(VLOOKUP($A77,'ADR Raw Data'!$B$6:$BE$49,'ADR Raw Data'!AU$1,FALSE))/100</f>
        <v>5.53528945961329E-2</v>
      </c>
      <c r="O78" s="82">
        <f>(VLOOKUP($A77,'ADR Raw Data'!$B$6:$BE$49,'ADR Raw Data'!AV$1,FALSE))/100</f>
        <v>5.0895375300626607E-2</v>
      </c>
      <c r="P78" s="82">
        <f>(VLOOKUP($A77,'ADR Raw Data'!$B$6:$BE$49,'ADR Raw Data'!AW$1,FALSE))/100</f>
        <v>4.1793886420784396E-2</v>
      </c>
      <c r="Q78" s="82">
        <f>(VLOOKUP($A77,'ADR Raw Data'!$B$6:$BE$49,'ADR Raw Data'!AX$1,FALSE))/100</f>
        <v>6.4626281701352109E-2</v>
      </c>
      <c r="R78" s="82">
        <f>(VLOOKUP($A77,'ADR Raw Data'!$B$6:$BE$49,'ADR Raw Data'!AY$1,FALSE))/100</f>
        <v>5.0169673767577895E-2</v>
      </c>
      <c r="S78" s="83">
        <f>(VLOOKUP($A77,'ADR Raw Data'!$B$6:$BE$49,'ADR Raw Data'!BA$1,FALSE))/100</f>
        <v>8.6533889300728306E-2</v>
      </c>
      <c r="T78" s="83">
        <f>(VLOOKUP($A77,'ADR Raw Data'!$B$6:$BE$49,'ADR Raw Data'!BB$1,FALSE))/100</f>
        <v>7.3896242260635098E-2</v>
      </c>
      <c r="U78" s="82">
        <f>(VLOOKUP($A77,'ADR Raw Data'!$B$6:$BE$49,'ADR Raw Data'!BC$1,FALSE))/100</f>
        <v>8.0362839357237204E-2</v>
      </c>
      <c r="V78" s="84">
        <f>(VLOOKUP($A77,'ADR Raw Data'!$B$6:$BE$49,'ADR Raw Data'!BE$1,FALSE))/100</f>
        <v>5.8162546757006599E-2</v>
      </c>
      <c r="X78" s="81">
        <f>(VLOOKUP($A77,'RevPAR Raw Data'!$B$6:$BE$49,'RevPAR Raw Data'!AT$1,FALSE))/100</f>
        <v>0.122512980699141</v>
      </c>
      <c r="Y78" s="82">
        <f>(VLOOKUP($A77,'RevPAR Raw Data'!$B$6:$BE$49,'RevPAR Raw Data'!AU$1,FALSE))/100</f>
        <v>0.12865879184599199</v>
      </c>
      <c r="Z78" s="82">
        <f>(VLOOKUP($A77,'RevPAR Raw Data'!$B$6:$BE$49,'RevPAR Raw Data'!AV$1,FALSE))/100</f>
        <v>0.143141969347343</v>
      </c>
      <c r="AA78" s="82">
        <f>(VLOOKUP($A77,'RevPAR Raw Data'!$B$6:$BE$49,'RevPAR Raw Data'!AW$1,FALSE))/100</f>
        <v>9.0484316624956609E-2</v>
      </c>
      <c r="AB78" s="82">
        <f>(VLOOKUP($A77,'RevPAR Raw Data'!$B$6:$BE$49,'RevPAR Raw Data'!AX$1,FALSE))/100</f>
        <v>0.12401643154079199</v>
      </c>
      <c r="AC78" s="82">
        <f>(VLOOKUP($A77,'RevPAR Raw Data'!$B$6:$BE$49,'RevPAR Raw Data'!AY$1,FALSE))/100</f>
        <v>0.12175029556587499</v>
      </c>
      <c r="AD78" s="83">
        <f>(VLOOKUP($A77,'RevPAR Raw Data'!$B$6:$BE$49,'RevPAR Raw Data'!BA$1,FALSE))/100</f>
        <v>0.15347173248566501</v>
      </c>
      <c r="AE78" s="83">
        <f>(VLOOKUP($A77,'RevPAR Raw Data'!$B$6:$BE$49,'RevPAR Raw Data'!BB$1,FALSE))/100</f>
        <v>0.11677015262427799</v>
      </c>
      <c r="AF78" s="82">
        <f>(VLOOKUP($A77,'RevPAR Raw Data'!$B$6:$BE$49,'RevPAR Raw Data'!BC$1,FALSE))/100</f>
        <v>0.13523235972825101</v>
      </c>
      <c r="AG78" s="84">
        <f>(VLOOKUP($A77,'RevPAR Raw Data'!$B$6:$BE$49,'RevPAR Raw Data'!BE$1,FALSE))/100</f>
        <v>0.125074541952093</v>
      </c>
    </row>
    <row r="79" spans="1:33" x14ac:dyDescent="0.2">
      <c r="A79" s="121"/>
      <c r="B79" s="122"/>
      <c r="C79" s="123"/>
      <c r="D79" s="123"/>
      <c r="E79" s="123"/>
      <c r="F79" s="123"/>
      <c r="G79" s="124"/>
      <c r="H79" s="123"/>
      <c r="I79" s="123"/>
      <c r="J79" s="124"/>
      <c r="K79" s="125"/>
      <c r="M79" s="122"/>
      <c r="N79" s="123"/>
      <c r="O79" s="123"/>
      <c r="P79" s="123"/>
      <c r="Q79" s="123"/>
      <c r="R79" s="124"/>
      <c r="S79" s="123"/>
      <c r="T79" s="123"/>
      <c r="U79" s="124"/>
      <c r="V79" s="125"/>
      <c r="X79" s="122"/>
      <c r="Y79" s="123"/>
      <c r="Z79" s="123"/>
      <c r="AA79" s="123"/>
      <c r="AB79" s="123"/>
      <c r="AC79" s="124"/>
      <c r="AD79" s="123"/>
      <c r="AE79" s="123"/>
      <c r="AF79" s="124"/>
      <c r="AG79" s="125"/>
    </row>
    <row r="80" spans="1:33" x14ac:dyDescent="0.2">
      <c r="A80" s="135" t="s">
        <v>41</v>
      </c>
      <c r="B80" s="109">
        <f>(VLOOKUP($A80,'Occupancy Raw Data'!$B$8:$BE$45,'Occupancy Raw Data'!AG$3,FALSE))/100</f>
        <v>0.63462227225050494</v>
      </c>
      <c r="C80" s="110">
        <f>(VLOOKUP($A80,'Occupancy Raw Data'!$B$8:$BE$45,'Occupancy Raw Data'!AH$3,FALSE))/100</f>
        <v>0.68262810509350402</v>
      </c>
      <c r="D80" s="110">
        <f>(VLOOKUP($A80,'Occupancy Raw Data'!$B$8:$BE$45,'Occupancy Raw Data'!AI$3,FALSE))/100</f>
        <v>0.70711069610376298</v>
      </c>
      <c r="E80" s="110">
        <f>(VLOOKUP($A80,'Occupancy Raw Data'!$B$8:$BE$45,'Occupancy Raw Data'!AJ$3,FALSE))/100</f>
        <v>0.71995318376013695</v>
      </c>
      <c r="F80" s="110">
        <f>(VLOOKUP($A80,'Occupancy Raw Data'!$B$8:$BE$45,'Occupancy Raw Data'!AK$3,FALSE))/100</f>
        <v>0.77335695464197007</v>
      </c>
      <c r="G80" s="111">
        <f>(VLOOKUP($A80,'Occupancy Raw Data'!$B$8:$BE$45,'Occupancy Raw Data'!AL$3,FALSE))/100</f>
        <v>0.70353424236997597</v>
      </c>
      <c r="H80" s="91">
        <f>(VLOOKUP($A80,'Occupancy Raw Data'!$B$8:$BE$45,'Occupancy Raw Data'!AN$3,FALSE))/100</f>
        <v>0.88526823403003407</v>
      </c>
      <c r="I80" s="91">
        <f>(VLOOKUP($A80,'Occupancy Raw Data'!$B$8:$BE$45,'Occupancy Raw Data'!AO$3,FALSE))/100</f>
        <v>0.86558878456854804</v>
      </c>
      <c r="J80" s="111">
        <f>(VLOOKUP($A80,'Occupancy Raw Data'!$B$8:$BE$45,'Occupancy Raw Data'!AP$3,FALSE))/100</f>
        <v>0.87542850929929106</v>
      </c>
      <c r="K80" s="112">
        <f>(VLOOKUP($A80,'Occupancy Raw Data'!$B$8:$BE$45,'Occupancy Raw Data'!AR$3,FALSE))/100</f>
        <v>0.75264689006406593</v>
      </c>
      <c r="M80" s="113">
        <f>VLOOKUP($A80,'ADR Raw Data'!$B$6:$BE$43,'ADR Raw Data'!AG$1,FALSE)</f>
        <v>139.516540416418</v>
      </c>
      <c r="N80" s="114">
        <f>VLOOKUP($A80,'ADR Raw Data'!$B$6:$BE$43,'ADR Raw Data'!AH$1,FALSE)</f>
        <v>138.39396245397299</v>
      </c>
      <c r="O80" s="114">
        <f>VLOOKUP($A80,'ADR Raw Data'!$B$6:$BE$43,'ADR Raw Data'!AI$1,FALSE)</f>
        <v>143.06168722334201</v>
      </c>
      <c r="P80" s="114">
        <f>VLOOKUP($A80,'ADR Raw Data'!$B$6:$BE$43,'ADR Raw Data'!AJ$1,FALSE)</f>
        <v>140.70103995238401</v>
      </c>
      <c r="Q80" s="114">
        <f>VLOOKUP($A80,'ADR Raw Data'!$B$6:$BE$43,'ADR Raw Data'!AK$1,FALSE)</f>
        <v>150.66142617868101</v>
      </c>
      <c r="R80" s="115">
        <f>VLOOKUP($A80,'ADR Raw Data'!$B$6:$BE$43,'ADR Raw Data'!AL$1,FALSE)</f>
        <v>142.70395231732499</v>
      </c>
      <c r="S80" s="114">
        <f>VLOOKUP($A80,'ADR Raw Data'!$B$6:$BE$43,'ADR Raw Data'!AN$1,FALSE)</f>
        <v>197.513453041172</v>
      </c>
      <c r="T80" s="114">
        <f>VLOOKUP($A80,'ADR Raw Data'!$B$6:$BE$43,'ADR Raw Data'!AO$1,FALSE)</f>
        <v>195.89170764740601</v>
      </c>
      <c r="U80" s="115">
        <f>VLOOKUP($A80,'ADR Raw Data'!$B$6:$BE$43,'ADR Raw Data'!AP$1,FALSE)</f>
        <v>196.71169446845099</v>
      </c>
      <c r="V80" s="116">
        <f>VLOOKUP($A80,'ADR Raw Data'!$B$6:$BE$43,'ADR Raw Data'!AR$1,FALSE)</f>
        <v>160.65200730875</v>
      </c>
      <c r="X80" s="113">
        <f>VLOOKUP($A80,'RevPAR Raw Data'!$B$6:$BE$43,'RevPAR Raw Data'!AG$1,FALSE)</f>
        <v>88.540303895597205</v>
      </c>
      <c r="Y80" s="114">
        <f>VLOOKUP($A80,'RevPAR Raw Data'!$B$6:$BE$43,'RevPAR Raw Data'!AH$1,FALSE)</f>
        <v>94.471608346337803</v>
      </c>
      <c r="Z80" s="114">
        <f>VLOOKUP($A80,'RevPAR Raw Data'!$B$6:$BE$43,'RevPAR Raw Data'!AI$1,FALSE)</f>
        <v>101.160449238276</v>
      </c>
      <c r="AA80" s="114">
        <f>VLOOKUP($A80,'RevPAR Raw Data'!$B$6:$BE$43,'RevPAR Raw Data'!AJ$1,FALSE)</f>
        <v>101.29816167208099</v>
      </c>
      <c r="AB80" s="114">
        <f>VLOOKUP($A80,'RevPAR Raw Data'!$B$6:$BE$43,'RevPAR Raw Data'!AK$1,FALSE)</f>
        <v>116.515061731561</v>
      </c>
      <c r="AC80" s="115">
        <f>VLOOKUP($A80,'RevPAR Raw Data'!$B$6:$BE$43,'RevPAR Raw Data'!AL$1,FALSE)</f>
        <v>100.39711697676999</v>
      </c>
      <c r="AD80" s="114">
        <f>VLOOKUP($A80,'RevPAR Raw Data'!$B$6:$BE$43,'RevPAR Raw Data'!AN$1,FALSE)</f>
        <v>174.85238577093199</v>
      </c>
      <c r="AE80" s="114">
        <f>VLOOKUP($A80,'RevPAR Raw Data'!$B$6:$BE$43,'RevPAR Raw Data'!AO$1,FALSE)</f>
        <v>169.561665129576</v>
      </c>
      <c r="AF80" s="115">
        <f>VLOOKUP($A80,'RevPAR Raw Data'!$B$6:$BE$43,'RevPAR Raw Data'!AP$1,FALSE)</f>
        <v>172.20702545025401</v>
      </c>
      <c r="AG80" s="116">
        <f>VLOOKUP($A80,'RevPAR Raw Data'!$B$6:$BE$43,'RevPAR Raw Data'!AR$1,FALSE)</f>
        <v>120.91423368348001</v>
      </c>
    </row>
    <row r="81" spans="1:33" x14ac:dyDescent="0.2">
      <c r="A81" s="93" t="s">
        <v>14</v>
      </c>
      <c r="B81" s="81">
        <f>(VLOOKUP($A80,'Occupancy Raw Data'!$B$8:$BE$51,'Occupancy Raw Data'!AT$3,FALSE))/100</f>
        <v>3.83958343129202E-2</v>
      </c>
      <c r="C81" s="82">
        <f>(VLOOKUP($A80,'Occupancy Raw Data'!$B$8:$BE$51,'Occupancy Raw Data'!AU$3,FALSE))/100</f>
        <v>5.7612404566619903E-3</v>
      </c>
      <c r="D81" s="82">
        <f>(VLOOKUP($A80,'Occupancy Raw Data'!$B$8:$BE$51,'Occupancy Raw Data'!AV$3,FALSE))/100</f>
        <v>1.2590676639724002E-2</v>
      </c>
      <c r="E81" s="82">
        <f>(VLOOKUP($A80,'Occupancy Raw Data'!$B$8:$BE$51,'Occupancy Raw Data'!AW$3,FALSE))/100</f>
        <v>-2.3665207158836701E-2</v>
      </c>
      <c r="F81" s="82">
        <f>(VLOOKUP($A80,'Occupancy Raw Data'!$B$8:$BE$51,'Occupancy Raw Data'!AX$3,FALSE))/100</f>
        <v>-1.8318429301460899E-2</v>
      </c>
      <c r="G81" s="82">
        <f>(VLOOKUP($A80,'Occupancy Raw Data'!$B$8:$BE$51,'Occupancy Raw Data'!AY$3,FALSE))/100</f>
        <v>1.2009876755869101E-3</v>
      </c>
      <c r="H81" s="83">
        <f>(VLOOKUP($A80,'Occupancy Raw Data'!$B$8:$BE$51,'Occupancy Raw Data'!BA$3,FALSE))/100</f>
        <v>2.9307648252430402E-2</v>
      </c>
      <c r="I81" s="83">
        <f>(VLOOKUP($A80,'Occupancy Raw Data'!$B$8:$BE$51,'Occupancy Raw Data'!BB$3,FALSE))/100</f>
        <v>3.0493060393235297E-2</v>
      </c>
      <c r="J81" s="82">
        <f>(VLOOKUP($A80,'Occupancy Raw Data'!$B$8:$BE$51,'Occupancy Raw Data'!BC$3,FALSE))/100</f>
        <v>2.9893351312563099E-2</v>
      </c>
      <c r="K81" s="84">
        <f>(VLOOKUP($A80,'Occupancy Raw Data'!$B$8:$BE$51,'Occupancy Raw Data'!BE$3,FALSE))/100</f>
        <v>1.05477478500087E-2</v>
      </c>
      <c r="M81" s="81">
        <f>(VLOOKUP($A80,'ADR Raw Data'!$B$6:$BE$49,'ADR Raw Data'!AT$1,FALSE))/100</f>
        <v>6.9792802769974207E-3</v>
      </c>
      <c r="N81" s="82">
        <f>(VLOOKUP($A80,'ADR Raw Data'!$B$6:$BE$49,'ADR Raw Data'!AU$1,FALSE))/100</f>
        <v>-2.9030821559076402E-2</v>
      </c>
      <c r="O81" s="82">
        <f>(VLOOKUP($A80,'ADR Raw Data'!$B$6:$BE$49,'ADR Raw Data'!AV$1,FALSE))/100</f>
        <v>-5.3112958930958999E-3</v>
      </c>
      <c r="P81" s="82">
        <f>(VLOOKUP($A80,'ADR Raw Data'!$B$6:$BE$49,'ADR Raw Data'!AW$1,FALSE))/100</f>
        <v>-5.2352796625963302E-2</v>
      </c>
      <c r="Q81" s="82">
        <f>(VLOOKUP($A80,'ADR Raw Data'!$B$6:$BE$49,'ADR Raw Data'!AX$1,FALSE))/100</f>
        <v>-5.1457189683400101E-2</v>
      </c>
      <c r="R81" s="82">
        <f>(VLOOKUP($A80,'ADR Raw Data'!$B$6:$BE$49,'ADR Raw Data'!AY$1,FALSE))/100</f>
        <v>-2.9224769012199898E-2</v>
      </c>
      <c r="S81" s="83">
        <f>(VLOOKUP($A80,'ADR Raw Data'!$B$6:$BE$49,'ADR Raw Data'!BA$1,FALSE))/100</f>
        <v>2.5109576968332797E-2</v>
      </c>
      <c r="T81" s="83">
        <f>(VLOOKUP($A80,'ADR Raw Data'!$B$6:$BE$49,'ADR Raw Data'!BB$1,FALSE))/100</f>
        <v>1.8869204423868E-2</v>
      </c>
      <c r="U81" s="82">
        <f>(VLOOKUP($A80,'ADR Raw Data'!$B$6:$BE$49,'ADR Raw Data'!BC$1,FALSE))/100</f>
        <v>2.2027168348315401E-2</v>
      </c>
      <c r="V81" s="84">
        <f>(VLOOKUP($A80,'ADR Raw Data'!$B$6:$BE$49,'ADR Raw Data'!BE$1,FALSE))/100</f>
        <v>-7.27935266379965E-3</v>
      </c>
      <c r="X81" s="81">
        <f>(VLOOKUP($A80,'RevPAR Raw Data'!$B$6:$BE$49,'RevPAR Raw Data'!AT$1,FALSE))/100</f>
        <v>4.56430898790567E-2</v>
      </c>
      <c r="Y81" s="82">
        <f>(VLOOKUP($A80,'RevPAR Raw Data'!$B$6:$BE$49,'RevPAR Raw Data'!AU$1,FALSE))/100</f>
        <v>-2.34368346460706E-2</v>
      </c>
      <c r="Z81" s="82">
        <f>(VLOOKUP($A80,'RevPAR Raw Data'!$B$6:$BE$49,'RevPAR Raw Data'!AV$1,FALSE))/100</f>
        <v>7.2125079375002701E-3</v>
      </c>
      <c r="AA81" s="82">
        <f>(VLOOKUP($A80,'RevPAR Raw Data'!$B$6:$BE$49,'RevPAR Raw Data'!AW$1,FALSE))/100</f>
        <v>-7.4779064007302193E-2</v>
      </c>
      <c r="AB81" s="82">
        <f>(VLOOKUP($A80,'RevPAR Raw Data'!$B$6:$BE$49,'RevPAR Raw Data'!AX$1,FALSE))/100</f>
        <v>-6.8833004093593803E-2</v>
      </c>
      <c r="AC81" s="82">
        <f>(VLOOKUP($A80,'RevPAR Raw Data'!$B$6:$BE$49,'RevPAR Raw Data'!AY$1,FALSE))/100</f>
        <v>-2.8058879924018499E-2</v>
      </c>
      <c r="AD81" s="83">
        <f>(VLOOKUP($A80,'RevPAR Raw Data'!$B$6:$BE$49,'RevPAR Raw Data'!BA$1,FALSE))/100</f>
        <v>5.5153127870318501E-2</v>
      </c>
      <c r="AE81" s="83">
        <f>(VLOOKUP($A80,'RevPAR Raw Data'!$B$6:$BE$49,'RevPAR Raw Data'!BB$1,FALSE))/100</f>
        <v>4.9937644607172704E-2</v>
      </c>
      <c r="AF81" s="82">
        <f>(VLOOKUP($A80,'RevPAR Raw Data'!$B$6:$BE$49,'RevPAR Raw Data'!BC$1,FALSE))/100</f>
        <v>5.2578985542735698E-2</v>
      </c>
      <c r="AG81" s="84">
        <f>(VLOOKUP($A80,'RevPAR Raw Data'!$B$6:$BE$49,'RevPAR Raw Data'!BE$1,FALSE))/100</f>
        <v>3.1916144098000001E-3</v>
      </c>
    </row>
    <row r="82" spans="1:33" x14ac:dyDescent="0.2">
      <c r="A82" s="135"/>
      <c r="B82" s="109"/>
      <c r="C82" s="110"/>
      <c r="D82" s="110"/>
      <c r="E82" s="110"/>
      <c r="F82" s="110"/>
      <c r="G82" s="111"/>
      <c r="H82" s="91"/>
      <c r="I82" s="91"/>
      <c r="J82" s="111"/>
      <c r="K82" s="112"/>
      <c r="M82" s="113"/>
      <c r="N82" s="114"/>
      <c r="O82" s="114"/>
      <c r="P82" s="114"/>
      <c r="Q82" s="114"/>
      <c r="R82" s="115"/>
      <c r="S82" s="114"/>
      <c r="T82" s="114"/>
      <c r="U82" s="115"/>
      <c r="V82" s="116"/>
      <c r="X82" s="113"/>
      <c r="Y82" s="114"/>
      <c r="Z82" s="114"/>
      <c r="AA82" s="114"/>
      <c r="AB82" s="114"/>
      <c r="AC82" s="115"/>
      <c r="AD82" s="114"/>
      <c r="AE82" s="114"/>
      <c r="AF82" s="115"/>
      <c r="AG82" s="116"/>
    </row>
    <row r="83" spans="1:33" x14ac:dyDescent="0.2">
      <c r="A83" s="108" t="s">
        <v>42</v>
      </c>
      <c r="B83" s="109">
        <f>(VLOOKUP($A83,'Occupancy Raw Data'!$B$8:$BE$45,'Occupancy Raw Data'!AG$3,FALSE))/100</f>
        <v>0.68117883456128592</v>
      </c>
      <c r="C83" s="110">
        <f>(VLOOKUP($A83,'Occupancy Raw Data'!$B$8:$BE$45,'Occupancy Raw Data'!AH$3,FALSE))/100</f>
        <v>0.78240120562625504</v>
      </c>
      <c r="D83" s="110">
        <f>(VLOOKUP($A83,'Occupancy Raw Data'!$B$8:$BE$45,'Occupancy Raw Data'!AI$3,FALSE))/100</f>
        <v>0.79981580709979894</v>
      </c>
      <c r="E83" s="110">
        <f>(VLOOKUP($A83,'Occupancy Raw Data'!$B$8:$BE$45,'Occupancy Raw Data'!AJ$3,FALSE))/100</f>
        <v>0.78826188881446702</v>
      </c>
      <c r="F83" s="110">
        <f>(VLOOKUP($A83,'Occupancy Raw Data'!$B$8:$BE$45,'Occupancy Raw Data'!AK$3,FALSE))/100</f>
        <v>0.80596952444742098</v>
      </c>
      <c r="G83" s="111">
        <f>(VLOOKUP($A83,'Occupancy Raw Data'!$B$8:$BE$45,'Occupancy Raw Data'!AL$3,FALSE))/100</f>
        <v>0.77152545210984502</v>
      </c>
      <c r="H83" s="91">
        <f>(VLOOKUP($A83,'Occupancy Raw Data'!$B$8:$BE$45,'Occupancy Raw Data'!AN$3,FALSE))/100</f>
        <v>0.89626590756865299</v>
      </c>
      <c r="I83" s="91">
        <f>(VLOOKUP($A83,'Occupancy Raw Data'!$B$8:$BE$45,'Occupancy Raw Data'!AO$3,FALSE))/100</f>
        <v>0.86771600803750804</v>
      </c>
      <c r="J83" s="111">
        <f>(VLOOKUP($A83,'Occupancy Raw Data'!$B$8:$BE$45,'Occupancy Raw Data'!AP$3,FALSE))/100</f>
        <v>0.88199095780308101</v>
      </c>
      <c r="K83" s="112">
        <f>(VLOOKUP($A83,'Occupancy Raw Data'!$B$8:$BE$45,'Occupancy Raw Data'!AR$3,FALSE))/100</f>
        <v>0.80308702516505504</v>
      </c>
      <c r="M83" s="113">
        <f>VLOOKUP($A83,'ADR Raw Data'!$B$6:$BE$43,'ADR Raw Data'!AG$1,FALSE)</f>
        <v>101.292251726892</v>
      </c>
      <c r="N83" s="114">
        <f>VLOOKUP($A83,'ADR Raw Data'!$B$6:$BE$43,'ADR Raw Data'!AH$1,FALSE)</f>
        <v>106.47361521134199</v>
      </c>
      <c r="O83" s="114">
        <f>VLOOKUP($A83,'ADR Raw Data'!$B$6:$BE$43,'ADR Raw Data'!AI$1,FALSE)</f>
        <v>109.633702978122</v>
      </c>
      <c r="P83" s="114">
        <f>VLOOKUP($A83,'ADR Raw Data'!$B$6:$BE$43,'ADR Raw Data'!AJ$1,FALSE)</f>
        <v>108.083171683483</v>
      </c>
      <c r="Q83" s="114">
        <f>VLOOKUP($A83,'ADR Raw Data'!$B$6:$BE$43,'ADR Raw Data'!AK$1,FALSE)</f>
        <v>109.41983663844501</v>
      </c>
      <c r="R83" s="115">
        <f>VLOOKUP($A83,'ADR Raw Data'!$B$6:$BE$43,'ADR Raw Data'!AL$1,FALSE)</f>
        <v>107.158328776681</v>
      </c>
      <c r="S83" s="114">
        <f>VLOOKUP($A83,'ADR Raw Data'!$B$6:$BE$43,'ADR Raw Data'!AN$1,FALSE)</f>
        <v>143.15005986921901</v>
      </c>
      <c r="T83" s="114">
        <f>VLOOKUP($A83,'ADR Raw Data'!$B$6:$BE$43,'ADR Raw Data'!AO$1,FALSE)</f>
        <v>141.519098268043</v>
      </c>
      <c r="U83" s="115">
        <f>VLOOKUP($A83,'ADR Raw Data'!$B$6:$BE$43,'ADR Raw Data'!AP$1,FALSE)</f>
        <v>142.34777755707401</v>
      </c>
      <c r="V83" s="116">
        <f>VLOOKUP($A83,'ADR Raw Data'!$B$6:$BE$43,'ADR Raw Data'!AR$1,FALSE)</f>
        <v>118.20028301499001</v>
      </c>
      <c r="X83" s="113">
        <f>VLOOKUP($A83,'RevPAR Raw Data'!$B$6:$BE$43,'RevPAR Raw Data'!AG$1,FALSE)</f>
        <v>68.998137981413194</v>
      </c>
      <c r="Y83" s="114">
        <f>VLOOKUP($A83,'RevPAR Raw Data'!$B$6:$BE$43,'RevPAR Raw Data'!AH$1,FALSE)</f>
        <v>83.305084908740696</v>
      </c>
      <c r="Z83" s="114">
        <f>VLOOKUP($A83,'RevPAR Raw Data'!$B$6:$BE$43,'RevPAR Raw Data'!AI$1,FALSE)</f>
        <v>87.686768632786297</v>
      </c>
      <c r="AA83" s="114">
        <f>VLOOKUP($A83,'RevPAR Raw Data'!$B$6:$BE$43,'RevPAR Raw Data'!AJ$1,FALSE)</f>
        <v>85.197845060281296</v>
      </c>
      <c r="AB83" s="114">
        <f>VLOOKUP($A83,'RevPAR Raw Data'!$B$6:$BE$43,'RevPAR Raw Data'!AK$1,FALSE)</f>
        <v>88.189053700602798</v>
      </c>
      <c r="AC83" s="115">
        <f>VLOOKUP($A83,'RevPAR Raw Data'!$B$6:$BE$43,'RevPAR Raw Data'!AL$1,FALSE)</f>
        <v>82.675378056764899</v>
      </c>
      <c r="AD83" s="114">
        <f>VLOOKUP($A83,'RevPAR Raw Data'!$B$6:$BE$43,'RevPAR Raw Data'!AN$1,FALSE)</f>
        <v>128.300518327193</v>
      </c>
      <c r="AE83" s="114">
        <f>VLOOKUP($A83,'RevPAR Raw Data'!$B$6:$BE$43,'RevPAR Raw Data'!AO$1,FALSE)</f>
        <v>122.798387010214</v>
      </c>
      <c r="AF83" s="115">
        <f>VLOOKUP($A83,'RevPAR Raw Data'!$B$6:$BE$43,'RevPAR Raw Data'!AP$1,FALSE)</f>
        <v>125.549452668703</v>
      </c>
      <c r="AG83" s="116">
        <f>VLOOKUP($A83,'RevPAR Raw Data'!$B$6:$BE$43,'RevPAR Raw Data'!AR$1,FALSE)</f>
        <v>94.925113660175995</v>
      </c>
    </row>
    <row r="84" spans="1:33" x14ac:dyDescent="0.2">
      <c r="A84" s="93" t="s">
        <v>14</v>
      </c>
      <c r="B84" s="81">
        <f>(VLOOKUP($A83,'Occupancy Raw Data'!$B$8:$BE$51,'Occupancy Raw Data'!AT$3,FALSE))/100</f>
        <v>9.5045939034868493E-2</v>
      </c>
      <c r="C84" s="82">
        <f>(VLOOKUP($A83,'Occupancy Raw Data'!$B$8:$BE$51,'Occupancy Raw Data'!AU$3,FALSE))/100</f>
        <v>6.44976627788202E-2</v>
      </c>
      <c r="D84" s="82">
        <f>(VLOOKUP($A83,'Occupancy Raw Data'!$B$8:$BE$51,'Occupancy Raw Data'!AV$3,FALSE))/100</f>
        <v>4.4624385037976604E-2</v>
      </c>
      <c r="E84" s="82">
        <f>(VLOOKUP($A83,'Occupancy Raw Data'!$B$8:$BE$51,'Occupancy Raw Data'!AW$3,FALSE))/100</f>
        <v>2.17884269853162E-2</v>
      </c>
      <c r="F84" s="82">
        <f>(VLOOKUP($A83,'Occupancy Raw Data'!$B$8:$BE$51,'Occupancy Raw Data'!AX$3,FALSE))/100</f>
        <v>-5.1026302262368196E-3</v>
      </c>
      <c r="G84" s="82">
        <f>(VLOOKUP($A83,'Occupancy Raw Data'!$B$8:$BE$51,'Occupancy Raw Data'!AY$3,FALSE))/100</f>
        <v>4.1404000422175707E-2</v>
      </c>
      <c r="H84" s="83">
        <f>(VLOOKUP($A83,'Occupancy Raw Data'!$B$8:$BE$51,'Occupancy Raw Data'!BA$3,FALSE))/100</f>
        <v>1.8722879693455999E-2</v>
      </c>
      <c r="I84" s="83">
        <f>(VLOOKUP($A83,'Occupancy Raw Data'!$B$8:$BE$51,'Occupancy Raw Data'!BB$3,FALSE))/100</f>
        <v>3.11691793262374E-2</v>
      </c>
      <c r="J84" s="82">
        <f>(VLOOKUP($A83,'Occupancy Raw Data'!$B$8:$BE$51,'Occupancy Raw Data'!BC$3,FALSE))/100</f>
        <v>2.4807536953301401E-2</v>
      </c>
      <c r="K84" s="84">
        <f>(VLOOKUP($A83,'Occupancy Raw Data'!$B$8:$BE$51,'Occupancy Raw Data'!BE$3,FALSE))/100</f>
        <v>3.6138682367188098E-2</v>
      </c>
      <c r="M84" s="81">
        <f>(VLOOKUP($A83,'ADR Raw Data'!$B$6:$BE$49,'ADR Raw Data'!AT$1,FALSE))/100</f>
        <v>-1.06853642789701E-2</v>
      </c>
      <c r="N84" s="82">
        <f>(VLOOKUP($A83,'ADR Raw Data'!$B$6:$BE$49,'ADR Raw Data'!AU$1,FALSE))/100</f>
        <v>-1.71409295241275E-3</v>
      </c>
      <c r="O84" s="82">
        <f>(VLOOKUP($A83,'ADR Raw Data'!$B$6:$BE$49,'ADR Raw Data'!AV$1,FALSE))/100</f>
        <v>-8.85323220626235E-3</v>
      </c>
      <c r="P84" s="82">
        <f>(VLOOKUP($A83,'ADR Raw Data'!$B$6:$BE$49,'ADR Raw Data'!AW$1,FALSE))/100</f>
        <v>-3.4895990915394803E-2</v>
      </c>
      <c r="Q84" s="82">
        <f>(VLOOKUP($A83,'ADR Raw Data'!$B$6:$BE$49,'ADR Raw Data'!AX$1,FALSE))/100</f>
        <v>-5.3814841327353806E-2</v>
      </c>
      <c r="R84" s="82">
        <f>(VLOOKUP($A83,'ADR Raw Data'!$B$6:$BE$49,'ADR Raw Data'!AY$1,FALSE))/100</f>
        <v>-2.4356851725579796E-2</v>
      </c>
      <c r="S84" s="83">
        <f>(VLOOKUP($A83,'ADR Raw Data'!$B$6:$BE$49,'ADR Raw Data'!BA$1,FALSE))/100</f>
        <v>1.7668804092726899E-3</v>
      </c>
      <c r="T84" s="83">
        <f>(VLOOKUP($A83,'ADR Raw Data'!$B$6:$BE$49,'ADR Raw Data'!BB$1,FALSE))/100</f>
        <v>1.8060295880646799E-2</v>
      </c>
      <c r="U84" s="82">
        <f>(VLOOKUP($A83,'ADR Raw Data'!$B$6:$BE$49,'ADR Raw Data'!BC$1,FALSE))/100</f>
        <v>9.5848866217956904E-3</v>
      </c>
      <c r="V84" s="84">
        <f>(VLOOKUP($A83,'ADR Raw Data'!$B$6:$BE$49,'ADR Raw Data'!BE$1,FALSE))/100</f>
        <v>-1.2694752763200801E-2</v>
      </c>
      <c r="X84" s="81">
        <f>(VLOOKUP($A83,'RevPAR Raw Data'!$B$6:$BE$49,'RevPAR Raw Data'!AT$1,FALSE))/100</f>
        <v>8.3344974274073905E-2</v>
      </c>
      <c r="Y84" s="82">
        <f>(VLOOKUP($A83,'RevPAR Raw Data'!$B$6:$BE$49,'RevPAR Raw Data'!AU$1,FALSE))/100</f>
        <v>6.267301483719119E-2</v>
      </c>
      <c r="Z84" s="82">
        <f>(VLOOKUP($A83,'RevPAR Raw Data'!$B$6:$BE$49,'RevPAR Raw Data'!AV$1,FALSE))/100</f>
        <v>3.5376082788911398E-2</v>
      </c>
      <c r="AA84" s="82">
        <f>(VLOOKUP($A83,'RevPAR Raw Data'!$B$6:$BE$49,'RevPAR Raw Data'!AW$1,FALSE))/100</f>
        <v>-1.3867892680219001E-2</v>
      </c>
      <c r="AB84" s="82">
        <f>(VLOOKUP($A83,'RevPAR Raw Data'!$B$6:$BE$49,'RevPAR Raw Data'!AX$1,FALSE))/100</f>
        <v>-5.8642874317613503E-2</v>
      </c>
      <c r="AC84" s="82">
        <f>(VLOOKUP($A83,'RevPAR Raw Data'!$B$6:$BE$49,'RevPAR Raw Data'!AY$1,FALSE))/100</f>
        <v>1.6038677597467098E-2</v>
      </c>
      <c r="AD84" s="83">
        <f>(VLOOKUP($A83,'RevPAR Raw Data'!$B$6:$BE$49,'RevPAR Raw Data'!BA$1,FALSE))/100</f>
        <v>2.0522841192064298E-2</v>
      </c>
      <c r="AE84" s="83">
        <f>(VLOOKUP($A83,'RevPAR Raw Data'!$B$6:$BE$49,'RevPAR Raw Data'!BB$1,FALSE))/100</f>
        <v>4.9792399807872999E-2</v>
      </c>
      <c r="AF84" s="82">
        <f>(VLOOKUP($A83,'RevPAR Raw Data'!$B$6:$BE$49,'RevPAR Raw Data'!BC$1,FALSE))/100</f>
        <v>3.4630201004160498E-2</v>
      </c>
      <c r="AG84" s="84">
        <f>(VLOOKUP($A83,'RevPAR Raw Data'!$B$6:$BE$49,'RevPAR Raw Data'!BE$1,FALSE))/100</f>
        <v>2.2985157966148001E-2</v>
      </c>
    </row>
    <row r="85" spans="1:33" x14ac:dyDescent="0.2">
      <c r="A85" s="131"/>
      <c r="B85" s="109"/>
      <c r="C85" s="110"/>
      <c r="D85" s="110"/>
      <c r="E85" s="110"/>
      <c r="F85" s="110"/>
      <c r="G85" s="111"/>
      <c r="H85" s="91"/>
      <c r="I85" s="91"/>
      <c r="J85" s="111"/>
      <c r="K85" s="112"/>
      <c r="M85" s="113"/>
      <c r="N85" s="114"/>
      <c r="O85" s="114"/>
      <c r="P85" s="114"/>
      <c r="Q85" s="114"/>
      <c r="R85" s="115"/>
      <c r="S85" s="114"/>
      <c r="T85" s="114"/>
      <c r="U85" s="115"/>
      <c r="V85" s="116"/>
      <c r="X85" s="113"/>
      <c r="Y85" s="114"/>
      <c r="Z85" s="114"/>
      <c r="AA85" s="114"/>
      <c r="AB85" s="114"/>
      <c r="AC85" s="115"/>
      <c r="AD85" s="114"/>
      <c r="AE85" s="114"/>
      <c r="AF85" s="115"/>
      <c r="AG85" s="116"/>
    </row>
    <row r="86" spans="1:33" x14ac:dyDescent="0.2">
      <c r="A86" s="108" t="s">
        <v>43</v>
      </c>
      <c r="B86" s="109">
        <f>(VLOOKUP($A86,'Occupancy Raw Data'!$B$8:$BE$45,'Occupancy Raw Data'!AG$3,FALSE))/100</f>
        <v>0.617477181973759</v>
      </c>
      <c r="C86" s="110">
        <f>(VLOOKUP($A86,'Occupancy Raw Data'!$B$8:$BE$45,'Occupancy Raw Data'!AH$3,FALSE))/100</f>
        <v>0.67509269823160201</v>
      </c>
      <c r="D86" s="110">
        <f>(VLOOKUP($A86,'Occupancy Raw Data'!$B$8:$BE$45,'Occupancy Raw Data'!AI$3,FALSE))/100</f>
        <v>0.69755419281232089</v>
      </c>
      <c r="E86" s="110">
        <f>(VLOOKUP($A86,'Occupancy Raw Data'!$B$8:$BE$45,'Occupancy Raw Data'!AJ$3,FALSE))/100</f>
        <v>0.71448944666286296</v>
      </c>
      <c r="F86" s="110">
        <f>(VLOOKUP($A86,'Occupancy Raw Data'!$B$8:$BE$45,'Occupancy Raw Data'!AK$3,FALSE))/100</f>
        <v>0.75574015972618303</v>
      </c>
      <c r="G86" s="111">
        <f>(VLOOKUP($A86,'Occupancy Raw Data'!$B$8:$BE$45,'Occupancy Raw Data'!AL$3,FALSE))/100</f>
        <v>0.69207073588134604</v>
      </c>
      <c r="H86" s="91">
        <f>(VLOOKUP($A86,'Occupancy Raw Data'!$B$8:$BE$45,'Occupancy Raw Data'!AN$3,FALSE))/100</f>
        <v>0.89321876782658294</v>
      </c>
      <c r="I86" s="91">
        <f>(VLOOKUP($A86,'Occupancy Raw Data'!$B$8:$BE$45,'Occupancy Raw Data'!AO$3,FALSE))/100</f>
        <v>0.87557045065601802</v>
      </c>
      <c r="J86" s="111">
        <f>(VLOOKUP($A86,'Occupancy Raw Data'!$B$8:$BE$45,'Occupancy Raw Data'!AP$3,FALSE))/100</f>
        <v>0.88439460924129998</v>
      </c>
      <c r="K86" s="112">
        <f>(VLOOKUP($A86,'Occupancy Raw Data'!$B$8:$BE$45,'Occupancy Raw Data'!AR$3,FALSE))/100</f>
        <v>0.74702041398418995</v>
      </c>
      <c r="M86" s="113">
        <f>VLOOKUP($A86,'ADR Raw Data'!$B$6:$BE$43,'ADR Raw Data'!AG$1,FALSE)</f>
        <v>88.230151758184604</v>
      </c>
      <c r="N86" s="114">
        <f>VLOOKUP($A86,'ADR Raw Data'!$B$6:$BE$43,'ADR Raw Data'!AH$1,FALSE)</f>
        <v>89.632396155267998</v>
      </c>
      <c r="O86" s="114">
        <f>VLOOKUP($A86,'ADR Raw Data'!$B$6:$BE$43,'ADR Raw Data'!AI$1,FALSE)</f>
        <v>91.346385888065399</v>
      </c>
      <c r="P86" s="114">
        <f>VLOOKUP($A86,'ADR Raw Data'!$B$6:$BE$43,'ADR Raw Data'!AJ$1,FALSE)</f>
        <v>92.279068587824298</v>
      </c>
      <c r="Q86" s="114">
        <f>VLOOKUP($A86,'ADR Raw Data'!$B$6:$BE$43,'ADR Raw Data'!AK$1,FALSE)</f>
        <v>95.164838689437104</v>
      </c>
      <c r="R86" s="115">
        <f>VLOOKUP($A86,'ADR Raw Data'!$B$6:$BE$43,'ADR Raw Data'!AL$1,FALSE)</f>
        <v>91.482454249093294</v>
      </c>
      <c r="S86" s="114">
        <f>VLOOKUP($A86,'ADR Raw Data'!$B$6:$BE$43,'ADR Raw Data'!AN$1,FALSE)</f>
        <v>131.48426324591799</v>
      </c>
      <c r="T86" s="114">
        <f>VLOOKUP($A86,'ADR Raw Data'!$B$6:$BE$43,'ADR Raw Data'!AO$1,FALSE)</f>
        <v>129.76694455167299</v>
      </c>
      <c r="U86" s="115">
        <f>VLOOKUP($A86,'ADR Raw Data'!$B$6:$BE$43,'ADR Raw Data'!AP$1,FALSE)</f>
        <v>130.63417128056199</v>
      </c>
      <c r="V86" s="116">
        <f>VLOOKUP($A86,'ADR Raw Data'!$B$6:$BE$43,'ADR Raw Data'!AR$1,FALSE)</f>
        <v>104.725759380092</v>
      </c>
      <c r="X86" s="113">
        <f>VLOOKUP($A86,'RevPAR Raw Data'!$B$6:$BE$43,'RevPAR Raw Data'!AG$1,FALSE)</f>
        <v>54.480105472760897</v>
      </c>
      <c r="Y86" s="114">
        <f>VLOOKUP($A86,'RevPAR Raw Data'!$B$6:$BE$43,'RevPAR Raw Data'!AH$1,FALSE)</f>
        <v>60.510176169423801</v>
      </c>
      <c r="Z86" s="114">
        <f>VLOOKUP($A86,'RevPAR Raw Data'!$B$6:$BE$43,'RevPAR Raw Data'!AI$1,FALSE)</f>
        <v>63.719054474472301</v>
      </c>
      <c r="AA86" s="114">
        <f>VLOOKUP($A86,'RevPAR Raw Data'!$B$6:$BE$43,'RevPAR Raw Data'!AJ$1,FALSE)</f>
        <v>65.932420653879007</v>
      </c>
      <c r="AB86" s="114">
        <f>VLOOKUP($A86,'RevPAR Raw Data'!$B$6:$BE$43,'RevPAR Raw Data'!AK$1,FALSE)</f>
        <v>71.919890391471696</v>
      </c>
      <c r="AC86" s="115">
        <f>VLOOKUP($A86,'RevPAR Raw Data'!$B$6:$BE$43,'RevPAR Raw Data'!AL$1,FALSE)</f>
        <v>63.312329432401498</v>
      </c>
      <c r="AD86" s="114">
        <f>VLOOKUP($A86,'RevPAR Raw Data'!$B$6:$BE$43,'RevPAR Raw Data'!AN$1,FALSE)</f>
        <v>117.444211605105</v>
      </c>
      <c r="AE86" s="114">
        <f>VLOOKUP($A86,'RevPAR Raw Data'!$B$6:$BE$43,'RevPAR Raw Data'!AO$1,FALSE)</f>
        <v>113.620102121363</v>
      </c>
      <c r="AF86" s="115">
        <f>VLOOKUP($A86,'RevPAR Raw Data'!$B$6:$BE$43,'RevPAR Raw Data'!AP$1,FALSE)</f>
        <v>115.53215686323399</v>
      </c>
      <c r="AG86" s="116">
        <f>VLOOKUP($A86,'RevPAR Raw Data'!$B$6:$BE$43,'RevPAR Raw Data'!AR$1,FALSE)</f>
        <v>78.232280126925204</v>
      </c>
    </row>
    <row r="87" spans="1:33" x14ac:dyDescent="0.2">
      <c r="A87" s="93" t="s">
        <v>14</v>
      </c>
      <c r="B87" s="81">
        <f>(VLOOKUP($A86,'Occupancy Raw Data'!$B$8:$BE$51,'Occupancy Raw Data'!AT$3,FALSE))/100</f>
        <v>4.9896860943476604E-2</v>
      </c>
      <c r="C87" s="82">
        <f>(VLOOKUP($A86,'Occupancy Raw Data'!$B$8:$BE$51,'Occupancy Raw Data'!AU$3,FALSE))/100</f>
        <v>3.3957379222013001E-2</v>
      </c>
      <c r="D87" s="82">
        <f>(VLOOKUP($A86,'Occupancy Raw Data'!$B$8:$BE$51,'Occupancy Raw Data'!AV$3,FALSE))/100</f>
        <v>4.3876282400699004E-2</v>
      </c>
      <c r="E87" s="82">
        <f>(VLOOKUP($A86,'Occupancy Raw Data'!$B$8:$BE$51,'Occupancy Raw Data'!AW$3,FALSE))/100</f>
        <v>-2.0300536534709999E-3</v>
      </c>
      <c r="F87" s="82">
        <f>(VLOOKUP($A86,'Occupancy Raw Data'!$B$8:$BE$51,'Occupancy Raw Data'!AX$3,FALSE))/100</f>
        <v>-7.0023812073619898E-3</v>
      </c>
      <c r="G87" s="82">
        <f>(VLOOKUP($A86,'Occupancy Raw Data'!$B$8:$BE$51,'Occupancy Raw Data'!AY$3,FALSE))/100</f>
        <v>2.18688122202873E-2</v>
      </c>
      <c r="H87" s="83">
        <f>(VLOOKUP($A86,'Occupancy Raw Data'!$B$8:$BE$51,'Occupancy Raw Data'!BA$3,FALSE))/100</f>
        <v>7.6905038974308601E-2</v>
      </c>
      <c r="I87" s="83">
        <f>(VLOOKUP($A86,'Occupancy Raw Data'!$B$8:$BE$51,'Occupancy Raw Data'!BB$3,FALSE))/100</f>
        <v>9.9459546262970613E-2</v>
      </c>
      <c r="J87" s="82">
        <f>(VLOOKUP($A86,'Occupancy Raw Data'!$B$8:$BE$51,'Occupancy Raw Data'!BC$3,FALSE))/100</f>
        <v>8.7952925579474692E-2</v>
      </c>
      <c r="K87" s="84">
        <f>(VLOOKUP($A86,'Occupancy Raw Data'!$B$8:$BE$51,'Occupancy Raw Data'!BE$3,FALSE))/100</f>
        <v>4.33048121019938E-2</v>
      </c>
      <c r="M87" s="81">
        <f>(VLOOKUP($A86,'ADR Raw Data'!$B$6:$BE$49,'ADR Raw Data'!AT$1,FALSE))/100</f>
        <v>-2.8832496404039197E-2</v>
      </c>
      <c r="N87" s="82">
        <f>(VLOOKUP($A86,'ADR Raw Data'!$B$6:$BE$49,'ADR Raw Data'!AU$1,FALSE))/100</f>
        <v>-2.9465144812952801E-2</v>
      </c>
      <c r="O87" s="82">
        <f>(VLOOKUP($A86,'ADR Raw Data'!$B$6:$BE$49,'ADR Raw Data'!AV$1,FALSE))/100</f>
        <v>-2.2900930533445499E-2</v>
      </c>
      <c r="P87" s="82">
        <f>(VLOOKUP($A86,'ADR Raw Data'!$B$6:$BE$49,'ADR Raw Data'!AW$1,FALSE))/100</f>
        <v>-6.3577517715173407E-2</v>
      </c>
      <c r="Q87" s="82">
        <f>(VLOOKUP($A86,'ADR Raw Data'!$B$6:$BE$49,'ADR Raw Data'!AX$1,FALSE))/100</f>
        <v>-8.3450099652256415E-2</v>
      </c>
      <c r="R87" s="82">
        <f>(VLOOKUP($A86,'ADR Raw Data'!$B$6:$BE$49,'ADR Raw Data'!AY$1,FALSE))/100</f>
        <v>-4.9079901313592703E-2</v>
      </c>
      <c r="S87" s="83">
        <f>(VLOOKUP($A86,'ADR Raw Data'!$B$6:$BE$49,'ADR Raw Data'!BA$1,FALSE))/100</f>
        <v>1.4365047268713699E-2</v>
      </c>
      <c r="T87" s="83">
        <f>(VLOOKUP($A86,'ADR Raw Data'!$B$6:$BE$49,'ADR Raw Data'!BB$1,FALSE))/100</f>
        <v>3.1679307016856305E-2</v>
      </c>
      <c r="U87" s="82">
        <f>(VLOOKUP($A86,'ADR Raw Data'!$B$6:$BE$49,'ADR Raw Data'!BC$1,FALSE))/100</f>
        <v>2.2646387884412599E-2</v>
      </c>
      <c r="V87" s="84">
        <f>(VLOOKUP($A86,'ADR Raw Data'!$B$6:$BE$49,'ADR Raw Data'!BE$1,FALSE))/100</f>
        <v>-1.60496738518239E-2</v>
      </c>
      <c r="X87" s="81">
        <f>(VLOOKUP($A86,'RevPAR Raw Data'!$B$6:$BE$49,'RevPAR Raw Data'!AT$1,FALSE))/100</f>
        <v>1.9625713475711699E-2</v>
      </c>
      <c r="Y87" s="82">
        <f>(VLOOKUP($A86,'RevPAR Raw Data'!$B$6:$BE$49,'RevPAR Raw Data'!AU$1,FALSE))/100</f>
        <v>3.4916753128152499E-3</v>
      </c>
      <c r="Z87" s="82">
        <f>(VLOOKUP($A86,'RevPAR Raw Data'!$B$6:$BE$49,'RevPAR Raw Data'!AV$1,FALSE))/100</f>
        <v>1.99705441719292E-2</v>
      </c>
      <c r="AA87" s="82">
        <f>(VLOOKUP($A86,'RevPAR Raw Data'!$B$6:$BE$49,'RevPAR Raw Data'!AW$1,FALSE))/100</f>
        <v>-6.5478505596528097E-2</v>
      </c>
      <c r="AB87" s="82">
        <f>(VLOOKUP($A86,'RevPAR Raw Data'!$B$6:$BE$49,'RevPAR Raw Data'!AX$1,FALSE))/100</f>
        <v>-8.9868131450060992E-2</v>
      </c>
      <c r="AC87" s="82">
        <f>(VLOOKUP($A86,'RevPAR Raw Data'!$B$6:$BE$49,'RevPAR Raw Data'!AY$1,FALSE))/100</f>
        <v>-2.82844082389225E-2</v>
      </c>
      <c r="AD87" s="83">
        <f>(VLOOKUP($A86,'RevPAR Raw Data'!$B$6:$BE$49,'RevPAR Raw Data'!BA$1,FALSE))/100</f>
        <v>9.2374830763090596E-2</v>
      </c>
      <c r="AE87" s="83">
        <f>(VLOOKUP($A86,'RevPAR Raw Data'!$B$6:$BE$49,'RevPAR Raw Data'!BB$1,FALSE))/100</f>
        <v>0.134289662781648</v>
      </c>
      <c r="AF87" s="82">
        <f>(VLOOKUP($A86,'RevPAR Raw Data'!$B$6:$BE$49,'RevPAR Raw Data'!BC$1,FALSE))/100</f>
        <v>0.11259112953212901</v>
      </c>
      <c r="AG87" s="84">
        <f>(VLOOKUP($A86,'RevPAR Raw Data'!$B$6:$BE$49,'RevPAR Raw Data'!BE$1,FALSE))/100</f>
        <v>2.6560110139718297E-2</v>
      </c>
    </row>
    <row r="88" spans="1:33" x14ac:dyDescent="0.2">
      <c r="A88" s="131"/>
      <c r="B88" s="109"/>
      <c r="C88" s="110"/>
      <c r="D88" s="110"/>
      <c r="E88" s="110"/>
      <c r="F88" s="110"/>
      <c r="G88" s="111"/>
      <c r="H88" s="91"/>
      <c r="I88" s="91"/>
      <c r="J88" s="111"/>
      <c r="K88" s="112"/>
      <c r="M88" s="113"/>
      <c r="N88" s="114"/>
      <c r="O88" s="114"/>
      <c r="P88" s="114"/>
      <c r="Q88" s="114"/>
      <c r="R88" s="115"/>
      <c r="S88" s="114"/>
      <c r="T88" s="114"/>
      <c r="U88" s="115"/>
      <c r="V88" s="116"/>
      <c r="X88" s="113"/>
      <c r="Y88" s="114"/>
      <c r="Z88" s="114"/>
      <c r="AA88" s="114"/>
      <c r="AB88" s="114"/>
      <c r="AC88" s="115"/>
      <c r="AD88" s="114"/>
      <c r="AE88" s="114"/>
      <c r="AF88" s="115"/>
      <c r="AG88" s="116"/>
    </row>
    <row r="89" spans="1:33" x14ac:dyDescent="0.2">
      <c r="A89" s="108" t="s">
        <v>44</v>
      </c>
      <c r="B89" s="109">
        <f>(VLOOKUP($A89,'Occupancy Raw Data'!$B$8:$BE$45,'Occupancy Raw Data'!AG$3,FALSE))/100</f>
        <v>0.67707967707967698</v>
      </c>
      <c r="C89" s="110">
        <f>(VLOOKUP($A89,'Occupancy Raw Data'!$B$8:$BE$45,'Occupancy Raw Data'!AH$3,FALSE))/100</f>
        <v>0.72499122499122393</v>
      </c>
      <c r="D89" s="110">
        <f>(VLOOKUP($A89,'Occupancy Raw Data'!$B$8:$BE$45,'Occupancy Raw Data'!AI$3,FALSE))/100</f>
        <v>0.75517725517725498</v>
      </c>
      <c r="E89" s="110">
        <f>(VLOOKUP($A89,'Occupancy Raw Data'!$B$8:$BE$45,'Occupancy Raw Data'!AJ$3,FALSE))/100</f>
        <v>0.72595647595647506</v>
      </c>
      <c r="F89" s="110">
        <f>(VLOOKUP($A89,'Occupancy Raw Data'!$B$8:$BE$45,'Occupancy Raw Data'!AK$3,FALSE))/100</f>
        <v>0.74574412074412</v>
      </c>
      <c r="G89" s="111">
        <f>(VLOOKUP($A89,'Occupancy Raw Data'!$B$8:$BE$45,'Occupancy Raw Data'!AL$3,FALSE))/100</f>
        <v>0.72578975078975005</v>
      </c>
      <c r="H89" s="91">
        <f>(VLOOKUP($A89,'Occupancy Raw Data'!$B$8:$BE$45,'Occupancy Raw Data'!AN$3,FALSE))/100</f>
        <v>0.88684626184626092</v>
      </c>
      <c r="I89" s="91">
        <f>(VLOOKUP($A89,'Occupancy Raw Data'!$B$8:$BE$45,'Occupancy Raw Data'!AO$3,FALSE))/100</f>
        <v>0.85551948051948001</v>
      </c>
      <c r="J89" s="111">
        <f>(VLOOKUP($A89,'Occupancy Raw Data'!$B$8:$BE$45,'Occupancy Raw Data'!AP$3,FALSE))/100</f>
        <v>0.87118287118287097</v>
      </c>
      <c r="K89" s="112">
        <f>(VLOOKUP($A89,'Occupancy Raw Data'!$B$8:$BE$45,'Occupancy Raw Data'!AR$3,FALSE))/100</f>
        <v>0.76733064233064197</v>
      </c>
      <c r="M89" s="113">
        <f>VLOOKUP($A89,'ADR Raw Data'!$B$6:$BE$43,'ADR Raw Data'!AG$1,FALSE)</f>
        <v>118.530962363919</v>
      </c>
      <c r="N89" s="114">
        <f>VLOOKUP($A89,'ADR Raw Data'!$B$6:$BE$43,'ADR Raw Data'!AH$1,FALSE)</f>
        <v>123.90263761801</v>
      </c>
      <c r="O89" s="114">
        <f>VLOOKUP($A89,'ADR Raw Data'!$B$6:$BE$43,'ADR Raw Data'!AI$1,FALSE)</f>
        <v>128.73229316174701</v>
      </c>
      <c r="P89" s="114">
        <f>VLOOKUP($A89,'ADR Raw Data'!$B$6:$BE$43,'ADR Raw Data'!AJ$1,FALSE)</f>
        <v>124.68715934364801</v>
      </c>
      <c r="Q89" s="114">
        <f>VLOOKUP($A89,'ADR Raw Data'!$B$6:$BE$43,'ADR Raw Data'!AK$1,FALSE)</f>
        <v>124.943467270694</v>
      </c>
      <c r="R89" s="115">
        <f>VLOOKUP($A89,'ADR Raw Data'!$B$6:$BE$43,'ADR Raw Data'!AL$1,FALSE)</f>
        <v>124.276276151902</v>
      </c>
      <c r="S89" s="114">
        <f>VLOOKUP($A89,'ADR Raw Data'!$B$6:$BE$43,'ADR Raw Data'!AN$1,FALSE)</f>
        <v>162.71550157324401</v>
      </c>
      <c r="T89" s="114">
        <f>VLOOKUP($A89,'ADR Raw Data'!$B$6:$BE$43,'ADR Raw Data'!AO$1,FALSE)</f>
        <v>159.83143834042701</v>
      </c>
      <c r="U89" s="115">
        <f>VLOOKUP($A89,'ADR Raw Data'!$B$6:$BE$43,'ADR Raw Data'!AP$1,FALSE)</f>
        <v>161.29939689514501</v>
      </c>
      <c r="V89" s="116">
        <f>VLOOKUP($A89,'ADR Raw Data'!$B$6:$BE$43,'ADR Raw Data'!AR$1,FALSE)</f>
        <v>136.28596527041401</v>
      </c>
      <c r="X89" s="113">
        <f>VLOOKUP($A89,'RevPAR Raw Data'!$B$6:$BE$43,'RevPAR Raw Data'!AG$1,FALSE)</f>
        <v>80.254905721305704</v>
      </c>
      <c r="Y89" s="114">
        <f>VLOOKUP($A89,'RevPAR Raw Data'!$B$6:$BE$43,'RevPAR Raw Data'!AH$1,FALSE)</f>
        <v>89.828325026325004</v>
      </c>
      <c r="Z89" s="114">
        <f>VLOOKUP($A89,'RevPAR Raw Data'!$B$6:$BE$43,'RevPAR Raw Data'!AI$1,FALSE)</f>
        <v>97.215699802562298</v>
      </c>
      <c r="AA89" s="114">
        <f>VLOOKUP($A89,'RevPAR Raw Data'!$B$6:$BE$43,'RevPAR Raw Data'!AJ$1,FALSE)</f>
        <v>90.517450794138199</v>
      </c>
      <c r="AB89" s="114">
        <f>VLOOKUP($A89,'RevPAR Raw Data'!$B$6:$BE$43,'RevPAR Raw Data'!AK$1,FALSE)</f>
        <v>93.175856142506106</v>
      </c>
      <c r="AC89" s="115">
        <f>VLOOKUP($A89,'RevPAR Raw Data'!$B$6:$BE$43,'RevPAR Raw Data'!AL$1,FALSE)</f>
        <v>90.198447497367397</v>
      </c>
      <c r="AD89" s="114">
        <f>VLOOKUP($A89,'RevPAR Raw Data'!$B$6:$BE$43,'RevPAR Raw Data'!AN$1,FALSE)</f>
        <v>144.303634314671</v>
      </c>
      <c r="AE89" s="114">
        <f>VLOOKUP($A89,'RevPAR Raw Data'!$B$6:$BE$43,'RevPAR Raw Data'!AO$1,FALSE)</f>
        <v>136.73890909968401</v>
      </c>
      <c r="AF89" s="115">
        <f>VLOOKUP($A89,'RevPAR Raw Data'!$B$6:$BE$43,'RevPAR Raw Data'!AP$1,FALSE)</f>
        <v>140.52127170717699</v>
      </c>
      <c r="AG89" s="116">
        <f>VLOOKUP($A89,'RevPAR Raw Data'!$B$6:$BE$43,'RevPAR Raw Data'!AR$1,FALSE)</f>
        <v>104.57639727159901</v>
      </c>
    </row>
    <row r="90" spans="1:33" x14ac:dyDescent="0.2">
      <c r="A90" s="93" t="s">
        <v>14</v>
      </c>
      <c r="B90" s="81">
        <f>(VLOOKUP($A89,'Occupancy Raw Data'!$B$8:$BE$51,'Occupancy Raw Data'!AT$3,FALSE))/100</f>
        <v>0.14419230380940001</v>
      </c>
      <c r="C90" s="82">
        <f>(VLOOKUP($A89,'Occupancy Raw Data'!$B$8:$BE$51,'Occupancy Raw Data'!AU$3,FALSE))/100</f>
        <v>0.10710287445350801</v>
      </c>
      <c r="D90" s="82">
        <f>(VLOOKUP($A89,'Occupancy Raw Data'!$B$8:$BE$51,'Occupancy Raw Data'!AV$3,FALSE))/100</f>
        <v>8.2430238680238604E-2</v>
      </c>
      <c r="E90" s="82">
        <f>(VLOOKUP($A89,'Occupancy Raw Data'!$B$8:$BE$51,'Occupancy Raw Data'!AW$3,FALSE))/100</f>
        <v>2.68115156215592E-3</v>
      </c>
      <c r="F90" s="82">
        <f>(VLOOKUP($A89,'Occupancy Raw Data'!$B$8:$BE$51,'Occupancy Raw Data'!AX$3,FALSE))/100</f>
        <v>-5.8914393122804894E-2</v>
      </c>
      <c r="G90" s="82">
        <f>(VLOOKUP($A89,'Occupancy Raw Data'!$B$8:$BE$51,'Occupancy Raw Data'!AY$3,FALSE))/100</f>
        <v>4.86105997091138E-2</v>
      </c>
      <c r="H90" s="83">
        <f>(VLOOKUP($A89,'Occupancy Raw Data'!$B$8:$BE$51,'Occupancy Raw Data'!BA$3,FALSE))/100</f>
        <v>3.2426246483876799E-2</v>
      </c>
      <c r="I90" s="83">
        <f>(VLOOKUP($A89,'Occupancy Raw Data'!$B$8:$BE$51,'Occupancy Raw Data'!BB$3,FALSE))/100</f>
        <v>2.8049092032321598E-2</v>
      </c>
      <c r="J90" s="82">
        <f>(VLOOKUP($A89,'Occupancy Raw Data'!$B$8:$BE$51,'Occupancy Raw Data'!BC$3,FALSE))/100</f>
        <v>3.0272370716123098E-2</v>
      </c>
      <c r="K90" s="84">
        <f>(VLOOKUP($A89,'Occupancy Raw Data'!$B$8:$BE$51,'Occupancy Raw Data'!BE$3,FALSE))/100</f>
        <v>4.2565537992523099E-2</v>
      </c>
      <c r="M90" s="81">
        <f>(VLOOKUP($A89,'ADR Raw Data'!$B$6:$BE$49,'ADR Raw Data'!AT$1,FALSE))/100</f>
        <v>3.2438620432848501E-2</v>
      </c>
      <c r="N90" s="82">
        <f>(VLOOKUP($A89,'ADR Raw Data'!$B$6:$BE$49,'ADR Raw Data'!AU$1,FALSE))/100</f>
        <v>1.1886684895017301E-2</v>
      </c>
      <c r="O90" s="82">
        <f>(VLOOKUP($A89,'ADR Raw Data'!$B$6:$BE$49,'ADR Raw Data'!AV$1,FALSE))/100</f>
        <v>7.1355767599542499E-3</v>
      </c>
      <c r="P90" s="82">
        <f>(VLOOKUP($A89,'ADR Raw Data'!$B$6:$BE$49,'ADR Raw Data'!AW$1,FALSE))/100</f>
        <v>-2.5668107697304498E-2</v>
      </c>
      <c r="Q90" s="82">
        <f>(VLOOKUP($A89,'ADR Raw Data'!$B$6:$BE$49,'ADR Raw Data'!AX$1,FALSE))/100</f>
        <v>-7.61178045644572E-2</v>
      </c>
      <c r="R90" s="82">
        <f>(VLOOKUP($A89,'ADR Raw Data'!$B$6:$BE$49,'ADR Raw Data'!AY$1,FALSE))/100</f>
        <v>-1.60889363024104E-2</v>
      </c>
      <c r="S90" s="83">
        <f>(VLOOKUP($A89,'ADR Raw Data'!$B$6:$BE$49,'ADR Raw Data'!BA$1,FALSE))/100</f>
        <v>1.2542480427804701E-2</v>
      </c>
      <c r="T90" s="83">
        <f>(VLOOKUP($A89,'ADR Raw Data'!$B$6:$BE$49,'ADR Raw Data'!BB$1,FALSE))/100</f>
        <v>1.8623291606157701E-2</v>
      </c>
      <c r="U90" s="82">
        <f>(VLOOKUP($A89,'ADR Raw Data'!$B$6:$BE$49,'ADR Raw Data'!BC$1,FALSE))/100</f>
        <v>1.55176880895156E-2</v>
      </c>
      <c r="V90" s="84">
        <f>(VLOOKUP($A89,'ADR Raw Data'!$B$6:$BE$49,'ADR Raw Data'!BE$1,FALSE))/100</f>
        <v>-5.1368110063748596E-3</v>
      </c>
      <c r="X90" s="81">
        <f>(VLOOKUP($A89,'RevPAR Raw Data'!$B$6:$BE$49,'RevPAR Raw Data'!AT$1,FALSE))/100</f>
        <v>0.18130832365485999</v>
      </c>
      <c r="Y90" s="82">
        <f>(VLOOKUP($A89,'RevPAR Raw Data'!$B$6:$BE$49,'RevPAR Raw Data'!AU$1,FALSE))/100</f>
        <v>0.12026265746850401</v>
      </c>
      <c r="Z90" s="82">
        <f>(VLOOKUP($A89,'RevPAR Raw Data'!$B$6:$BE$49,'RevPAR Raw Data'!AV$1,FALSE))/100</f>
        <v>9.0154002735637104E-2</v>
      </c>
      <c r="AA90" s="82">
        <f>(VLOOKUP($A89,'RevPAR Raw Data'!$B$6:$BE$49,'RevPAR Raw Data'!AW$1,FALSE))/100</f>
        <v>-2.3055776222198801E-2</v>
      </c>
      <c r="AB90" s="82">
        <f>(VLOOKUP($A89,'RevPAR Raw Data'!$B$6:$BE$49,'RevPAR Raw Data'!AX$1,FALSE))/100</f>
        <v>-0.130547763425506</v>
      </c>
      <c r="AC90" s="82">
        <f>(VLOOKUP($A89,'RevPAR Raw Data'!$B$6:$BE$49,'RevPAR Raw Data'!AY$1,FALSE))/100</f>
        <v>3.1739570564361504E-2</v>
      </c>
      <c r="AD90" s="83">
        <f>(VLOOKUP($A89,'RevPAR Raw Data'!$B$6:$BE$49,'RevPAR Raw Data'!BA$1,FALSE))/100</f>
        <v>4.5375432473552794E-2</v>
      </c>
      <c r="AE90" s="83">
        <f>(VLOOKUP($A89,'RevPAR Raw Data'!$B$6:$BE$49,'RevPAR Raw Data'!BB$1,FALSE))/100</f>
        <v>4.7194750058685203E-2</v>
      </c>
      <c r="AF90" s="82">
        <f>(VLOOKUP($A89,'RevPAR Raw Data'!$B$6:$BE$49,'RevPAR Raw Data'!BC$1,FALSE))/100</f>
        <v>4.6259816012141707E-2</v>
      </c>
      <c r="AG90" s="84">
        <f>(VLOOKUP($A89,'RevPAR Raw Data'!$B$6:$BE$49,'RevPAR Raw Data'!BE$1,FALSE))/100</f>
        <v>3.7210075862096001E-2</v>
      </c>
    </row>
    <row r="91" spans="1:33" x14ac:dyDescent="0.2">
      <c r="A91" s="131"/>
      <c r="B91" s="109"/>
      <c r="C91" s="110"/>
      <c r="D91" s="110"/>
      <c r="E91" s="110"/>
      <c r="F91" s="110"/>
      <c r="G91" s="111"/>
      <c r="H91" s="91"/>
      <c r="I91" s="91"/>
      <c r="J91" s="111"/>
      <c r="K91" s="112"/>
      <c r="M91" s="113"/>
      <c r="N91" s="114"/>
      <c r="O91" s="114"/>
      <c r="P91" s="114"/>
      <c r="Q91" s="114"/>
      <c r="R91" s="115"/>
      <c r="S91" s="114"/>
      <c r="T91" s="114"/>
      <c r="U91" s="115"/>
      <c r="V91" s="116"/>
      <c r="X91" s="113"/>
      <c r="Y91" s="114"/>
      <c r="Z91" s="114"/>
      <c r="AA91" s="114"/>
      <c r="AB91" s="114"/>
      <c r="AC91" s="115"/>
      <c r="AD91" s="114"/>
      <c r="AE91" s="114"/>
      <c r="AF91" s="115"/>
      <c r="AG91" s="116"/>
    </row>
    <row r="92" spans="1:33" x14ac:dyDescent="0.2">
      <c r="A92" s="108" t="s">
        <v>45</v>
      </c>
      <c r="B92" s="109">
        <f>(VLOOKUP($A92,'Occupancy Raw Data'!$B$8:$BE$45,'Occupancy Raw Data'!AG$3,FALSE))/100</f>
        <v>0.67851805238731999</v>
      </c>
      <c r="C92" s="110">
        <f>(VLOOKUP($A92,'Occupancy Raw Data'!$B$8:$BE$45,'Occupancy Raw Data'!AH$3,FALSE))/100</f>
        <v>0.70416109494218504</v>
      </c>
      <c r="D92" s="110">
        <f>(VLOOKUP($A92,'Occupancy Raw Data'!$B$8:$BE$45,'Occupancy Raw Data'!AI$3,FALSE))/100</f>
        <v>0.74439550066860605</v>
      </c>
      <c r="E92" s="110">
        <f>(VLOOKUP($A92,'Occupancy Raw Data'!$B$8:$BE$45,'Occupancy Raw Data'!AJ$3,FALSE))/100</f>
        <v>0.75293007158027192</v>
      </c>
      <c r="F92" s="110">
        <f>(VLOOKUP($A92,'Occupancy Raw Data'!$B$8:$BE$45,'Occupancy Raw Data'!AK$3,FALSE))/100</f>
        <v>0.82159993707228807</v>
      </c>
      <c r="G92" s="111">
        <f>(VLOOKUP($A92,'Occupancy Raw Data'!$B$8:$BE$45,'Occupancy Raw Data'!AL$3,FALSE))/100</f>
        <v>0.74032093133013399</v>
      </c>
      <c r="H92" s="91">
        <f>(VLOOKUP($A92,'Occupancy Raw Data'!$B$8:$BE$45,'Occupancy Raw Data'!AN$3,FALSE))/100</f>
        <v>0.90470384645638302</v>
      </c>
      <c r="I92" s="91">
        <f>(VLOOKUP($A92,'Occupancy Raw Data'!$B$8:$BE$45,'Occupancy Raw Data'!AO$3,FALSE))/100</f>
        <v>0.899748289152835</v>
      </c>
      <c r="J92" s="111">
        <f>(VLOOKUP($A92,'Occupancy Raw Data'!$B$8:$BE$45,'Occupancy Raw Data'!AP$3,FALSE))/100</f>
        <v>0.9022260678046089</v>
      </c>
      <c r="K92" s="112">
        <f>(VLOOKUP($A92,'Occupancy Raw Data'!$B$8:$BE$45,'Occupancy Raw Data'!AR$3,FALSE))/100</f>
        <v>0.78657954175141298</v>
      </c>
      <c r="M92" s="113">
        <f>VLOOKUP($A92,'ADR Raw Data'!$B$6:$BE$43,'ADR Raw Data'!AG$1,FALSE)</f>
        <v>196.02199183572901</v>
      </c>
      <c r="N92" s="114">
        <f>VLOOKUP($A92,'ADR Raw Data'!$B$6:$BE$43,'ADR Raw Data'!AH$1,FALSE)</f>
        <v>190.47879220006701</v>
      </c>
      <c r="O92" s="114">
        <f>VLOOKUP($A92,'ADR Raw Data'!$B$6:$BE$43,'ADR Raw Data'!AI$1,FALSE)</f>
        <v>196.91417002694499</v>
      </c>
      <c r="P92" s="114">
        <f>VLOOKUP($A92,'ADR Raw Data'!$B$6:$BE$43,'ADR Raw Data'!AJ$1,FALSE)</f>
        <v>193.40389000731199</v>
      </c>
      <c r="Q92" s="114">
        <f>VLOOKUP($A92,'ADR Raw Data'!$B$6:$BE$43,'ADR Raw Data'!AK$1,FALSE)</f>
        <v>213.59854208712301</v>
      </c>
      <c r="R92" s="115">
        <f>VLOOKUP($A92,'ADR Raw Data'!$B$6:$BE$43,'ADR Raw Data'!AL$1,FALSE)</f>
        <v>198.51563276878699</v>
      </c>
      <c r="S92" s="114">
        <f>VLOOKUP($A92,'ADR Raw Data'!$B$6:$BE$43,'ADR Raw Data'!AN$1,FALSE)</f>
        <v>278.88459912619999</v>
      </c>
      <c r="T92" s="114">
        <f>VLOOKUP($A92,'ADR Raw Data'!$B$6:$BE$43,'ADR Raw Data'!AO$1,FALSE)</f>
        <v>275.89656125366002</v>
      </c>
      <c r="U92" s="115">
        <f>VLOOKUP($A92,'ADR Raw Data'!$B$6:$BE$43,'ADR Raw Data'!AP$1,FALSE)</f>
        <v>277.39468320619</v>
      </c>
      <c r="V92" s="116">
        <f>VLOOKUP($A92,'ADR Raw Data'!$B$6:$BE$43,'ADR Raw Data'!AR$1,FALSE)</f>
        <v>224.36597837667901</v>
      </c>
      <c r="X92" s="113">
        <f>VLOOKUP($A92,'RevPAR Raw Data'!$B$6:$BE$43,'RevPAR Raw Data'!AG$1,FALSE)</f>
        <v>133.004460125462</v>
      </c>
      <c r="Y92" s="114">
        <f>VLOOKUP($A92,'RevPAR Raw Data'!$B$6:$BE$43,'RevPAR Raw Data'!AH$1,FALSE)</f>
        <v>134.12775487886401</v>
      </c>
      <c r="Z92" s="114">
        <f>VLOOKUP($A92,'RevPAR Raw Data'!$B$6:$BE$43,'RevPAR Raw Data'!AI$1,FALSE)</f>
        <v>146.58202218595099</v>
      </c>
      <c r="AA92" s="114">
        <f>VLOOKUP($A92,'RevPAR Raw Data'!$B$6:$BE$43,'RevPAR Raw Data'!AJ$1,FALSE)</f>
        <v>145.61960474710901</v>
      </c>
      <c r="AB92" s="114">
        <f>VLOOKUP($A92,'RevPAR Raw Data'!$B$6:$BE$43,'RevPAR Raw Data'!AK$1,FALSE)</f>
        <v>175.49254873751201</v>
      </c>
      <c r="AC92" s="115">
        <f>VLOOKUP($A92,'RevPAR Raw Data'!$B$6:$BE$43,'RevPAR Raw Data'!AL$1,FALSE)</f>
        <v>146.965278134979</v>
      </c>
      <c r="AD92" s="114">
        <f>VLOOKUP($A92,'RevPAR Raw Data'!$B$6:$BE$43,'RevPAR Raw Data'!AN$1,FALSE)</f>
        <v>252.30796954691999</v>
      </c>
      <c r="AE92" s="114">
        <f>VLOOKUP($A92,'RevPAR Raw Data'!$B$6:$BE$43,'RevPAR Raw Data'!AO$1,FALSE)</f>
        <v>248.23745897113099</v>
      </c>
      <c r="AF92" s="115">
        <f>VLOOKUP($A92,'RevPAR Raw Data'!$B$6:$BE$43,'RevPAR Raw Data'!AP$1,FALSE)</f>
        <v>250.272714259026</v>
      </c>
      <c r="AG92" s="116">
        <f>VLOOKUP($A92,'RevPAR Raw Data'!$B$6:$BE$43,'RevPAR Raw Data'!AR$1,FALSE)</f>
        <v>176.481688456136</v>
      </c>
    </row>
    <row r="93" spans="1:33" x14ac:dyDescent="0.2">
      <c r="A93" s="93" t="s">
        <v>14</v>
      </c>
      <c r="B93" s="81">
        <f>(VLOOKUP($A92,'Occupancy Raw Data'!$B$8:$BE$51,'Occupancy Raw Data'!AT$3,FALSE))/100</f>
        <v>1.9309649102921399E-2</v>
      </c>
      <c r="C93" s="82">
        <f>(VLOOKUP($A92,'Occupancy Raw Data'!$B$8:$BE$51,'Occupancy Raw Data'!AU$3,FALSE))/100</f>
        <v>-4.1047112418699599E-2</v>
      </c>
      <c r="D93" s="82">
        <f>(VLOOKUP($A92,'Occupancy Raw Data'!$B$8:$BE$51,'Occupancy Raw Data'!AV$3,FALSE))/100</f>
        <v>-2.01671572469749E-2</v>
      </c>
      <c r="E93" s="82">
        <f>(VLOOKUP($A92,'Occupancy Raw Data'!$B$8:$BE$51,'Occupancy Raw Data'!AW$3,FALSE))/100</f>
        <v>-5.6473691539960201E-2</v>
      </c>
      <c r="F93" s="82">
        <f>(VLOOKUP($A92,'Occupancy Raw Data'!$B$8:$BE$51,'Occupancy Raw Data'!AX$3,FALSE))/100</f>
        <v>-1.0564254887014299E-2</v>
      </c>
      <c r="G93" s="82">
        <f>(VLOOKUP($A92,'Occupancy Raw Data'!$B$8:$BE$51,'Occupancy Raw Data'!AY$3,FALSE))/100</f>
        <v>-2.28739084215153E-2</v>
      </c>
      <c r="H93" s="83">
        <f>(VLOOKUP($A92,'Occupancy Raw Data'!$B$8:$BE$51,'Occupancy Raw Data'!BA$3,FALSE))/100</f>
        <v>7.4127731454701595E-3</v>
      </c>
      <c r="I93" s="83">
        <f>(VLOOKUP($A92,'Occupancy Raw Data'!$B$8:$BE$51,'Occupancy Raw Data'!BB$3,FALSE))/100</f>
        <v>1.5884271007815601E-3</v>
      </c>
      <c r="J93" s="82">
        <f>(VLOOKUP($A92,'Occupancy Raw Data'!$B$8:$BE$51,'Occupancy Raw Data'!BC$3,FALSE))/100</f>
        <v>4.5001550506146995E-3</v>
      </c>
      <c r="K93" s="84">
        <f>(VLOOKUP($A92,'Occupancy Raw Data'!$B$8:$BE$51,'Occupancy Raw Data'!BE$3,FALSE))/100</f>
        <v>-1.40845322844674E-2</v>
      </c>
      <c r="M93" s="81">
        <f>(VLOOKUP($A92,'ADR Raw Data'!$B$6:$BE$49,'ADR Raw Data'!AT$1,FALSE))/100</f>
        <v>2.2712503166077102E-2</v>
      </c>
      <c r="N93" s="82">
        <f>(VLOOKUP($A92,'ADR Raw Data'!$B$6:$BE$49,'ADR Raw Data'!AU$1,FALSE))/100</f>
        <v>-3.4095514549227796E-2</v>
      </c>
      <c r="O93" s="82">
        <f>(VLOOKUP($A92,'ADR Raw Data'!$B$6:$BE$49,'ADR Raw Data'!AV$1,FALSE))/100</f>
        <v>3.9825100538329198E-3</v>
      </c>
      <c r="P93" s="82">
        <f>(VLOOKUP($A92,'ADR Raw Data'!$B$6:$BE$49,'ADR Raw Data'!AW$1,FALSE))/100</f>
        <v>-5.1435242510711097E-2</v>
      </c>
      <c r="Q93" s="82">
        <f>(VLOOKUP($A92,'ADR Raw Data'!$B$6:$BE$49,'ADR Raw Data'!AX$1,FALSE))/100</f>
        <v>-3.9912351522093999E-2</v>
      </c>
      <c r="R93" s="82">
        <f>(VLOOKUP($A92,'ADR Raw Data'!$B$6:$BE$49,'ADR Raw Data'!AY$1,FALSE))/100</f>
        <v>-2.19444160266631E-2</v>
      </c>
      <c r="S93" s="83">
        <f>(VLOOKUP($A92,'ADR Raw Data'!$B$6:$BE$49,'ADR Raw Data'!BA$1,FALSE))/100</f>
        <v>3.5235442971060398E-2</v>
      </c>
      <c r="T93" s="83">
        <f>(VLOOKUP($A92,'ADR Raw Data'!$B$6:$BE$49,'ADR Raw Data'!BB$1,FALSE))/100</f>
        <v>1.7434261596708002E-2</v>
      </c>
      <c r="U93" s="82">
        <f>(VLOOKUP($A92,'ADR Raw Data'!$B$6:$BE$49,'ADR Raw Data'!BC$1,FALSE))/100</f>
        <v>2.6320266588714798E-2</v>
      </c>
      <c r="V93" s="84">
        <f>(VLOOKUP($A92,'ADR Raw Data'!$B$6:$BE$49,'ADR Raw Data'!BE$1,FALSE))/100</f>
        <v>-1.16542825166803E-3</v>
      </c>
      <c r="X93" s="81">
        <f>(VLOOKUP($A92,'RevPAR Raw Data'!$B$6:$BE$49,'RevPAR Raw Data'!AT$1,FALSE))/100</f>
        <v>4.2460722735384503E-2</v>
      </c>
      <c r="Y93" s="82">
        <f>(VLOOKUP($A92,'RevPAR Raw Data'!$B$6:$BE$49,'RevPAR Raw Data'!AU$1,FALSE))/100</f>
        <v>-7.3743104549251898E-2</v>
      </c>
      <c r="Z93" s="82">
        <f>(VLOOKUP($A92,'RevPAR Raw Data'!$B$6:$BE$49,'RevPAR Raw Data'!AV$1,FALSE))/100</f>
        <v>-1.62649630996353E-2</v>
      </c>
      <c r="AA93" s="82">
        <f>(VLOOKUP($A92,'RevPAR Raw Data'!$B$6:$BE$49,'RevPAR Raw Data'!AW$1,FALSE))/100</f>
        <v>-0.10500419603083801</v>
      </c>
      <c r="AB93" s="82">
        <f>(VLOOKUP($A92,'RevPAR Raw Data'!$B$6:$BE$49,'RevPAR Raw Data'!AX$1,FALSE))/100</f>
        <v>-5.0054962154488798E-2</v>
      </c>
      <c r="AC93" s="82">
        <f>(VLOOKUP($A92,'RevPAR Raw Data'!$B$6:$BE$49,'RevPAR Raw Data'!AY$1,FALSE))/100</f>
        <v>-4.4316369885620904E-2</v>
      </c>
      <c r="AD93" s="83">
        <f>(VLOOKUP($A92,'RevPAR Raw Data'!$B$6:$BE$49,'RevPAR Raw Data'!BA$1,FALSE))/100</f>
        <v>4.2909408461955199E-2</v>
      </c>
      <c r="AE93" s="83">
        <f>(VLOOKUP($A92,'RevPAR Raw Data'!$B$6:$BE$49,'RevPAR Raw Data'!BB$1,FALSE))/100</f>
        <v>1.9050381751091902E-2</v>
      </c>
      <c r="AF93" s="82">
        <f>(VLOOKUP($A92,'RevPAR Raw Data'!$B$6:$BE$49,'RevPAR Raw Data'!BC$1,FALSE))/100</f>
        <v>3.0938866919952301E-2</v>
      </c>
      <c r="AG93" s="84">
        <f>(VLOOKUP($A92,'RevPAR Raw Data'!$B$6:$BE$49,'RevPAR Raw Data'!BE$1,FALSE))/100</f>
        <v>-1.5233546024299599E-2</v>
      </c>
    </row>
    <row r="94" spans="1:33" x14ac:dyDescent="0.2">
      <c r="A94" s="131"/>
      <c r="B94" s="109"/>
      <c r="C94" s="110"/>
      <c r="D94" s="110"/>
      <c r="E94" s="110"/>
      <c r="F94" s="110"/>
      <c r="G94" s="111"/>
      <c r="H94" s="91"/>
      <c r="I94" s="91"/>
      <c r="J94" s="111"/>
      <c r="K94" s="112"/>
      <c r="M94" s="113"/>
      <c r="N94" s="114"/>
      <c r="O94" s="114"/>
      <c r="P94" s="114"/>
      <c r="Q94" s="114"/>
      <c r="R94" s="115"/>
      <c r="S94" s="114"/>
      <c r="T94" s="114"/>
      <c r="U94" s="115"/>
      <c r="V94" s="116"/>
      <c r="X94" s="113"/>
      <c r="Y94" s="114"/>
      <c r="Z94" s="114"/>
      <c r="AA94" s="114"/>
      <c r="AB94" s="114"/>
      <c r="AC94" s="115"/>
      <c r="AD94" s="114"/>
      <c r="AE94" s="114"/>
      <c r="AF94" s="115"/>
      <c r="AG94" s="116"/>
    </row>
    <row r="95" spans="1:33" x14ac:dyDescent="0.2">
      <c r="A95" s="108" t="s">
        <v>46</v>
      </c>
      <c r="B95" s="109">
        <f>(VLOOKUP($A95,'Occupancy Raw Data'!$B$8:$BE$45,'Occupancy Raw Data'!AG$3,FALSE))/100</f>
        <v>0.51013776969066793</v>
      </c>
      <c r="C95" s="110">
        <f>(VLOOKUP($A95,'Occupancy Raw Data'!$B$8:$BE$45,'Occupancy Raw Data'!AH$3,FALSE))/100</f>
        <v>0.54510007798284299</v>
      </c>
      <c r="D95" s="110">
        <f>(VLOOKUP($A95,'Occupancy Raw Data'!$B$8:$BE$45,'Occupancy Raw Data'!AI$3,FALSE))/100</f>
        <v>0.54665973485833097</v>
      </c>
      <c r="E95" s="110">
        <f>(VLOOKUP($A95,'Occupancy Raw Data'!$B$8:$BE$45,'Occupancy Raw Data'!AJ$3,FALSE))/100</f>
        <v>0.61297764491811801</v>
      </c>
      <c r="F95" s="110">
        <f>(VLOOKUP($A95,'Occupancy Raw Data'!$B$8:$BE$45,'Occupancy Raw Data'!AK$3,FALSE))/100</f>
        <v>0.70483493631401006</v>
      </c>
      <c r="G95" s="111">
        <f>(VLOOKUP($A95,'Occupancy Raw Data'!$B$8:$BE$45,'Occupancy Raw Data'!AL$3,FALSE))/100</f>
        <v>0.58394203275279399</v>
      </c>
      <c r="H95" s="91">
        <f>(VLOOKUP($A95,'Occupancy Raw Data'!$B$8:$BE$45,'Occupancy Raw Data'!AN$3,FALSE))/100</f>
        <v>0.83620353522225099</v>
      </c>
      <c r="I95" s="91">
        <f>(VLOOKUP($A95,'Occupancy Raw Data'!$B$8:$BE$45,'Occupancy Raw Data'!AO$3,FALSE))/100</f>
        <v>0.80585521185339204</v>
      </c>
      <c r="J95" s="111">
        <f>(VLOOKUP($A95,'Occupancy Raw Data'!$B$8:$BE$45,'Occupancy Raw Data'!AP$3,FALSE))/100</f>
        <v>0.82102937353782091</v>
      </c>
      <c r="K95" s="112">
        <f>(VLOOKUP($A95,'Occupancy Raw Data'!$B$8:$BE$45,'Occupancy Raw Data'!AR$3,FALSE))/100</f>
        <v>0.65168127297708689</v>
      </c>
      <c r="M95" s="113">
        <f>VLOOKUP($A95,'ADR Raw Data'!$B$6:$BE$43,'ADR Raw Data'!AG$1,FALSE)</f>
        <v>132.15347898089101</v>
      </c>
      <c r="N95" s="114">
        <f>VLOOKUP($A95,'ADR Raw Data'!$B$6:$BE$43,'ADR Raw Data'!AH$1,FALSE)</f>
        <v>132.092854673342</v>
      </c>
      <c r="O95" s="114">
        <f>VLOOKUP($A95,'ADR Raw Data'!$B$6:$BE$43,'ADR Raw Data'!AI$1,FALSE)</f>
        <v>134.65646754636199</v>
      </c>
      <c r="P95" s="114">
        <f>VLOOKUP($A95,'ADR Raw Data'!$B$6:$BE$43,'ADR Raw Data'!AJ$1,FALSE)</f>
        <v>131.77709143917301</v>
      </c>
      <c r="Q95" s="114">
        <f>VLOOKUP($A95,'ADR Raw Data'!$B$6:$BE$43,'ADR Raw Data'!AK$1,FALSE)</f>
        <v>140.42728148626199</v>
      </c>
      <c r="R95" s="115">
        <f>VLOOKUP($A95,'ADR Raw Data'!$B$6:$BE$43,'ADR Raw Data'!AL$1,FALSE)</f>
        <v>134.529120491447</v>
      </c>
      <c r="S95" s="114">
        <f>VLOOKUP($A95,'ADR Raw Data'!$B$6:$BE$43,'ADR Raw Data'!AN$1,FALSE)</f>
        <v>188.88549834855201</v>
      </c>
      <c r="T95" s="114">
        <f>VLOOKUP($A95,'ADR Raw Data'!$B$6:$BE$43,'ADR Raw Data'!AO$1,FALSE)</f>
        <v>187.56641828958499</v>
      </c>
      <c r="U95" s="115">
        <f>VLOOKUP($A95,'ADR Raw Data'!$B$6:$BE$43,'ADR Raw Data'!AP$1,FALSE)</f>
        <v>188.238147854994</v>
      </c>
      <c r="V95" s="116">
        <f>VLOOKUP($A95,'ADR Raw Data'!$B$6:$BE$43,'ADR Raw Data'!AR$1,FALSE)</f>
        <v>153.86227390254399</v>
      </c>
      <c r="X95" s="113">
        <f>VLOOKUP($A95,'RevPAR Raw Data'!$B$6:$BE$43,'RevPAR Raw Data'!AG$1,FALSE)</f>
        <v>67.416481024174601</v>
      </c>
      <c r="Y95" s="114">
        <f>VLOOKUP($A95,'RevPAR Raw Data'!$B$6:$BE$43,'RevPAR Raw Data'!AH$1,FALSE)</f>
        <v>72.003825383415602</v>
      </c>
      <c r="Z95" s="114">
        <f>VLOOKUP($A95,'RevPAR Raw Data'!$B$6:$BE$43,'RevPAR Raw Data'!AI$1,FALSE)</f>
        <v>73.6112688458539</v>
      </c>
      <c r="AA95" s="114">
        <f>VLOOKUP($A95,'RevPAR Raw Data'!$B$6:$BE$43,'RevPAR Raw Data'!AJ$1,FALSE)</f>
        <v>80.776411164543802</v>
      </c>
      <c r="AB95" s="114">
        <f>VLOOKUP($A95,'RevPAR Raw Data'!$B$6:$BE$43,'RevPAR Raw Data'!AK$1,FALSE)</f>
        <v>98.978054003119297</v>
      </c>
      <c r="AC95" s="115">
        <f>VLOOKUP($A95,'RevPAR Raw Data'!$B$6:$BE$43,'RevPAR Raw Data'!AL$1,FALSE)</f>
        <v>78.557208084221401</v>
      </c>
      <c r="AD95" s="114">
        <f>VLOOKUP($A95,'RevPAR Raw Data'!$B$6:$BE$43,'RevPAR Raw Data'!AN$1,FALSE)</f>
        <v>157.94672147127599</v>
      </c>
      <c r="AE95" s="114">
        <f>VLOOKUP($A95,'RevPAR Raw Data'!$B$6:$BE$43,'RevPAR Raw Data'!AO$1,FALSE)</f>
        <v>151.15137574733501</v>
      </c>
      <c r="AF95" s="115">
        <f>VLOOKUP($A95,'RevPAR Raw Data'!$B$6:$BE$43,'RevPAR Raw Data'!AP$1,FALSE)</f>
        <v>154.549048609305</v>
      </c>
      <c r="AG95" s="116">
        <f>VLOOKUP($A95,'RevPAR Raw Data'!$B$6:$BE$43,'RevPAR Raw Data'!AR$1,FALSE)</f>
        <v>100.269162519959</v>
      </c>
    </row>
    <row r="96" spans="1:33" x14ac:dyDescent="0.2">
      <c r="A96" s="93" t="s">
        <v>14</v>
      </c>
      <c r="B96" s="81">
        <f>(VLOOKUP($A95,'Occupancy Raw Data'!$B$8:$BE$51,'Occupancy Raw Data'!AT$3,FALSE))/100</f>
        <v>-6.8875933718759108E-2</v>
      </c>
      <c r="C96" s="82">
        <f>(VLOOKUP($A95,'Occupancy Raw Data'!$B$8:$BE$51,'Occupancy Raw Data'!AU$3,FALSE))/100</f>
        <v>-6.7860870507766402E-2</v>
      </c>
      <c r="D96" s="82">
        <f>(VLOOKUP($A95,'Occupancy Raw Data'!$B$8:$BE$51,'Occupancy Raw Data'!AV$3,FALSE))/100</f>
        <v>-4.5866611612850494E-2</v>
      </c>
      <c r="E96" s="82">
        <f>(VLOOKUP($A95,'Occupancy Raw Data'!$B$8:$BE$51,'Occupancy Raw Data'!AW$3,FALSE))/100</f>
        <v>-4.2545523705714905E-2</v>
      </c>
      <c r="F96" s="82">
        <f>(VLOOKUP($A95,'Occupancy Raw Data'!$B$8:$BE$51,'Occupancy Raw Data'!AX$3,FALSE))/100</f>
        <v>-2.2430986032668798E-2</v>
      </c>
      <c r="G96" s="82">
        <f>(VLOOKUP($A95,'Occupancy Raw Data'!$B$8:$BE$51,'Occupancy Raw Data'!AY$3,FALSE))/100</f>
        <v>-4.7968005328236793E-2</v>
      </c>
      <c r="H96" s="83">
        <f>(VLOOKUP($A95,'Occupancy Raw Data'!$B$8:$BE$51,'Occupancy Raw Data'!BA$3,FALSE))/100</f>
        <v>3.13334424244084E-2</v>
      </c>
      <c r="I96" s="83">
        <f>(VLOOKUP($A95,'Occupancy Raw Data'!$B$8:$BE$51,'Occupancy Raw Data'!BB$3,FALSE))/100</f>
        <v>2.3138150155366303E-2</v>
      </c>
      <c r="J96" s="82">
        <f>(VLOOKUP($A95,'Occupancy Raw Data'!$B$8:$BE$51,'Occupancy Raw Data'!BC$3,FALSE))/100</f>
        <v>2.7295187328686098E-2</v>
      </c>
      <c r="K96" s="84">
        <f>(VLOOKUP($A95,'Occupancy Raw Data'!$B$8:$BE$51,'Occupancy Raw Data'!BE$3,FALSE))/100</f>
        <v>-2.2180978359692398E-2</v>
      </c>
      <c r="M96" s="81">
        <f>(VLOOKUP($A95,'ADR Raw Data'!$B$6:$BE$49,'ADR Raw Data'!AT$1,FALSE))/100</f>
        <v>2.5751219336031E-2</v>
      </c>
      <c r="N96" s="82">
        <f>(VLOOKUP($A95,'ADR Raw Data'!$B$6:$BE$49,'ADR Raw Data'!AU$1,FALSE))/100</f>
        <v>9.1290836277864492E-3</v>
      </c>
      <c r="O96" s="82">
        <f>(VLOOKUP($A95,'ADR Raw Data'!$B$6:$BE$49,'ADR Raw Data'!AV$1,FALSE))/100</f>
        <v>3.0141001890736197E-2</v>
      </c>
      <c r="P96" s="82">
        <f>(VLOOKUP($A95,'ADR Raw Data'!$B$6:$BE$49,'ADR Raw Data'!AW$1,FALSE))/100</f>
        <v>-2.8288982727017999E-2</v>
      </c>
      <c r="Q96" s="82">
        <f>(VLOOKUP($A95,'ADR Raw Data'!$B$6:$BE$49,'ADR Raw Data'!AX$1,FALSE))/100</f>
        <v>-4.15293971972941E-2</v>
      </c>
      <c r="R96" s="82">
        <f>(VLOOKUP($A95,'ADR Raw Data'!$B$6:$BE$49,'ADR Raw Data'!AY$1,FALSE))/100</f>
        <v>-4.6003149736977703E-3</v>
      </c>
      <c r="S96" s="83">
        <f>(VLOOKUP($A95,'ADR Raw Data'!$B$6:$BE$49,'ADR Raw Data'!BA$1,FALSE))/100</f>
        <v>6.7526799698504197E-2</v>
      </c>
      <c r="T96" s="83">
        <f>(VLOOKUP($A95,'ADR Raw Data'!$B$6:$BE$49,'ADR Raw Data'!BB$1,FALSE))/100</f>
        <v>6.9074947690102001E-2</v>
      </c>
      <c r="U96" s="82">
        <f>(VLOOKUP($A95,'ADR Raw Data'!$B$6:$BE$49,'ADR Raw Data'!BC$1,FALSE))/100</f>
        <v>6.8301309079445802E-2</v>
      </c>
      <c r="V96" s="84">
        <f>(VLOOKUP($A95,'ADR Raw Data'!$B$6:$BE$49,'ADR Raw Data'!BE$1,FALSE))/100</f>
        <v>3.1135038362020001E-2</v>
      </c>
      <c r="X96" s="81">
        <f>(VLOOKUP($A95,'RevPAR Raw Data'!$B$6:$BE$49,'RevPAR Raw Data'!AT$1,FALSE))/100</f>
        <v>-4.4898353658893699E-2</v>
      </c>
      <c r="Y96" s="82">
        <f>(VLOOKUP($A95,'RevPAR Raw Data'!$B$6:$BE$49,'RevPAR Raw Data'!AU$1,FALSE))/100</f>
        <v>-5.9351294441899703E-2</v>
      </c>
      <c r="Z96" s="82">
        <f>(VLOOKUP($A95,'RevPAR Raw Data'!$B$6:$BE$49,'RevPAR Raw Data'!AV$1,FALSE))/100</f>
        <v>-1.7108075349458799E-2</v>
      </c>
      <c r="AA96" s="82">
        <f>(VLOOKUP($A95,'RevPAR Raw Data'!$B$6:$BE$49,'RevPAR Raw Data'!AW$1,FALSE))/100</f>
        <v>-6.9630936847509997E-2</v>
      </c>
      <c r="AB96" s="82">
        <f>(VLOOKUP($A95,'RevPAR Raw Data'!$B$6:$BE$49,'RevPAR Raw Data'!AX$1,FALSE))/100</f>
        <v>-6.3028837901485404E-2</v>
      </c>
      <c r="AC96" s="82">
        <f>(VLOOKUP($A95,'RevPAR Raw Data'!$B$6:$BE$49,'RevPAR Raw Data'!AY$1,FALSE))/100</f>
        <v>-5.2347652368764701E-2</v>
      </c>
      <c r="AD96" s="83">
        <f>(VLOOKUP($A95,'RevPAR Raw Data'!$B$6:$BE$49,'RevPAR Raw Data'!BA$1,FALSE))/100</f>
        <v>0.10097608921337001</v>
      </c>
      <c r="AE96" s="83">
        <f>(VLOOKUP($A95,'RevPAR Raw Data'!$B$6:$BE$49,'RevPAR Raw Data'!BB$1,FALSE))/100</f>
        <v>9.3811364357096E-2</v>
      </c>
      <c r="AF96" s="82">
        <f>(VLOOKUP($A95,'RevPAR Raw Data'!$B$6:$BE$49,'RevPAR Raw Data'!BC$1,FALSE))/100</f>
        <v>9.7460793434249904E-2</v>
      </c>
      <c r="AG96" s="84">
        <f>(VLOOKUP($A95,'RevPAR Raw Data'!$B$6:$BE$49,'RevPAR Raw Data'!BE$1,FALSE))/100</f>
        <v>8.2634543901914312E-3</v>
      </c>
    </row>
    <row r="97" spans="1:33" x14ac:dyDescent="0.2">
      <c r="A97" s="121"/>
      <c r="B97" s="122"/>
      <c r="C97" s="123"/>
      <c r="D97" s="123"/>
      <c r="E97" s="123"/>
      <c r="F97" s="123"/>
      <c r="G97" s="124"/>
      <c r="H97" s="123"/>
      <c r="I97" s="123"/>
      <c r="J97" s="124"/>
      <c r="K97" s="125"/>
      <c r="M97" s="122"/>
      <c r="N97" s="123"/>
      <c r="O97" s="123"/>
      <c r="P97" s="123"/>
      <c r="Q97" s="123"/>
      <c r="R97" s="124"/>
      <c r="S97" s="123"/>
      <c r="T97" s="123"/>
      <c r="U97" s="124"/>
      <c r="V97" s="125"/>
      <c r="X97" s="122"/>
      <c r="Y97" s="123"/>
      <c r="Z97" s="123"/>
      <c r="AA97" s="123"/>
      <c r="AB97" s="123"/>
      <c r="AC97" s="124"/>
      <c r="AD97" s="123"/>
      <c r="AE97" s="123"/>
      <c r="AF97" s="124"/>
      <c r="AG97" s="125"/>
    </row>
    <row r="98" spans="1:33" x14ac:dyDescent="0.2">
      <c r="A98" s="126" t="s">
        <v>47</v>
      </c>
      <c r="B98" s="109">
        <f>(VLOOKUP($A98,'Occupancy Raw Data'!$B$8:$BE$45,'Occupancy Raw Data'!AG$3,FALSE))/100</f>
        <v>0.480564898759272</v>
      </c>
      <c r="C98" s="110">
        <f>(VLOOKUP($A98,'Occupancy Raw Data'!$B$8:$BE$45,'Occupancy Raw Data'!AH$3,FALSE))/100</f>
        <v>0.59049851870002001</v>
      </c>
      <c r="D98" s="110">
        <f>(VLOOKUP($A98,'Occupancy Raw Data'!$B$8:$BE$45,'Occupancy Raw Data'!AI$3,FALSE))/100</f>
        <v>0.61630606008316102</v>
      </c>
      <c r="E98" s="110">
        <f>(VLOOKUP($A98,'Occupancy Raw Data'!$B$8:$BE$45,'Occupancy Raw Data'!AJ$3,FALSE))/100</f>
        <v>0.62865222013793398</v>
      </c>
      <c r="F98" s="110">
        <f>(VLOOKUP($A98,'Occupancy Raw Data'!$B$8:$BE$45,'Occupancy Raw Data'!AK$3,FALSE))/100</f>
        <v>0.62422697340955502</v>
      </c>
      <c r="G98" s="111">
        <f>(VLOOKUP($A98,'Occupancy Raw Data'!$B$8:$BE$45,'Occupancy Raw Data'!AL$3,FALSE))/100</f>
        <v>0.58805897358525794</v>
      </c>
      <c r="H98" s="91">
        <f>(VLOOKUP($A98,'Occupancy Raw Data'!$B$8:$BE$45,'Occupancy Raw Data'!AN$3,FALSE))/100</f>
        <v>0.70741047920690603</v>
      </c>
      <c r="I98" s="91">
        <f>(VLOOKUP($A98,'Occupancy Raw Data'!$B$8:$BE$45,'Occupancy Raw Data'!AO$3,FALSE))/100</f>
        <v>0.69021046362113192</v>
      </c>
      <c r="J98" s="111">
        <f>(VLOOKUP($A98,'Occupancy Raw Data'!$B$8:$BE$45,'Occupancy Raw Data'!AP$3,FALSE))/100</f>
        <v>0.69881047141401897</v>
      </c>
      <c r="K98" s="112">
        <f>(VLOOKUP($A98,'Occupancy Raw Data'!$B$8:$BE$45,'Occupancy Raw Data'!AR$3,FALSE))/100</f>
        <v>0.61970623485464804</v>
      </c>
      <c r="M98" s="113">
        <f>VLOOKUP($A98,'ADR Raw Data'!$B$6:$BE$43,'ADR Raw Data'!AG$1,FALSE)</f>
        <v>110.818523222397</v>
      </c>
      <c r="N98" s="114">
        <f>VLOOKUP($A98,'ADR Raw Data'!$B$6:$BE$43,'ADR Raw Data'!AH$1,FALSE)</f>
        <v>113.490362043437</v>
      </c>
      <c r="O98" s="114">
        <f>VLOOKUP($A98,'ADR Raw Data'!$B$6:$BE$43,'ADR Raw Data'!AI$1,FALSE)</f>
        <v>114.24406665462401</v>
      </c>
      <c r="P98" s="114">
        <f>VLOOKUP($A98,'ADR Raw Data'!$B$6:$BE$43,'ADR Raw Data'!AJ$1,FALSE)</f>
        <v>115.044280844357</v>
      </c>
      <c r="Q98" s="114">
        <f>VLOOKUP($A98,'ADR Raw Data'!$B$6:$BE$43,'ADR Raw Data'!AK$1,FALSE)</f>
        <v>120.336566883354</v>
      </c>
      <c r="R98" s="115">
        <f>VLOOKUP($A98,'ADR Raw Data'!$B$6:$BE$43,'ADR Raw Data'!AL$1,FALSE)</f>
        <v>114.997804477651</v>
      </c>
      <c r="S98" s="114">
        <f>VLOOKUP($A98,'ADR Raw Data'!$B$6:$BE$43,'ADR Raw Data'!AN$1,FALSE)</f>
        <v>142.251943550481</v>
      </c>
      <c r="T98" s="114">
        <f>VLOOKUP($A98,'ADR Raw Data'!$B$6:$BE$43,'ADR Raw Data'!AO$1,FALSE)</f>
        <v>140.33293603877499</v>
      </c>
      <c r="U98" s="115">
        <f>VLOOKUP($A98,'ADR Raw Data'!$B$6:$BE$43,'ADR Raw Data'!AP$1,FALSE)</f>
        <v>141.30424806041</v>
      </c>
      <c r="V98" s="116">
        <f>VLOOKUP($A98,'ADR Raw Data'!$B$6:$BE$43,'ADR Raw Data'!AR$1,FALSE)</f>
        <v>123.47441446424401</v>
      </c>
      <c r="X98" s="113">
        <f>VLOOKUP($A98,'RevPAR Raw Data'!$B$6:$BE$43,'RevPAR Raw Data'!AG$1,FALSE)</f>
        <v>53.255492393023403</v>
      </c>
      <c r="Y98" s="114">
        <f>VLOOKUP($A98,'RevPAR Raw Data'!$B$6:$BE$43,'RevPAR Raw Data'!AH$1,FALSE)</f>
        <v>67.015890673378905</v>
      </c>
      <c r="Z98" s="114">
        <f>VLOOKUP($A98,'RevPAR Raw Data'!$B$6:$BE$43,'RevPAR Raw Data'!AI$1,FALSE)</f>
        <v>70.409310607789493</v>
      </c>
      <c r="AA98" s="114">
        <f>VLOOKUP($A98,'RevPAR Raw Data'!$B$6:$BE$43,'RevPAR Raw Data'!AJ$1,FALSE)</f>
        <v>72.322842566977002</v>
      </c>
      <c r="AB98" s="114">
        <f>VLOOKUP($A98,'RevPAR Raw Data'!$B$6:$BE$43,'RevPAR Raw Data'!AK$1,FALSE)</f>
        <v>75.117330936092699</v>
      </c>
      <c r="AC98" s="115">
        <f>VLOOKUP($A98,'RevPAR Raw Data'!$B$6:$BE$43,'RevPAR Raw Data'!AL$1,FALSE)</f>
        <v>67.625490865686004</v>
      </c>
      <c r="AD98" s="114">
        <f>VLOOKUP($A98,'RevPAR Raw Data'!$B$6:$BE$43,'RevPAR Raw Data'!AN$1,FALSE)</f>
        <v>100.63051555515899</v>
      </c>
      <c r="AE98" s="114">
        <f>VLOOKUP($A98,'RevPAR Raw Data'!$B$6:$BE$43,'RevPAR Raw Data'!AO$1,FALSE)</f>
        <v>96.859260844637603</v>
      </c>
      <c r="AF98" s="115">
        <f>VLOOKUP($A98,'RevPAR Raw Data'!$B$6:$BE$43,'RevPAR Raw Data'!AP$1,FALSE)</f>
        <v>98.744888199898597</v>
      </c>
      <c r="AG98" s="116">
        <f>VLOOKUP($A98,'RevPAR Raw Data'!$B$6:$BE$43,'RevPAR Raw Data'!AR$1,FALSE)</f>
        <v>76.517864488519507</v>
      </c>
    </row>
    <row r="99" spans="1:33" x14ac:dyDescent="0.2">
      <c r="A99" s="93" t="s">
        <v>14</v>
      </c>
      <c r="B99" s="81">
        <f>(VLOOKUP($A98,'Occupancy Raw Data'!$B$8:$BE$51,'Occupancy Raw Data'!AT$3,FALSE))/100</f>
        <v>1.84881204289092E-2</v>
      </c>
      <c r="C99" s="82">
        <f>(VLOOKUP($A98,'Occupancy Raw Data'!$B$8:$BE$51,'Occupancy Raw Data'!AU$3,FALSE))/100</f>
        <v>1.0784688527583399E-2</v>
      </c>
      <c r="D99" s="82">
        <f>(VLOOKUP($A98,'Occupancy Raw Data'!$B$8:$BE$51,'Occupancy Raw Data'!AV$3,FALSE))/100</f>
        <v>3.0841883773186297E-2</v>
      </c>
      <c r="E99" s="82">
        <f>(VLOOKUP($A98,'Occupancy Raw Data'!$B$8:$BE$51,'Occupancy Raw Data'!AW$3,FALSE))/100</f>
        <v>5.1203405519070301E-2</v>
      </c>
      <c r="F99" s="82">
        <f>(VLOOKUP($A98,'Occupancy Raw Data'!$B$8:$BE$51,'Occupancy Raw Data'!AX$3,FALSE))/100</f>
        <v>4.3299720500158401E-2</v>
      </c>
      <c r="G99" s="82">
        <f>(VLOOKUP($A98,'Occupancy Raw Data'!$B$8:$BE$51,'Occupancy Raw Data'!AY$3,FALSE))/100</f>
        <v>3.1589323759891798E-2</v>
      </c>
      <c r="H99" s="83">
        <f>(VLOOKUP($A98,'Occupancy Raw Data'!$B$8:$BE$51,'Occupancy Raw Data'!BA$3,FALSE))/100</f>
        <v>4.50145297000141E-2</v>
      </c>
      <c r="I99" s="83">
        <f>(VLOOKUP($A98,'Occupancy Raw Data'!$B$8:$BE$51,'Occupancy Raw Data'!BB$3,FALSE))/100</f>
        <v>2.2558047699461802E-2</v>
      </c>
      <c r="J99" s="82">
        <f>(VLOOKUP($A98,'Occupancy Raw Data'!$B$8:$BE$51,'Occupancy Raw Data'!BC$3,FALSE))/100</f>
        <v>3.38025197164648E-2</v>
      </c>
      <c r="K99" s="84">
        <f>(VLOOKUP($A98,'Occupancy Raw Data'!$B$8:$BE$51,'Occupancy Raw Data'!BE$3,FALSE))/100</f>
        <v>3.2307975258819205E-2</v>
      </c>
      <c r="M99" s="81">
        <f>(VLOOKUP($A98,'ADR Raw Data'!$B$6:$BE$49,'ADR Raw Data'!AT$1,FALSE))/100</f>
        <v>1.4681207219254099E-2</v>
      </c>
      <c r="N99" s="82">
        <f>(VLOOKUP($A98,'ADR Raw Data'!$B$6:$BE$49,'ADR Raw Data'!AU$1,FALSE))/100</f>
        <v>7.0631043271623794E-3</v>
      </c>
      <c r="O99" s="82">
        <f>(VLOOKUP($A98,'ADR Raw Data'!$B$6:$BE$49,'ADR Raw Data'!AV$1,FALSE))/100</f>
        <v>-4.3424972475682097E-3</v>
      </c>
      <c r="P99" s="82">
        <f>(VLOOKUP($A98,'ADR Raw Data'!$B$6:$BE$49,'ADR Raw Data'!AW$1,FALSE))/100</f>
        <v>-1.9790971170634299E-2</v>
      </c>
      <c r="Q99" s="82">
        <f>(VLOOKUP($A98,'ADR Raw Data'!$B$6:$BE$49,'ADR Raw Data'!AX$1,FALSE))/100</f>
        <v>-1.8378780210044298E-3</v>
      </c>
      <c r="R99" s="82">
        <f>(VLOOKUP($A98,'ADR Raw Data'!$B$6:$BE$49,'ADR Raw Data'!AY$1,FALSE))/100</f>
        <v>-1.57441069778209E-3</v>
      </c>
      <c r="S99" s="83">
        <f>(VLOOKUP($A98,'ADR Raw Data'!$B$6:$BE$49,'ADR Raw Data'!BA$1,FALSE))/100</f>
        <v>4.0677383323033701E-2</v>
      </c>
      <c r="T99" s="83">
        <f>(VLOOKUP($A98,'ADR Raw Data'!$B$6:$BE$49,'ADR Raw Data'!BB$1,FALSE))/100</f>
        <v>2.9724736046074902E-2</v>
      </c>
      <c r="U99" s="82">
        <f>(VLOOKUP($A98,'ADR Raw Data'!$B$6:$BE$49,'ADR Raw Data'!BC$1,FALSE))/100</f>
        <v>3.5293548496734502E-2</v>
      </c>
      <c r="V99" s="84">
        <f>(VLOOKUP($A98,'ADR Raw Data'!$B$6:$BE$49,'ADR Raw Data'!BE$1,FALSE))/100</f>
        <v>1.18005984207933E-2</v>
      </c>
      <c r="X99" s="81">
        <f>(VLOOKUP($A98,'RevPAR Raw Data'!$B$6:$BE$49,'RevPAR Raw Data'!AT$1,FALSE))/100</f>
        <v>3.3440755575274698E-2</v>
      </c>
      <c r="Y99" s="82">
        <f>(VLOOKUP($A98,'RevPAR Raw Data'!$B$6:$BE$49,'RevPAR Raw Data'!AU$1,FALSE))/100</f>
        <v>1.7923966234952099E-2</v>
      </c>
      <c r="Z99" s="82">
        <f>(VLOOKUP($A98,'RevPAR Raw Data'!$B$6:$BE$49,'RevPAR Raw Data'!AV$1,FALSE))/100</f>
        <v>2.6365455730223201E-2</v>
      </c>
      <c r="AA99" s="82">
        <f>(VLOOKUP($A98,'RevPAR Raw Data'!$B$6:$BE$49,'RevPAR Raw Data'!AW$1,FALSE))/100</f>
        <v>3.0399069225969702E-2</v>
      </c>
      <c r="AB99" s="82">
        <f>(VLOOKUP($A98,'RevPAR Raw Data'!$B$6:$BE$49,'RevPAR Raw Data'!AX$1,FALSE))/100</f>
        <v>4.1382262874531096E-2</v>
      </c>
      <c r="AC99" s="82">
        <f>(VLOOKUP($A98,'RevPAR Raw Data'!$B$6:$BE$49,'RevPAR Raw Data'!AY$1,FALSE))/100</f>
        <v>2.9965178492846398E-2</v>
      </c>
      <c r="AD99" s="83">
        <f>(VLOOKUP($A98,'RevPAR Raw Data'!$B$6:$BE$49,'RevPAR Raw Data'!BA$1,FALSE))/100</f>
        <v>8.7522986302761299E-2</v>
      </c>
      <c r="AE99" s="83">
        <f>(VLOOKUP($A98,'RevPAR Raw Data'!$B$6:$BE$49,'RevPAR Raw Data'!BB$1,FALSE))/100</f>
        <v>5.2953315759118096E-2</v>
      </c>
      <c r="AF99" s="82">
        <f>(VLOOKUP($A98,'RevPAR Raw Data'!$B$6:$BE$49,'RevPAR Raw Data'!BC$1,FALSE))/100</f>
        <v>7.0289079082124298E-2</v>
      </c>
      <c r="AG99" s="84">
        <f>(VLOOKUP($A98,'RevPAR Raw Data'!$B$6:$BE$49,'RevPAR Raw Data'!BE$1,FALSE))/100</f>
        <v>4.4489827121430799E-2</v>
      </c>
    </row>
    <row r="100" spans="1:33" x14ac:dyDescent="0.2">
      <c r="A100" s="126"/>
      <c r="B100" s="109"/>
      <c r="C100" s="110"/>
      <c r="D100" s="110"/>
      <c r="E100" s="110"/>
      <c r="F100" s="110"/>
      <c r="G100" s="111"/>
      <c r="H100" s="91"/>
      <c r="I100" s="91"/>
      <c r="J100" s="111"/>
      <c r="K100" s="112"/>
      <c r="M100" s="113"/>
      <c r="N100" s="114"/>
      <c r="O100" s="114"/>
      <c r="P100" s="114"/>
      <c r="Q100" s="114"/>
      <c r="R100" s="115"/>
      <c r="S100" s="114"/>
      <c r="T100" s="114"/>
      <c r="U100" s="115"/>
      <c r="V100" s="116"/>
      <c r="X100" s="113"/>
      <c r="Y100" s="114"/>
      <c r="Z100" s="114"/>
      <c r="AA100" s="114"/>
      <c r="AB100" s="114"/>
      <c r="AC100" s="115"/>
      <c r="AD100" s="114"/>
      <c r="AE100" s="114"/>
      <c r="AF100" s="115"/>
      <c r="AG100" s="116"/>
    </row>
    <row r="101" spans="1:33" x14ac:dyDescent="0.2">
      <c r="A101" s="108" t="s">
        <v>49</v>
      </c>
      <c r="B101" s="109">
        <f>(VLOOKUP($A101,'Occupancy Raw Data'!$B$8:$BE$45,'Occupancy Raw Data'!AG$3,FALSE))/100</f>
        <v>0.46142100977198602</v>
      </c>
      <c r="C101" s="110">
        <f>(VLOOKUP($A101,'Occupancy Raw Data'!$B$8:$BE$45,'Occupancy Raw Data'!AH$3,FALSE))/100</f>
        <v>0.57163578990227992</v>
      </c>
      <c r="D101" s="110">
        <f>(VLOOKUP($A101,'Occupancy Raw Data'!$B$8:$BE$45,'Occupancy Raw Data'!AI$3,FALSE))/100</f>
        <v>0.59392813517915299</v>
      </c>
      <c r="E101" s="110">
        <f>(VLOOKUP($A101,'Occupancy Raw Data'!$B$8:$BE$45,'Occupancy Raw Data'!AJ$3,FALSE))/100</f>
        <v>0.59932308631921805</v>
      </c>
      <c r="F101" s="110">
        <f>(VLOOKUP($A101,'Occupancy Raw Data'!$B$8:$BE$45,'Occupancy Raw Data'!AK$3,FALSE))/100</f>
        <v>0.59321559446254002</v>
      </c>
      <c r="G101" s="111">
        <f>(VLOOKUP($A101,'Occupancy Raw Data'!$B$8:$BE$45,'Occupancy Raw Data'!AL$3,FALSE))/100</f>
        <v>0.56390472312703499</v>
      </c>
      <c r="H101" s="91">
        <f>(VLOOKUP($A101,'Occupancy Raw Data'!$B$8:$BE$45,'Occupancy Raw Data'!AN$3,FALSE))/100</f>
        <v>0.68228318403908705</v>
      </c>
      <c r="I101" s="91">
        <f>(VLOOKUP($A101,'Occupancy Raw Data'!$B$8:$BE$45,'Occupancy Raw Data'!AO$3,FALSE))/100</f>
        <v>0.67304560260586299</v>
      </c>
      <c r="J101" s="111">
        <f>(VLOOKUP($A101,'Occupancy Raw Data'!$B$8:$BE$45,'Occupancy Raw Data'!AP$3,FALSE))/100</f>
        <v>0.67766439332247497</v>
      </c>
      <c r="K101" s="112">
        <f>(VLOOKUP($A101,'Occupancy Raw Data'!$B$8:$BE$45,'Occupancy Raw Data'!AR$3,FALSE))/100</f>
        <v>0.59640748604001803</v>
      </c>
      <c r="M101" s="113">
        <f>VLOOKUP($A101,'ADR Raw Data'!$B$6:$BE$43,'ADR Raw Data'!AG$1,FALSE)</f>
        <v>125.139118685197</v>
      </c>
      <c r="N101" s="114">
        <f>VLOOKUP($A101,'ADR Raw Data'!$B$6:$BE$43,'ADR Raw Data'!AH$1,FALSE)</f>
        <v>126.72871477540799</v>
      </c>
      <c r="O101" s="114">
        <f>VLOOKUP($A101,'ADR Raw Data'!$B$6:$BE$43,'ADR Raw Data'!AI$1,FALSE)</f>
        <v>126.620268649042</v>
      </c>
      <c r="P101" s="114">
        <f>VLOOKUP($A101,'ADR Raw Data'!$B$6:$BE$43,'ADR Raw Data'!AJ$1,FALSE)</f>
        <v>128.465289372001</v>
      </c>
      <c r="Q101" s="114">
        <f>VLOOKUP($A101,'ADR Raw Data'!$B$6:$BE$43,'ADR Raw Data'!AK$1,FALSE)</f>
        <v>142.01076444596899</v>
      </c>
      <c r="R101" s="115">
        <f>VLOOKUP($A101,'ADR Raw Data'!$B$6:$BE$43,'ADR Raw Data'!AL$1,FALSE)</f>
        <v>130.03013673778801</v>
      </c>
      <c r="S101" s="114">
        <f>VLOOKUP($A101,'ADR Raw Data'!$B$6:$BE$43,'ADR Raw Data'!AN$1,FALSE)</f>
        <v>165.768905673044</v>
      </c>
      <c r="T101" s="114">
        <f>VLOOKUP($A101,'ADR Raw Data'!$B$6:$BE$43,'ADR Raw Data'!AO$1,FALSE)</f>
        <v>161.89106888989701</v>
      </c>
      <c r="U101" s="115">
        <f>VLOOKUP($A101,'ADR Raw Data'!$B$6:$BE$43,'ADR Raw Data'!AP$1,FALSE)</f>
        <v>163.84320246343299</v>
      </c>
      <c r="V101" s="116">
        <f>VLOOKUP($A101,'ADR Raw Data'!$B$6:$BE$43,'ADR Raw Data'!AR$1,FALSE)</f>
        <v>141.00724848374</v>
      </c>
      <c r="X101" s="113">
        <f>VLOOKUP($A101,'RevPAR Raw Data'!$B$6:$BE$43,'RevPAR Raw Data'!AG$1,FALSE)</f>
        <v>57.741818505700302</v>
      </c>
      <c r="Y101" s="114">
        <f>VLOOKUP($A101,'RevPAR Raw Data'!$B$6:$BE$43,'RevPAR Raw Data'!AH$1,FALSE)</f>
        <v>72.442668973941295</v>
      </c>
      <c r="Z101" s="114">
        <f>VLOOKUP($A101,'RevPAR Raw Data'!$B$6:$BE$43,'RevPAR Raw Data'!AI$1,FALSE)</f>
        <v>75.203340034609099</v>
      </c>
      <c r="AA101" s="114">
        <f>VLOOKUP($A101,'RevPAR Raw Data'!$B$6:$BE$43,'RevPAR Raw Data'!AJ$1,FALSE)</f>
        <v>76.992213711319195</v>
      </c>
      <c r="AB101" s="114">
        <f>VLOOKUP($A101,'RevPAR Raw Data'!$B$6:$BE$43,'RevPAR Raw Data'!AK$1,FALSE)</f>
        <v>84.243000050895702</v>
      </c>
      <c r="AC101" s="115">
        <f>VLOOKUP($A101,'RevPAR Raw Data'!$B$6:$BE$43,'RevPAR Raw Data'!AL$1,FALSE)</f>
        <v>73.3246082552931</v>
      </c>
      <c r="AD101" s="114">
        <f>VLOOKUP($A101,'RevPAR Raw Data'!$B$6:$BE$43,'RevPAR Raw Data'!AN$1,FALSE)</f>
        <v>113.10133677728</v>
      </c>
      <c r="AE101" s="114">
        <f>VLOOKUP($A101,'RevPAR Raw Data'!$B$6:$BE$43,'RevPAR Raw Data'!AO$1,FALSE)</f>
        <v>108.960072017508</v>
      </c>
      <c r="AF101" s="115">
        <f>VLOOKUP($A101,'RevPAR Raw Data'!$B$6:$BE$43,'RevPAR Raw Data'!AP$1,FALSE)</f>
        <v>111.030704397394</v>
      </c>
      <c r="AG101" s="116">
        <f>VLOOKUP($A101,'RevPAR Raw Data'!$B$6:$BE$43,'RevPAR Raw Data'!AR$1,FALSE)</f>
        <v>84.097778581607699</v>
      </c>
    </row>
    <row r="102" spans="1:33" x14ac:dyDescent="0.2">
      <c r="A102" s="93" t="s">
        <v>14</v>
      </c>
      <c r="B102" s="81">
        <f>(VLOOKUP($A101,'Occupancy Raw Data'!$B$8:$BE$51,'Occupancy Raw Data'!AT$3,FALSE))/100</f>
        <v>4.3518491703035206E-2</v>
      </c>
      <c r="C102" s="82">
        <f>(VLOOKUP($A101,'Occupancy Raw Data'!$B$8:$BE$51,'Occupancy Raw Data'!AU$3,FALSE))/100</f>
        <v>5.1569322910308794E-2</v>
      </c>
      <c r="D102" s="82">
        <f>(VLOOKUP($A101,'Occupancy Raw Data'!$B$8:$BE$51,'Occupancy Raw Data'!AV$3,FALSE))/100</f>
        <v>5.8622783420748198E-2</v>
      </c>
      <c r="E102" s="82">
        <f>(VLOOKUP($A101,'Occupancy Raw Data'!$B$8:$BE$51,'Occupancy Raw Data'!AW$3,FALSE))/100</f>
        <v>4.72247273305565E-2</v>
      </c>
      <c r="F102" s="82">
        <f>(VLOOKUP($A101,'Occupancy Raw Data'!$B$8:$BE$51,'Occupancy Raw Data'!AX$3,FALSE))/100</f>
        <v>2.5573363328036201E-2</v>
      </c>
      <c r="G102" s="82">
        <f>(VLOOKUP($A101,'Occupancy Raw Data'!$B$8:$BE$51,'Occupancy Raw Data'!AY$3,FALSE))/100</f>
        <v>4.5220682436132302E-2</v>
      </c>
      <c r="H102" s="83">
        <f>(VLOOKUP($A101,'Occupancy Raw Data'!$B$8:$BE$51,'Occupancy Raw Data'!BA$3,FALSE))/100</f>
        <v>3.5947008999540703E-2</v>
      </c>
      <c r="I102" s="83">
        <f>(VLOOKUP($A101,'Occupancy Raw Data'!$B$8:$BE$51,'Occupancy Raw Data'!BB$3,FALSE))/100</f>
        <v>3.0992583500581601E-2</v>
      </c>
      <c r="J102" s="82">
        <f>(VLOOKUP($A101,'Occupancy Raw Data'!$B$8:$BE$51,'Occupancy Raw Data'!BC$3,FALSE))/100</f>
        <v>3.3480742645773401E-2</v>
      </c>
      <c r="K102" s="84">
        <f>(VLOOKUP($A101,'Occupancy Raw Data'!$B$8:$BE$51,'Occupancy Raw Data'!BE$3,FALSE))/100</f>
        <v>4.1380283255224901E-2</v>
      </c>
      <c r="M102" s="81">
        <f>(VLOOKUP($A101,'ADR Raw Data'!$B$6:$BE$49,'ADR Raw Data'!AT$1,FALSE))/100</f>
        <v>8.898202034102709E-2</v>
      </c>
      <c r="N102" s="82">
        <f>(VLOOKUP($A101,'ADR Raw Data'!$B$6:$BE$49,'ADR Raw Data'!AU$1,FALSE))/100</f>
        <v>7.9469959609958105E-2</v>
      </c>
      <c r="O102" s="82">
        <f>(VLOOKUP($A101,'ADR Raw Data'!$B$6:$BE$49,'ADR Raw Data'!AV$1,FALSE))/100</f>
        <v>4.3249443088412699E-2</v>
      </c>
      <c r="P102" s="82">
        <f>(VLOOKUP($A101,'ADR Raw Data'!$B$6:$BE$49,'ADR Raw Data'!AW$1,FALSE))/100</f>
        <v>1.00968261429777E-3</v>
      </c>
      <c r="Q102" s="82">
        <f>(VLOOKUP($A101,'ADR Raw Data'!$B$6:$BE$49,'ADR Raw Data'!AX$1,FALSE))/100</f>
        <v>5.4276869663773403E-2</v>
      </c>
      <c r="R102" s="82">
        <f>(VLOOKUP($A101,'ADR Raw Data'!$B$6:$BE$49,'ADR Raw Data'!AY$1,FALSE))/100</f>
        <v>4.9919225235619501E-2</v>
      </c>
      <c r="S102" s="83">
        <f>(VLOOKUP($A101,'ADR Raw Data'!$B$6:$BE$49,'ADR Raw Data'!BA$1,FALSE))/100</f>
        <v>0.12411938387910199</v>
      </c>
      <c r="T102" s="83">
        <f>(VLOOKUP($A101,'ADR Raw Data'!$B$6:$BE$49,'ADR Raw Data'!BB$1,FALSE))/100</f>
        <v>0.126770711933818</v>
      </c>
      <c r="U102" s="82">
        <f>(VLOOKUP($A101,'ADR Raw Data'!$B$6:$BE$49,'ADR Raw Data'!BC$1,FALSE))/100</f>
        <v>0.12545386447924001</v>
      </c>
      <c r="V102" s="84">
        <f>(VLOOKUP($A101,'ADR Raw Data'!$B$6:$BE$49,'ADR Raw Data'!BE$1,FALSE))/100</f>
        <v>7.6746673020286607E-2</v>
      </c>
      <c r="X102" s="81">
        <f>(VLOOKUP($A101,'RevPAR Raw Data'!$B$6:$BE$49,'RevPAR Raw Data'!AT$1,FALSE))/100</f>
        <v>0.136372875357992</v>
      </c>
      <c r="Y102" s="82">
        <f>(VLOOKUP($A101,'RevPAR Raw Data'!$B$6:$BE$49,'RevPAR Raw Data'!AU$1,FALSE))/100</f>
        <v>0.13513749452906201</v>
      </c>
      <c r="Z102" s="82">
        <f>(VLOOKUP($A101,'RevPAR Raw Data'!$B$6:$BE$49,'RevPAR Raw Data'!AV$1,FALSE))/100</f>
        <v>0.1044076292444</v>
      </c>
      <c r="AA102" s="82">
        <f>(VLOOKUP($A101,'RevPAR Raw Data'!$B$6:$BE$49,'RevPAR Raw Data'!AW$1,FALSE))/100</f>
        <v>4.8282091931004897E-2</v>
      </c>
      <c r="AB102" s="82">
        <f>(VLOOKUP($A101,'RevPAR Raw Data'!$B$6:$BE$49,'RevPAR Raw Data'!AX$1,FALSE))/100</f>
        <v>8.1238275100029803E-2</v>
      </c>
      <c r="AC102" s="82">
        <f>(VLOOKUP($A101,'RevPAR Raw Data'!$B$6:$BE$49,'RevPAR Raw Data'!AY$1,FALSE))/100</f>
        <v>9.7397289103589593E-2</v>
      </c>
      <c r="AD102" s="83">
        <f>(VLOOKUP($A101,'RevPAR Raw Data'!$B$6:$BE$49,'RevPAR Raw Data'!BA$1,FALSE))/100</f>
        <v>0.16452811348796298</v>
      </c>
      <c r="AE102" s="83">
        <f>(VLOOKUP($A101,'RevPAR Raw Data'!$B$6:$BE$49,'RevPAR Raw Data'!BB$1,FALSE))/100</f>
        <v>0.16169224730943699</v>
      </c>
      <c r="AF102" s="82">
        <f>(VLOOKUP($A101,'RevPAR Raw Data'!$B$6:$BE$49,'RevPAR Raw Data'!BC$1,FALSE))/100</f>
        <v>0.163134895675561</v>
      </c>
      <c r="AG102" s="84">
        <f>(VLOOKUP($A101,'RevPAR Raw Data'!$B$6:$BE$49,'RevPAR Raw Data'!BE$1,FALSE))/100</f>
        <v>0.121302755343987</v>
      </c>
    </row>
    <row r="103" spans="1:33" x14ac:dyDescent="0.2">
      <c r="A103" s="131"/>
      <c r="B103" s="109"/>
      <c r="C103" s="110"/>
      <c r="D103" s="110"/>
      <c r="E103" s="110"/>
      <c r="F103" s="110"/>
      <c r="G103" s="111"/>
      <c r="H103" s="91"/>
      <c r="I103" s="91"/>
      <c r="J103" s="111"/>
      <c r="K103" s="112"/>
      <c r="M103" s="113"/>
      <c r="N103" s="114"/>
      <c r="O103" s="114"/>
      <c r="P103" s="114"/>
      <c r="Q103" s="114"/>
      <c r="R103" s="115"/>
      <c r="S103" s="114"/>
      <c r="T103" s="114"/>
      <c r="U103" s="115"/>
      <c r="V103" s="116"/>
      <c r="X103" s="113"/>
      <c r="Y103" s="114"/>
      <c r="Z103" s="114"/>
      <c r="AA103" s="114"/>
      <c r="AB103" s="114"/>
      <c r="AC103" s="115"/>
      <c r="AD103" s="114"/>
      <c r="AE103" s="114"/>
      <c r="AF103" s="115"/>
      <c r="AG103" s="116"/>
    </row>
    <row r="104" spans="1:33" x14ac:dyDescent="0.2">
      <c r="A104" s="108" t="s">
        <v>53</v>
      </c>
      <c r="B104" s="109">
        <f>(VLOOKUP($A104,'Occupancy Raw Data'!$B$8:$BE$54,'Occupancy Raw Data'!AG$3,FALSE))/100</f>
        <v>0.48270750988142197</v>
      </c>
      <c r="C104" s="110">
        <f>(VLOOKUP($A104,'Occupancy Raw Data'!$B$8:$BE$54,'Occupancy Raw Data'!AH$3,FALSE))/100</f>
        <v>0.57012009729401003</v>
      </c>
      <c r="D104" s="110">
        <f>(VLOOKUP($A104,'Occupancy Raw Data'!$B$8:$BE$54,'Occupancy Raw Data'!AI$3,FALSE))/100</f>
        <v>0.59037701429005696</v>
      </c>
      <c r="E104" s="110">
        <f>(VLOOKUP($A104,'Occupancy Raw Data'!$B$8:$BE$54,'Occupancy Raw Data'!AJ$3,FALSE))/100</f>
        <v>0.61070994223168096</v>
      </c>
      <c r="F104" s="110">
        <f>(VLOOKUP($A104,'Occupancy Raw Data'!$B$8:$BE$54,'Occupancy Raw Data'!AK$3,FALSE))/100</f>
        <v>0.62769838856795301</v>
      </c>
      <c r="G104" s="111">
        <f>(VLOOKUP($A104,'Occupancy Raw Data'!$B$8:$BE$54,'Occupancy Raw Data'!AL$3,FALSE))/100</f>
        <v>0.57632259045302492</v>
      </c>
      <c r="H104" s="91">
        <f>(VLOOKUP($A104,'Occupancy Raw Data'!$B$8:$BE$54,'Occupancy Raw Data'!AN$3,FALSE))/100</f>
        <v>0.71837944664031594</v>
      </c>
      <c r="I104" s="91">
        <f>(VLOOKUP($A104,'Occupancy Raw Data'!$B$8:$BE$54,'Occupancy Raw Data'!AO$3,FALSE))/100</f>
        <v>0.71191851626634206</v>
      </c>
      <c r="J104" s="111">
        <f>(VLOOKUP($A104,'Occupancy Raw Data'!$B$8:$BE$54,'Occupancy Raw Data'!AP$3,FALSE))/100</f>
        <v>0.71514898145332895</v>
      </c>
      <c r="K104" s="112">
        <f>(VLOOKUP($A104,'Occupancy Raw Data'!$B$8:$BE$54,'Occupancy Raw Data'!AR$3,FALSE))/100</f>
        <v>0.61598727359596905</v>
      </c>
      <c r="M104" s="113">
        <f>VLOOKUP($A104,'ADR Raw Data'!$B$6:$BE$54,'ADR Raw Data'!AG$1,FALSE)</f>
        <v>95.2904172899771</v>
      </c>
      <c r="N104" s="114">
        <f>VLOOKUP($A104,'ADR Raw Data'!$B$6:$BE$54,'ADR Raw Data'!AH$1,FALSE)</f>
        <v>98.411095260315903</v>
      </c>
      <c r="O104" s="114">
        <f>VLOOKUP($A104,'ADR Raw Data'!$B$6:$BE$54,'ADR Raw Data'!AI$1,FALSE)</f>
        <v>99.014321488348102</v>
      </c>
      <c r="P104" s="114">
        <f>VLOOKUP($A104,'ADR Raw Data'!$B$6:$BE$54,'ADR Raw Data'!AJ$1,FALSE)</f>
        <v>99.553080465492499</v>
      </c>
      <c r="Q104" s="114">
        <f>VLOOKUP($A104,'ADR Raw Data'!$B$6:$BE$54,'ADR Raw Data'!AK$1,FALSE)</f>
        <v>101.046473116977</v>
      </c>
      <c r="R104" s="115">
        <f>VLOOKUP($A104,'ADR Raw Data'!$B$6:$BE$54,'ADR Raw Data'!AL$1,FALSE)</f>
        <v>98.828014666121504</v>
      </c>
      <c r="S104" s="114">
        <f>VLOOKUP($A104,'ADR Raw Data'!$B$6:$BE$54,'ADR Raw Data'!AN$1,FALSE)</f>
        <v>117.156957993863</v>
      </c>
      <c r="T104" s="114">
        <f>VLOOKUP($A104,'ADR Raw Data'!$B$6:$BE$54,'ADR Raw Data'!AO$1,FALSE)</f>
        <v>118.67139600683301</v>
      </c>
      <c r="U104" s="115">
        <f>VLOOKUP($A104,'ADR Raw Data'!$B$6:$BE$54,'ADR Raw Data'!AP$1,FALSE)</f>
        <v>117.910756496784</v>
      </c>
      <c r="V104" s="116">
        <f>VLOOKUP($A104,'ADR Raw Data'!$B$6:$BE$54,'ADR Raw Data'!AR$1,FALSE)</f>
        <v>105.157924375302</v>
      </c>
      <c r="X104" s="113">
        <f>VLOOKUP($A104,'RevPAR Raw Data'!$B$6:$BE$54,'RevPAR Raw Data'!AG$1,FALSE)</f>
        <v>45.997400045606497</v>
      </c>
      <c r="Y104" s="114">
        <f>VLOOKUP($A104,'RevPAR Raw Data'!$B$6:$BE$54,'RevPAR Raw Data'!AH$1,FALSE)</f>
        <v>56.106143204621397</v>
      </c>
      <c r="Z104" s="114">
        <f>VLOOKUP($A104,'RevPAR Raw Data'!$B$6:$BE$54,'RevPAR Raw Data'!AI$1,FALSE)</f>
        <v>58.455779492246798</v>
      </c>
      <c r="AA104" s="114">
        <f>VLOOKUP($A104,'RevPAR Raw Data'!$B$6:$BE$54,'RevPAR Raw Data'!AJ$1,FALSE)</f>
        <v>60.798056020066802</v>
      </c>
      <c r="AB104" s="114">
        <f>VLOOKUP($A104,'RevPAR Raw Data'!$B$6:$BE$54,'RevPAR Raw Data'!AK$1,FALSE)</f>
        <v>63.426708346001803</v>
      </c>
      <c r="AC104" s="115">
        <f>VLOOKUP($A104,'RevPAR Raw Data'!$B$6:$BE$54,'RevPAR Raw Data'!AL$1,FALSE)</f>
        <v>56.956817421708699</v>
      </c>
      <c r="AD104" s="114">
        <f>VLOOKUP($A104,'RevPAR Raw Data'!$B$6:$BE$54,'RevPAR Raw Data'!AN$1,FALSE)</f>
        <v>84.163150653694103</v>
      </c>
      <c r="AE104" s="114">
        <f>VLOOKUP($A104,'RevPAR Raw Data'!$B$6:$BE$54,'RevPAR Raw Data'!AO$1,FALSE)</f>
        <v>84.484364168440194</v>
      </c>
      <c r="AF104" s="115">
        <f>VLOOKUP($A104,'RevPAR Raw Data'!$B$6:$BE$54,'RevPAR Raw Data'!AP$1,FALSE)</f>
        <v>84.323757411067106</v>
      </c>
      <c r="AG104" s="116">
        <f>VLOOKUP($A104,'RevPAR Raw Data'!$B$6:$BE$54,'RevPAR Raw Data'!AR$1,FALSE)</f>
        <v>64.775943132953998</v>
      </c>
    </row>
    <row r="105" spans="1:33" x14ac:dyDescent="0.2">
      <c r="A105" s="93" t="s">
        <v>14</v>
      </c>
      <c r="B105" s="81">
        <f>(VLOOKUP($A104,'Occupancy Raw Data'!$B$8:$BE$54,'Occupancy Raw Data'!AT$3,FALSE))/100</f>
        <v>4.0378375059138896E-3</v>
      </c>
      <c r="C105" s="82">
        <f>(VLOOKUP($A104,'Occupancy Raw Data'!$B$8:$BE$54,'Occupancy Raw Data'!AU$3,FALSE))/100</f>
        <v>8.7664339134636295E-4</v>
      </c>
      <c r="D105" s="82">
        <f>(VLOOKUP($A104,'Occupancy Raw Data'!$B$8:$BE$54,'Occupancy Raw Data'!AV$3,FALSE))/100</f>
        <v>9.0179277237312401E-3</v>
      </c>
      <c r="E105" s="82">
        <f>(VLOOKUP($A104,'Occupancy Raw Data'!$B$8:$BE$54,'Occupancy Raw Data'!AW$3,FALSE))/100</f>
        <v>3.5753800686968103E-2</v>
      </c>
      <c r="F105" s="82">
        <f>(VLOOKUP($A104,'Occupancy Raw Data'!$B$8:$BE$54,'Occupancy Raw Data'!AX$3,FALSE))/100</f>
        <v>3.3827927885520102E-2</v>
      </c>
      <c r="G105" s="82">
        <f>(VLOOKUP($A104,'Occupancy Raw Data'!$B$8:$BE$54,'Occupancy Raw Data'!AY$3,FALSE))/100</f>
        <v>1.7419707137032402E-2</v>
      </c>
      <c r="H105" s="83">
        <f>(VLOOKUP($A104,'Occupancy Raw Data'!$B$8:$BE$54,'Occupancy Raw Data'!BA$3,FALSE))/100</f>
        <v>2.50662599362621E-2</v>
      </c>
      <c r="I105" s="83">
        <f>(VLOOKUP($A104,'Occupancy Raw Data'!$B$8:$BE$54,'Occupancy Raw Data'!BB$3,FALSE))/100</f>
        <v>-1.2826699204599602E-2</v>
      </c>
      <c r="J105" s="82">
        <f>(VLOOKUP($A104,'Occupancy Raw Data'!$B$8:$BE$54,'Occupancy Raw Data'!BC$3,FALSE))/100</f>
        <v>5.8485565400625099E-3</v>
      </c>
      <c r="K105" s="84">
        <f>(VLOOKUP($A104,'Occupancy Raw Data'!$B$8:$BE$54,'Occupancy Raw Data'!BE$3,FALSE))/100</f>
        <v>1.3552060839069499E-2</v>
      </c>
      <c r="M105" s="81">
        <f>(VLOOKUP($A104,'ADR Raw Data'!$B$6:$BE$52,'ADR Raw Data'!AT$1,FALSE))/100</f>
        <v>-4.8500282961241599E-2</v>
      </c>
      <c r="N105" s="82">
        <f>(VLOOKUP($A104,'ADR Raw Data'!$B$6:$BE$52,'ADR Raw Data'!AU$1,FALSE))/100</f>
        <v>-4.1337584340632894E-2</v>
      </c>
      <c r="O105" s="82">
        <f>(VLOOKUP($A104,'ADR Raw Data'!$B$6:$BE$52,'ADR Raw Data'!AV$1,FALSE))/100</f>
        <v>-4.7122064493892397E-2</v>
      </c>
      <c r="P105" s="82">
        <f>(VLOOKUP($A104,'ADR Raw Data'!$B$6:$BE$52,'ADR Raw Data'!AW$1,FALSE))/100</f>
        <v>-5.4455531514909901E-2</v>
      </c>
      <c r="Q105" s="82">
        <f>(VLOOKUP($A104,'ADR Raw Data'!$B$6:$BE$52,'ADR Raw Data'!AX$1,FALSE))/100</f>
        <v>-5.3677009744580104E-2</v>
      </c>
      <c r="R105" s="82">
        <f>(VLOOKUP($A104,'ADR Raw Data'!$B$6:$BE$52,'ADR Raw Data'!AY$1,FALSE))/100</f>
        <v>-4.9002884039060897E-2</v>
      </c>
      <c r="S105" s="83">
        <f>(VLOOKUP($A104,'ADR Raw Data'!$B$6:$BE$52,'ADR Raw Data'!BA$1,FALSE))/100</f>
        <v>-3.8226037263379802E-2</v>
      </c>
      <c r="T105" s="83">
        <f>(VLOOKUP($A104,'ADR Raw Data'!$B$6:$BE$52,'ADR Raw Data'!BB$1,FALSE))/100</f>
        <v>-4.1800911606891401E-2</v>
      </c>
      <c r="U105" s="82">
        <f>(VLOOKUP($A104,'ADR Raw Data'!$B$6:$BE$52,'ADR Raw Data'!BC$1,FALSE))/100</f>
        <v>-4.0169946924166894E-2</v>
      </c>
      <c r="V105" s="84">
        <f>(VLOOKUP($A104,'ADR Raw Data'!$B$6:$BE$52,'ADR Raw Data'!BE$1,FALSE))/100</f>
        <v>-4.6152804936133399E-2</v>
      </c>
      <c r="X105" s="81">
        <f>(VLOOKUP($A104,'RevPAR Raw Data'!$B$6:$BE$52,'RevPAR Raw Data'!AT$1,FALSE))/100</f>
        <v>-4.4658281716916E-2</v>
      </c>
      <c r="Y105" s="82">
        <f>(VLOOKUP($A104,'RevPAR Raw Data'!$B$6:$BE$52,'RevPAR Raw Data'!AU$1,FALSE))/100</f>
        <v>-4.0497179269413E-2</v>
      </c>
      <c r="Z105" s="82">
        <f>(VLOOKUP($A104,'RevPAR Raw Data'!$B$6:$BE$52,'RevPAR Raw Data'!AV$1,FALSE))/100</f>
        <v>-3.8529080141960097E-2</v>
      </c>
      <c r="AA105" s="82">
        <f>(VLOOKUP($A104,'RevPAR Raw Data'!$B$6:$BE$52,'RevPAR Raw Data'!AW$1,FALSE))/100</f>
        <v>-2.06487230480288E-2</v>
      </c>
      <c r="AB105" s="82">
        <f>(VLOOKUP($A104,'RevPAR Raw Data'!$B$6:$BE$52,'RevPAR Raw Data'!AX$1,FALSE))/100</f>
        <v>-2.166486387381E-2</v>
      </c>
      <c r="AC105" s="82">
        <f>(VLOOKUP($A104,'RevPAR Raw Data'!$B$6:$BE$52,'RevPAR Raw Data'!AY$1,FALSE))/100</f>
        <v>-3.2436792790858801E-2</v>
      </c>
      <c r="AD105" s="83">
        <f>(VLOOKUP($A104,'RevPAR Raw Data'!$B$6:$BE$52,'RevPAR Raw Data'!BA$1,FALSE))/100</f>
        <v>-1.4117961113494799E-2</v>
      </c>
      <c r="AE105" s="83">
        <f>(VLOOKUP($A104,'RevPAR Raw Data'!$B$6:$BE$52,'RevPAR Raw Data'!BB$1,FALSE))/100</f>
        <v>-5.40914430918314E-2</v>
      </c>
      <c r="AF105" s="82">
        <f>(VLOOKUP($A104,'RevPAR Raw Data'!$B$6:$BE$52,'RevPAR Raw Data'!BC$1,FALSE))/100</f>
        <v>-3.4556326589901702E-2</v>
      </c>
      <c r="AG105" s="84">
        <f>(VLOOKUP($A104,'RevPAR Raw Data'!$B$6:$BE$52,'RevPAR Raw Data'!BE$1,FALSE))/100</f>
        <v>-3.3226209717452104E-2</v>
      </c>
    </row>
    <row r="106" spans="1:33" x14ac:dyDescent="0.2">
      <c r="A106" s="131"/>
      <c r="B106" s="109"/>
      <c r="C106" s="110"/>
      <c r="D106" s="110"/>
      <c r="E106" s="110"/>
      <c r="F106" s="110"/>
      <c r="G106" s="111"/>
      <c r="H106" s="91"/>
      <c r="I106" s="91"/>
      <c r="J106" s="111"/>
      <c r="K106" s="112"/>
      <c r="M106" s="113"/>
      <c r="N106" s="114"/>
      <c r="O106" s="114"/>
      <c r="P106" s="114"/>
      <c r="Q106" s="114"/>
      <c r="R106" s="115"/>
      <c r="S106" s="114"/>
      <c r="T106" s="114"/>
      <c r="U106" s="115"/>
      <c r="V106" s="116"/>
      <c r="X106" s="113"/>
      <c r="Y106" s="114"/>
      <c r="Z106" s="114"/>
      <c r="AA106" s="114"/>
      <c r="AB106" s="114"/>
      <c r="AC106" s="115"/>
      <c r="AD106" s="114"/>
      <c r="AE106" s="114"/>
      <c r="AF106" s="115"/>
      <c r="AG106" s="116"/>
    </row>
    <row r="107" spans="1:33" x14ac:dyDescent="0.2">
      <c r="A107" s="108" t="s">
        <v>52</v>
      </c>
      <c r="B107" s="109">
        <f>(VLOOKUP($A107,'Occupancy Raw Data'!$B$8:$BE$45,'Occupancy Raw Data'!AG$3,FALSE))/100</f>
        <v>0.52996336357292295</v>
      </c>
      <c r="C107" s="110">
        <f>(VLOOKUP($A107,'Occupancy Raw Data'!$B$8:$BE$45,'Occupancy Raw Data'!AH$3,FALSE))/100</f>
        <v>0.62888171667829706</v>
      </c>
      <c r="D107" s="110">
        <f>(VLOOKUP($A107,'Occupancy Raw Data'!$B$8:$BE$45,'Occupancy Raw Data'!AI$3,FALSE))/100</f>
        <v>0.66198534542916898</v>
      </c>
      <c r="E107" s="110">
        <f>(VLOOKUP($A107,'Occupancy Raw Data'!$B$8:$BE$45,'Occupancy Raw Data'!AJ$3,FALSE))/100</f>
        <v>0.68178646196789894</v>
      </c>
      <c r="F107" s="110">
        <f>(VLOOKUP($A107,'Occupancy Raw Data'!$B$8:$BE$45,'Occupancy Raw Data'!AK$3,FALSE))/100</f>
        <v>0.68135031402651702</v>
      </c>
      <c r="G107" s="111">
        <f>(VLOOKUP($A107,'Occupancy Raw Data'!$B$8:$BE$45,'Occupancy Raw Data'!AL$3,FALSE))/100</f>
        <v>0.63679344033496099</v>
      </c>
      <c r="H107" s="91">
        <f>(VLOOKUP($A107,'Occupancy Raw Data'!$B$8:$BE$45,'Occupancy Raw Data'!AN$3,FALSE))/100</f>
        <v>0.76840544312630799</v>
      </c>
      <c r="I107" s="91">
        <f>(VLOOKUP($A107,'Occupancy Raw Data'!$B$8:$BE$45,'Occupancy Raw Data'!AO$3,FALSE))/100</f>
        <v>0.75994417306350304</v>
      </c>
      <c r="J107" s="111">
        <f>(VLOOKUP($A107,'Occupancy Raw Data'!$B$8:$BE$45,'Occupancy Raw Data'!AP$3,FALSE))/100</f>
        <v>0.76417480809490501</v>
      </c>
      <c r="K107" s="112">
        <f>(VLOOKUP($A107,'Occupancy Raw Data'!$B$8:$BE$45,'Occupancy Raw Data'!AR$3,FALSE))/100</f>
        <v>0.673188116837802</v>
      </c>
      <c r="M107" s="113">
        <f>VLOOKUP($A107,'ADR Raw Data'!$B$6:$BE$43,'ADR Raw Data'!AG$1,FALSE)</f>
        <v>96.285300798288205</v>
      </c>
      <c r="N107" s="114">
        <f>VLOOKUP($A107,'ADR Raw Data'!$B$6:$BE$43,'ADR Raw Data'!AH$1,FALSE)</f>
        <v>97.479153894167396</v>
      </c>
      <c r="O107" s="114">
        <f>VLOOKUP($A107,'ADR Raw Data'!$B$6:$BE$43,'ADR Raw Data'!AI$1,FALSE)</f>
        <v>100.023310712873</v>
      </c>
      <c r="P107" s="114">
        <f>VLOOKUP($A107,'ADR Raw Data'!$B$6:$BE$43,'ADR Raw Data'!AJ$1,FALSE)</f>
        <v>100.346725946775</v>
      </c>
      <c r="Q107" s="114">
        <f>VLOOKUP($A107,'ADR Raw Data'!$B$6:$BE$43,'ADR Raw Data'!AK$1,FALSE)</f>
        <v>103.266844834208</v>
      </c>
      <c r="R107" s="115">
        <f>VLOOKUP($A107,'ADR Raw Data'!$B$6:$BE$43,'ADR Raw Data'!AL$1,FALSE)</f>
        <v>99.661969398098606</v>
      </c>
      <c r="S107" s="114">
        <f>VLOOKUP($A107,'ADR Raw Data'!$B$6:$BE$43,'ADR Raw Data'!AN$1,FALSE)</f>
        <v>120.88583040072599</v>
      </c>
      <c r="T107" s="114">
        <f>VLOOKUP($A107,'ADR Raw Data'!$B$6:$BE$43,'ADR Raw Data'!AO$1,FALSE)</f>
        <v>121.191505394857</v>
      </c>
      <c r="U107" s="115">
        <f>VLOOKUP($A107,'ADR Raw Data'!$B$6:$BE$43,'ADR Raw Data'!AP$1,FALSE)</f>
        <v>121.037821756749</v>
      </c>
      <c r="V107" s="116">
        <f>VLOOKUP($A107,'ADR Raw Data'!$B$6:$BE$43,'ADR Raw Data'!AR$1,FALSE)</f>
        <v>106.594817296656</v>
      </c>
      <c r="X107" s="113">
        <f>VLOOKUP($A107,'RevPAR Raw Data'!$B$6:$BE$43,'RevPAR Raw Data'!AG$1,FALSE)</f>
        <v>51.027681873691499</v>
      </c>
      <c r="Y107" s="114">
        <f>VLOOKUP($A107,'RevPAR Raw Data'!$B$6:$BE$43,'RevPAR Raw Data'!AH$1,FALSE)</f>
        <v>61.302857641311903</v>
      </c>
      <c r="Z107" s="114">
        <f>VLOOKUP($A107,'RevPAR Raw Data'!$B$6:$BE$43,'RevPAR Raw Data'!AI$1,FALSE)</f>
        <v>66.213965893230906</v>
      </c>
      <c r="AA107" s="114">
        <f>VLOOKUP($A107,'RevPAR Raw Data'!$B$6:$BE$43,'RevPAR Raw Data'!AJ$1,FALSE)</f>
        <v>68.415039253314703</v>
      </c>
      <c r="AB107" s="114">
        <f>VLOOKUP($A107,'RevPAR Raw Data'!$B$6:$BE$43,'RevPAR Raw Data'!AK$1,FALSE)</f>
        <v>70.360897156315403</v>
      </c>
      <c r="AC107" s="115">
        <f>VLOOKUP($A107,'RevPAR Raw Data'!$B$6:$BE$43,'RevPAR Raw Data'!AL$1,FALSE)</f>
        <v>63.464088363572898</v>
      </c>
      <c r="AD107" s="114">
        <f>VLOOKUP($A107,'RevPAR Raw Data'!$B$6:$BE$43,'RevPAR Raw Data'!AN$1,FALSE)</f>
        <v>92.889330076761993</v>
      </c>
      <c r="AE107" s="114">
        <f>VLOOKUP($A107,'RevPAR Raw Data'!$B$6:$BE$43,'RevPAR Raw Data'!AO$1,FALSE)</f>
        <v>92.098778349616097</v>
      </c>
      <c r="AF107" s="115">
        <f>VLOOKUP($A107,'RevPAR Raw Data'!$B$6:$BE$43,'RevPAR Raw Data'!AP$1,FALSE)</f>
        <v>92.494054213189102</v>
      </c>
      <c r="AG107" s="116">
        <f>VLOOKUP($A107,'RevPAR Raw Data'!$B$6:$BE$43,'RevPAR Raw Data'!AR$1,FALSE)</f>
        <v>71.758364320606105</v>
      </c>
    </row>
    <row r="108" spans="1:33" x14ac:dyDescent="0.2">
      <c r="A108" s="93" t="s">
        <v>14</v>
      </c>
      <c r="B108" s="81">
        <f>(VLOOKUP($A107,'Occupancy Raw Data'!$B$8:$BE$51,'Occupancy Raw Data'!AT$3,FALSE))/100</f>
        <v>0.11401285869099001</v>
      </c>
      <c r="C108" s="82">
        <f>(VLOOKUP($A107,'Occupancy Raw Data'!$B$8:$BE$51,'Occupancy Raw Data'!AU$3,FALSE))/100</f>
        <v>0.112904408452096</v>
      </c>
      <c r="D108" s="82">
        <f>(VLOOKUP($A107,'Occupancy Raw Data'!$B$8:$BE$51,'Occupancy Raw Data'!AV$3,FALSE))/100</f>
        <v>0.149287342905807</v>
      </c>
      <c r="E108" s="82">
        <f>(VLOOKUP($A107,'Occupancy Raw Data'!$B$8:$BE$51,'Occupancy Raw Data'!AW$3,FALSE))/100</f>
        <v>0.155144650111358</v>
      </c>
      <c r="F108" s="82">
        <f>(VLOOKUP($A107,'Occupancy Raw Data'!$B$8:$BE$51,'Occupancy Raw Data'!AX$3,FALSE))/100</f>
        <v>0.169390978134901</v>
      </c>
      <c r="G108" s="82">
        <f>(VLOOKUP($A107,'Occupancy Raw Data'!$B$8:$BE$51,'Occupancy Raw Data'!AY$3,FALSE))/100</f>
        <v>0.141340278800242</v>
      </c>
      <c r="H108" s="83">
        <f>(VLOOKUP($A107,'Occupancy Raw Data'!$B$8:$BE$51,'Occupancy Raw Data'!BA$3,FALSE))/100</f>
        <v>0.103576960077331</v>
      </c>
      <c r="I108" s="83">
        <f>(VLOOKUP($A107,'Occupancy Raw Data'!$B$8:$BE$51,'Occupancy Raw Data'!BB$3,FALSE))/100</f>
        <v>8.7252468168350195E-2</v>
      </c>
      <c r="J108" s="82">
        <f>(VLOOKUP($A107,'Occupancy Raw Data'!$B$8:$BE$51,'Occupancy Raw Data'!BC$3,FALSE))/100</f>
        <v>9.5399082204402796E-2</v>
      </c>
      <c r="K108" s="84">
        <f>(VLOOKUP($A107,'Occupancy Raw Data'!$B$8:$BE$51,'Occupancy Raw Data'!BE$3,FALSE))/100</f>
        <v>0.12602356350389901</v>
      </c>
      <c r="M108" s="81">
        <f>(VLOOKUP($A107,'ADR Raw Data'!$B$6:$BE$49,'ADR Raw Data'!AT$1,FALSE))/100</f>
        <v>2.3616497020706603E-2</v>
      </c>
      <c r="N108" s="82">
        <f>(VLOOKUP($A107,'ADR Raw Data'!$B$6:$BE$49,'ADR Raw Data'!AU$1,FALSE))/100</f>
        <v>9.6372881504803894E-3</v>
      </c>
      <c r="O108" s="82">
        <f>(VLOOKUP($A107,'ADR Raw Data'!$B$6:$BE$49,'ADR Raw Data'!AV$1,FALSE))/100</f>
        <v>3.8452130143262701E-2</v>
      </c>
      <c r="P108" s="82">
        <f>(VLOOKUP($A107,'ADR Raw Data'!$B$6:$BE$49,'ADR Raw Data'!AW$1,FALSE))/100</f>
        <v>1.98118493987837E-2</v>
      </c>
      <c r="Q108" s="82">
        <f>(VLOOKUP($A107,'ADR Raw Data'!$B$6:$BE$49,'ADR Raw Data'!AX$1,FALSE))/100</f>
        <v>4.0852803792068598E-2</v>
      </c>
      <c r="R108" s="82">
        <f>(VLOOKUP($A107,'ADR Raw Data'!$B$6:$BE$49,'ADR Raw Data'!AY$1,FALSE))/100</f>
        <v>2.71742662424681E-2</v>
      </c>
      <c r="S108" s="83">
        <f>(VLOOKUP($A107,'ADR Raw Data'!$B$6:$BE$49,'ADR Raw Data'!BA$1,FALSE))/100</f>
        <v>5.4177503236213405E-2</v>
      </c>
      <c r="T108" s="83">
        <f>(VLOOKUP($A107,'ADR Raw Data'!$B$6:$BE$49,'ADR Raw Data'!BB$1,FALSE))/100</f>
        <v>4.6489472626311298E-2</v>
      </c>
      <c r="U108" s="82">
        <f>(VLOOKUP($A107,'ADR Raw Data'!$B$6:$BE$49,'ADR Raw Data'!BC$1,FALSE))/100</f>
        <v>5.0297321886668106E-2</v>
      </c>
      <c r="V108" s="84">
        <f>(VLOOKUP($A107,'ADR Raw Data'!$B$6:$BE$49,'ADR Raw Data'!BE$1,FALSE))/100</f>
        <v>3.3911447219925298E-2</v>
      </c>
      <c r="X108" s="81">
        <f>(VLOOKUP($A107,'RevPAR Raw Data'!$B$6:$BE$49,'RevPAR Raw Data'!AT$1,FALSE))/100</f>
        <v>0.14032194004929399</v>
      </c>
      <c r="Y108" s="82">
        <f>(VLOOKUP($A107,'RevPAR Raw Data'!$B$6:$BE$49,'RevPAR Raw Data'!AU$1,FALSE))/100</f>
        <v>0.12362978892028799</v>
      </c>
      <c r="Z108" s="82">
        <f>(VLOOKUP($A107,'RevPAR Raw Data'!$B$6:$BE$49,'RevPAR Raw Data'!AV$1,FALSE))/100</f>
        <v>0.19347988938722602</v>
      </c>
      <c r="AA108" s="82">
        <f>(VLOOKUP($A107,'RevPAR Raw Data'!$B$6:$BE$49,'RevPAR Raw Data'!AW$1,FALSE))/100</f>
        <v>0.17803020195317501</v>
      </c>
      <c r="AB108" s="82">
        <f>(VLOOKUP($A107,'RevPAR Raw Data'!$B$6:$BE$49,'RevPAR Raw Data'!AX$1,FALSE))/100</f>
        <v>0.21716387832086198</v>
      </c>
      <c r="AC108" s="82">
        <f>(VLOOKUP($A107,'RevPAR Raw Data'!$B$6:$BE$49,'RevPAR Raw Data'!AY$1,FALSE))/100</f>
        <v>0.17235536340961299</v>
      </c>
      <c r="AD108" s="83">
        <f>(VLOOKUP($A107,'RevPAR Raw Data'!$B$6:$BE$49,'RevPAR Raw Data'!BA$1,FALSE))/100</f>
        <v>0.16336600440333102</v>
      </c>
      <c r="AE108" s="83">
        <f>(VLOOKUP($A107,'RevPAR Raw Data'!$B$6:$BE$49,'RevPAR Raw Data'!BB$1,FALSE))/100</f>
        <v>0.137798262025152</v>
      </c>
      <c r="AF108" s="82">
        <f>(VLOOKUP($A107,'RevPAR Raw Data'!$B$6:$BE$49,'RevPAR Raw Data'!BC$1,FALSE))/100</f>
        <v>0.150494722436398</v>
      </c>
      <c r="AG108" s="84">
        <f>(VLOOKUP($A107,'RevPAR Raw Data'!$B$6:$BE$49,'RevPAR Raw Data'!BE$1,FALSE))/100</f>
        <v>0.16420865214605299</v>
      </c>
    </row>
    <row r="109" spans="1:33" x14ac:dyDescent="0.2">
      <c r="A109" s="126"/>
      <c r="B109" s="109"/>
      <c r="C109" s="110"/>
      <c r="D109" s="110"/>
      <c r="E109" s="110"/>
      <c r="F109" s="110"/>
      <c r="G109" s="111"/>
      <c r="H109" s="91"/>
      <c r="I109" s="91"/>
      <c r="J109" s="111"/>
      <c r="K109" s="112"/>
      <c r="M109" s="113"/>
      <c r="N109" s="114"/>
      <c r="O109" s="114"/>
      <c r="P109" s="114"/>
      <c r="Q109" s="114"/>
      <c r="R109" s="115"/>
      <c r="S109" s="114"/>
      <c r="T109" s="114"/>
      <c r="U109" s="115"/>
      <c r="V109" s="116"/>
      <c r="X109" s="113"/>
      <c r="Y109" s="114"/>
      <c r="Z109" s="114"/>
      <c r="AA109" s="114"/>
      <c r="AB109" s="114"/>
      <c r="AC109" s="115"/>
      <c r="AD109" s="114"/>
      <c r="AE109" s="114"/>
      <c r="AF109" s="115"/>
      <c r="AG109" s="116"/>
    </row>
    <row r="110" spans="1:33" x14ac:dyDescent="0.2">
      <c r="A110" s="108" t="s">
        <v>55</v>
      </c>
      <c r="B110" s="109">
        <f>(VLOOKUP($A110,'Occupancy Raw Data'!$B$8:$BE$45,'Occupancy Raw Data'!AG$3,FALSE))/100</f>
        <v>0.50526213213798399</v>
      </c>
      <c r="C110" s="110">
        <f>(VLOOKUP($A110,'Occupancy Raw Data'!$B$8:$BE$45,'Occupancy Raw Data'!AH$3,FALSE))/100</f>
        <v>0.59364646267784005</v>
      </c>
      <c r="D110" s="110">
        <f>(VLOOKUP($A110,'Occupancy Raw Data'!$B$8:$BE$45,'Occupancy Raw Data'!AI$3,FALSE))/100</f>
        <v>0.60519391931397304</v>
      </c>
      <c r="E110" s="110">
        <f>(VLOOKUP($A110,'Occupancy Raw Data'!$B$8:$BE$45,'Occupancy Raw Data'!AJ$3,FALSE))/100</f>
        <v>0.60168583122198394</v>
      </c>
      <c r="F110" s="110">
        <f>(VLOOKUP($A110,'Occupancy Raw Data'!$B$8:$BE$45,'Occupancy Raw Data'!AK$3,FALSE))/100</f>
        <v>0.64241863184564396</v>
      </c>
      <c r="G110" s="111">
        <f>(VLOOKUP($A110,'Occupancy Raw Data'!$B$8:$BE$45,'Occupancy Raw Data'!AL$3,FALSE))/100</f>
        <v>0.58964139543948502</v>
      </c>
      <c r="H110" s="91">
        <f>(VLOOKUP($A110,'Occupancy Raw Data'!$B$8:$BE$45,'Occupancy Raw Data'!AN$3,FALSE))/100</f>
        <v>0.74142467355291297</v>
      </c>
      <c r="I110" s="91">
        <f>(VLOOKUP($A110,'Occupancy Raw Data'!$B$8:$BE$45,'Occupancy Raw Data'!AO$3,FALSE))/100</f>
        <v>0.73124147339699808</v>
      </c>
      <c r="J110" s="111">
        <f>(VLOOKUP($A110,'Occupancy Raw Data'!$B$8:$BE$45,'Occupancy Raw Data'!AP$3,FALSE))/100</f>
        <v>0.73633307347495602</v>
      </c>
      <c r="K110" s="112">
        <f>(VLOOKUP($A110,'Occupancy Raw Data'!$B$8:$BE$45,'Occupancy Raw Data'!AR$3,FALSE))/100</f>
        <v>0.63155330344961902</v>
      </c>
      <c r="M110" s="113">
        <f>VLOOKUP($A110,'ADR Raw Data'!$B$6:$BE$43,'ADR Raw Data'!AG$1,FALSE)</f>
        <v>151.85607135969099</v>
      </c>
      <c r="N110" s="114">
        <f>VLOOKUP($A110,'ADR Raw Data'!$B$6:$BE$43,'ADR Raw Data'!AH$1,FALSE)</f>
        <v>145.86373768877201</v>
      </c>
      <c r="O110" s="114">
        <f>VLOOKUP($A110,'ADR Raw Data'!$B$6:$BE$43,'ADR Raw Data'!AI$1,FALSE)</f>
        <v>144.07264632477199</v>
      </c>
      <c r="P110" s="114">
        <f>VLOOKUP($A110,'ADR Raw Data'!$B$6:$BE$43,'ADR Raw Data'!AJ$1,FALSE)</f>
        <v>146.77493076362401</v>
      </c>
      <c r="Q110" s="114">
        <f>VLOOKUP($A110,'ADR Raw Data'!$B$6:$BE$43,'ADR Raw Data'!AK$1,FALSE)</f>
        <v>160.41452028820601</v>
      </c>
      <c r="R110" s="115">
        <f>VLOOKUP($A110,'ADR Raw Data'!$B$6:$BE$43,'ADR Raw Data'!AL$1,FALSE)</f>
        <v>149.879631955576</v>
      </c>
      <c r="S110" s="114">
        <f>VLOOKUP($A110,'ADR Raw Data'!$B$6:$BE$43,'ADR Raw Data'!AN$1,FALSE)</f>
        <v>209.885421567983</v>
      </c>
      <c r="T110" s="114">
        <f>VLOOKUP($A110,'ADR Raw Data'!$B$6:$BE$43,'ADR Raw Data'!AO$1,FALSE)</f>
        <v>206.63513659381599</v>
      </c>
      <c r="U110" s="115">
        <f>VLOOKUP($A110,'ADR Raw Data'!$B$6:$BE$43,'ADR Raw Data'!AP$1,FALSE)</f>
        <v>208.27151662531</v>
      </c>
      <c r="V110" s="116">
        <f>VLOOKUP($A110,'ADR Raw Data'!$B$6:$BE$43,'ADR Raw Data'!AR$1,FALSE)</f>
        <v>169.33093702470899</v>
      </c>
      <c r="X110" s="113">
        <f>VLOOKUP($A110,'RevPAR Raw Data'!$B$6:$BE$43,'RevPAR Raw Data'!AG$1,FALSE)</f>
        <v>76.727122393295602</v>
      </c>
      <c r="Y110" s="114">
        <f>VLOOKUP($A110,'RevPAR Raw Data'!$B$6:$BE$43,'RevPAR Raw Data'!AH$1,FALSE)</f>
        <v>86.591491911907994</v>
      </c>
      <c r="Z110" s="114">
        <f>VLOOKUP($A110,'RevPAR Raw Data'!$B$6:$BE$43,'RevPAR Raw Data'!AI$1,FALSE)</f>
        <v>87.191889495225098</v>
      </c>
      <c r="AA110" s="114">
        <f>VLOOKUP($A110,'RevPAR Raw Data'!$B$6:$BE$43,'RevPAR Raw Data'!AJ$1,FALSE)</f>
        <v>88.312396219060602</v>
      </c>
      <c r="AB110" s="114">
        <f>VLOOKUP($A110,'RevPAR Raw Data'!$B$6:$BE$43,'RevPAR Raw Data'!AK$1,FALSE)</f>
        <v>103.053276651724</v>
      </c>
      <c r="AC110" s="115">
        <f>VLOOKUP($A110,'RevPAR Raw Data'!$B$6:$BE$43,'RevPAR Raw Data'!AL$1,FALSE)</f>
        <v>88.375235334242802</v>
      </c>
      <c r="AD110" s="114">
        <f>VLOOKUP($A110,'RevPAR Raw Data'!$B$6:$BE$43,'RevPAR Raw Data'!AN$1,FALSE)</f>
        <v>155.614230169557</v>
      </c>
      <c r="AE110" s="114">
        <f>VLOOKUP($A110,'RevPAR Raw Data'!$B$6:$BE$43,'RevPAR Raw Data'!AO$1,FALSE)</f>
        <v>151.10018173845199</v>
      </c>
      <c r="AF110" s="115">
        <f>VLOOKUP($A110,'RevPAR Raw Data'!$B$6:$BE$43,'RevPAR Raw Data'!AP$1,FALSE)</f>
        <v>153.357205954005</v>
      </c>
      <c r="AG110" s="116">
        <f>VLOOKUP($A110,'RevPAR Raw Data'!$B$6:$BE$43,'RevPAR Raw Data'!AR$1,FALSE)</f>
        <v>106.94151265417401</v>
      </c>
    </row>
    <row r="111" spans="1:33" x14ac:dyDescent="0.2">
      <c r="A111" s="93" t="s">
        <v>14</v>
      </c>
      <c r="B111" s="81">
        <f>(VLOOKUP($A110,'Occupancy Raw Data'!$B$8:$BE$51,'Occupancy Raw Data'!AT$3,FALSE))/100</f>
        <v>-2.36050427406931E-2</v>
      </c>
      <c r="C111" s="82">
        <f>(VLOOKUP($A110,'Occupancy Raw Data'!$B$8:$BE$51,'Occupancy Raw Data'!AU$3,FALSE))/100</f>
        <v>-1.9693728186333099E-2</v>
      </c>
      <c r="D111" s="82">
        <f>(VLOOKUP($A110,'Occupancy Raw Data'!$B$8:$BE$51,'Occupancy Raw Data'!AV$3,FALSE))/100</f>
        <v>7.2108563576295803E-3</v>
      </c>
      <c r="E111" s="82">
        <f>(VLOOKUP($A110,'Occupancy Raw Data'!$B$8:$BE$51,'Occupancy Raw Data'!AW$3,FALSE))/100</f>
        <v>-2.3250139118259398E-2</v>
      </c>
      <c r="F111" s="82">
        <f>(VLOOKUP($A110,'Occupancy Raw Data'!$B$8:$BE$51,'Occupancy Raw Data'!AX$3,FALSE))/100</f>
        <v>-1.4428865109736899E-2</v>
      </c>
      <c r="G111" s="82">
        <f>(VLOOKUP($A110,'Occupancy Raw Data'!$B$8:$BE$51,'Occupancy Raw Data'!AY$3,FALSE))/100</f>
        <v>-1.4551945918735799E-2</v>
      </c>
      <c r="H111" s="83">
        <f>(VLOOKUP($A110,'Occupancy Raw Data'!$B$8:$BE$51,'Occupancy Raw Data'!BA$3,FALSE))/100</f>
        <v>5.7418037420310306E-2</v>
      </c>
      <c r="I111" s="83">
        <f>(VLOOKUP($A110,'Occupancy Raw Data'!$B$8:$BE$51,'Occupancy Raw Data'!BB$3,FALSE))/100</f>
        <v>3.5042785376219202E-2</v>
      </c>
      <c r="J111" s="82">
        <f>(VLOOKUP($A110,'Occupancy Raw Data'!$B$8:$BE$51,'Occupancy Raw Data'!BC$3,FALSE))/100</f>
        <v>4.61881362072648E-2</v>
      </c>
      <c r="K111" s="84">
        <f>(VLOOKUP($A110,'Occupancy Raw Data'!$B$8:$BE$51,'Occupancy Raw Data'!BE$3,FALSE))/100</f>
        <v>4.8827261603390602E-3</v>
      </c>
      <c r="M111" s="81">
        <f>(VLOOKUP($A110,'ADR Raw Data'!$B$6:$BE$49,'ADR Raw Data'!AT$1,FALSE))/100</f>
        <v>-1.32087532035698E-2</v>
      </c>
      <c r="N111" s="82">
        <f>(VLOOKUP($A110,'ADR Raw Data'!$B$6:$BE$49,'ADR Raw Data'!AU$1,FALSE))/100</f>
        <v>-3.7019546039770299E-2</v>
      </c>
      <c r="O111" s="82">
        <f>(VLOOKUP($A110,'ADR Raw Data'!$B$6:$BE$49,'ADR Raw Data'!AV$1,FALSE))/100</f>
        <v>-6.78044250852258E-2</v>
      </c>
      <c r="P111" s="82">
        <f>(VLOOKUP($A110,'ADR Raw Data'!$B$6:$BE$49,'ADR Raw Data'!AW$1,FALSE))/100</f>
        <v>-8.6493779776377802E-2</v>
      </c>
      <c r="Q111" s="82">
        <f>(VLOOKUP($A110,'ADR Raw Data'!$B$6:$BE$49,'ADR Raw Data'!AX$1,FALSE))/100</f>
        <v>-5.2638054003363605E-2</v>
      </c>
      <c r="R111" s="82">
        <f>(VLOOKUP($A110,'ADR Raw Data'!$B$6:$BE$49,'ADR Raw Data'!AY$1,FALSE))/100</f>
        <v>-5.3150697882294901E-2</v>
      </c>
      <c r="S111" s="83">
        <f>(VLOOKUP($A110,'ADR Raw Data'!$B$6:$BE$49,'ADR Raw Data'!BA$1,FALSE))/100</f>
        <v>-1.6689936873657999E-2</v>
      </c>
      <c r="T111" s="83">
        <f>(VLOOKUP($A110,'ADR Raw Data'!$B$6:$BE$49,'ADR Raw Data'!BB$1,FALSE))/100</f>
        <v>-2.6015886352596999E-2</v>
      </c>
      <c r="U111" s="82">
        <f>(VLOOKUP($A110,'ADR Raw Data'!$B$6:$BE$49,'ADR Raw Data'!BC$1,FALSE))/100</f>
        <v>-2.1274695343066998E-2</v>
      </c>
      <c r="V111" s="84">
        <f>(VLOOKUP($A110,'ADR Raw Data'!$B$6:$BE$49,'ADR Raw Data'!BE$1,FALSE))/100</f>
        <v>-3.6430166220453704E-2</v>
      </c>
      <c r="X111" s="81">
        <f>(VLOOKUP($A110,'RevPAR Raw Data'!$B$6:$BE$49,'RevPAR Raw Data'!AT$1,FALSE))/100</f>
        <v>-3.65020027603414E-2</v>
      </c>
      <c r="Y111" s="82">
        <f>(VLOOKUP($A110,'RevPAR Raw Data'!$B$6:$BE$49,'RevPAR Raw Data'!AU$1,FALSE))/100</f>
        <v>-5.5984221348814804E-2</v>
      </c>
      <c r="Z111" s="82">
        <f>(VLOOKUP($A110,'RevPAR Raw Data'!$B$6:$BE$49,'RevPAR Raw Data'!AV$1,FALSE))/100</f>
        <v>-6.10824966972974E-2</v>
      </c>
      <c r="AA111" s="82">
        <f>(VLOOKUP($A110,'RevPAR Raw Data'!$B$6:$BE$49,'RevPAR Raw Data'!AW$1,FALSE))/100</f>
        <v>-0.10773292648197201</v>
      </c>
      <c r="AB111" s="82">
        <f>(VLOOKUP($A110,'RevPAR Raw Data'!$B$6:$BE$49,'RevPAR Raw Data'!AX$1,FALSE))/100</f>
        <v>-6.6307411732246899E-2</v>
      </c>
      <c r="AC111" s="82">
        <f>(VLOOKUP($A110,'RevPAR Raw Data'!$B$6:$BE$49,'RevPAR Raw Data'!AY$1,FALSE))/100</f>
        <v>-6.6929197719904604E-2</v>
      </c>
      <c r="AD111" s="83">
        <f>(VLOOKUP($A110,'RevPAR Raw Data'!$B$6:$BE$49,'RevPAR Raw Data'!BA$1,FALSE))/100</f>
        <v>3.9769797126698002E-2</v>
      </c>
      <c r="AE111" s="83">
        <f>(VLOOKUP($A110,'RevPAR Raw Data'!$B$6:$BE$49,'RevPAR Raw Data'!BB$1,FALSE))/100</f>
        <v>8.1152299017960214E-3</v>
      </c>
      <c r="AF111" s="82">
        <f>(VLOOKUP($A110,'RevPAR Raw Data'!$B$6:$BE$49,'RevPAR Raw Data'!BC$1,FALSE))/100</f>
        <v>2.3930802337924103E-2</v>
      </c>
      <c r="AG111" s="84">
        <f>(VLOOKUP($A110,'RevPAR Raw Data'!$B$6:$BE$49,'RevPAR Raw Data'!BE$1,FALSE))/100</f>
        <v>-3.1725318585744698E-2</v>
      </c>
    </row>
    <row r="112" spans="1:33" x14ac:dyDescent="0.2">
      <c r="A112" s="131"/>
      <c r="B112" s="109"/>
      <c r="C112" s="110"/>
      <c r="D112" s="110"/>
      <c r="E112" s="110"/>
      <c r="F112" s="110"/>
      <c r="G112" s="111"/>
      <c r="H112" s="91"/>
      <c r="I112" s="91"/>
      <c r="J112" s="111"/>
      <c r="K112" s="112"/>
      <c r="M112" s="113"/>
      <c r="N112" s="114"/>
      <c r="O112" s="114"/>
      <c r="P112" s="114"/>
      <c r="Q112" s="114"/>
      <c r="R112" s="115"/>
      <c r="S112" s="114"/>
      <c r="T112" s="114"/>
      <c r="U112" s="115"/>
      <c r="V112" s="116"/>
      <c r="X112" s="113"/>
      <c r="Y112" s="114"/>
      <c r="Z112" s="114"/>
      <c r="AA112" s="114"/>
      <c r="AB112" s="114"/>
      <c r="AC112" s="115"/>
      <c r="AD112" s="114"/>
      <c r="AE112" s="114"/>
      <c r="AF112" s="115"/>
      <c r="AG112" s="116"/>
    </row>
    <row r="113" spans="1:33" x14ac:dyDescent="0.2">
      <c r="A113" s="108" t="s">
        <v>54</v>
      </c>
      <c r="B113" s="109">
        <f>(VLOOKUP($A113,'Occupancy Raw Data'!$B$8:$BE$45,'Occupancy Raw Data'!AG$3,FALSE))/100</f>
        <v>0.50341918294848997</v>
      </c>
      <c r="C113" s="110">
        <f>(VLOOKUP($A113,'Occupancy Raw Data'!$B$8:$BE$45,'Occupancy Raw Data'!AH$3,FALSE))/100</f>
        <v>0.63210479573712197</v>
      </c>
      <c r="D113" s="110">
        <f>(VLOOKUP($A113,'Occupancy Raw Data'!$B$8:$BE$45,'Occupancy Raw Data'!AI$3,FALSE))/100</f>
        <v>0.656621974423647</v>
      </c>
      <c r="E113" s="110">
        <f>(VLOOKUP($A113,'Occupancy Raw Data'!$B$8:$BE$45,'Occupancy Raw Data'!AJ$3,FALSE))/100</f>
        <v>0.69653524492234098</v>
      </c>
      <c r="F113" s="110">
        <f>(VLOOKUP($A113,'Occupancy Raw Data'!$B$8:$BE$45,'Occupancy Raw Data'!AK$3,FALSE))/100</f>
        <v>0.69277401654940407</v>
      </c>
      <c r="G113" s="111">
        <f>(VLOOKUP($A113,'Occupancy Raw Data'!$B$8:$BE$45,'Occupancy Raw Data'!AL$3,FALSE))/100</f>
        <v>0.63638700071784904</v>
      </c>
      <c r="H113" s="91">
        <f>(VLOOKUP($A113,'Occupancy Raw Data'!$B$8:$BE$45,'Occupancy Raw Data'!AN$3,FALSE))/100</f>
        <v>0.75613965219699908</v>
      </c>
      <c r="I113" s="91">
        <f>(VLOOKUP($A113,'Occupancy Raw Data'!$B$8:$BE$45,'Occupancy Raw Data'!AO$3,FALSE))/100</f>
        <v>0.70914642240807102</v>
      </c>
      <c r="J113" s="111">
        <f>(VLOOKUP($A113,'Occupancy Raw Data'!$B$8:$BE$45,'Occupancy Raw Data'!AP$3,FALSE))/100</f>
        <v>0.73264303730253499</v>
      </c>
      <c r="K113" s="112">
        <f>(VLOOKUP($A113,'Occupancy Raw Data'!$B$8:$BE$45,'Occupancy Raw Data'!AR$3,FALSE))/100</f>
        <v>0.66391622109026405</v>
      </c>
      <c r="M113" s="113">
        <f>VLOOKUP($A113,'ADR Raw Data'!$B$6:$BE$43,'ADR Raw Data'!AG$1,FALSE)</f>
        <v>97.029316397635995</v>
      </c>
      <c r="N113" s="114">
        <f>VLOOKUP($A113,'ADR Raw Data'!$B$6:$BE$43,'ADR Raw Data'!AH$1,FALSE)</f>
        <v>104.672295047418</v>
      </c>
      <c r="O113" s="114">
        <f>VLOOKUP($A113,'ADR Raw Data'!$B$6:$BE$43,'ADR Raw Data'!AI$1,FALSE)</f>
        <v>108.01838735763801</v>
      </c>
      <c r="P113" s="114">
        <f>VLOOKUP($A113,'ADR Raw Data'!$B$6:$BE$43,'ADR Raw Data'!AJ$1,FALSE)</f>
        <v>112.058261228638</v>
      </c>
      <c r="Q113" s="114">
        <f>VLOOKUP($A113,'ADR Raw Data'!$B$6:$BE$43,'ADR Raw Data'!AK$1,FALSE)</f>
        <v>110.66608073582</v>
      </c>
      <c r="R113" s="115">
        <f>VLOOKUP($A113,'ADR Raw Data'!$B$6:$BE$43,'ADR Raw Data'!AL$1,FALSE)</f>
        <v>107.082965407754</v>
      </c>
      <c r="S113" s="114">
        <f>VLOOKUP($A113,'ADR Raw Data'!$B$6:$BE$43,'ADR Raw Data'!AN$1,FALSE)</f>
        <v>122.066921231273</v>
      </c>
      <c r="T113" s="114">
        <f>VLOOKUP($A113,'ADR Raw Data'!$B$6:$BE$43,'ADR Raw Data'!AO$1,FALSE)</f>
        <v>114.933561712217</v>
      </c>
      <c r="U113" s="115">
        <f>VLOOKUP($A113,'ADR Raw Data'!$B$6:$BE$43,'ADR Raw Data'!AP$1,FALSE)</f>
        <v>118.614628555897</v>
      </c>
      <c r="V113" s="116">
        <f>VLOOKUP($A113,'ADR Raw Data'!$B$6:$BE$43,'ADR Raw Data'!AR$1,FALSE)</f>
        <v>110.72242608795101</v>
      </c>
      <c r="X113" s="113">
        <f>VLOOKUP($A113,'RevPAR Raw Data'!$B$6:$BE$43,'RevPAR Raw Data'!AG$1,FALSE)</f>
        <v>48.846419182948402</v>
      </c>
      <c r="Y113" s="114">
        <f>VLOOKUP($A113,'RevPAR Raw Data'!$B$6:$BE$43,'RevPAR Raw Data'!AH$1,FALSE)</f>
        <v>66.163859680284105</v>
      </c>
      <c r="Z113" s="114">
        <f>VLOOKUP($A113,'RevPAR Raw Data'!$B$6:$BE$43,'RevPAR Raw Data'!AI$1,FALSE)</f>
        <v>70.927246780830998</v>
      </c>
      <c r="AA113" s="114">
        <f>VLOOKUP($A113,'RevPAR Raw Data'!$B$6:$BE$43,'RevPAR Raw Data'!AJ$1,FALSE)</f>
        <v>78.052528430461507</v>
      </c>
      <c r="AB113" s="114">
        <f>VLOOKUP($A113,'RevPAR Raw Data'!$B$6:$BE$43,'RevPAR Raw Data'!AK$1,FALSE)</f>
        <v>76.666585247134805</v>
      </c>
      <c r="AC113" s="115">
        <f>VLOOKUP($A113,'RevPAR Raw Data'!$B$6:$BE$43,'RevPAR Raw Data'!AL$1,FALSE)</f>
        <v>68.1462071838138</v>
      </c>
      <c r="AD113" s="114">
        <f>VLOOKUP($A113,'RevPAR Raw Data'!$B$6:$BE$43,'RevPAR Raw Data'!AN$1,FALSE)</f>
        <v>92.299639364573594</v>
      </c>
      <c r="AE113" s="114">
        <f>VLOOKUP($A113,'RevPAR Raw Data'!$B$6:$BE$43,'RevPAR Raw Data'!AO$1,FALSE)</f>
        <v>81.504724102836406</v>
      </c>
      <c r="AF113" s="115">
        <f>VLOOKUP($A113,'RevPAR Raw Data'!$B$6:$BE$43,'RevPAR Raw Data'!AP$1,FALSE)</f>
        <v>86.902181733705007</v>
      </c>
      <c r="AG113" s="116">
        <f>VLOOKUP($A113,'RevPAR Raw Data'!$B$6:$BE$43,'RevPAR Raw Data'!AR$1,FALSE)</f>
        <v>73.510414718258602</v>
      </c>
    </row>
    <row r="114" spans="1:33" x14ac:dyDescent="0.2">
      <c r="A114" s="93" t="s">
        <v>14</v>
      </c>
      <c r="B114" s="81">
        <f>(VLOOKUP($A113,'Occupancy Raw Data'!$B$8:$BE$51,'Occupancy Raw Data'!AT$3,FALSE))/100</f>
        <v>2.8340369607733801E-2</v>
      </c>
      <c r="C114" s="82">
        <f>(VLOOKUP($A113,'Occupancy Raw Data'!$B$8:$BE$51,'Occupancy Raw Data'!AU$3,FALSE))/100</f>
        <v>-2.7626698094955202E-2</v>
      </c>
      <c r="D114" s="82">
        <f>(VLOOKUP($A113,'Occupancy Raw Data'!$B$8:$BE$51,'Occupancy Raw Data'!AV$3,FALSE))/100</f>
        <v>-1.1501874379686201E-2</v>
      </c>
      <c r="E114" s="82">
        <f>(VLOOKUP($A113,'Occupancy Raw Data'!$B$8:$BE$51,'Occupancy Raw Data'!AW$3,FALSE))/100</f>
        <v>7.3069911716062197E-2</v>
      </c>
      <c r="F114" s="82">
        <f>(VLOOKUP($A113,'Occupancy Raw Data'!$B$8:$BE$51,'Occupancy Raw Data'!AX$3,FALSE))/100</f>
        <v>8.2039507879218709E-2</v>
      </c>
      <c r="G114" s="82">
        <f>(VLOOKUP($A113,'Occupancy Raw Data'!$B$8:$BE$51,'Occupancy Raw Data'!AY$3,FALSE))/100</f>
        <v>2.8678813333808902E-2</v>
      </c>
      <c r="H114" s="83">
        <f>(VLOOKUP($A113,'Occupancy Raw Data'!$B$8:$BE$51,'Occupancy Raw Data'!BA$3,FALSE))/100</f>
        <v>0.10733990383921099</v>
      </c>
      <c r="I114" s="83">
        <f>(VLOOKUP($A113,'Occupancy Raw Data'!$B$8:$BE$51,'Occupancy Raw Data'!BB$3,FALSE))/100</f>
        <v>3.7063909495686297E-2</v>
      </c>
      <c r="J114" s="82">
        <f>(VLOOKUP($A113,'Occupancy Raw Data'!$B$8:$BE$51,'Occupancy Raw Data'!BC$3,FALSE))/100</f>
        <v>7.217725666108149E-2</v>
      </c>
      <c r="K114" s="84">
        <f>(VLOOKUP($A113,'Occupancy Raw Data'!$B$8:$BE$51,'Occupancy Raw Data'!BE$3,FALSE))/100</f>
        <v>4.20512682833084E-2</v>
      </c>
      <c r="M114" s="81">
        <f>(VLOOKUP($A113,'ADR Raw Data'!$B$6:$BE$49,'ADR Raw Data'!AT$1,FALSE))/100</f>
        <v>5.0657876735093303E-3</v>
      </c>
      <c r="N114" s="82">
        <f>(VLOOKUP($A113,'ADR Raw Data'!$B$6:$BE$49,'ADR Raw Data'!AU$1,FALSE))/100</f>
        <v>-2.7713898249871402E-2</v>
      </c>
      <c r="O114" s="82">
        <f>(VLOOKUP($A113,'ADR Raw Data'!$B$6:$BE$49,'ADR Raw Data'!AV$1,FALSE))/100</f>
        <v>-1.8999981584480699E-2</v>
      </c>
      <c r="P114" s="82">
        <f>(VLOOKUP($A113,'ADR Raw Data'!$B$6:$BE$49,'ADR Raw Data'!AW$1,FALSE))/100</f>
        <v>4.1962898644372401E-2</v>
      </c>
      <c r="Q114" s="82">
        <f>(VLOOKUP($A113,'ADR Raw Data'!$B$6:$BE$49,'ADR Raw Data'!AX$1,FALSE))/100</f>
        <v>4.50729672757825E-2</v>
      </c>
      <c r="R114" s="82">
        <f>(VLOOKUP($A113,'ADR Raw Data'!$B$6:$BE$49,'ADR Raw Data'!AY$1,FALSE))/100</f>
        <v>9.8760872789540391E-3</v>
      </c>
      <c r="S114" s="83">
        <f>(VLOOKUP($A113,'ADR Raw Data'!$B$6:$BE$49,'ADR Raw Data'!BA$1,FALSE))/100</f>
        <v>0.10775235665365701</v>
      </c>
      <c r="T114" s="83">
        <f>(VLOOKUP($A113,'ADR Raw Data'!$B$6:$BE$49,'ADR Raw Data'!BB$1,FALSE))/100</f>
        <v>4.5021536636164206E-2</v>
      </c>
      <c r="U114" s="82">
        <f>(VLOOKUP($A113,'ADR Raw Data'!$B$6:$BE$49,'ADR Raw Data'!BC$1,FALSE))/100</f>
        <v>7.74568315629003E-2</v>
      </c>
      <c r="V114" s="84">
        <f>(VLOOKUP($A113,'ADR Raw Data'!$B$6:$BE$49,'ADR Raw Data'!BE$1,FALSE))/100</f>
        <v>3.2113629188562504E-2</v>
      </c>
      <c r="X114" s="81">
        <f>(VLOOKUP($A113,'RevPAR Raw Data'!$B$6:$BE$49,'RevPAR Raw Data'!AT$1,FALSE))/100</f>
        <v>3.3549723576264699E-2</v>
      </c>
      <c r="Y114" s="82">
        <f>(VLOOKUP($A113,'RevPAR Raw Data'!$B$6:$BE$49,'RevPAR Raw Data'!AU$1,FALSE))/100</f>
        <v>-5.4574952844843094E-2</v>
      </c>
      <c r="Z114" s="82">
        <f>(VLOOKUP($A113,'RevPAR Raw Data'!$B$6:$BE$49,'RevPAR Raw Data'!AV$1,FALSE))/100</f>
        <v>-3.0283320562765899E-2</v>
      </c>
      <c r="AA114" s="82">
        <f>(VLOOKUP($A113,'RevPAR Raw Data'!$B$6:$BE$49,'RevPAR Raw Data'!AW$1,FALSE))/100</f>
        <v>0.11809903565972901</v>
      </c>
      <c r="AB114" s="82">
        <f>(VLOOKUP($A113,'RevPAR Raw Data'!$B$6:$BE$49,'RevPAR Raw Data'!AX$1,FALSE))/100</f>
        <v>0.13081023920896201</v>
      </c>
      <c r="AC114" s="82">
        <f>(VLOOKUP($A113,'RevPAR Raw Data'!$B$6:$BE$49,'RevPAR Raw Data'!AY$1,FALSE))/100</f>
        <v>3.88381350763045E-2</v>
      </c>
      <c r="AD114" s="83">
        <f>(VLOOKUP($A113,'RevPAR Raw Data'!$B$6:$BE$49,'RevPAR Raw Data'!BA$1,FALSE))/100</f>
        <v>0.22665838809452002</v>
      </c>
      <c r="AE114" s="83">
        <f>(VLOOKUP($A113,'RevPAR Raw Data'!$B$6:$BE$49,'RevPAR Raw Data'!BB$1,FALSE))/100</f>
        <v>8.3754120291090098E-2</v>
      </c>
      <c r="AF114" s="82">
        <f>(VLOOKUP($A113,'RevPAR Raw Data'!$B$6:$BE$49,'RevPAR Raw Data'!BC$1,FALSE))/100</f>
        <v>0.15522470983585099</v>
      </c>
      <c r="AG114" s="84">
        <f>(VLOOKUP($A113,'RevPAR Raw Data'!$B$6:$BE$49,'RevPAR Raw Data'!BE$1,FALSE))/100</f>
        <v>7.5515316308429906E-2</v>
      </c>
    </row>
    <row r="115" spans="1:33" x14ac:dyDescent="0.2">
      <c r="A115" s="131"/>
      <c r="B115" s="109"/>
      <c r="C115" s="110"/>
      <c r="D115" s="110"/>
      <c r="E115" s="110"/>
      <c r="F115" s="110"/>
      <c r="G115" s="111"/>
      <c r="H115" s="91"/>
      <c r="I115" s="91"/>
      <c r="J115" s="111"/>
      <c r="K115" s="112"/>
      <c r="M115" s="113"/>
      <c r="N115" s="114"/>
      <c r="O115" s="114"/>
      <c r="P115" s="114"/>
      <c r="Q115" s="114"/>
      <c r="R115" s="115"/>
      <c r="S115" s="114"/>
      <c r="T115" s="114"/>
      <c r="U115" s="115"/>
      <c r="V115" s="116"/>
      <c r="X115" s="113"/>
      <c r="Y115" s="114"/>
      <c r="Z115" s="114"/>
      <c r="AA115" s="114"/>
      <c r="AB115" s="114"/>
      <c r="AC115" s="115"/>
      <c r="AD115" s="114"/>
      <c r="AE115" s="114"/>
      <c r="AF115" s="115"/>
      <c r="AG115" s="116"/>
    </row>
    <row r="116" spans="1:33" x14ac:dyDescent="0.2">
      <c r="A116" s="108" t="s">
        <v>50</v>
      </c>
      <c r="B116" s="109">
        <f>(VLOOKUP($A116,'Occupancy Raw Data'!$B$8:$BE$45,'Occupancy Raw Data'!AG$3,FALSE))/100</f>
        <v>0.43668782109398596</v>
      </c>
      <c r="C116" s="110">
        <f>(VLOOKUP($A116,'Occupancy Raw Data'!$B$8:$BE$45,'Occupancy Raw Data'!AH$3,FALSE))/100</f>
        <v>0.56429434874584405</v>
      </c>
      <c r="D116" s="110">
        <f>(VLOOKUP($A116,'Occupancy Raw Data'!$B$8:$BE$45,'Occupancy Raw Data'!AI$3,FALSE))/100</f>
        <v>0.61121184647929805</v>
      </c>
      <c r="E116" s="110">
        <f>(VLOOKUP($A116,'Occupancy Raw Data'!$B$8:$BE$45,'Occupancy Raw Data'!AJ$3,FALSE))/100</f>
        <v>0.60758537322453898</v>
      </c>
      <c r="F116" s="110">
        <f>(VLOOKUP($A116,'Occupancy Raw Data'!$B$8:$BE$45,'Occupancy Raw Data'!AK$3,FALSE))/100</f>
        <v>0.58567543064369898</v>
      </c>
      <c r="G116" s="111">
        <f>(VLOOKUP($A116,'Occupancy Raw Data'!$B$8:$BE$45,'Occupancy Raw Data'!AL$3,FALSE))/100</f>
        <v>0.56109096403747305</v>
      </c>
      <c r="H116" s="91">
        <f>(VLOOKUP($A116,'Occupancy Raw Data'!$B$8:$BE$45,'Occupancy Raw Data'!AN$3,FALSE))/100</f>
        <v>0.62669990933816799</v>
      </c>
      <c r="I116" s="91">
        <f>(VLOOKUP($A116,'Occupancy Raw Data'!$B$8:$BE$45,'Occupancy Raw Data'!AO$3,FALSE))/100</f>
        <v>0.59678150498640004</v>
      </c>
      <c r="J116" s="111">
        <f>(VLOOKUP($A116,'Occupancy Raw Data'!$B$8:$BE$45,'Occupancy Raw Data'!AP$3,FALSE))/100</f>
        <v>0.61174070716228401</v>
      </c>
      <c r="K116" s="112">
        <f>(VLOOKUP($A116,'Occupancy Raw Data'!$B$8:$BE$45,'Occupancy Raw Data'!AR$3,FALSE))/100</f>
        <v>0.57556231921599099</v>
      </c>
      <c r="M116" s="113">
        <f>VLOOKUP($A116,'ADR Raw Data'!$B$6:$BE$43,'ADR Raw Data'!AG$1,FALSE)</f>
        <v>100.815230103806</v>
      </c>
      <c r="N116" s="114">
        <f>VLOOKUP($A116,'ADR Raw Data'!$B$6:$BE$43,'ADR Raw Data'!AH$1,FALSE)</f>
        <v>107.52979113669799</v>
      </c>
      <c r="O116" s="114">
        <f>VLOOKUP($A116,'ADR Raw Data'!$B$6:$BE$43,'ADR Raw Data'!AI$1,FALSE)</f>
        <v>108.622496909765</v>
      </c>
      <c r="P116" s="114">
        <f>VLOOKUP($A116,'ADR Raw Data'!$B$6:$BE$43,'ADR Raw Data'!AJ$1,FALSE)</f>
        <v>110.46574857000699</v>
      </c>
      <c r="Q116" s="114">
        <f>VLOOKUP($A116,'ADR Raw Data'!$B$6:$BE$43,'ADR Raw Data'!AK$1,FALSE)</f>
        <v>110.18319530443701</v>
      </c>
      <c r="R116" s="115">
        <f>VLOOKUP($A116,'ADR Raw Data'!$B$6:$BE$43,'ADR Raw Data'!AL$1,FALSE)</f>
        <v>107.912469232219</v>
      </c>
      <c r="S116" s="114">
        <f>VLOOKUP($A116,'ADR Raw Data'!$B$6:$BE$43,'ADR Raw Data'!AN$1,FALSE)</f>
        <v>126.271702230259</v>
      </c>
      <c r="T116" s="114">
        <f>VLOOKUP($A116,'ADR Raw Data'!$B$6:$BE$43,'ADR Raw Data'!AO$1,FALSE)</f>
        <v>124.364548677047</v>
      </c>
      <c r="U116" s="115">
        <f>VLOOKUP($A116,'ADR Raw Data'!$B$6:$BE$43,'ADR Raw Data'!AP$1,FALSE)</f>
        <v>125.34144374459601</v>
      </c>
      <c r="V116" s="116">
        <f>VLOOKUP($A116,'ADR Raw Data'!$B$6:$BE$43,'ADR Raw Data'!AR$1,FALSE)</f>
        <v>113.205187991073</v>
      </c>
      <c r="X116" s="113">
        <f>VLOOKUP($A116,'RevPAR Raw Data'!$B$6:$BE$43,'RevPAR Raw Data'!AG$1,FALSE)</f>
        <v>44.024783167119899</v>
      </c>
      <c r="Y116" s="114">
        <f>VLOOKUP($A116,'RevPAR Raw Data'!$B$6:$BE$43,'RevPAR Raw Data'!AH$1,FALSE)</f>
        <v>60.678453460259803</v>
      </c>
      <c r="Z116" s="114">
        <f>VLOOKUP($A116,'RevPAR Raw Data'!$B$6:$BE$43,'RevPAR Raw Data'!AI$1,FALSE)</f>
        <v>66.391356905409395</v>
      </c>
      <c r="AA116" s="114">
        <f>VLOOKUP($A116,'RevPAR Raw Data'!$B$6:$BE$43,'RevPAR Raw Data'!AJ$1,FALSE)</f>
        <v>67.117373073435999</v>
      </c>
      <c r="AB116" s="114">
        <f>VLOOKUP($A116,'RevPAR Raw Data'!$B$6:$BE$43,'RevPAR Raw Data'!AK$1,FALSE)</f>
        <v>64.531590359625199</v>
      </c>
      <c r="AC116" s="115">
        <f>VLOOKUP($A116,'RevPAR Raw Data'!$B$6:$BE$43,'RevPAR Raw Data'!AL$1,FALSE)</f>
        <v>60.548711393170102</v>
      </c>
      <c r="AD116" s="114">
        <f>VLOOKUP($A116,'RevPAR Raw Data'!$B$6:$BE$43,'RevPAR Raw Data'!AN$1,FALSE)</f>
        <v>79.134464339679596</v>
      </c>
      <c r="AE116" s="114">
        <f>VLOOKUP($A116,'RevPAR Raw Data'!$B$6:$BE$43,'RevPAR Raw Data'!AO$1,FALSE)</f>
        <v>74.218462526443005</v>
      </c>
      <c r="AF116" s="115">
        <f>VLOOKUP($A116,'RevPAR Raw Data'!$B$6:$BE$43,'RevPAR Raw Data'!AP$1,FALSE)</f>
        <v>76.676463433061301</v>
      </c>
      <c r="AG116" s="116">
        <f>VLOOKUP($A116,'RevPAR Raw Data'!$B$6:$BE$43,'RevPAR Raw Data'!AR$1,FALSE)</f>
        <v>65.156640547424701</v>
      </c>
    </row>
    <row r="117" spans="1:33" x14ac:dyDescent="0.2">
      <c r="A117" s="93" t="s">
        <v>14</v>
      </c>
      <c r="B117" s="81">
        <f>(VLOOKUP($A116,'Occupancy Raw Data'!$B$8:$BE$51,'Occupancy Raw Data'!AT$3,FALSE))/100</f>
        <v>4.2855273166215103E-2</v>
      </c>
      <c r="C117" s="82">
        <f>(VLOOKUP($A116,'Occupancy Raw Data'!$B$8:$BE$51,'Occupancy Raw Data'!AU$3,FALSE))/100</f>
        <v>-3.4542351722128599E-2</v>
      </c>
      <c r="D117" s="82">
        <f>(VLOOKUP($A116,'Occupancy Raw Data'!$B$8:$BE$51,'Occupancy Raw Data'!AV$3,FALSE))/100</f>
        <v>1.4980250420644801E-2</v>
      </c>
      <c r="E117" s="82">
        <f>(VLOOKUP($A116,'Occupancy Raw Data'!$B$8:$BE$51,'Occupancy Raw Data'!AW$3,FALSE))/100</f>
        <v>6.7057300610970802E-2</v>
      </c>
      <c r="F117" s="82">
        <f>(VLOOKUP($A116,'Occupancy Raw Data'!$B$8:$BE$51,'Occupancy Raw Data'!AX$3,FALSE))/100</f>
        <v>7.6079699423658706E-2</v>
      </c>
      <c r="G117" s="82">
        <f>(VLOOKUP($A116,'Occupancy Raw Data'!$B$8:$BE$51,'Occupancy Raw Data'!AY$3,FALSE))/100</f>
        <v>3.1763295901137897E-2</v>
      </c>
      <c r="H117" s="83">
        <f>(VLOOKUP($A116,'Occupancy Raw Data'!$B$8:$BE$51,'Occupancy Raw Data'!BA$3,FALSE))/100</f>
        <v>8.4197350942252211E-2</v>
      </c>
      <c r="I117" s="83">
        <f>(VLOOKUP($A116,'Occupancy Raw Data'!$B$8:$BE$51,'Occupancy Raw Data'!BB$3,FALSE))/100</f>
        <v>3.1500959468129704E-2</v>
      </c>
      <c r="J117" s="82">
        <f>(VLOOKUP($A116,'Occupancy Raw Data'!$B$8:$BE$51,'Occupancy Raw Data'!BC$3,FALSE))/100</f>
        <v>5.78371904066078E-2</v>
      </c>
      <c r="K117" s="84">
        <f>(VLOOKUP($A116,'Occupancy Raw Data'!$B$8:$BE$51,'Occupancy Raw Data'!BE$3,FALSE))/100</f>
        <v>3.9544325497533596E-2</v>
      </c>
      <c r="M117" s="81">
        <f>(VLOOKUP($A116,'ADR Raw Data'!$B$6:$BE$49,'ADR Raw Data'!AT$1,FALSE))/100</f>
        <v>-2.04820570330813E-2</v>
      </c>
      <c r="N117" s="82">
        <f>(VLOOKUP($A116,'ADR Raw Data'!$B$6:$BE$49,'ADR Raw Data'!AU$1,FALSE))/100</f>
        <v>1.32198067672304E-2</v>
      </c>
      <c r="O117" s="82">
        <f>(VLOOKUP($A116,'ADR Raw Data'!$B$6:$BE$49,'ADR Raw Data'!AV$1,FALSE))/100</f>
        <v>-2.6080220549851E-3</v>
      </c>
      <c r="P117" s="82">
        <f>(VLOOKUP($A116,'ADR Raw Data'!$B$6:$BE$49,'ADR Raw Data'!AW$1,FALSE))/100</f>
        <v>2.1295433566296998E-2</v>
      </c>
      <c r="Q117" s="82">
        <f>(VLOOKUP($A116,'ADR Raw Data'!$B$6:$BE$49,'ADR Raw Data'!AX$1,FALSE))/100</f>
        <v>2.4580858577804201E-2</v>
      </c>
      <c r="R117" s="82">
        <f>(VLOOKUP($A116,'ADR Raw Data'!$B$6:$BE$49,'ADR Raw Data'!AY$1,FALSE))/100</f>
        <v>8.9220528743674393E-3</v>
      </c>
      <c r="S117" s="83">
        <f>(VLOOKUP($A116,'ADR Raw Data'!$B$6:$BE$49,'ADR Raw Data'!BA$1,FALSE))/100</f>
        <v>1.6291969889084299E-2</v>
      </c>
      <c r="T117" s="83">
        <f>(VLOOKUP($A116,'ADR Raw Data'!$B$6:$BE$49,'ADR Raw Data'!BB$1,FALSE))/100</f>
        <v>-8.8712007424429796E-3</v>
      </c>
      <c r="U117" s="82">
        <f>(VLOOKUP($A116,'ADR Raw Data'!$B$6:$BE$49,'ADR Raw Data'!BC$1,FALSE))/100</f>
        <v>3.8329099714675802E-3</v>
      </c>
      <c r="V117" s="84">
        <f>(VLOOKUP($A116,'ADR Raw Data'!$B$6:$BE$49,'ADR Raw Data'!BE$1,FALSE))/100</f>
        <v>8.0484615775297894E-3</v>
      </c>
      <c r="X117" s="81">
        <f>(VLOOKUP($A116,'RevPAR Raw Data'!$B$6:$BE$49,'RevPAR Raw Data'!AT$1,FALSE))/100</f>
        <v>2.1495451983975001E-2</v>
      </c>
      <c r="Y117" s="82">
        <f>(VLOOKUP($A116,'RevPAR Raw Data'!$B$6:$BE$49,'RevPAR Raw Data'!AU$1,FALSE))/100</f>
        <v>-2.1779188169950402E-2</v>
      </c>
      <c r="Z117" s="82">
        <f>(VLOOKUP($A116,'RevPAR Raw Data'!$B$6:$BE$49,'RevPAR Raw Data'!AV$1,FALSE))/100</f>
        <v>1.23331595421734E-2</v>
      </c>
      <c r="AA117" s="82">
        <f>(VLOOKUP($A116,'RevPAR Raw Data'!$B$6:$BE$49,'RevPAR Raw Data'!AW$1,FALSE))/100</f>
        <v>8.9780748467563995E-2</v>
      </c>
      <c r="AB117" s="82">
        <f>(VLOOKUP($A116,'RevPAR Raw Data'!$B$6:$BE$49,'RevPAR Raw Data'!AX$1,FALSE))/100</f>
        <v>0.102530662333637</v>
      </c>
      <c r="AC117" s="82">
        <f>(VLOOKUP($A116,'RevPAR Raw Data'!$B$6:$BE$49,'RevPAR Raw Data'!AY$1,FALSE))/100</f>
        <v>4.0968742580999404E-2</v>
      </c>
      <c r="AD117" s="83">
        <f>(VLOOKUP($A116,'RevPAR Raw Data'!$B$6:$BE$49,'RevPAR Raw Data'!BA$1,FALSE))/100</f>
        <v>0.101861061537628</v>
      </c>
      <c r="AE117" s="83">
        <f>(VLOOKUP($A116,'RevPAR Raw Data'!$B$6:$BE$49,'RevPAR Raw Data'!BB$1,FALSE))/100</f>
        <v>2.2350307390665399E-2</v>
      </c>
      <c r="AF117" s="82">
        <f>(VLOOKUP($A116,'RevPAR Raw Data'!$B$6:$BE$49,'RevPAR Raw Data'!BC$1,FALSE))/100</f>
        <v>6.1891785121906601E-2</v>
      </c>
      <c r="AG117" s="84">
        <f>(VLOOKUP($A116,'RevPAR Raw Data'!$B$6:$BE$49,'RevPAR Raw Data'!BE$1,FALSE))/100</f>
        <v>4.7911058059439605E-2</v>
      </c>
    </row>
    <row r="118" spans="1:33" x14ac:dyDescent="0.2">
      <c r="A118" s="131"/>
      <c r="B118" s="109"/>
      <c r="C118" s="110"/>
      <c r="D118" s="110"/>
      <c r="E118" s="110"/>
      <c r="F118" s="110"/>
      <c r="G118" s="111"/>
      <c r="H118" s="91"/>
      <c r="I118" s="91"/>
      <c r="J118" s="111"/>
      <c r="K118" s="112"/>
      <c r="M118" s="113"/>
      <c r="N118" s="114"/>
      <c r="O118" s="114"/>
      <c r="P118" s="114"/>
      <c r="Q118" s="114"/>
      <c r="R118" s="115"/>
      <c r="S118" s="114"/>
      <c r="T118" s="114"/>
      <c r="U118" s="115"/>
      <c r="V118" s="116"/>
      <c r="X118" s="113"/>
      <c r="Y118" s="114"/>
      <c r="Z118" s="114"/>
      <c r="AA118" s="114"/>
      <c r="AB118" s="114"/>
      <c r="AC118" s="115"/>
      <c r="AD118" s="114"/>
      <c r="AE118" s="114"/>
      <c r="AF118" s="115"/>
      <c r="AG118" s="116"/>
    </row>
    <row r="119" spans="1:33" x14ac:dyDescent="0.2">
      <c r="A119" s="108" t="s">
        <v>51</v>
      </c>
      <c r="B119" s="109">
        <f>(VLOOKUP($A119,'Occupancy Raw Data'!$B$8:$BE$45,'Occupancy Raw Data'!AG$3,FALSE))/100</f>
        <v>0.43479532163742596</v>
      </c>
      <c r="C119" s="110">
        <f>(VLOOKUP($A119,'Occupancy Raw Data'!$B$8:$BE$45,'Occupancy Raw Data'!AH$3,FALSE))/100</f>
        <v>0.52758284600389804</v>
      </c>
      <c r="D119" s="110">
        <f>(VLOOKUP($A119,'Occupancy Raw Data'!$B$8:$BE$45,'Occupancy Raw Data'!AI$3,FALSE))/100</f>
        <v>0.55955165692007691</v>
      </c>
      <c r="E119" s="110">
        <f>(VLOOKUP($A119,'Occupancy Raw Data'!$B$8:$BE$45,'Occupancy Raw Data'!AJ$3,FALSE))/100</f>
        <v>0.58489278752436602</v>
      </c>
      <c r="F119" s="110">
        <f>(VLOOKUP($A119,'Occupancy Raw Data'!$B$8:$BE$45,'Occupancy Raw Data'!AK$3,FALSE))/100</f>
        <v>0.54459064327485296</v>
      </c>
      <c r="G119" s="111">
        <f>(VLOOKUP($A119,'Occupancy Raw Data'!$B$8:$BE$45,'Occupancy Raw Data'!AL$3,FALSE))/100</f>
        <v>0.53028265107212402</v>
      </c>
      <c r="H119" s="91">
        <f>(VLOOKUP($A119,'Occupancy Raw Data'!$B$8:$BE$45,'Occupancy Raw Data'!AN$3,FALSE))/100</f>
        <v>0.66174463937621797</v>
      </c>
      <c r="I119" s="91">
        <f>(VLOOKUP($A119,'Occupancy Raw Data'!$B$8:$BE$45,'Occupancy Raw Data'!AO$3,FALSE))/100</f>
        <v>0.62797270955165596</v>
      </c>
      <c r="J119" s="111">
        <f>(VLOOKUP($A119,'Occupancy Raw Data'!$B$8:$BE$45,'Occupancy Raw Data'!AP$3,FALSE))/100</f>
        <v>0.64485867446393697</v>
      </c>
      <c r="K119" s="112">
        <f>(VLOOKUP($A119,'Occupancy Raw Data'!$B$8:$BE$45,'Occupancy Raw Data'!AR$3,FALSE))/100</f>
        <v>0.56301865775549897</v>
      </c>
      <c r="M119" s="113">
        <f>VLOOKUP($A119,'ADR Raw Data'!$B$6:$BE$43,'ADR Raw Data'!AG$1,FALSE)</f>
        <v>93.075067249495604</v>
      </c>
      <c r="N119" s="114">
        <f>VLOOKUP($A119,'ADR Raw Data'!$B$6:$BE$43,'ADR Raw Data'!AH$1,FALSE)</f>
        <v>95.1813079623129</v>
      </c>
      <c r="O119" s="114">
        <f>VLOOKUP($A119,'ADR Raw Data'!$B$6:$BE$43,'ADR Raw Data'!AI$1,FALSE)</f>
        <v>96.422494338965294</v>
      </c>
      <c r="P119" s="114">
        <f>VLOOKUP($A119,'ADR Raw Data'!$B$6:$BE$43,'ADR Raw Data'!AJ$1,FALSE)</f>
        <v>95.834039326778793</v>
      </c>
      <c r="Q119" s="114">
        <f>VLOOKUP($A119,'ADR Raw Data'!$B$6:$BE$43,'ADR Raw Data'!AK$1,FALSE)</f>
        <v>97.261370917225904</v>
      </c>
      <c r="R119" s="115">
        <f>VLOOKUP($A119,'ADR Raw Data'!$B$6:$BE$43,'ADR Raw Data'!AL$1,FALSE)</f>
        <v>95.669079897807194</v>
      </c>
      <c r="S119" s="114">
        <f>VLOOKUP($A119,'ADR Raw Data'!$B$6:$BE$43,'ADR Raw Data'!AN$1,FALSE)</f>
        <v>117.867057957139</v>
      </c>
      <c r="T119" s="114">
        <f>VLOOKUP($A119,'ADR Raw Data'!$B$6:$BE$43,'ADR Raw Data'!AO$1,FALSE)</f>
        <v>114.899746236225</v>
      </c>
      <c r="U119" s="115">
        <f>VLOOKUP($A119,'ADR Raw Data'!$B$6:$BE$43,'ADR Raw Data'!AP$1,FALSE)</f>
        <v>116.422252408841</v>
      </c>
      <c r="V119" s="116">
        <f>VLOOKUP($A119,'ADR Raw Data'!$B$6:$BE$43,'ADR Raw Data'!AR$1,FALSE)</f>
        <v>102.460462706499</v>
      </c>
      <c r="X119" s="113">
        <f>VLOOKUP($A119,'RevPAR Raw Data'!$B$6:$BE$43,'RevPAR Raw Data'!AG$1,FALSE)</f>
        <v>40.4686038011695</v>
      </c>
      <c r="Y119" s="114">
        <f>VLOOKUP($A119,'RevPAR Raw Data'!$B$6:$BE$43,'RevPAR Raw Data'!AH$1,FALSE)</f>
        <v>50.216025341130603</v>
      </c>
      <c r="Z119" s="114">
        <f>VLOOKUP($A119,'RevPAR Raw Data'!$B$6:$BE$43,'RevPAR Raw Data'!AI$1,FALSE)</f>
        <v>53.953366471734803</v>
      </c>
      <c r="AA119" s="114">
        <f>VLOOKUP($A119,'RevPAR Raw Data'!$B$6:$BE$43,'RevPAR Raw Data'!AJ$1,FALSE)</f>
        <v>56.052638401559399</v>
      </c>
      <c r="AB119" s="114">
        <f>VLOOKUP($A119,'RevPAR Raw Data'!$B$6:$BE$43,'RevPAR Raw Data'!AK$1,FALSE)</f>
        <v>52.967632553606201</v>
      </c>
      <c r="AC119" s="115">
        <f>VLOOKUP($A119,'RevPAR Raw Data'!$B$6:$BE$43,'RevPAR Raw Data'!AL$1,FALSE)</f>
        <v>50.731653313840098</v>
      </c>
      <c r="AD119" s="114">
        <f>VLOOKUP($A119,'RevPAR Raw Data'!$B$6:$BE$43,'RevPAR Raw Data'!AN$1,FALSE)</f>
        <v>77.997893762183196</v>
      </c>
      <c r="AE119" s="114">
        <f>VLOOKUP($A119,'RevPAR Raw Data'!$B$6:$BE$43,'RevPAR Raw Data'!AO$1,FALSE)</f>
        <v>72.153904970760195</v>
      </c>
      <c r="AF119" s="115">
        <f>VLOOKUP($A119,'RevPAR Raw Data'!$B$6:$BE$43,'RevPAR Raw Data'!AP$1,FALSE)</f>
        <v>75.075899366471702</v>
      </c>
      <c r="AG119" s="116">
        <f>VLOOKUP($A119,'RevPAR Raw Data'!$B$6:$BE$43,'RevPAR Raw Data'!AR$1,FALSE)</f>
        <v>57.687152186020597</v>
      </c>
    </row>
    <row r="120" spans="1:33" x14ac:dyDescent="0.2">
      <c r="A120" s="93" t="s">
        <v>14</v>
      </c>
      <c r="B120" s="81">
        <f>(VLOOKUP($A119,'Occupancy Raw Data'!$B$8:$BE$51,'Occupancy Raw Data'!AT$3,FALSE))/100</f>
        <v>-3.6839475732798103E-2</v>
      </c>
      <c r="C120" s="82">
        <f>(VLOOKUP($A119,'Occupancy Raw Data'!$B$8:$BE$51,'Occupancy Raw Data'!AU$3,FALSE))/100</f>
        <v>-1.46080929512794E-2</v>
      </c>
      <c r="D120" s="82">
        <f>(VLOOKUP($A119,'Occupancy Raw Data'!$B$8:$BE$51,'Occupancy Raw Data'!AV$3,FALSE))/100</f>
        <v>4.3672513298535602E-3</v>
      </c>
      <c r="E120" s="82">
        <f>(VLOOKUP($A119,'Occupancy Raw Data'!$B$8:$BE$51,'Occupancy Raw Data'!AW$3,FALSE))/100</f>
        <v>5.0832737758983899E-2</v>
      </c>
      <c r="F120" s="82">
        <f>(VLOOKUP($A119,'Occupancy Raw Data'!$B$8:$BE$51,'Occupancy Raw Data'!AX$3,FALSE))/100</f>
        <v>2.3474821427830198E-2</v>
      </c>
      <c r="G120" s="82">
        <f>(VLOOKUP($A119,'Occupancy Raw Data'!$B$8:$BE$51,'Occupancy Raw Data'!AY$3,FALSE))/100</f>
        <v>7.1281764669079099E-3</v>
      </c>
      <c r="H120" s="83">
        <f>(VLOOKUP($A119,'Occupancy Raw Data'!$B$8:$BE$51,'Occupancy Raw Data'!BA$3,FALSE))/100</f>
        <v>-2.3652427876736999E-2</v>
      </c>
      <c r="I120" s="83">
        <f>(VLOOKUP($A119,'Occupancy Raw Data'!$B$8:$BE$51,'Occupancy Raw Data'!BB$3,FALSE))/100</f>
        <v>-2.0976311514402299E-2</v>
      </c>
      <c r="J120" s="82">
        <f>(VLOOKUP($A119,'Occupancy Raw Data'!$B$8:$BE$51,'Occupancy Raw Data'!BC$3,FALSE))/100</f>
        <v>-2.2351237397548501E-2</v>
      </c>
      <c r="K120" s="84">
        <f>(VLOOKUP($A119,'Occupancy Raw Data'!$B$8:$BE$51,'Occupancy Raw Data'!BE$3,FALSE))/100</f>
        <v>-2.7126150168717599E-3</v>
      </c>
      <c r="M120" s="81">
        <f>(VLOOKUP($A119,'ADR Raw Data'!$B$6:$BE$49,'ADR Raw Data'!AT$1,FALSE))/100</f>
        <v>-3.5337149802557701E-3</v>
      </c>
      <c r="N120" s="82">
        <f>(VLOOKUP($A119,'ADR Raw Data'!$B$6:$BE$49,'ADR Raw Data'!AU$1,FALSE))/100</f>
        <v>-5.9891712735376003E-3</v>
      </c>
      <c r="O120" s="82">
        <f>(VLOOKUP($A119,'ADR Raw Data'!$B$6:$BE$49,'ADR Raw Data'!AV$1,FALSE))/100</f>
        <v>1.7564772120781701E-4</v>
      </c>
      <c r="P120" s="82">
        <f>(VLOOKUP($A119,'ADR Raw Data'!$B$6:$BE$49,'ADR Raw Data'!AW$1,FALSE))/100</f>
        <v>-2.1760441991285302E-2</v>
      </c>
      <c r="Q120" s="82">
        <f>(VLOOKUP($A119,'ADR Raw Data'!$B$6:$BE$49,'ADR Raw Data'!AX$1,FALSE))/100</f>
        <v>-7.9247528160290102E-3</v>
      </c>
      <c r="R120" s="82">
        <f>(VLOOKUP($A119,'ADR Raw Data'!$B$6:$BE$49,'ADR Raw Data'!AY$1,FALSE))/100</f>
        <v>-7.7736119199608702E-3</v>
      </c>
      <c r="S120" s="83">
        <f>(VLOOKUP($A119,'ADR Raw Data'!$B$6:$BE$49,'ADR Raw Data'!BA$1,FALSE))/100</f>
        <v>-3.4489863069969303E-3</v>
      </c>
      <c r="T120" s="83">
        <f>(VLOOKUP($A119,'ADR Raw Data'!$B$6:$BE$49,'ADR Raw Data'!BB$1,FALSE))/100</f>
        <v>-1.81502711722916E-2</v>
      </c>
      <c r="U120" s="82">
        <f>(VLOOKUP($A119,'ADR Raw Data'!$B$6:$BE$49,'ADR Raw Data'!BC$1,FALSE))/100</f>
        <v>-1.0575287168694301E-2</v>
      </c>
      <c r="V120" s="84">
        <f>(VLOOKUP($A119,'ADR Raw Data'!$B$6:$BE$49,'ADR Raw Data'!BE$1,FALSE))/100</f>
        <v>-1.01547040140842E-2</v>
      </c>
      <c r="X120" s="81">
        <f>(VLOOKUP($A119,'RevPAR Raw Data'!$B$6:$BE$49,'RevPAR Raw Data'!AT$1,FALSE))/100</f>
        <v>-4.0243010505792098E-2</v>
      </c>
      <c r="Y120" s="82">
        <f>(VLOOKUP($A119,'RevPAR Raw Data'!$B$6:$BE$49,'RevPAR Raw Data'!AU$1,FALSE))/100</f>
        <v>-2.0509773854151998E-2</v>
      </c>
      <c r="Z120" s="82">
        <f>(VLOOKUP($A119,'RevPAR Raw Data'!$B$6:$BE$49,'RevPAR Raw Data'!AV$1,FALSE))/100</f>
        <v>4.5436661488054099E-3</v>
      </c>
      <c r="AA120" s="82">
        <f>(VLOOKUP($A119,'RevPAR Raw Data'!$B$6:$BE$49,'RevPAR Raw Data'!AW$1,FALSE))/100</f>
        <v>2.7966152926435898E-2</v>
      </c>
      <c r="AB120" s="82">
        <f>(VLOOKUP($A119,'RevPAR Raw Data'!$B$6:$BE$49,'RevPAR Raw Data'!AX$1,FALSE))/100</f>
        <v>1.5364036454585199E-2</v>
      </c>
      <c r="AC120" s="82">
        <f>(VLOOKUP($A119,'RevPAR Raw Data'!$B$6:$BE$49,'RevPAR Raw Data'!AY$1,FALSE))/100</f>
        <v>-7.0084713060370102E-4</v>
      </c>
      <c r="AD120" s="83">
        <f>(VLOOKUP($A119,'RevPAR Raw Data'!$B$6:$BE$49,'RevPAR Raw Data'!BA$1,FALSE))/100</f>
        <v>-2.7019837283859899E-2</v>
      </c>
      <c r="AE120" s="83">
        <f>(VLOOKUP($A119,'RevPAR Raw Data'!$B$6:$BE$49,'RevPAR Raw Data'!BB$1,FALSE))/100</f>
        <v>-3.8745856944513102E-2</v>
      </c>
      <c r="AF120" s="82">
        <f>(VLOOKUP($A119,'RevPAR Raw Data'!$B$6:$BE$49,'RevPAR Raw Data'!BC$1,FALSE))/100</f>
        <v>-3.2690153812188101E-2</v>
      </c>
      <c r="AG120" s="84">
        <f>(VLOOKUP($A119,'RevPAR Raw Data'!$B$6:$BE$49,'RevPAR Raw Data'!BE$1,FALSE))/100</f>
        <v>-1.28397732283555E-2</v>
      </c>
    </row>
    <row r="121" spans="1:33" x14ac:dyDescent="0.2">
      <c r="A121" s="131"/>
      <c r="B121" s="109"/>
      <c r="C121" s="110"/>
      <c r="D121" s="110"/>
      <c r="E121" s="110"/>
      <c r="F121" s="110"/>
      <c r="G121" s="111"/>
      <c r="H121" s="91"/>
      <c r="I121" s="91"/>
      <c r="J121" s="111"/>
      <c r="K121" s="112"/>
      <c r="M121" s="113"/>
      <c r="N121" s="114"/>
      <c r="O121" s="114"/>
      <c r="P121" s="114"/>
      <c r="Q121" s="114"/>
      <c r="R121" s="115"/>
      <c r="S121" s="114"/>
      <c r="T121" s="114"/>
      <c r="U121" s="115"/>
      <c r="V121" s="116"/>
      <c r="X121" s="113"/>
      <c r="Y121" s="114"/>
      <c r="Z121" s="114"/>
      <c r="AA121" s="114"/>
      <c r="AB121" s="114"/>
      <c r="AC121" s="115"/>
      <c r="AD121" s="114"/>
      <c r="AE121" s="114"/>
      <c r="AF121" s="115"/>
      <c r="AG121" s="116"/>
    </row>
    <row r="122" spans="1:33" x14ac:dyDescent="0.2">
      <c r="A122" s="108" t="s">
        <v>48</v>
      </c>
      <c r="B122" s="109">
        <f>(VLOOKUP($A122,'Occupancy Raw Data'!$B$8:$BE$54,'Occupancy Raw Data'!AG$3,FALSE))/100</f>
        <v>0.48489744310199401</v>
      </c>
      <c r="C122" s="110">
        <f>(VLOOKUP($A122,'Occupancy Raw Data'!$B$8:$BE$54,'Occupancy Raw Data'!AH$3,FALSE))/100</f>
        <v>0.66310761449845401</v>
      </c>
      <c r="D122" s="110">
        <f>(VLOOKUP($A122,'Occupancy Raw Data'!$B$8:$BE$54,'Occupancy Raw Data'!AI$3,FALSE))/100</f>
        <v>0.69099466142174704</v>
      </c>
      <c r="E122" s="110">
        <f>(VLOOKUP($A122,'Occupancy Raw Data'!$B$8:$BE$54,'Occupancy Raw Data'!AJ$3,FALSE))/100</f>
        <v>0.67097499297555396</v>
      </c>
      <c r="F122" s="110">
        <f>(VLOOKUP($A122,'Occupancy Raw Data'!$B$8:$BE$54,'Occupancy Raw Data'!AK$3,FALSE))/100</f>
        <v>0.62700196684461895</v>
      </c>
      <c r="G122" s="111">
        <f>(VLOOKUP($A122,'Occupancy Raw Data'!$B$8:$BE$54,'Occupancy Raw Data'!AL$3,FALSE))/100</f>
        <v>0.62739533576847395</v>
      </c>
      <c r="H122" s="91">
        <f>(VLOOKUP($A122,'Occupancy Raw Data'!$B$8:$BE$54,'Occupancy Raw Data'!AN$3,FALSE))/100</f>
        <v>0.67273110424276394</v>
      </c>
      <c r="I122" s="91">
        <f>(VLOOKUP($A122,'Occupancy Raw Data'!$B$8:$BE$54,'Occupancy Raw Data'!AO$3,FALSE))/100</f>
        <v>0.67252037089069905</v>
      </c>
      <c r="J122" s="111">
        <f>(VLOOKUP($A122,'Occupancy Raw Data'!$B$8:$BE$54,'Occupancy Raw Data'!AP$3,FALSE))/100</f>
        <v>0.67262573756673205</v>
      </c>
      <c r="K122" s="112">
        <f>(VLOOKUP($A122,'Occupancy Raw Data'!$B$8:$BE$54,'Occupancy Raw Data'!AR$3,FALSE))/100</f>
        <v>0.64031830771083309</v>
      </c>
      <c r="M122" s="113">
        <f>VLOOKUP($A122,'ADR Raw Data'!$B$6:$BE$54,'ADR Raw Data'!AG$1,FALSE)</f>
        <v>119.66245110821301</v>
      </c>
      <c r="N122" s="114">
        <f>VLOOKUP($A122,'ADR Raw Data'!$B$6:$BE$54,'ADR Raw Data'!AH$1,FALSE)</f>
        <v>127.63420444915199</v>
      </c>
      <c r="O122" s="114">
        <f>VLOOKUP($A122,'ADR Raw Data'!$B$6:$BE$54,'ADR Raw Data'!AI$1,FALSE)</f>
        <v>128.024810409677</v>
      </c>
      <c r="P122" s="114">
        <f>VLOOKUP($A122,'ADR Raw Data'!$B$6:$BE$54,'ADR Raw Data'!AJ$1,FALSE)</f>
        <v>123.958133375209</v>
      </c>
      <c r="Q122" s="114">
        <f>VLOOKUP($A122,'ADR Raw Data'!$B$6:$BE$54,'ADR Raw Data'!AK$1,FALSE)</f>
        <v>124.768421465382</v>
      </c>
      <c r="R122" s="115">
        <f>VLOOKUP($A122,'ADR Raw Data'!$B$6:$BE$54,'ADR Raw Data'!AL$1,FALSE)</f>
        <v>125.128932554077</v>
      </c>
      <c r="S122" s="114">
        <f>VLOOKUP($A122,'ADR Raw Data'!$B$6:$BE$54,'ADR Raw Data'!AN$1,FALSE)</f>
        <v>142.218719849639</v>
      </c>
      <c r="T122" s="114">
        <f>VLOOKUP($A122,'ADR Raw Data'!$B$6:$BE$54,'ADR Raw Data'!AO$1,FALSE)</f>
        <v>143.985336327553</v>
      </c>
      <c r="U122" s="115">
        <f>VLOOKUP($A122,'ADR Raw Data'!$B$6:$BE$54,'ADR Raw Data'!AP$1,FALSE)</f>
        <v>143.101889718552</v>
      </c>
      <c r="V122" s="116">
        <f>VLOOKUP($A122,'ADR Raw Data'!$B$6:$BE$54,'ADR Raw Data'!AR$1,FALSE)</f>
        <v>130.52315754830801</v>
      </c>
      <c r="X122" s="113">
        <f>VLOOKUP($A122,'RevPAR Raw Data'!$B$6:$BE$54,'RevPAR Raw Data'!AG$1,FALSE)</f>
        <v>58.024016577690297</v>
      </c>
      <c r="Y122" s="114">
        <f>VLOOKUP($A122,'RevPAR Raw Data'!$B$6:$BE$54,'RevPAR Raw Data'!AH$1,FALSE)</f>
        <v>84.635212840685497</v>
      </c>
      <c r="Z122" s="114">
        <f>VLOOKUP($A122,'RevPAR Raw Data'!$B$6:$BE$54,'RevPAR Raw Data'!AI$1,FALSE)</f>
        <v>88.464460522618694</v>
      </c>
      <c r="AA122" s="114">
        <f>VLOOKUP($A122,'RevPAR Raw Data'!$B$6:$BE$54,'RevPAR Raw Data'!AJ$1,FALSE)</f>
        <v>83.172807670693999</v>
      </c>
      <c r="AB122" s="114">
        <f>VLOOKUP($A122,'RevPAR Raw Data'!$B$6:$BE$54,'RevPAR Raw Data'!AK$1,FALSE)</f>
        <v>78.230045658892905</v>
      </c>
      <c r="AC122" s="115">
        <f>VLOOKUP($A122,'RevPAR Raw Data'!$B$6:$BE$54,'RevPAR Raw Data'!AL$1,FALSE)</f>
        <v>78.505308654116305</v>
      </c>
      <c r="AD122" s="114">
        <f>VLOOKUP($A122,'RevPAR Raw Data'!$B$6:$BE$54,'RevPAR Raw Data'!AN$1,FALSE)</f>
        <v>95.674956448440497</v>
      </c>
      <c r="AE122" s="114">
        <f>VLOOKUP($A122,'RevPAR Raw Data'!$B$6:$BE$54,'RevPAR Raw Data'!AO$1,FALSE)</f>
        <v>96.833071789828594</v>
      </c>
      <c r="AF122" s="115">
        <f>VLOOKUP($A122,'RevPAR Raw Data'!$B$6:$BE$54,'RevPAR Raw Data'!AP$1,FALSE)</f>
        <v>96.254014119134496</v>
      </c>
      <c r="AG122" s="116">
        <f>VLOOKUP($A122,'RevPAR Raw Data'!$B$6:$BE$54,'RevPAR Raw Data'!AR$1,FALSE)</f>
        <v>83.576367358407197</v>
      </c>
    </row>
    <row r="123" spans="1:33" x14ac:dyDescent="0.2">
      <c r="A123" s="93" t="s">
        <v>14</v>
      </c>
      <c r="B123" s="81">
        <f>(VLOOKUP($A122,'Occupancy Raw Data'!$B$8:$BE$54,'Occupancy Raw Data'!AT$3,FALSE))/100</f>
        <v>-7.5166180000099198E-2</v>
      </c>
      <c r="C123" s="82">
        <f>(VLOOKUP($A122,'Occupancy Raw Data'!$B$8:$BE$54,'Occupancy Raw Data'!AU$3,FALSE))/100</f>
        <v>-5.4269187350492097E-2</v>
      </c>
      <c r="D123" s="82">
        <f>(VLOOKUP($A122,'Occupancy Raw Data'!$B$8:$BE$54,'Occupancy Raw Data'!AV$3,FALSE))/100</f>
        <v>-3.2665712076255404E-2</v>
      </c>
      <c r="E123" s="82">
        <f>(VLOOKUP($A122,'Occupancy Raw Data'!$B$8:$BE$54,'Occupancy Raw Data'!AW$3,FALSE))/100</f>
        <v>-2.3448443958469397E-2</v>
      </c>
      <c r="F123" s="82">
        <f>(VLOOKUP($A122,'Occupancy Raw Data'!$B$8:$BE$54,'Occupancy Raw Data'!AX$3,FALSE))/100</f>
        <v>-7.3854809311771699E-2</v>
      </c>
      <c r="G123" s="82">
        <f>(VLOOKUP($A122,'Occupancy Raw Data'!$B$8:$BE$54,'Occupancy Raw Data'!AY$3,FALSE))/100</f>
        <v>-5.0518288268018893E-2</v>
      </c>
      <c r="H123" s="83">
        <f>(VLOOKUP($A122,'Occupancy Raw Data'!$B$8:$BE$54,'Occupancy Raw Data'!BA$3,FALSE))/100</f>
        <v>-4.5155852042527297E-2</v>
      </c>
      <c r="I123" s="83">
        <f>(VLOOKUP($A122,'Occupancy Raw Data'!$B$8:$BE$54,'Occupancy Raw Data'!BB$3,FALSE))/100</f>
        <v>-3.8677851936788202E-2</v>
      </c>
      <c r="J123" s="82">
        <f>(VLOOKUP($A122,'Occupancy Raw Data'!$B$8:$BE$54,'Occupancy Raw Data'!BC$3,FALSE))/100</f>
        <v>-4.1928309487968898E-2</v>
      </c>
      <c r="K123" s="84">
        <f>(VLOOKUP($A122,'Occupancy Raw Data'!$B$8:$BE$54,'Occupancy Raw Data'!BE$3,FALSE))/100</f>
        <v>-4.7956398496948403E-2</v>
      </c>
      <c r="M123" s="81">
        <f>(VLOOKUP($A122,'ADR Raw Data'!$B$6:$BE$52,'ADR Raw Data'!AT$1,FALSE))/100</f>
        <v>4.2286178709850901E-2</v>
      </c>
      <c r="N123" s="82">
        <f>(VLOOKUP($A122,'ADR Raw Data'!$B$6:$BE$52,'ADR Raw Data'!AU$1,FALSE))/100</f>
        <v>3.3595474478988599E-2</v>
      </c>
      <c r="O123" s="82">
        <f>(VLOOKUP($A122,'ADR Raw Data'!$B$6:$BE$52,'ADR Raw Data'!AV$1,FALSE))/100</f>
        <v>1.2695263694126799E-2</v>
      </c>
      <c r="P123" s="82">
        <f>(VLOOKUP($A122,'ADR Raw Data'!$B$6:$BE$52,'ADR Raw Data'!AW$1,FALSE))/100</f>
        <v>-3.1554658537614896E-2</v>
      </c>
      <c r="Q123" s="82">
        <f>(VLOOKUP($A122,'ADR Raw Data'!$B$6:$BE$52,'ADR Raw Data'!AX$1,FALSE))/100</f>
        <v>-4.9877232065284695E-2</v>
      </c>
      <c r="R123" s="82">
        <f>(VLOOKUP($A122,'ADR Raw Data'!$B$6:$BE$52,'ADR Raw Data'!AY$1,FALSE))/100</f>
        <v>-1.25437533503366E-3</v>
      </c>
      <c r="S123" s="83">
        <f>(VLOOKUP($A122,'ADR Raw Data'!$B$6:$BE$52,'ADR Raw Data'!BA$1,FALSE))/100</f>
        <v>2.10933373570606E-2</v>
      </c>
      <c r="T123" s="83">
        <f>(VLOOKUP($A122,'ADR Raw Data'!$B$6:$BE$52,'ADR Raw Data'!BB$1,FALSE))/100</f>
        <v>2.4681310081108802E-2</v>
      </c>
      <c r="U123" s="82">
        <f>(VLOOKUP($A122,'ADR Raw Data'!$B$6:$BE$52,'ADR Raw Data'!BC$1,FALSE))/100</f>
        <v>2.2910250779881798E-2</v>
      </c>
      <c r="V123" s="84">
        <f>(VLOOKUP($A122,'ADR Raw Data'!$B$6:$BE$52,'ADR Raw Data'!BE$1,FALSE))/100</f>
        <v>6.7842937431508901E-3</v>
      </c>
      <c r="X123" s="81">
        <f>(VLOOKUP($A122,'RevPAR Raw Data'!$B$6:$BE$52,'RevPAR Raw Data'!AT$1,FALSE))/100</f>
        <v>-3.6058491810669203E-2</v>
      </c>
      <c r="Y123" s="82">
        <f>(VLOOKUP($A122,'RevPAR Raw Data'!$B$6:$BE$52,'RevPAR Raw Data'!AU$1,FALSE))/100</f>
        <v>-2.2496911970132302E-2</v>
      </c>
      <c r="Z123" s="82">
        <f>(VLOOKUP($A122,'RevPAR Raw Data'!$B$6:$BE$52,'RevPAR Raw Data'!AV$1,FALSE))/100</f>
        <v>-2.0385148210693101E-2</v>
      </c>
      <c r="AA123" s="82">
        <f>(VLOOKUP($A122,'RevPAR Raw Data'!$B$6:$BE$52,'RevPAR Raw Data'!AW$1,FALSE))/100</f>
        <v>-5.4263194853736499E-2</v>
      </c>
      <c r="AB123" s="82">
        <f>(VLOOKUP($A122,'RevPAR Raw Data'!$B$6:$BE$52,'RevPAR Raw Data'!AX$1,FALSE))/100</f>
        <v>-0.12004836791387501</v>
      </c>
      <c r="AC123" s="82">
        <f>(VLOOKUP($A122,'RevPAR Raw Data'!$B$6:$BE$52,'RevPAR Raw Data'!AY$1,FALSE))/100</f>
        <v>-5.1709294708280999E-2</v>
      </c>
      <c r="AD123" s="83">
        <f>(VLOOKUP($A122,'RevPAR Raw Data'!$B$6:$BE$52,'RevPAR Raw Data'!BA$1,FALSE))/100</f>
        <v>-2.5015002306245201E-2</v>
      </c>
      <c r="AE123" s="83">
        <f>(VLOOKUP($A122,'RevPAR Raw Data'!$B$6:$BE$52,'RevPAR Raw Data'!BB$1,FALSE))/100</f>
        <v>-1.4951161912602399E-2</v>
      </c>
      <c r="AF123" s="82">
        <f>(VLOOKUP($A122,'RevPAR Raw Data'!$B$6:$BE$52,'RevPAR Raw Data'!BC$1,FALSE))/100</f>
        <v>-1.9978646793232899E-2</v>
      </c>
      <c r="AG123" s="84">
        <f>(VLOOKUP($A122,'RevPAR Raw Data'!$B$6:$BE$52,'RevPAR Raw Data'!BE$1,FALSE))/100</f>
        <v>-4.1497455048064402E-2</v>
      </c>
    </row>
    <row r="124" spans="1:33" x14ac:dyDescent="0.2">
      <c r="A124" s="121"/>
      <c r="B124" s="122"/>
      <c r="C124" s="123"/>
      <c r="D124" s="123"/>
      <c r="E124" s="123"/>
      <c r="F124" s="123"/>
      <c r="G124" s="124"/>
      <c r="H124" s="123"/>
      <c r="I124" s="123"/>
      <c r="J124" s="124"/>
      <c r="K124" s="125"/>
      <c r="M124" s="122"/>
      <c r="N124" s="123"/>
      <c r="O124" s="123"/>
      <c r="P124" s="123"/>
      <c r="Q124" s="123"/>
      <c r="R124" s="124"/>
      <c r="S124" s="123"/>
      <c r="T124" s="123"/>
      <c r="U124" s="124"/>
      <c r="V124" s="125"/>
      <c r="X124" s="122"/>
      <c r="Y124" s="123"/>
      <c r="Z124" s="123"/>
      <c r="AA124" s="123"/>
      <c r="AB124" s="123"/>
      <c r="AC124" s="124"/>
      <c r="AD124" s="123"/>
      <c r="AE124" s="123"/>
      <c r="AF124" s="124"/>
      <c r="AG124" s="125"/>
    </row>
    <row r="125" spans="1:33" x14ac:dyDescent="0.2">
      <c r="A125" s="108" t="s">
        <v>56</v>
      </c>
      <c r="B125" s="109">
        <f>(VLOOKUP($A125,'Occupancy Raw Data'!$B$8:$BE$45,'Occupancy Raw Data'!AG$3,FALSE))/100</f>
        <v>0.53403917781763</v>
      </c>
      <c r="C125" s="110">
        <f>(VLOOKUP($A125,'Occupancy Raw Data'!$B$8:$BE$45,'Occupancy Raw Data'!AH$3,FALSE))/100</f>
        <v>0.62536211891295301</v>
      </c>
      <c r="D125" s="110">
        <f>(VLOOKUP($A125,'Occupancy Raw Data'!$B$8:$BE$45,'Occupancy Raw Data'!AI$3,FALSE))/100</f>
        <v>0.66788522554835095</v>
      </c>
      <c r="E125" s="110">
        <f>(VLOOKUP($A125,'Occupancy Raw Data'!$B$8:$BE$45,'Occupancy Raw Data'!AJ$3,FALSE))/100</f>
        <v>0.67736929231618104</v>
      </c>
      <c r="F125" s="110">
        <f>(VLOOKUP($A125,'Occupancy Raw Data'!$B$8:$BE$45,'Occupancy Raw Data'!AK$3,FALSE))/100</f>
        <v>0.69468202510691102</v>
      </c>
      <c r="G125" s="111">
        <f>(VLOOKUP($A125,'Occupancy Raw Data'!$B$8:$BE$45,'Occupancy Raw Data'!AL$3,FALSE))/100</f>
        <v>0.639867567940405</v>
      </c>
      <c r="H125" s="91">
        <f>(VLOOKUP($A125,'Occupancy Raw Data'!$B$8:$BE$45,'Occupancy Raw Data'!AN$3,FALSE))/100</f>
        <v>0.74379224720651094</v>
      </c>
      <c r="I125" s="91">
        <f>(VLOOKUP($A125,'Occupancy Raw Data'!$B$8:$BE$45,'Occupancy Raw Data'!AO$3,FALSE))/100</f>
        <v>0.744895847703131</v>
      </c>
      <c r="J125" s="111">
        <f>(VLOOKUP($A125,'Occupancy Raw Data'!$B$8:$BE$45,'Occupancy Raw Data'!AP$3,FALSE))/100</f>
        <v>0.74434404745482097</v>
      </c>
      <c r="K125" s="112">
        <f>(VLOOKUP($A125,'Occupancy Raw Data'!$B$8:$BE$45,'Occupancy Raw Data'!AR$3,FALSE))/100</f>
        <v>0.66971799065880999</v>
      </c>
      <c r="M125" s="113">
        <f>VLOOKUP($A125,'ADR Raw Data'!$B$6:$BE$43,'ADR Raw Data'!AG$1,FALSE)</f>
        <v>107.062298999031</v>
      </c>
      <c r="N125" s="114">
        <f>VLOOKUP($A125,'ADR Raw Data'!$B$6:$BE$43,'ADR Raw Data'!AH$1,FALSE)</f>
        <v>110.636897369436</v>
      </c>
      <c r="O125" s="114">
        <f>VLOOKUP($A125,'ADR Raw Data'!$B$6:$BE$43,'ADR Raw Data'!AI$1,FALSE)</f>
        <v>112.34599246101401</v>
      </c>
      <c r="P125" s="114">
        <f>VLOOKUP($A125,'ADR Raw Data'!$B$6:$BE$43,'ADR Raw Data'!AJ$1,FALSE)</f>
        <v>112.158890076879</v>
      </c>
      <c r="Q125" s="114">
        <f>VLOOKUP($A125,'ADR Raw Data'!$B$6:$BE$43,'ADR Raw Data'!AK$1,FALSE)</f>
        <v>112.05272998063801</v>
      </c>
      <c r="R125" s="115">
        <f>VLOOKUP($A125,'ADR Raw Data'!$B$6:$BE$43,'ADR Raw Data'!AL$1,FALSE)</f>
        <v>111.026668139875</v>
      </c>
      <c r="S125" s="114">
        <f>VLOOKUP($A125,'ADR Raw Data'!$B$6:$BE$43,'ADR Raw Data'!AN$1,FALSE)</f>
        <v>123.739566930959</v>
      </c>
      <c r="T125" s="114">
        <f>VLOOKUP($A125,'ADR Raw Data'!$B$6:$BE$43,'ADR Raw Data'!AO$1,FALSE)</f>
        <v>123.21403352007</v>
      </c>
      <c r="U125" s="115">
        <f>VLOOKUP($A125,'ADR Raw Data'!$B$6:$BE$43,'ADR Raw Data'!AP$1,FALSE)</f>
        <v>123.476605430199</v>
      </c>
      <c r="V125" s="116">
        <f>VLOOKUP($A125,'ADR Raw Data'!$B$6:$BE$43,'ADR Raw Data'!AR$1,FALSE)</f>
        <v>114.980160224814</v>
      </c>
      <c r="X125" s="113">
        <f>VLOOKUP($A125,'RevPAR Raw Data'!$B$6:$BE$43,'RevPAR Raw Data'!AG$1,FALSE)</f>
        <v>57.175462132707899</v>
      </c>
      <c r="Y125" s="114">
        <f>VLOOKUP($A125,'RevPAR Raw Data'!$B$6:$BE$43,'RevPAR Raw Data'!AH$1,FALSE)</f>
        <v>69.188124568906005</v>
      </c>
      <c r="Z125" s="114">
        <f>VLOOKUP($A125,'RevPAR Raw Data'!$B$6:$BE$43,'RevPAR Raw Data'!AI$1,FALSE)</f>
        <v>75.0342285142778</v>
      </c>
      <c r="AA125" s="114">
        <f>VLOOKUP($A125,'RevPAR Raw Data'!$B$6:$BE$43,'RevPAR Raw Data'!AJ$1,FALSE)</f>
        <v>75.972987998344493</v>
      </c>
      <c r="AB125" s="114">
        <f>VLOOKUP($A125,'RevPAR Raw Data'!$B$6:$BE$43,'RevPAR Raw Data'!AK$1,FALSE)</f>
        <v>77.8410173817078</v>
      </c>
      <c r="AC125" s="115">
        <f>VLOOKUP($A125,'RevPAR Raw Data'!$B$6:$BE$43,'RevPAR Raw Data'!AL$1,FALSE)</f>
        <v>71.042364119188804</v>
      </c>
      <c r="AD125" s="114">
        <f>VLOOKUP($A125,'RevPAR Raw Data'!$B$6:$BE$43,'RevPAR Raw Data'!AN$1,FALSE)</f>
        <v>92.036530555938697</v>
      </c>
      <c r="AE125" s="114">
        <f>VLOOKUP($A125,'RevPAR Raw Data'!$B$6:$BE$43,'RevPAR Raw Data'!AO$1,FALSE)</f>
        <v>91.781621947854802</v>
      </c>
      <c r="AF125" s="115">
        <f>VLOOKUP($A125,'RevPAR Raw Data'!$B$6:$BE$43,'RevPAR Raw Data'!AP$1,FALSE)</f>
        <v>91.909076251896806</v>
      </c>
      <c r="AG125" s="116">
        <f>VLOOKUP($A125,'RevPAR Raw Data'!$B$6:$BE$43,'RevPAR Raw Data'!AR$1,FALSE)</f>
        <v>77.0042818713911</v>
      </c>
    </row>
    <row r="126" spans="1:33" x14ac:dyDescent="0.2">
      <c r="A126" s="93" t="s">
        <v>14</v>
      </c>
      <c r="B126" s="81">
        <f>(VLOOKUP($A125,'Occupancy Raw Data'!$B$8:$BE$51,'Occupancy Raw Data'!AT$3,FALSE))/100</f>
        <v>7.74495718039383E-2</v>
      </c>
      <c r="C126" s="82">
        <f>(VLOOKUP($A125,'Occupancy Raw Data'!$B$8:$BE$51,'Occupancy Raw Data'!AU$3,FALSE))/100</f>
        <v>4.7617836066880505E-2</v>
      </c>
      <c r="D126" s="82">
        <f>(VLOOKUP($A125,'Occupancy Raw Data'!$B$8:$BE$51,'Occupancy Raw Data'!AV$3,FALSE))/100</f>
        <v>4.43931478147543E-2</v>
      </c>
      <c r="E126" s="82">
        <f>(VLOOKUP($A125,'Occupancy Raw Data'!$B$8:$BE$51,'Occupancy Raw Data'!AW$3,FALSE))/100</f>
        <v>6.5291602295817291E-2</v>
      </c>
      <c r="F126" s="82">
        <f>(VLOOKUP($A125,'Occupancy Raw Data'!$B$8:$BE$51,'Occupancy Raw Data'!AX$3,FALSE))/100</f>
        <v>2.3085461105558397E-2</v>
      </c>
      <c r="G126" s="82">
        <f>(VLOOKUP($A125,'Occupancy Raw Data'!$B$8:$BE$51,'Occupancy Raw Data'!AY$3,FALSE))/100</f>
        <v>5.00150684884825E-2</v>
      </c>
      <c r="H126" s="83">
        <f>(VLOOKUP($A125,'Occupancy Raw Data'!$B$8:$BE$51,'Occupancy Raw Data'!BA$3,FALSE))/100</f>
        <v>-3.7470581104185698E-2</v>
      </c>
      <c r="I126" s="83">
        <f>(VLOOKUP($A125,'Occupancy Raw Data'!$B$8:$BE$51,'Occupancy Raw Data'!BB$3,FALSE))/100</f>
        <v>-3.6505870836295702E-2</v>
      </c>
      <c r="J126" s="82">
        <f>(VLOOKUP($A125,'Occupancy Raw Data'!$B$8:$BE$51,'Occupancy Raw Data'!BC$3,FALSE))/100</f>
        <v>-3.6988109991607801E-2</v>
      </c>
      <c r="K126" s="84">
        <f>(VLOOKUP($A125,'Occupancy Raw Data'!$B$8:$BE$51,'Occupancy Raw Data'!BE$3,FALSE))/100</f>
        <v>2.0731192042992598E-2</v>
      </c>
      <c r="M126" s="81">
        <f>(VLOOKUP($A125,'ADR Raw Data'!$B$6:$BE$49,'ADR Raw Data'!AT$1,FALSE))/100</f>
        <v>6.2786693497119794E-2</v>
      </c>
      <c r="N126" s="82">
        <f>(VLOOKUP($A125,'ADR Raw Data'!$B$6:$BE$49,'ADR Raw Data'!AU$1,FALSE))/100</f>
        <v>6.0164572362071705E-2</v>
      </c>
      <c r="O126" s="82">
        <f>(VLOOKUP($A125,'ADR Raw Data'!$B$6:$BE$49,'ADR Raw Data'!AV$1,FALSE))/100</f>
        <v>5.3538230286794997E-2</v>
      </c>
      <c r="P126" s="82">
        <f>(VLOOKUP($A125,'ADR Raw Data'!$B$6:$BE$49,'ADR Raw Data'!AW$1,FALSE))/100</f>
        <v>6.4407796460949795E-2</v>
      </c>
      <c r="Q126" s="82">
        <f>(VLOOKUP($A125,'ADR Raw Data'!$B$6:$BE$49,'ADR Raw Data'!AX$1,FALSE))/100</f>
        <v>3.5326728013238703E-2</v>
      </c>
      <c r="R126" s="82">
        <f>(VLOOKUP($A125,'ADR Raw Data'!$B$6:$BE$49,'ADR Raw Data'!AY$1,FALSE))/100</f>
        <v>5.4167037818742401E-2</v>
      </c>
      <c r="S126" s="83">
        <f>(VLOOKUP($A125,'ADR Raw Data'!$B$6:$BE$49,'ADR Raw Data'!BA$1,FALSE))/100</f>
        <v>-7.7237083912533302E-3</v>
      </c>
      <c r="T126" s="83">
        <f>(VLOOKUP($A125,'ADR Raw Data'!$B$6:$BE$49,'ADR Raw Data'!BB$1,FALSE))/100</f>
        <v>-6.7596961658267698E-3</v>
      </c>
      <c r="U126" s="82">
        <f>(VLOOKUP($A125,'ADR Raw Data'!$B$6:$BE$49,'ADR Raw Data'!BC$1,FALSE))/100</f>
        <v>-7.2439043379007792E-3</v>
      </c>
      <c r="V126" s="84">
        <f>(VLOOKUP($A125,'ADR Raw Data'!$B$6:$BE$49,'ADR Raw Data'!BE$1,FALSE))/100</f>
        <v>2.9037765016505502E-2</v>
      </c>
      <c r="X126" s="81">
        <f>(VLOOKUP($A125,'RevPAR Raw Data'!$B$6:$BE$49,'RevPAR Raw Data'!AT$1,FALSE))/100</f>
        <v>0.14509906782739501</v>
      </c>
      <c r="Y126" s="82">
        <f>(VLOOKUP($A125,'RevPAR Raw Data'!$B$6:$BE$49,'RevPAR Raw Data'!AU$1,FALSE))/100</f>
        <v>0.110647315172723</v>
      </c>
      <c r="Z126" s="82">
        <f>(VLOOKUP($A125,'RevPAR Raw Data'!$B$6:$BE$49,'RevPAR Raw Data'!AV$1,FALSE))/100</f>
        <v>0.10030810867241099</v>
      </c>
      <c r="AA126" s="82">
        <f>(VLOOKUP($A125,'RevPAR Raw Data'!$B$6:$BE$49,'RevPAR Raw Data'!AW$1,FALSE))/100</f>
        <v>0.133904686988045</v>
      </c>
      <c r="AB126" s="82">
        <f>(VLOOKUP($A125,'RevPAR Raw Data'!$B$6:$BE$49,'RevPAR Raw Data'!AX$1,FALSE))/100</f>
        <v>5.9227722924333398E-2</v>
      </c>
      <c r="AC126" s="82">
        <f>(VLOOKUP($A125,'RevPAR Raw Data'!$B$6:$BE$49,'RevPAR Raw Data'!AY$1,FALSE))/100</f>
        <v>0.106891274413547</v>
      </c>
      <c r="AD126" s="83">
        <f>(VLOOKUP($A125,'RevPAR Raw Data'!$B$6:$BE$49,'RevPAR Raw Data'!BA$1,FALSE))/100</f>
        <v>-4.4904877653739496E-2</v>
      </c>
      <c r="AE126" s="83">
        <f>(VLOOKUP($A125,'RevPAR Raw Data'!$B$6:$BE$49,'RevPAR Raw Data'!BB$1,FALSE))/100</f>
        <v>-4.3018798407000201E-2</v>
      </c>
      <c r="AF126" s="82">
        <f>(VLOOKUP($A125,'RevPAR Raw Data'!$B$6:$BE$49,'RevPAR Raw Data'!BC$1,FALSE))/100</f>
        <v>-4.3964075999089698E-2</v>
      </c>
      <c r="AG126" s="84">
        <f>(VLOOKUP($A125,'RevPAR Raw Data'!$B$6:$BE$49,'RevPAR Raw Data'!BE$1,FALSE))/100</f>
        <v>5.0370944542554599E-2</v>
      </c>
    </row>
    <row r="127" spans="1:33" x14ac:dyDescent="0.2">
      <c r="A127" s="121"/>
      <c r="B127" s="122"/>
      <c r="C127" s="123"/>
      <c r="D127" s="123"/>
      <c r="E127" s="123"/>
      <c r="F127" s="123"/>
      <c r="G127" s="124"/>
      <c r="H127" s="123"/>
      <c r="I127" s="123"/>
      <c r="J127" s="124"/>
      <c r="K127" s="125"/>
      <c r="M127" s="122"/>
      <c r="N127" s="123"/>
      <c r="O127" s="123"/>
      <c r="P127" s="123"/>
      <c r="Q127" s="123"/>
      <c r="R127" s="124"/>
      <c r="S127" s="123"/>
      <c r="T127" s="123"/>
      <c r="U127" s="124"/>
      <c r="V127" s="125"/>
      <c r="X127" s="122"/>
      <c r="Y127" s="123"/>
      <c r="Z127" s="123"/>
      <c r="AA127" s="123"/>
      <c r="AB127" s="123"/>
      <c r="AC127" s="124"/>
      <c r="AD127" s="123"/>
      <c r="AE127" s="123"/>
      <c r="AF127" s="124"/>
      <c r="AG127" s="125"/>
    </row>
    <row r="128" spans="1:33" x14ac:dyDescent="0.2">
      <c r="A128" s="126" t="s">
        <v>57</v>
      </c>
      <c r="B128" s="109">
        <f>(VLOOKUP($A128,'Occupancy Raw Data'!$B$8:$BE$45,'Occupancy Raw Data'!AG$3,FALSE))/100</f>
        <v>0.50361808401639296</v>
      </c>
      <c r="C128" s="110">
        <f>(VLOOKUP($A128,'Occupancy Raw Data'!$B$8:$BE$45,'Occupancy Raw Data'!AH$3,FALSE))/100</f>
        <v>0.62852202868852403</v>
      </c>
      <c r="D128" s="110">
        <f>(VLOOKUP($A128,'Occupancy Raw Data'!$B$8:$BE$45,'Occupancy Raw Data'!AI$3,FALSE))/100</f>
        <v>0.6831775102459009</v>
      </c>
      <c r="E128" s="110">
        <f>(VLOOKUP($A128,'Occupancy Raw Data'!$B$8:$BE$45,'Occupancy Raw Data'!AJ$3,FALSE))/100</f>
        <v>0.67460724043715803</v>
      </c>
      <c r="F128" s="110">
        <f>(VLOOKUP($A128,'Occupancy Raw Data'!$B$8:$BE$45,'Occupancy Raw Data'!AK$3,FALSE))/100</f>
        <v>0.67670978483606503</v>
      </c>
      <c r="G128" s="111">
        <f>(VLOOKUP($A128,'Occupancy Raw Data'!$B$8:$BE$45,'Occupancy Raw Data'!AL$3,FALSE))/100</f>
        <v>0.63332692964480797</v>
      </c>
      <c r="H128" s="91">
        <f>(VLOOKUP($A128,'Occupancy Raw Data'!$B$8:$BE$45,'Occupancy Raw Data'!AN$3,FALSE))/100</f>
        <v>0.77435536202185706</v>
      </c>
      <c r="I128" s="91">
        <f>(VLOOKUP($A128,'Occupancy Raw Data'!$B$8:$BE$45,'Occupancy Raw Data'!AO$3,FALSE))/100</f>
        <v>0.76344774590163889</v>
      </c>
      <c r="J128" s="111">
        <f>(VLOOKUP($A128,'Occupancy Raw Data'!$B$8:$BE$45,'Occupancy Raw Data'!AP$3,FALSE))/100</f>
        <v>0.76890155396174809</v>
      </c>
      <c r="K128" s="112">
        <f>(VLOOKUP($A128,'Occupancy Raw Data'!$B$8:$BE$45,'Occupancy Raw Data'!AR$3,FALSE))/100</f>
        <v>0.67206253659250503</v>
      </c>
      <c r="M128" s="113">
        <f>VLOOKUP($A128,'ADR Raw Data'!$B$6:$BE$43,'ADR Raw Data'!AG$1,FALSE)</f>
        <v>99.111133922478601</v>
      </c>
      <c r="N128" s="114">
        <f>VLOOKUP($A128,'ADR Raw Data'!$B$6:$BE$43,'ADR Raw Data'!AH$1,FALSE)</f>
        <v>107.77799305654599</v>
      </c>
      <c r="O128" s="114">
        <f>VLOOKUP($A128,'ADR Raw Data'!$B$6:$BE$43,'ADR Raw Data'!AI$1,FALSE)</f>
        <v>112.52149533986299</v>
      </c>
      <c r="P128" s="114">
        <f>VLOOKUP($A128,'ADR Raw Data'!$B$6:$BE$43,'ADR Raw Data'!AJ$1,FALSE)</f>
        <v>111.13936940102499</v>
      </c>
      <c r="Q128" s="114">
        <f>VLOOKUP($A128,'ADR Raw Data'!$B$6:$BE$43,'ADR Raw Data'!AK$1,FALSE)</f>
        <v>109.342343695292</v>
      </c>
      <c r="R128" s="115">
        <f>VLOOKUP($A128,'ADR Raw Data'!$B$6:$BE$43,'ADR Raw Data'!AL$1,FALSE)</f>
        <v>108.473396074836</v>
      </c>
      <c r="S128" s="114">
        <f>VLOOKUP($A128,'ADR Raw Data'!$B$6:$BE$43,'ADR Raw Data'!AN$1,FALSE)</f>
        <v>123.379686874603</v>
      </c>
      <c r="T128" s="114">
        <f>VLOOKUP($A128,'ADR Raw Data'!$B$6:$BE$43,'ADR Raw Data'!AO$1,FALSE)</f>
        <v>122.970218106581</v>
      </c>
      <c r="U128" s="115">
        <f>VLOOKUP($A128,'ADR Raw Data'!$B$6:$BE$43,'ADR Raw Data'!AP$1,FALSE)</f>
        <v>123.176404668739</v>
      </c>
      <c r="V128" s="116">
        <f>VLOOKUP($A128,'ADR Raw Data'!$B$6:$BE$43,'ADR Raw Data'!AR$1,FALSE)</f>
        <v>113.279567074119</v>
      </c>
      <c r="X128" s="113">
        <f>VLOOKUP($A128,'RevPAR Raw Data'!$B$6:$BE$43,'RevPAR Raw Data'!AG$1,FALSE)</f>
        <v>49.9141593707308</v>
      </c>
      <c r="Y128" s="114">
        <f>VLOOKUP($A128,'RevPAR Raw Data'!$B$6:$BE$43,'RevPAR Raw Data'!AH$1,FALSE)</f>
        <v>67.740842843877999</v>
      </c>
      <c r="Z128" s="114">
        <f>VLOOKUP($A128,'RevPAR Raw Data'!$B$6:$BE$43,'RevPAR Raw Data'!AI$1,FALSE)</f>
        <v>76.872155035433707</v>
      </c>
      <c r="AA128" s="114">
        <f>VLOOKUP($A128,'RevPAR Raw Data'!$B$6:$BE$43,'RevPAR Raw Data'!AJ$1,FALSE)</f>
        <v>74.975423295551494</v>
      </c>
      <c r="AB128" s="114">
        <f>VLOOKUP($A128,'RevPAR Raw Data'!$B$6:$BE$43,'RevPAR Raw Data'!AK$1,FALSE)</f>
        <v>73.993033875512197</v>
      </c>
      <c r="AC128" s="115">
        <f>VLOOKUP($A128,'RevPAR Raw Data'!$B$6:$BE$43,'RevPAR Raw Data'!AL$1,FALSE)</f>
        <v>68.699122884221296</v>
      </c>
      <c r="AD128" s="114">
        <f>VLOOKUP($A128,'RevPAR Raw Data'!$B$6:$BE$43,'RevPAR Raw Data'!AN$1,FALSE)</f>
        <v>95.539722095927203</v>
      </c>
      <c r="AE128" s="114">
        <f>VLOOKUP($A128,'RevPAR Raw Data'!$B$6:$BE$43,'RevPAR Raw Data'!AO$1,FALSE)</f>
        <v>93.881335826502706</v>
      </c>
      <c r="AF128" s="115">
        <f>VLOOKUP($A128,'RevPAR Raw Data'!$B$6:$BE$43,'RevPAR Raw Data'!AP$1,FALSE)</f>
        <v>94.710528961214905</v>
      </c>
      <c r="AG128" s="116">
        <f>VLOOKUP($A128,'RevPAR Raw Data'!$B$6:$BE$43,'RevPAR Raw Data'!AR$1,FALSE)</f>
        <v>76.130953191933699</v>
      </c>
    </row>
    <row r="129" spans="1:33" x14ac:dyDescent="0.2">
      <c r="A129" s="93" t="s">
        <v>14</v>
      </c>
      <c r="B129" s="81">
        <f>(VLOOKUP($A128,'Occupancy Raw Data'!$B$8:$BE$51,'Occupancy Raw Data'!AT$3,FALSE))/100</f>
        <v>4.3059390871231597E-2</v>
      </c>
      <c r="C129" s="82">
        <f>(VLOOKUP($A128,'Occupancy Raw Data'!$B$8:$BE$51,'Occupancy Raw Data'!AU$3,FALSE))/100</f>
        <v>4.4305704045973802E-2</v>
      </c>
      <c r="D129" s="82">
        <f>(VLOOKUP($A128,'Occupancy Raw Data'!$B$8:$BE$51,'Occupancy Raw Data'!AV$3,FALSE))/100</f>
        <v>7.5999817154787E-2</v>
      </c>
      <c r="E129" s="82">
        <f>(VLOOKUP($A128,'Occupancy Raw Data'!$B$8:$BE$51,'Occupancy Raw Data'!AW$3,FALSE))/100</f>
        <v>7.4635162794227203E-2</v>
      </c>
      <c r="F129" s="82">
        <f>(VLOOKUP($A128,'Occupancy Raw Data'!$B$8:$BE$51,'Occupancy Raw Data'!AX$3,FALSE))/100</f>
        <v>7.201456135474299E-2</v>
      </c>
      <c r="G129" s="82">
        <f>(VLOOKUP($A128,'Occupancy Raw Data'!$B$8:$BE$51,'Occupancy Raw Data'!AY$3,FALSE))/100</f>
        <v>6.3040117329592707E-2</v>
      </c>
      <c r="H129" s="83">
        <f>(VLOOKUP($A128,'Occupancy Raw Data'!$B$8:$BE$51,'Occupancy Raw Data'!BA$3,FALSE))/100</f>
        <v>6.6517292151147003E-2</v>
      </c>
      <c r="I129" s="83">
        <f>(VLOOKUP($A128,'Occupancy Raw Data'!$B$8:$BE$51,'Occupancy Raw Data'!BB$3,FALSE))/100</f>
        <v>3.8065684615306801E-2</v>
      </c>
      <c r="J129" s="82">
        <f>(VLOOKUP($A128,'Occupancy Raw Data'!$B$8:$BE$51,'Occupancy Raw Data'!BC$3,FALSE))/100</f>
        <v>5.2200066092550498E-2</v>
      </c>
      <c r="K129" s="84">
        <f>(VLOOKUP($A128,'Occupancy Raw Data'!$B$8:$BE$51,'Occupancy Raw Data'!BE$3,FALSE))/100</f>
        <v>5.9453049005034397E-2</v>
      </c>
      <c r="M129" s="81">
        <f>(VLOOKUP($A128,'ADR Raw Data'!$B$6:$BE$49,'ADR Raw Data'!AT$1,FALSE))/100</f>
        <v>-6.3931189830443505E-3</v>
      </c>
      <c r="N129" s="82">
        <f>(VLOOKUP($A128,'ADR Raw Data'!$B$6:$BE$49,'ADR Raw Data'!AU$1,FALSE))/100</f>
        <v>-1.1685610455032899E-2</v>
      </c>
      <c r="O129" s="82">
        <f>(VLOOKUP($A128,'ADR Raw Data'!$B$6:$BE$49,'ADR Raw Data'!AV$1,FALSE))/100</f>
        <v>3.4040037125944699E-4</v>
      </c>
      <c r="P129" s="82">
        <f>(VLOOKUP($A128,'ADR Raw Data'!$B$6:$BE$49,'ADR Raw Data'!AW$1,FALSE))/100</f>
        <v>-4.8653877945837396E-3</v>
      </c>
      <c r="Q129" s="82">
        <f>(VLOOKUP($A128,'ADR Raw Data'!$B$6:$BE$49,'ADR Raw Data'!AX$1,FALSE))/100</f>
        <v>-8.0994043498854602E-3</v>
      </c>
      <c r="R129" s="82">
        <f>(VLOOKUP($A128,'ADR Raw Data'!$B$6:$BE$49,'ADR Raw Data'!AY$1,FALSE))/100</f>
        <v>-5.5955364914568395E-3</v>
      </c>
      <c r="S129" s="83">
        <f>(VLOOKUP($A128,'ADR Raw Data'!$B$6:$BE$49,'ADR Raw Data'!BA$1,FALSE))/100</f>
        <v>1.01069635729127E-2</v>
      </c>
      <c r="T129" s="83">
        <f>(VLOOKUP($A128,'ADR Raw Data'!$B$6:$BE$49,'ADR Raw Data'!BB$1,FALSE))/100</f>
        <v>1.99477171116614E-4</v>
      </c>
      <c r="U129" s="82">
        <f>(VLOOKUP($A128,'ADR Raw Data'!$B$6:$BE$49,'ADR Raw Data'!BC$1,FALSE))/100</f>
        <v>5.1277923275138207E-3</v>
      </c>
      <c r="V129" s="84">
        <f>(VLOOKUP($A128,'ADR Raw Data'!$B$6:$BE$49,'ADR Raw Data'!BE$1,FALSE))/100</f>
        <v>-2.0886803880878001E-3</v>
      </c>
      <c r="X129" s="81">
        <f>(VLOOKUP($A128,'RevPAR Raw Data'!$B$6:$BE$49,'RevPAR Raw Data'!AT$1,FALSE))/100</f>
        <v>3.6390988079010096E-2</v>
      </c>
      <c r="Y129" s="82">
        <f>(VLOOKUP($A128,'RevPAR Raw Data'!$B$6:$BE$49,'RevPAR Raw Data'!AU$1,FALSE))/100</f>
        <v>3.2102354392523604E-2</v>
      </c>
      <c r="Z129" s="82">
        <f>(VLOOKUP($A128,'RevPAR Raw Data'!$B$6:$BE$49,'RevPAR Raw Data'!AV$1,FALSE))/100</f>
        <v>7.6366087892021609E-2</v>
      </c>
      <c r="AA129" s="82">
        <f>(VLOOKUP($A128,'RevPAR Raw Data'!$B$6:$BE$49,'RevPAR Raw Data'!AW$1,FALSE))/100</f>
        <v>6.9406645989537608E-2</v>
      </c>
      <c r="AB129" s="82">
        <f>(VLOOKUP($A128,'RevPAR Raw Data'!$B$6:$BE$49,'RevPAR Raw Data'!AX$1,FALSE))/100</f>
        <v>6.3331881953365907E-2</v>
      </c>
      <c r="AC129" s="82">
        <f>(VLOOKUP($A128,'RevPAR Raw Data'!$B$6:$BE$49,'RevPAR Raw Data'!AY$1,FALSE))/100</f>
        <v>5.7091837561192398E-2</v>
      </c>
      <c r="AD129" s="83">
        <f>(VLOOKUP($A128,'RevPAR Raw Data'!$B$6:$BE$49,'RevPAR Raw Data'!BA$1,FALSE))/100</f>
        <v>7.7296543572800192E-2</v>
      </c>
      <c r="AE129" s="83">
        <f>(VLOOKUP($A128,'RevPAR Raw Data'!$B$6:$BE$49,'RevPAR Raw Data'!BB$1,FALSE))/100</f>
        <v>3.82727550215071E-2</v>
      </c>
      <c r="AF129" s="82">
        <f>(VLOOKUP($A128,'RevPAR Raw Data'!$B$6:$BE$49,'RevPAR Raw Data'!BC$1,FALSE))/100</f>
        <v>5.7595529518469496E-2</v>
      </c>
      <c r="AG129" s="84">
        <f>(VLOOKUP($A128,'RevPAR Raw Data'!$B$6:$BE$49,'RevPAR Raw Data'!BE$1,FALSE))/100</f>
        <v>5.7240190199477799E-2</v>
      </c>
    </row>
    <row r="130" spans="1:33" x14ac:dyDescent="0.2">
      <c r="A130" s="126"/>
      <c r="B130" s="109"/>
      <c r="C130" s="110"/>
      <c r="D130" s="110"/>
      <c r="E130" s="110"/>
      <c r="F130" s="110"/>
      <c r="G130" s="111"/>
      <c r="H130" s="91"/>
      <c r="I130" s="91"/>
      <c r="J130" s="111"/>
      <c r="K130" s="112"/>
      <c r="M130" s="113"/>
      <c r="N130" s="114"/>
      <c r="O130" s="114"/>
      <c r="P130" s="114"/>
      <c r="Q130" s="114"/>
      <c r="R130" s="115"/>
      <c r="S130" s="114"/>
      <c r="T130" s="114"/>
      <c r="U130" s="115"/>
      <c r="V130" s="116"/>
      <c r="X130" s="113"/>
      <c r="Y130" s="114"/>
      <c r="Z130" s="114"/>
      <c r="AA130" s="114"/>
      <c r="AB130" s="114"/>
      <c r="AC130" s="115"/>
      <c r="AD130" s="114"/>
      <c r="AE130" s="114"/>
      <c r="AF130" s="115"/>
      <c r="AG130" s="116"/>
    </row>
    <row r="131" spans="1:33" x14ac:dyDescent="0.2">
      <c r="A131" s="108" t="s">
        <v>59</v>
      </c>
      <c r="B131" s="109">
        <f>(VLOOKUP($A131,'Occupancy Raw Data'!$B$8:$BE$45,'Occupancy Raw Data'!AG$3,FALSE))/100</f>
        <v>0.39210614152202899</v>
      </c>
      <c r="C131" s="110">
        <f>(VLOOKUP($A131,'Occupancy Raw Data'!$B$8:$BE$45,'Occupancy Raw Data'!AH$3,FALSE))/100</f>
        <v>0.55724299065420502</v>
      </c>
      <c r="D131" s="110">
        <f>(VLOOKUP($A131,'Occupancy Raw Data'!$B$8:$BE$45,'Occupancy Raw Data'!AI$3,FALSE))/100</f>
        <v>0.66430240320427203</v>
      </c>
      <c r="E131" s="110">
        <f>(VLOOKUP($A131,'Occupancy Raw Data'!$B$8:$BE$45,'Occupancy Raw Data'!AJ$3,FALSE))/100</f>
        <v>0.63684913217623396</v>
      </c>
      <c r="F131" s="110">
        <f>(VLOOKUP($A131,'Occupancy Raw Data'!$B$8:$BE$45,'Occupancy Raw Data'!AK$3,FALSE))/100</f>
        <v>0.64168891855807697</v>
      </c>
      <c r="G131" s="111">
        <f>(VLOOKUP($A131,'Occupancy Raw Data'!$B$8:$BE$45,'Occupancy Raw Data'!AL$3,FALSE))/100</f>
        <v>0.57843791722296301</v>
      </c>
      <c r="H131" s="91">
        <f>(VLOOKUP($A131,'Occupancy Raw Data'!$B$8:$BE$45,'Occupancy Raw Data'!AN$3,FALSE))/100</f>
        <v>0.73322763684913195</v>
      </c>
      <c r="I131" s="91">
        <f>(VLOOKUP($A131,'Occupancy Raw Data'!$B$8:$BE$45,'Occupancy Raw Data'!AO$3,FALSE))/100</f>
        <v>0.72813751668891802</v>
      </c>
      <c r="J131" s="111">
        <f>(VLOOKUP($A131,'Occupancy Raw Data'!$B$8:$BE$45,'Occupancy Raw Data'!AP$3,FALSE))/100</f>
        <v>0.73068257676902504</v>
      </c>
      <c r="K131" s="112">
        <f>(VLOOKUP($A131,'Occupancy Raw Data'!$B$8:$BE$45,'Occupancy Raw Data'!AR$3,FALSE))/100</f>
        <v>0.62193639137898105</v>
      </c>
      <c r="M131" s="113">
        <f>VLOOKUP($A131,'ADR Raw Data'!$B$6:$BE$43,'ADR Raw Data'!AG$1,FALSE)</f>
        <v>156.77997020642599</v>
      </c>
      <c r="N131" s="114">
        <f>VLOOKUP($A131,'ADR Raw Data'!$B$6:$BE$43,'ADR Raw Data'!AH$1,FALSE)</f>
        <v>165.20441449535701</v>
      </c>
      <c r="O131" s="114">
        <f>VLOOKUP($A131,'ADR Raw Data'!$B$6:$BE$43,'ADR Raw Data'!AI$1,FALSE)</f>
        <v>178.30630825273201</v>
      </c>
      <c r="P131" s="114">
        <f>VLOOKUP($A131,'ADR Raw Data'!$B$6:$BE$43,'ADR Raw Data'!AJ$1,FALSE)</f>
        <v>181.807507861635</v>
      </c>
      <c r="Q131" s="114">
        <f>VLOOKUP($A131,'ADR Raw Data'!$B$6:$BE$43,'ADR Raw Data'!AK$1,FALSE)</f>
        <v>174.711576072821</v>
      </c>
      <c r="R131" s="115">
        <f>VLOOKUP($A131,'ADR Raw Data'!$B$6:$BE$43,'ADR Raw Data'!AL$1,FALSE)</f>
        <v>172.83691863819899</v>
      </c>
      <c r="S131" s="114">
        <f>VLOOKUP($A131,'ADR Raw Data'!$B$6:$BE$43,'ADR Raw Data'!AN$1,FALSE)</f>
        <v>187.25631728690101</v>
      </c>
      <c r="T131" s="114">
        <f>VLOOKUP($A131,'ADR Raw Data'!$B$6:$BE$43,'ADR Raw Data'!AO$1,FALSE)</f>
        <v>187.62562227824799</v>
      </c>
      <c r="U131" s="115">
        <f>VLOOKUP($A131,'ADR Raw Data'!$B$6:$BE$43,'ADR Raw Data'!AP$1,FALSE)</f>
        <v>187.44032661451399</v>
      </c>
      <c r="V131" s="116">
        <f>VLOOKUP($A131,'ADR Raw Data'!$B$6:$BE$43,'ADR Raw Data'!AR$1,FALSE)</f>
        <v>177.73886953021599</v>
      </c>
      <c r="X131" s="113">
        <f>VLOOKUP($A131,'RevPAR Raw Data'!$B$6:$BE$43,'RevPAR Raw Data'!AG$1,FALSE)</f>
        <v>61.474389185580698</v>
      </c>
      <c r="Y131" s="114">
        <f>VLOOKUP($A131,'RevPAR Raw Data'!$B$6:$BE$43,'RevPAR Raw Data'!AH$1,FALSE)</f>
        <v>92.059002002670198</v>
      </c>
      <c r="Z131" s="114">
        <f>VLOOKUP($A131,'RevPAR Raw Data'!$B$6:$BE$43,'RevPAR Raw Data'!AI$1,FALSE)</f>
        <v>118.44930907877099</v>
      </c>
      <c r="AA131" s="114">
        <f>VLOOKUP($A131,'RevPAR Raw Data'!$B$6:$BE$43,'RevPAR Raw Data'!AJ$1,FALSE)</f>
        <v>115.783953604806</v>
      </c>
      <c r="AB131" s="114">
        <f>VLOOKUP($A131,'RevPAR Raw Data'!$B$6:$BE$43,'RevPAR Raw Data'!AK$1,FALSE)</f>
        <v>112.110482309746</v>
      </c>
      <c r="AC131" s="115">
        <f>VLOOKUP($A131,'RevPAR Raw Data'!$B$6:$BE$43,'RevPAR Raw Data'!AL$1,FALSE)</f>
        <v>99.975427236314999</v>
      </c>
      <c r="AD131" s="114">
        <f>VLOOKUP($A131,'RevPAR Raw Data'!$B$6:$BE$43,'RevPAR Raw Data'!AN$1,FALSE)</f>
        <v>137.30150700934499</v>
      </c>
      <c r="AE131" s="114">
        <f>VLOOKUP($A131,'RevPAR Raw Data'!$B$6:$BE$43,'RevPAR Raw Data'!AO$1,FALSE)</f>
        <v>136.61725467289699</v>
      </c>
      <c r="AF131" s="115">
        <f>VLOOKUP($A131,'RevPAR Raw Data'!$B$6:$BE$43,'RevPAR Raw Data'!AP$1,FALSE)</f>
        <v>136.959380841121</v>
      </c>
      <c r="AG131" s="116">
        <f>VLOOKUP($A131,'RevPAR Raw Data'!$B$6:$BE$43,'RevPAR Raw Data'!AR$1,FALSE)</f>
        <v>110.542271123402</v>
      </c>
    </row>
    <row r="132" spans="1:33" x14ac:dyDescent="0.2">
      <c r="A132" s="93" t="s">
        <v>14</v>
      </c>
      <c r="B132" s="81">
        <f>(VLOOKUP($A131,'Occupancy Raw Data'!$B$8:$BE$51,'Occupancy Raw Data'!AT$3,FALSE))/100</f>
        <v>-1.3850996852046099E-2</v>
      </c>
      <c r="C132" s="82">
        <f>(VLOOKUP($A131,'Occupancy Raw Data'!$B$8:$BE$51,'Occupancy Raw Data'!AU$3,FALSE))/100</f>
        <v>-6.9888475836431194E-3</v>
      </c>
      <c r="D132" s="82">
        <f>(VLOOKUP($A131,'Occupancy Raw Data'!$B$8:$BE$51,'Occupancy Raw Data'!AV$3,FALSE))/100</f>
        <v>0.106770471291533</v>
      </c>
      <c r="E132" s="82">
        <f>(VLOOKUP($A131,'Occupancy Raw Data'!$B$8:$BE$51,'Occupancy Raw Data'!AW$3,FALSE))/100</f>
        <v>8.4707220011370002E-2</v>
      </c>
      <c r="F132" s="82">
        <f>(VLOOKUP($A131,'Occupancy Raw Data'!$B$8:$BE$51,'Occupancy Raw Data'!AX$3,FALSE))/100</f>
        <v>6.2594997927317902E-2</v>
      </c>
      <c r="G132" s="82">
        <f>(VLOOKUP($A131,'Occupancy Raw Data'!$B$8:$BE$51,'Occupancy Raw Data'!AY$3,FALSE))/100</f>
        <v>5.1705304041752595E-2</v>
      </c>
      <c r="H132" s="83">
        <f>(VLOOKUP($A131,'Occupancy Raw Data'!$B$8:$BE$51,'Occupancy Raw Data'!BA$3,FALSE))/100</f>
        <v>8.830814961605149E-2</v>
      </c>
      <c r="I132" s="83">
        <f>(VLOOKUP($A131,'Occupancy Raw Data'!$B$8:$BE$51,'Occupancy Raw Data'!BB$3,FALSE))/100</f>
        <v>1.2062166550684199E-2</v>
      </c>
      <c r="J132" s="82">
        <f>(VLOOKUP($A131,'Occupancy Raw Data'!$B$8:$BE$51,'Occupancy Raw Data'!BC$3,FALSE))/100</f>
        <v>4.8933876377575396E-2</v>
      </c>
      <c r="K132" s="84">
        <f>(VLOOKUP($A131,'Occupancy Raw Data'!$B$8:$BE$51,'Occupancy Raw Data'!BE$3,FALSE))/100</f>
        <v>5.0773382743897505E-2</v>
      </c>
      <c r="M132" s="81">
        <f>(VLOOKUP($A131,'ADR Raw Data'!$B$6:$BE$49,'ADR Raw Data'!AT$1,FALSE))/100</f>
        <v>-4.3274782177150804E-3</v>
      </c>
      <c r="N132" s="82">
        <f>(VLOOKUP($A131,'ADR Raw Data'!$B$6:$BE$49,'ADR Raw Data'!AU$1,FALSE))/100</f>
        <v>-6.1030271106852198E-2</v>
      </c>
      <c r="O132" s="82">
        <f>(VLOOKUP($A131,'ADR Raw Data'!$B$6:$BE$49,'ADR Raw Data'!AV$1,FALSE))/100</f>
        <v>-3.5636417508374901E-2</v>
      </c>
      <c r="P132" s="82">
        <f>(VLOOKUP($A131,'ADR Raw Data'!$B$6:$BE$49,'ADR Raw Data'!AW$1,FALSE))/100</f>
        <v>3.3692824312390401E-3</v>
      </c>
      <c r="Q132" s="82">
        <f>(VLOOKUP($A131,'ADR Raw Data'!$B$6:$BE$49,'ADR Raw Data'!AX$1,FALSE))/100</f>
        <v>-3.2828087973811896E-3</v>
      </c>
      <c r="R132" s="82">
        <f>(VLOOKUP($A131,'ADR Raw Data'!$B$6:$BE$49,'ADR Raw Data'!AY$1,FALSE))/100</f>
        <v>-1.9099208968154199E-2</v>
      </c>
      <c r="S132" s="83">
        <f>(VLOOKUP($A131,'ADR Raw Data'!$B$6:$BE$49,'ADR Raw Data'!BA$1,FALSE))/100</f>
        <v>4.9734058583631502E-2</v>
      </c>
      <c r="T132" s="83">
        <f>(VLOOKUP($A131,'ADR Raw Data'!$B$6:$BE$49,'ADR Raw Data'!BB$1,FALSE))/100</f>
        <v>1.31625960001892E-2</v>
      </c>
      <c r="U132" s="82">
        <f>(VLOOKUP($A131,'ADR Raw Data'!$B$6:$BE$49,'ADR Raw Data'!BC$1,FALSE))/100</f>
        <v>3.0469691072578301E-2</v>
      </c>
      <c r="V132" s="84">
        <f>(VLOOKUP($A131,'ADR Raw Data'!$B$6:$BE$49,'ADR Raw Data'!BE$1,FALSE))/100</f>
        <v>-2.1256428532723101E-3</v>
      </c>
      <c r="X132" s="81">
        <f>(VLOOKUP($A131,'RevPAR Raw Data'!$B$6:$BE$49,'RevPAR Raw Data'!AT$1,FALSE))/100</f>
        <v>-1.8118535182590302E-2</v>
      </c>
      <c r="Y132" s="82">
        <f>(VLOOKUP($A131,'RevPAR Raw Data'!$B$6:$BE$49,'RevPAR Raw Data'!AU$1,FALSE))/100</f>
        <v>-6.7592587427741102E-2</v>
      </c>
      <c r="Z132" s="82">
        <f>(VLOOKUP($A131,'RevPAR Raw Data'!$B$6:$BE$49,'RevPAR Raw Data'!AV$1,FALSE))/100</f>
        <v>6.7329136690647398E-2</v>
      </c>
      <c r="AA132" s="82">
        <f>(VLOOKUP($A131,'RevPAR Raw Data'!$B$6:$BE$49,'RevPAR Raw Data'!AW$1,FALSE))/100</f>
        <v>8.8361904990792495E-2</v>
      </c>
      <c r="AB132" s="82">
        <f>(VLOOKUP($A131,'RevPAR Raw Data'!$B$6:$BE$49,'RevPAR Raw Data'!AX$1,FALSE))/100</f>
        <v>5.9106701720068905E-2</v>
      </c>
      <c r="AC132" s="82">
        <f>(VLOOKUP($A131,'RevPAR Raw Data'!$B$6:$BE$49,'RevPAR Raw Data'!AY$1,FALSE))/100</f>
        <v>3.1618564666942899E-2</v>
      </c>
      <c r="AD132" s="83">
        <f>(VLOOKUP($A131,'RevPAR Raw Data'!$B$6:$BE$49,'RevPAR Raw Data'!BA$1,FALSE))/100</f>
        <v>0.14243413088609899</v>
      </c>
      <c r="AE132" s="83">
        <f>(VLOOKUP($A131,'RevPAR Raw Data'!$B$6:$BE$49,'RevPAR Raw Data'!BB$1,FALSE))/100</f>
        <v>2.53835319760671E-2</v>
      </c>
      <c r="AF132" s="82">
        <f>(VLOOKUP($A131,'RevPAR Raw Data'!$B$6:$BE$49,'RevPAR Raw Data'!BC$1,FALSE))/100</f>
        <v>8.0894567546362206E-2</v>
      </c>
      <c r="AG132" s="84">
        <f>(VLOOKUP($A131,'RevPAR Raw Data'!$B$6:$BE$49,'RevPAR Raw Data'!BE$1,FALSE))/100</f>
        <v>4.8539813812459094E-2</v>
      </c>
    </row>
    <row r="133" spans="1:33" x14ac:dyDescent="0.2">
      <c r="A133" s="131"/>
      <c r="B133" s="109"/>
      <c r="C133" s="110"/>
      <c r="D133" s="110"/>
      <c r="E133" s="110"/>
      <c r="F133" s="110"/>
      <c r="G133" s="111"/>
      <c r="H133" s="91"/>
      <c r="I133" s="91"/>
      <c r="J133" s="111"/>
      <c r="K133" s="112"/>
      <c r="M133" s="113"/>
      <c r="N133" s="114"/>
      <c r="O133" s="114"/>
      <c r="P133" s="114"/>
      <c r="Q133" s="114"/>
      <c r="R133" s="115"/>
      <c r="S133" s="114"/>
      <c r="T133" s="114"/>
      <c r="U133" s="115"/>
      <c r="V133" s="116"/>
      <c r="X133" s="113"/>
      <c r="Y133" s="114"/>
      <c r="Z133" s="114"/>
      <c r="AA133" s="114"/>
      <c r="AB133" s="114"/>
      <c r="AC133" s="115"/>
      <c r="AD133" s="114"/>
      <c r="AE133" s="114"/>
      <c r="AF133" s="115"/>
      <c r="AG133" s="116"/>
    </row>
    <row r="134" spans="1:33" x14ac:dyDescent="0.2">
      <c r="A134" s="108" t="s">
        <v>61</v>
      </c>
      <c r="B134" s="109">
        <f>(VLOOKUP($A134,'Occupancy Raw Data'!$B$8:$BE$45,'Occupancy Raw Data'!AG$3,FALSE))/100</f>
        <v>0.47544131132508</v>
      </c>
      <c r="C134" s="110">
        <f>(VLOOKUP($A134,'Occupancy Raw Data'!$B$8:$BE$45,'Occupancy Raw Data'!AH$3,FALSE))/100</f>
        <v>0.62050091701054499</v>
      </c>
      <c r="D134" s="110">
        <f>(VLOOKUP($A134,'Occupancy Raw Data'!$B$8:$BE$45,'Occupancy Raw Data'!AI$3,FALSE))/100</f>
        <v>0.6766964695093991</v>
      </c>
      <c r="E134" s="110">
        <f>(VLOOKUP($A134,'Occupancy Raw Data'!$B$8:$BE$45,'Occupancy Raw Data'!AJ$3,FALSE))/100</f>
        <v>0.6753209536909669</v>
      </c>
      <c r="F134" s="110">
        <f>(VLOOKUP($A134,'Occupancy Raw Data'!$B$8:$BE$45,'Occupancy Raw Data'!AK$3,FALSE))/100</f>
        <v>0.68463434204493301</v>
      </c>
      <c r="G134" s="111">
        <f>(VLOOKUP($A134,'Occupancy Raw Data'!$B$8:$BE$45,'Occupancy Raw Data'!AL$3,FALSE))/100</f>
        <v>0.62651879871618499</v>
      </c>
      <c r="H134" s="91">
        <f>(VLOOKUP($A134,'Occupancy Raw Data'!$B$8:$BE$45,'Occupancy Raw Data'!AN$3,FALSE))/100</f>
        <v>0.79378725355341506</v>
      </c>
      <c r="I134" s="91">
        <f>(VLOOKUP($A134,'Occupancy Raw Data'!$B$8:$BE$45,'Occupancy Raw Data'!AO$3,FALSE))/100</f>
        <v>0.77114855570839003</v>
      </c>
      <c r="J134" s="111">
        <f>(VLOOKUP($A134,'Occupancy Raw Data'!$B$8:$BE$45,'Occupancy Raw Data'!AP$3,FALSE))/100</f>
        <v>0.7824679046309031</v>
      </c>
      <c r="K134" s="112">
        <f>(VLOOKUP($A134,'Occupancy Raw Data'!$B$8:$BE$45,'Occupancy Raw Data'!AR$3,FALSE))/100</f>
        <v>0.67107568612039004</v>
      </c>
      <c r="M134" s="113">
        <f>VLOOKUP($A134,'ADR Raw Data'!$B$6:$BE$43,'ADR Raw Data'!AG$1,FALSE)</f>
        <v>94.786913386775893</v>
      </c>
      <c r="N134" s="114">
        <f>VLOOKUP($A134,'ADR Raw Data'!$B$6:$BE$43,'ADR Raw Data'!AH$1,FALSE)</f>
        <v>105.910285872627</v>
      </c>
      <c r="O134" s="114">
        <f>VLOOKUP($A134,'ADR Raw Data'!$B$6:$BE$43,'ADR Raw Data'!AI$1,FALSE)</f>
        <v>110.550004658253</v>
      </c>
      <c r="P134" s="114">
        <f>VLOOKUP($A134,'ADR Raw Data'!$B$6:$BE$43,'ADR Raw Data'!AJ$1,FALSE)</f>
        <v>107.691901043876</v>
      </c>
      <c r="Q134" s="114">
        <f>VLOOKUP($A134,'ADR Raw Data'!$B$6:$BE$43,'ADR Raw Data'!AK$1,FALSE)</f>
        <v>105.82144782554001</v>
      </c>
      <c r="R134" s="115">
        <f>VLOOKUP($A134,'ADR Raw Data'!$B$6:$BE$43,'ADR Raw Data'!AL$1,FALSE)</f>
        <v>105.588990166033</v>
      </c>
      <c r="S134" s="114">
        <f>VLOOKUP($A134,'ADR Raw Data'!$B$6:$BE$43,'ADR Raw Data'!AN$1,FALSE)</f>
        <v>121.63284801444</v>
      </c>
      <c r="T134" s="114">
        <f>VLOOKUP($A134,'ADR Raw Data'!$B$6:$BE$43,'ADR Raw Data'!AO$1,FALSE)</f>
        <v>120.646091044221</v>
      </c>
      <c r="U134" s="115">
        <f>VLOOKUP($A134,'ADR Raw Data'!$B$6:$BE$43,'ADR Raw Data'!AP$1,FALSE)</f>
        <v>121.146606848562</v>
      </c>
      <c r="V134" s="116">
        <f>VLOOKUP($A134,'ADR Raw Data'!$B$6:$BE$43,'ADR Raw Data'!AR$1,FALSE)</f>
        <v>110.771857007777</v>
      </c>
      <c r="X134" s="113">
        <f>VLOOKUP($A134,'RevPAR Raw Data'!$B$6:$BE$43,'RevPAR Raw Data'!AG$1,FALSE)</f>
        <v>45.065614397065502</v>
      </c>
      <c r="Y134" s="114">
        <f>VLOOKUP($A134,'RevPAR Raw Data'!$B$6:$BE$43,'RevPAR Raw Data'!AH$1,FALSE)</f>
        <v>65.717429504814305</v>
      </c>
      <c r="Z134" s="114">
        <f>VLOOKUP($A134,'RevPAR Raw Data'!$B$6:$BE$43,'RevPAR Raw Data'!AI$1,FALSE)</f>
        <v>74.8087978564878</v>
      </c>
      <c r="AA134" s="114">
        <f>VLOOKUP($A134,'RevPAR Raw Data'!$B$6:$BE$43,'RevPAR Raw Data'!AJ$1,FALSE)</f>
        <v>72.726597317744094</v>
      </c>
      <c r="AB134" s="114">
        <f>VLOOKUP($A134,'RevPAR Raw Data'!$B$6:$BE$43,'RevPAR Raw Data'!AK$1,FALSE)</f>
        <v>72.448997306281498</v>
      </c>
      <c r="AC134" s="115">
        <f>VLOOKUP($A134,'RevPAR Raw Data'!$B$6:$BE$43,'RevPAR Raw Data'!AL$1,FALSE)</f>
        <v>66.1534872764786</v>
      </c>
      <c r="AD134" s="114">
        <f>VLOOKUP($A134,'RevPAR Raw Data'!$B$6:$BE$43,'RevPAR Raw Data'!AN$1,FALSE)</f>
        <v>96.550604367262693</v>
      </c>
      <c r="AE134" s="114">
        <f>VLOOKUP($A134,'RevPAR Raw Data'!$B$6:$BE$43,'RevPAR Raw Data'!AO$1,FALSE)</f>
        <v>93.036058860614304</v>
      </c>
      <c r="AF134" s="115">
        <f>VLOOKUP($A134,'RevPAR Raw Data'!$B$6:$BE$43,'RevPAR Raw Data'!AP$1,FALSE)</f>
        <v>94.793331613938506</v>
      </c>
      <c r="AG134" s="116">
        <f>VLOOKUP($A134,'RevPAR Raw Data'!$B$6:$BE$43,'RevPAR Raw Data'!AR$1,FALSE)</f>
        <v>74.336299944324296</v>
      </c>
    </row>
    <row r="135" spans="1:33" x14ac:dyDescent="0.2">
      <c r="A135" s="93" t="s">
        <v>14</v>
      </c>
      <c r="B135" s="81">
        <f>(VLOOKUP($A134,'Occupancy Raw Data'!$B$8:$BE$51,'Occupancy Raw Data'!AT$3,FALSE))/100</f>
        <v>3.6488830084454298E-2</v>
      </c>
      <c r="C135" s="82">
        <f>(VLOOKUP($A134,'Occupancy Raw Data'!$B$8:$BE$51,'Occupancy Raw Data'!AU$3,FALSE))/100</f>
        <v>4.1185839063268406E-2</v>
      </c>
      <c r="D135" s="82">
        <f>(VLOOKUP($A134,'Occupancy Raw Data'!$B$8:$BE$51,'Occupancy Raw Data'!AV$3,FALSE))/100</f>
        <v>4.9270273579065799E-2</v>
      </c>
      <c r="E135" s="82">
        <f>(VLOOKUP($A134,'Occupancy Raw Data'!$B$8:$BE$51,'Occupancy Raw Data'!AW$3,FALSE))/100</f>
        <v>4.3459357757379601E-2</v>
      </c>
      <c r="F135" s="82">
        <f>(VLOOKUP($A134,'Occupancy Raw Data'!$B$8:$BE$51,'Occupancy Raw Data'!AX$3,FALSE))/100</f>
        <v>6.1283225448426598E-2</v>
      </c>
      <c r="G135" s="82">
        <f>(VLOOKUP($A134,'Occupancy Raw Data'!$B$8:$BE$51,'Occupancy Raw Data'!AY$3,FALSE))/100</f>
        <v>4.6834555498810701E-2</v>
      </c>
      <c r="H135" s="83">
        <f>(VLOOKUP($A134,'Occupancy Raw Data'!$B$8:$BE$51,'Occupancy Raw Data'!BA$3,FALSE))/100</f>
        <v>6.2323184051791297E-2</v>
      </c>
      <c r="I135" s="83">
        <f>(VLOOKUP($A134,'Occupancy Raw Data'!$B$8:$BE$51,'Occupancy Raw Data'!BB$3,FALSE))/100</f>
        <v>3.01701636075647E-2</v>
      </c>
      <c r="J135" s="82">
        <f>(VLOOKUP($A134,'Occupancy Raw Data'!$B$8:$BE$51,'Occupancy Raw Data'!BC$3,FALSE))/100</f>
        <v>4.6232206995834801E-2</v>
      </c>
      <c r="K135" s="84">
        <f>(VLOOKUP($A134,'Occupancy Raw Data'!$B$8:$BE$51,'Occupancy Raw Data'!BE$3,FALSE))/100</f>
        <v>4.6593296450105397E-2</v>
      </c>
      <c r="M135" s="81">
        <f>(VLOOKUP($A134,'ADR Raw Data'!$B$6:$BE$49,'ADR Raw Data'!AT$1,FALSE))/100</f>
        <v>1.3799836942650901E-2</v>
      </c>
      <c r="N135" s="82">
        <f>(VLOOKUP($A134,'ADR Raw Data'!$B$6:$BE$49,'ADR Raw Data'!AU$1,FALSE))/100</f>
        <v>2.6804212731445797E-2</v>
      </c>
      <c r="O135" s="82">
        <f>(VLOOKUP($A134,'ADR Raw Data'!$B$6:$BE$49,'ADR Raw Data'!AV$1,FALSE))/100</f>
        <v>2.5414287140540403E-2</v>
      </c>
      <c r="P135" s="82">
        <f>(VLOOKUP($A134,'ADR Raw Data'!$B$6:$BE$49,'ADR Raw Data'!AW$1,FALSE))/100</f>
        <v>7.2573796209988292E-3</v>
      </c>
      <c r="Q135" s="82">
        <f>(VLOOKUP($A134,'ADR Raw Data'!$B$6:$BE$49,'ADR Raw Data'!AX$1,FALSE))/100</f>
        <v>7.73613556182004E-3</v>
      </c>
      <c r="R135" s="82">
        <f>(VLOOKUP($A134,'ADR Raw Data'!$B$6:$BE$49,'ADR Raw Data'!AY$1,FALSE))/100</f>
        <v>1.6298981631012101E-2</v>
      </c>
      <c r="S135" s="83">
        <f>(VLOOKUP($A134,'ADR Raw Data'!$B$6:$BE$49,'ADR Raw Data'!BA$1,FALSE))/100</f>
        <v>1.04401466357856E-2</v>
      </c>
      <c r="T135" s="83">
        <f>(VLOOKUP($A134,'ADR Raw Data'!$B$6:$BE$49,'ADR Raw Data'!BB$1,FALSE))/100</f>
        <v>9.6864756054198791E-3</v>
      </c>
      <c r="U135" s="82">
        <f>(VLOOKUP($A134,'ADR Raw Data'!$B$6:$BE$49,'ADR Raw Data'!BC$1,FALSE))/100</f>
        <v>1.01275795214849E-2</v>
      </c>
      <c r="V135" s="84">
        <f>(VLOOKUP($A134,'ADR Raw Data'!$B$6:$BE$49,'ADR Raw Data'!BE$1,FALSE))/100</f>
        <v>1.3995809426318E-2</v>
      </c>
      <c r="X135" s="81">
        <f>(VLOOKUP($A134,'RevPAR Raw Data'!$B$6:$BE$49,'RevPAR Raw Data'!AT$1,FALSE))/100</f>
        <v>5.07922069324988E-2</v>
      </c>
      <c r="Y135" s="82">
        <f>(VLOOKUP($A134,'RevPAR Raw Data'!$B$6:$BE$49,'RevPAR Raw Data'!AU$1,FALSE))/100</f>
        <v>6.9094005786489304E-2</v>
      </c>
      <c r="Z135" s="82">
        <f>(VLOOKUP($A134,'RevPAR Raw Data'!$B$6:$BE$49,'RevPAR Raw Data'!AV$1,FALSE))/100</f>
        <v>7.5936729599837702E-2</v>
      </c>
      <c r="AA135" s="82">
        <f>(VLOOKUP($A134,'RevPAR Raw Data'!$B$6:$BE$49,'RevPAR Raw Data'!AW$1,FALSE))/100</f>
        <v>5.1032138435708502E-2</v>
      </c>
      <c r="AB135" s="82">
        <f>(VLOOKUP($A134,'RevPAR Raw Data'!$B$6:$BE$49,'RevPAR Raw Data'!AX$1,FALSE))/100</f>
        <v>6.9493456349981206E-2</v>
      </c>
      <c r="AC135" s="82">
        <f>(VLOOKUP($A134,'RevPAR Raw Data'!$B$6:$BE$49,'RevPAR Raw Data'!AY$1,FALSE))/100</f>
        <v>6.3896892689594698E-2</v>
      </c>
      <c r="AD135" s="83">
        <f>(VLOOKUP($A134,'RevPAR Raw Data'!$B$6:$BE$49,'RevPAR Raw Data'!BA$1,FALSE))/100</f>
        <v>7.3413993867886704E-2</v>
      </c>
      <c r="AE135" s="83">
        <f>(VLOOKUP($A134,'RevPAR Raw Data'!$B$6:$BE$49,'RevPAR Raw Data'!BB$1,FALSE))/100</f>
        <v>4.0148881766780803E-2</v>
      </c>
      <c r="AF135" s="82">
        <f>(VLOOKUP($A134,'RevPAR Raw Data'!$B$6:$BE$49,'RevPAR Raw Data'!BC$1,FALSE))/100</f>
        <v>5.6828006870123904E-2</v>
      </c>
      <c r="AG135" s="84">
        <f>(VLOOKUP($A134,'RevPAR Raw Data'!$B$6:$BE$49,'RevPAR Raw Data'!BE$1,FALSE))/100</f>
        <v>6.1241216774083097E-2</v>
      </c>
    </row>
    <row r="136" spans="1:33" x14ac:dyDescent="0.2">
      <c r="A136" s="131"/>
      <c r="B136" s="109"/>
      <c r="C136" s="110"/>
      <c r="D136" s="110"/>
      <c r="E136" s="110"/>
      <c r="F136" s="110"/>
      <c r="G136" s="111"/>
      <c r="H136" s="91"/>
      <c r="I136" s="91"/>
      <c r="J136" s="111"/>
      <c r="K136" s="112"/>
      <c r="M136" s="113"/>
      <c r="N136" s="114"/>
      <c r="O136" s="114"/>
      <c r="P136" s="114"/>
      <c r="Q136" s="114"/>
      <c r="R136" s="115"/>
      <c r="S136" s="114"/>
      <c r="T136" s="114"/>
      <c r="U136" s="115"/>
      <c r="V136" s="116"/>
      <c r="X136" s="113"/>
      <c r="Y136" s="114"/>
      <c r="Z136" s="114"/>
      <c r="AA136" s="114"/>
      <c r="AB136" s="114"/>
      <c r="AC136" s="115"/>
      <c r="AD136" s="114"/>
      <c r="AE136" s="114"/>
      <c r="AF136" s="115"/>
      <c r="AG136" s="116"/>
    </row>
    <row r="137" spans="1:33" x14ac:dyDescent="0.2">
      <c r="A137" s="108" t="s">
        <v>60</v>
      </c>
      <c r="B137" s="109">
        <f>(VLOOKUP($A137,'Occupancy Raw Data'!$B$8:$BE$54,'Occupancy Raw Data'!AG$3,FALSE))/100</f>
        <v>0.60850790150679801</v>
      </c>
      <c r="C137" s="110">
        <f>(VLOOKUP($A137,'Occupancy Raw Data'!$B$8:$BE$54,'Occupancy Raw Data'!AH$3,FALSE))/100</f>
        <v>0.727857405365674</v>
      </c>
      <c r="D137" s="110">
        <f>(VLOOKUP($A137,'Occupancy Raw Data'!$B$8:$BE$54,'Occupancy Raw Data'!AI$3,FALSE))/100</f>
        <v>0.78270856302829794</v>
      </c>
      <c r="E137" s="110">
        <f>(VLOOKUP($A137,'Occupancy Raw Data'!$B$8:$BE$54,'Occupancy Raw Data'!AJ$3,FALSE))/100</f>
        <v>0.7651598676957001</v>
      </c>
      <c r="F137" s="110">
        <f>(VLOOKUP($A137,'Occupancy Raw Data'!$B$8:$BE$54,'Occupancy Raw Data'!AK$3,FALSE))/100</f>
        <v>0.74154722528482098</v>
      </c>
      <c r="G137" s="111">
        <f>(VLOOKUP($A137,'Occupancy Raw Data'!$B$8:$BE$54,'Occupancy Raw Data'!AL$3,FALSE))/100</f>
        <v>0.72515619257625796</v>
      </c>
      <c r="H137" s="91">
        <f>(VLOOKUP($A137,'Occupancy Raw Data'!$B$8:$BE$54,'Occupancy Raw Data'!AN$3,FALSE))/100</f>
        <v>0.8209298052186691</v>
      </c>
      <c r="I137" s="91">
        <f>(VLOOKUP($A137,'Occupancy Raw Data'!$B$8:$BE$54,'Occupancy Raw Data'!AO$3,FALSE))/100</f>
        <v>0.78583241455347208</v>
      </c>
      <c r="J137" s="111">
        <f>(VLOOKUP($A137,'Occupancy Raw Data'!$B$8:$BE$54,'Occupancy Raw Data'!AP$3,FALSE))/100</f>
        <v>0.80338110988607103</v>
      </c>
      <c r="K137" s="112">
        <f>(VLOOKUP($A137,'Occupancy Raw Data'!$B$8:$BE$54,'Occupancy Raw Data'!AR$3,FALSE))/100</f>
        <v>0.74750616895049005</v>
      </c>
      <c r="M137" s="113">
        <f>VLOOKUP($A137,'ADR Raw Data'!$B$6:$BE$54,'ADR Raw Data'!AG$1,FALSE)</f>
        <v>95.669998490110203</v>
      </c>
      <c r="N137" s="114">
        <f>VLOOKUP($A137,'ADR Raw Data'!$B$6:$BE$54,'ADR Raw Data'!AH$1,FALSE)</f>
        <v>102.66652360515</v>
      </c>
      <c r="O137" s="114">
        <f>VLOOKUP($A137,'ADR Raw Data'!$B$6:$BE$54,'ADR Raw Data'!AI$1,FALSE)</f>
        <v>105.69216105176601</v>
      </c>
      <c r="P137" s="114">
        <f>VLOOKUP($A137,'ADR Raw Data'!$B$6:$BE$54,'ADR Raw Data'!AJ$1,FALSE)</f>
        <v>104.73467339097</v>
      </c>
      <c r="Q137" s="114">
        <f>VLOOKUP($A137,'ADR Raw Data'!$B$6:$BE$54,'ADR Raw Data'!AK$1,FALSE)</f>
        <v>101.727851567339</v>
      </c>
      <c r="R137" s="115">
        <f>VLOOKUP($A137,'ADR Raw Data'!$B$6:$BE$54,'ADR Raw Data'!AL$1,FALSE)</f>
        <v>102.3899341155</v>
      </c>
      <c r="S137" s="114">
        <f>VLOOKUP($A137,'ADR Raw Data'!$B$6:$BE$54,'ADR Raw Data'!AN$1,FALSE)</f>
        <v>107.625638500279</v>
      </c>
      <c r="T137" s="114">
        <f>VLOOKUP($A137,'ADR Raw Data'!$B$6:$BE$54,'ADR Raw Data'!AO$1,FALSE)</f>
        <v>104.25705366538</v>
      </c>
      <c r="U137" s="115">
        <f>VLOOKUP($A137,'ADR Raw Data'!$B$6:$BE$54,'ADR Raw Data'!AP$1,FALSE)</f>
        <v>105.978137008234</v>
      </c>
      <c r="V137" s="116">
        <f>VLOOKUP($A137,'ADR Raw Data'!$B$6:$BE$54,'ADR Raw Data'!AR$1,FALSE)</f>
        <v>103.491767133149</v>
      </c>
      <c r="X137" s="113">
        <f>VLOOKUP($A137,'RevPAR Raw Data'!$B$6:$BE$54,'RevPAR Raw Data'!AG$1,FALSE)</f>
        <v>58.215950018375501</v>
      </c>
      <c r="Y137" s="114">
        <f>VLOOKUP($A137,'RevPAR Raw Data'!$B$6:$BE$54,'RevPAR Raw Data'!AH$1,FALSE)</f>
        <v>74.7265894891583</v>
      </c>
      <c r="Z137" s="114">
        <f>VLOOKUP($A137,'RevPAR Raw Data'!$B$6:$BE$54,'RevPAR Raw Data'!AI$1,FALSE)</f>
        <v>82.726159500183698</v>
      </c>
      <c r="AA137" s="114">
        <f>VLOOKUP($A137,'RevPAR Raw Data'!$B$6:$BE$54,'RevPAR Raw Data'!AJ$1,FALSE)</f>
        <v>80.138768834987104</v>
      </c>
      <c r="AB137" s="114">
        <f>VLOOKUP($A137,'RevPAR Raw Data'!$B$6:$BE$54,'RevPAR Raw Data'!AK$1,FALSE)</f>
        <v>75.436006063947005</v>
      </c>
      <c r="AC137" s="115">
        <f>VLOOKUP($A137,'RevPAR Raw Data'!$B$6:$BE$54,'RevPAR Raw Data'!AL$1,FALSE)</f>
        <v>74.2486947813303</v>
      </c>
      <c r="AD137" s="114">
        <f>VLOOKUP($A137,'RevPAR Raw Data'!$B$6:$BE$54,'RevPAR Raw Data'!AN$1,FALSE)</f>
        <v>88.3530944505696</v>
      </c>
      <c r="AE137" s="114">
        <f>VLOOKUP($A137,'RevPAR Raw Data'!$B$6:$BE$54,'RevPAR Raw Data'!AO$1,FALSE)</f>
        <v>81.928572216096995</v>
      </c>
      <c r="AF137" s="115">
        <f>VLOOKUP($A137,'RevPAR Raw Data'!$B$6:$BE$54,'RevPAR Raw Data'!AP$1,FALSE)</f>
        <v>85.140833333333305</v>
      </c>
      <c r="AG137" s="116">
        <f>VLOOKUP($A137,'RevPAR Raw Data'!$B$6:$BE$54,'RevPAR Raw Data'!AR$1,FALSE)</f>
        <v>77.360734367616899</v>
      </c>
    </row>
    <row r="138" spans="1:33" x14ac:dyDescent="0.2">
      <c r="A138" s="93" t="s">
        <v>14</v>
      </c>
      <c r="B138" s="81">
        <f>(VLOOKUP($A137,'Occupancy Raw Data'!$B$8:$BE$54,'Occupancy Raw Data'!AT$3,FALSE))/100</f>
        <v>0.20341119411542599</v>
      </c>
      <c r="C138" s="82">
        <f>(VLOOKUP($A137,'Occupancy Raw Data'!$B$8:$BE$54,'Occupancy Raw Data'!AU$3,FALSE))/100</f>
        <v>0.15871880960993801</v>
      </c>
      <c r="D138" s="82">
        <f>(VLOOKUP($A137,'Occupancy Raw Data'!$B$8:$BE$54,'Occupancy Raw Data'!AV$3,FALSE))/100</f>
        <v>0.19733383562553999</v>
      </c>
      <c r="E138" s="82">
        <f>(VLOOKUP($A137,'Occupancy Raw Data'!$B$8:$BE$54,'Occupancy Raw Data'!AW$3,FALSE))/100</f>
        <v>0.17031242175397801</v>
      </c>
      <c r="F138" s="82">
        <f>(VLOOKUP($A137,'Occupancy Raw Data'!$B$8:$BE$54,'Occupancy Raw Data'!AX$3,FALSE))/100</f>
        <v>0.18144021934721</v>
      </c>
      <c r="G138" s="82">
        <f>(VLOOKUP($A137,'Occupancy Raw Data'!$B$8:$BE$54,'Occupancy Raw Data'!AY$3,FALSE))/100</f>
        <v>0.18121063407711499</v>
      </c>
      <c r="H138" s="83">
        <f>(VLOOKUP($A137,'Occupancy Raw Data'!$B$8:$BE$54,'Occupancy Raw Data'!BA$3,FALSE))/100</f>
        <v>0.17427949558233599</v>
      </c>
      <c r="I138" s="83">
        <f>(VLOOKUP($A137,'Occupancy Raw Data'!$B$8:$BE$54,'Occupancy Raw Data'!BB$3,FALSE))/100</f>
        <v>0.16076906935499799</v>
      </c>
      <c r="J138" s="82">
        <f>(VLOOKUP($A137,'Occupancy Raw Data'!$B$8:$BE$54,'Occupancy Raw Data'!BC$3,FALSE))/100</f>
        <v>0.16763276882782002</v>
      </c>
      <c r="K138" s="84">
        <f>(VLOOKUP($A137,'Occupancy Raw Data'!$B$8:$BE$54,'Occupancy Raw Data'!BE$3,FALSE))/100</f>
        <v>0.17697899972439501</v>
      </c>
      <c r="M138" s="81">
        <f>(VLOOKUP($A137,'ADR Raw Data'!$B$6:$BE$52,'ADR Raw Data'!AT$1,FALSE))/100</f>
        <v>-3.8786648078755703E-2</v>
      </c>
      <c r="N138" s="82">
        <f>(VLOOKUP($A137,'ADR Raw Data'!$B$6:$BE$52,'ADR Raw Data'!AU$1,FALSE))/100</f>
        <v>-5.4873432165014606E-2</v>
      </c>
      <c r="O138" s="82">
        <f>(VLOOKUP($A137,'ADR Raw Data'!$B$6:$BE$52,'ADR Raw Data'!AV$1,FALSE))/100</f>
        <v>-3.6277032738757604E-2</v>
      </c>
      <c r="P138" s="82">
        <f>(VLOOKUP($A137,'ADR Raw Data'!$B$6:$BE$52,'ADR Raw Data'!AW$1,FALSE))/100</f>
        <v>-5.2824939707559804E-2</v>
      </c>
      <c r="Q138" s="82">
        <f>(VLOOKUP($A137,'ADR Raw Data'!$B$6:$BE$52,'ADR Raw Data'!AX$1,FALSE))/100</f>
        <v>-5.5605425107819399E-2</v>
      </c>
      <c r="R138" s="82">
        <f>(VLOOKUP($A137,'ADR Raw Data'!$B$6:$BE$52,'ADR Raw Data'!AY$1,FALSE))/100</f>
        <v>-4.8302020209621696E-2</v>
      </c>
      <c r="S138" s="83">
        <f>(VLOOKUP($A137,'ADR Raw Data'!$B$6:$BE$52,'ADR Raw Data'!BA$1,FALSE))/100</f>
        <v>-4.5776051529385103E-2</v>
      </c>
      <c r="T138" s="83">
        <f>(VLOOKUP($A137,'ADR Raw Data'!$B$6:$BE$52,'ADR Raw Data'!BB$1,FALSE))/100</f>
        <v>-6.0025736456280204E-2</v>
      </c>
      <c r="U138" s="82">
        <f>(VLOOKUP($A137,'ADR Raw Data'!$B$6:$BE$52,'ADR Raw Data'!BC$1,FALSE))/100</f>
        <v>-5.2639729620938901E-2</v>
      </c>
      <c r="V138" s="84">
        <f>(VLOOKUP($A137,'ADR Raw Data'!$B$6:$BE$52,'ADR Raw Data'!BE$1,FALSE))/100</f>
        <v>-4.9770556566841304E-2</v>
      </c>
      <c r="X138" s="81">
        <f>(VLOOKUP($A137,'RevPAR Raw Data'!$B$6:$BE$52,'RevPAR Raw Data'!AT$1,FALSE))/100</f>
        <v>0.15673490763523598</v>
      </c>
      <c r="Y138" s="82">
        <f>(VLOOKUP($A137,'RevPAR Raw Data'!$B$6:$BE$52,'RevPAR Raw Data'!AU$1,FALSE))/100</f>
        <v>9.5135931612480504E-2</v>
      </c>
      <c r="Z138" s="82">
        <f>(VLOOKUP($A137,'RevPAR Raw Data'!$B$6:$BE$52,'RevPAR Raw Data'!AV$1,FALSE))/100</f>
        <v>0.15389811687132998</v>
      </c>
      <c r="AA138" s="82">
        <f>(VLOOKUP($A137,'RevPAR Raw Data'!$B$6:$BE$52,'RevPAR Raw Data'!AW$1,FALSE))/100</f>
        <v>0.108490738635816</v>
      </c>
      <c r="AB138" s="82">
        <f>(VLOOKUP($A137,'RevPAR Raw Data'!$B$6:$BE$52,'RevPAR Raw Data'!AX$1,FALSE))/100</f>
        <v>0.115745733710933</v>
      </c>
      <c r="AC138" s="82">
        <f>(VLOOKUP($A137,'RevPAR Raw Data'!$B$6:$BE$52,'RevPAR Raw Data'!AY$1,FALSE))/100</f>
        <v>0.124155774158102</v>
      </c>
      <c r="AD138" s="83">
        <f>(VLOOKUP($A137,'RevPAR Raw Data'!$B$6:$BE$52,'RevPAR Raw Data'!BA$1,FALSE))/100</f>
        <v>0.120525616882658</v>
      </c>
      <c r="AE138" s="83">
        <f>(VLOOKUP($A137,'RevPAR Raw Data'!$B$6:$BE$52,'RevPAR Raw Data'!BB$1,FALSE))/100</f>
        <v>9.1093051111293996E-2</v>
      </c>
      <c r="AF138" s="82">
        <f>(VLOOKUP($A137,'RevPAR Raw Data'!$B$6:$BE$52,'RevPAR Raw Data'!BC$1,FALSE))/100</f>
        <v>0.10616889558017499</v>
      </c>
      <c r="AG138" s="84">
        <f>(VLOOKUP($A137,'RevPAR Raw Data'!$B$6:$BE$52,'RevPAR Raw Data'!BE$1,FALSE))/100</f>
        <v>0.11840009984062799</v>
      </c>
    </row>
    <row r="139" spans="1:33" x14ac:dyDescent="0.2">
      <c r="A139" s="131"/>
      <c r="B139" s="109"/>
      <c r="C139" s="110"/>
      <c r="D139" s="110"/>
      <c r="E139" s="110"/>
      <c r="F139" s="110"/>
      <c r="G139" s="111"/>
      <c r="H139" s="91"/>
      <c r="I139" s="91"/>
      <c r="J139" s="111"/>
      <c r="K139" s="112"/>
      <c r="M139" s="113"/>
      <c r="N139" s="114"/>
      <c r="O139" s="114"/>
      <c r="P139" s="114"/>
      <c r="Q139" s="114"/>
      <c r="R139" s="115"/>
      <c r="S139" s="114"/>
      <c r="T139" s="114"/>
      <c r="U139" s="115"/>
      <c r="V139" s="116"/>
      <c r="X139" s="113"/>
      <c r="Y139" s="114"/>
      <c r="Z139" s="114"/>
      <c r="AA139" s="114"/>
      <c r="AB139" s="114"/>
      <c r="AC139" s="115"/>
      <c r="AD139" s="114"/>
      <c r="AE139" s="114"/>
      <c r="AF139" s="115"/>
      <c r="AG139" s="116"/>
    </row>
    <row r="140" spans="1:33" x14ac:dyDescent="0.2">
      <c r="A140" s="108" t="s">
        <v>62</v>
      </c>
      <c r="B140" s="109">
        <f>(VLOOKUP($A140,'Occupancy Raw Data'!$B$8:$BE$45,'Occupancy Raw Data'!AG$3,FALSE))/100</f>
        <v>0.50156784492588302</v>
      </c>
      <c r="C140" s="110">
        <f>(VLOOKUP($A140,'Occupancy Raw Data'!$B$8:$BE$45,'Occupancy Raw Data'!AH$3,FALSE))/100</f>
        <v>0.58993728620296404</v>
      </c>
      <c r="D140" s="110">
        <f>(VLOOKUP($A140,'Occupancy Raw Data'!$B$8:$BE$45,'Occupancy Raw Data'!AI$3,FALSE))/100</f>
        <v>0.63212656784492505</v>
      </c>
      <c r="E140" s="110">
        <f>(VLOOKUP($A140,'Occupancy Raw Data'!$B$8:$BE$45,'Occupancy Raw Data'!AJ$3,FALSE))/100</f>
        <v>0.62457240592930396</v>
      </c>
      <c r="F140" s="110">
        <f>(VLOOKUP($A140,'Occupancy Raw Data'!$B$8:$BE$45,'Occupancy Raw Data'!AK$3,FALSE))/100</f>
        <v>0.66391106043329495</v>
      </c>
      <c r="G140" s="111">
        <f>(VLOOKUP($A140,'Occupancy Raw Data'!$B$8:$BE$45,'Occupancy Raw Data'!AL$3,FALSE))/100</f>
        <v>0.60242303306727396</v>
      </c>
      <c r="H140" s="91">
        <f>(VLOOKUP($A140,'Occupancy Raw Data'!$B$8:$BE$45,'Occupancy Raw Data'!AN$3,FALSE))/100</f>
        <v>0.77900513112884795</v>
      </c>
      <c r="I140" s="91">
        <f>(VLOOKUP($A140,'Occupancy Raw Data'!$B$8:$BE$45,'Occupancy Raw Data'!AO$3,FALSE))/100</f>
        <v>0.78142816419612304</v>
      </c>
      <c r="J140" s="111">
        <f>(VLOOKUP($A140,'Occupancy Raw Data'!$B$8:$BE$45,'Occupancy Raw Data'!AP$3,FALSE))/100</f>
        <v>0.78021664766248511</v>
      </c>
      <c r="K140" s="112">
        <f>(VLOOKUP($A140,'Occupancy Raw Data'!$B$8:$BE$45,'Occupancy Raw Data'!AR$3,FALSE))/100</f>
        <v>0.65322120866590594</v>
      </c>
      <c r="M140" s="113">
        <f>VLOOKUP($A140,'ADR Raw Data'!$B$6:$BE$43,'ADR Raw Data'!AG$1,FALSE)</f>
        <v>84.304120701903898</v>
      </c>
      <c r="N140" s="114">
        <f>VLOOKUP($A140,'ADR Raw Data'!$B$6:$BE$43,'ADR Raw Data'!AH$1,FALSE)</f>
        <v>89.070203515341802</v>
      </c>
      <c r="O140" s="114">
        <f>VLOOKUP($A140,'ADR Raw Data'!$B$6:$BE$43,'ADR Raw Data'!AI$1,FALSE)</f>
        <v>89.224769571589604</v>
      </c>
      <c r="P140" s="114">
        <f>VLOOKUP($A140,'ADR Raw Data'!$B$6:$BE$43,'ADR Raw Data'!AJ$1,FALSE)</f>
        <v>88.412644443176603</v>
      </c>
      <c r="Q140" s="114">
        <f>VLOOKUP($A140,'ADR Raw Data'!$B$6:$BE$43,'ADR Raw Data'!AK$1,FALSE)</f>
        <v>90.493723368398406</v>
      </c>
      <c r="R140" s="115">
        <f>VLOOKUP($A140,'ADR Raw Data'!$B$6:$BE$43,'ADR Raw Data'!AL$1,FALSE)</f>
        <v>88.486423960157097</v>
      </c>
      <c r="S140" s="114">
        <f>VLOOKUP($A140,'ADR Raw Data'!$B$6:$BE$43,'ADR Raw Data'!AN$1,FALSE)</f>
        <v>115.318724078309</v>
      </c>
      <c r="T140" s="114">
        <f>VLOOKUP($A140,'ADR Raw Data'!$B$6:$BE$43,'ADR Raw Data'!AO$1,FALSE)</f>
        <v>114.462198285453</v>
      </c>
      <c r="U140" s="115">
        <f>VLOOKUP($A140,'ADR Raw Data'!$B$6:$BE$43,'ADR Raw Data'!AP$1,FALSE)</f>
        <v>114.889796177383</v>
      </c>
      <c r="V140" s="116">
        <f>VLOOKUP($A140,'ADR Raw Data'!$B$6:$BE$43,'ADR Raw Data'!AR$1,FALSE)</f>
        <v>97.496869988466599</v>
      </c>
      <c r="X140" s="113">
        <f>VLOOKUP($A140,'RevPAR Raw Data'!$B$6:$BE$43,'RevPAR Raw Data'!AG$1,FALSE)</f>
        <v>42.284236138825499</v>
      </c>
      <c r="Y140" s="114">
        <f>VLOOKUP($A140,'RevPAR Raw Data'!$B$6:$BE$43,'RevPAR Raw Data'!AH$1,FALSE)</f>
        <v>52.5458341433865</v>
      </c>
      <c r="Z140" s="114">
        <f>VLOOKUP($A140,'RevPAR Raw Data'!$B$6:$BE$43,'RevPAR Raw Data'!AI$1,FALSE)</f>
        <v>56.401347356043303</v>
      </c>
      <c r="AA140" s="114">
        <f>VLOOKUP($A140,'RevPAR Raw Data'!$B$6:$BE$43,'RevPAR Raw Data'!AJ$1,FALSE)</f>
        <v>55.2200980544469</v>
      </c>
      <c r="AB140" s="114">
        <f>VLOOKUP($A140,'RevPAR Raw Data'!$B$6:$BE$43,'RevPAR Raw Data'!AK$1,FALSE)</f>
        <v>60.079783844070597</v>
      </c>
      <c r="AC140" s="115">
        <f>VLOOKUP($A140,'RevPAR Raw Data'!$B$6:$BE$43,'RevPAR Raw Data'!AL$1,FALSE)</f>
        <v>53.306259907354601</v>
      </c>
      <c r="AD140" s="114">
        <f>VLOOKUP($A140,'RevPAR Raw Data'!$B$6:$BE$43,'RevPAR Raw Data'!AN$1,FALSE)</f>
        <v>89.8338777722348</v>
      </c>
      <c r="AE140" s="114">
        <f>VLOOKUP($A140,'RevPAR Raw Data'!$B$6:$BE$43,'RevPAR Raw Data'!AO$1,FALSE)</f>
        <v>89.443985476054706</v>
      </c>
      <c r="AF140" s="115">
        <f>VLOOKUP($A140,'RevPAR Raw Data'!$B$6:$BE$43,'RevPAR Raw Data'!AP$1,FALSE)</f>
        <v>89.638931624144803</v>
      </c>
      <c r="AG140" s="116">
        <f>VLOOKUP($A140,'RevPAR Raw Data'!$B$6:$BE$43,'RevPAR Raw Data'!AR$1,FALSE)</f>
        <v>63.687023255008903</v>
      </c>
    </row>
    <row r="141" spans="1:33" x14ac:dyDescent="0.2">
      <c r="A141" s="93" t="s">
        <v>14</v>
      </c>
      <c r="B141" s="81">
        <f>(VLOOKUP($A140,'Occupancy Raw Data'!$B$8:$BE$51,'Occupancy Raw Data'!AT$3,FALSE))/100</f>
        <v>0.105952768092734</v>
      </c>
      <c r="C141" s="82">
        <f>(VLOOKUP($A140,'Occupancy Raw Data'!$B$8:$BE$51,'Occupancy Raw Data'!AU$3,FALSE))/100</f>
        <v>7.5452763636029999E-2</v>
      </c>
      <c r="D141" s="82">
        <f>(VLOOKUP($A140,'Occupancy Raw Data'!$B$8:$BE$51,'Occupancy Raw Data'!AV$3,FALSE))/100</f>
        <v>0.10932092755596701</v>
      </c>
      <c r="E141" s="82">
        <f>(VLOOKUP($A140,'Occupancy Raw Data'!$B$8:$BE$51,'Occupancy Raw Data'!AW$3,FALSE))/100</f>
        <v>0.11091328924979299</v>
      </c>
      <c r="F141" s="82">
        <f>(VLOOKUP($A140,'Occupancy Raw Data'!$B$8:$BE$51,'Occupancy Raw Data'!AX$3,FALSE))/100</f>
        <v>0.11322780818416399</v>
      </c>
      <c r="G141" s="82">
        <f>(VLOOKUP($A140,'Occupancy Raw Data'!$B$8:$BE$51,'Occupancy Raw Data'!AY$3,FALSE))/100</f>
        <v>0.10313868926026799</v>
      </c>
      <c r="H141" s="83">
        <f>(VLOOKUP($A140,'Occupancy Raw Data'!$B$8:$BE$51,'Occupancy Raw Data'!BA$3,FALSE))/100</f>
        <v>6.3401426693038707E-2</v>
      </c>
      <c r="I141" s="83">
        <f>(VLOOKUP($A140,'Occupancy Raw Data'!$B$8:$BE$51,'Occupancy Raw Data'!BB$3,FALSE))/100</f>
        <v>4.2596908597885605E-2</v>
      </c>
      <c r="J141" s="82">
        <f>(VLOOKUP($A140,'Occupancy Raw Data'!$B$8:$BE$51,'Occupancy Raw Data'!BC$3,FALSE))/100</f>
        <v>5.2880256134735799E-2</v>
      </c>
      <c r="K141" s="84">
        <f>(VLOOKUP($A140,'Occupancy Raw Data'!$B$8:$BE$51,'Occupancy Raw Data'!BE$3,FALSE))/100</f>
        <v>8.545677068117509E-2</v>
      </c>
      <c r="M141" s="81">
        <f>(VLOOKUP($A140,'ADR Raw Data'!$B$6:$BE$49,'ADR Raw Data'!AT$1,FALSE))/100</f>
        <v>-2.80515053713449E-2</v>
      </c>
      <c r="N141" s="82">
        <f>(VLOOKUP($A140,'ADR Raw Data'!$B$6:$BE$49,'ADR Raw Data'!AU$1,FALSE))/100</f>
        <v>-2.6384898783983E-2</v>
      </c>
      <c r="O141" s="82">
        <f>(VLOOKUP($A140,'ADR Raw Data'!$B$6:$BE$49,'ADR Raw Data'!AV$1,FALSE))/100</f>
        <v>-2.9760721902427199E-2</v>
      </c>
      <c r="P141" s="82">
        <f>(VLOOKUP($A140,'ADR Raw Data'!$B$6:$BE$49,'ADR Raw Data'!AW$1,FALSE))/100</f>
        <v>-3.78789714860348E-2</v>
      </c>
      <c r="Q141" s="82">
        <f>(VLOOKUP($A140,'ADR Raw Data'!$B$6:$BE$49,'ADR Raw Data'!AX$1,FALSE))/100</f>
        <v>-2.3066223133401401E-2</v>
      </c>
      <c r="R141" s="82">
        <f>(VLOOKUP($A140,'ADR Raw Data'!$B$6:$BE$49,'ADR Raw Data'!AY$1,FALSE))/100</f>
        <v>-2.9008444472253401E-2</v>
      </c>
      <c r="S141" s="83">
        <f>(VLOOKUP($A140,'ADR Raw Data'!$B$6:$BE$49,'ADR Raw Data'!BA$1,FALSE))/100</f>
        <v>8.1028812704890697E-3</v>
      </c>
      <c r="T141" s="83">
        <f>(VLOOKUP($A140,'ADR Raw Data'!$B$6:$BE$49,'ADR Raw Data'!BB$1,FALSE))/100</f>
        <v>-1.8985277905677899E-3</v>
      </c>
      <c r="U141" s="82">
        <f>(VLOOKUP($A140,'ADR Raw Data'!$B$6:$BE$49,'ADR Raw Data'!BC$1,FALSE))/100</f>
        <v>3.0756601008531197E-3</v>
      </c>
      <c r="V141" s="84">
        <f>(VLOOKUP($A140,'ADR Raw Data'!$B$6:$BE$49,'ADR Raw Data'!BE$1,FALSE))/100</f>
        <v>-1.88027280282053E-2</v>
      </c>
      <c r="X141" s="81">
        <f>(VLOOKUP($A140,'RevPAR Raw Data'!$B$6:$BE$49,'RevPAR Raw Data'!AT$1,FALSE))/100</f>
        <v>7.4929128078127696E-2</v>
      </c>
      <c r="Y141" s="82">
        <f>(VLOOKUP($A140,'RevPAR Raw Data'!$B$6:$BE$49,'RevPAR Raw Data'!AU$1,FALSE))/100</f>
        <v>4.7077051320538396E-2</v>
      </c>
      <c r="Z141" s="82">
        <f>(VLOOKUP($A140,'RevPAR Raw Data'!$B$6:$BE$49,'RevPAR Raw Data'!AV$1,FALSE))/100</f>
        <v>7.630673593043151E-2</v>
      </c>
      <c r="AA141" s="82">
        <f>(VLOOKUP($A140,'RevPAR Raw Data'!$B$6:$BE$49,'RevPAR Raw Data'!AW$1,FALSE))/100</f>
        <v>6.883303644284329E-2</v>
      </c>
      <c r="AB141" s="82">
        <f>(VLOOKUP($A140,'RevPAR Raw Data'!$B$6:$BE$49,'RevPAR Raw Data'!AX$1,FALSE))/100</f>
        <v>8.7549847162281397E-2</v>
      </c>
      <c r="AC141" s="82">
        <f>(VLOOKUP($A140,'RevPAR Raw Data'!$B$6:$BE$49,'RevPAR Raw Data'!AY$1,FALSE))/100</f>
        <v>7.1138351847667508E-2</v>
      </c>
      <c r="AD141" s="83">
        <f>(VLOOKUP($A140,'RevPAR Raw Data'!$B$6:$BE$49,'RevPAR Raw Data'!BA$1,FALSE))/100</f>
        <v>7.2018042196401094E-2</v>
      </c>
      <c r="AE141" s="83">
        <f>(VLOOKUP($A140,'RevPAR Raw Data'!$B$6:$BE$49,'RevPAR Raw Data'!BB$1,FALSE))/100</f>
        <v>4.0617509392552396E-2</v>
      </c>
      <c r="AF141" s="82">
        <f>(VLOOKUP($A140,'RevPAR Raw Data'!$B$6:$BE$49,'RevPAR Raw Data'!BC$1,FALSE))/100</f>
        <v>5.6118557929505403E-2</v>
      </c>
      <c r="AG141" s="84">
        <f>(VLOOKUP($A140,'RevPAR Raw Data'!$B$6:$BE$49,'RevPAR Raw Data'!BE$1,FALSE))/100</f>
        <v>6.5047222235682794E-2</v>
      </c>
    </row>
    <row r="142" spans="1:33" x14ac:dyDescent="0.2">
      <c r="A142" s="131"/>
      <c r="B142" s="109"/>
      <c r="C142" s="110"/>
      <c r="D142" s="110"/>
      <c r="E142" s="110"/>
      <c r="F142" s="110"/>
      <c r="G142" s="111"/>
      <c r="H142" s="91"/>
      <c r="I142" s="91"/>
      <c r="J142" s="111"/>
      <c r="K142" s="112"/>
      <c r="M142" s="113"/>
      <c r="N142" s="114"/>
      <c r="O142" s="114"/>
      <c r="P142" s="114"/>
      <c r="Q142" s="114"/>
      <c r="R142" s="115"/>
      <c r="S142" s="114"/>
      <c r="T142" s="114"/>
      <c r="U142" s="115"/>
      <c r="V142" s="116"/>
      <c r="X142" s="113"/>
      <c r="Y142" s="114"/>
      <c r="Z142" s="114"/>
      <c r="AA142" s="114"/>
      <c r="AB142" s="114"/>
      <c r="AC142" s="115"/>
      <c r="AD142" s="114"/>
      <c r="AE142" s="114"/>
      <c r="AF142" s="115"/>
      <c r="AG142" s="116"/>
    </row>
    <row r="143" spans="1:33" x14ac:dyDescent="0.2">
      <c r="A143" s="108" t="s">
        <v>58</v>
      </c>
      <c r="B143" s="109">
        <f>(VLOOKUP($A143,'Occupancy Raw Data'!$B$8:$BE$45,'Occupancy Raw Data'!AG$3,FALSE))/100</f>
        <v>0.558721461187214</v>
      </c>
      <c r="C143" s="110">
        <f>(VLOOKUP($A143,'Occupancy Raw Data'!$B$8:$BE$45,'Occupancy Raw Data'!AH$3,FALSE))/100</f>
        <v>0.65566210045662099</v>
      </c>
      <c r="D143" s="110">
        <f>(VLOOKUP($A143,'Occupancy Raw Data'!$B$8:$BE$45,'Occupancy Raw Data'!AI$3,FALSE))/100</f>
        <v>0.68707762557077601</v>
      </c>
      <c r="E143" s="110">
        <f>(VLOOKUP($A143,'Occupancy Raw Data'!$B$8:$BE$45,'Occupancy Raw Data'!AJ$3,FALSE))/100</f>
        <v>0.68118721461187204</v>
      </c>
      <c r="F143" s="110">
        <f>(VLOOKUP($A143,'Occupancy Raw Data'!$B$8:$BE$45,'Occupancy Raw Data'!AK$3,FALSE))/100</f>
        <v>0.65922374429223696</v>
      </c>
      <c r="G143" s="111">
        <f>(VLOOKUP($A143,'Occupancy Raw Data'!$B$8:$BE$45,'Occupancy Raw Data'!AL$3,FALSE))/100</f>
        <v>0.64837442922374389</v>
      </c>
      <c r="H143" s="91">
        <f>(VLOOKUP($A143,'Occupancy Raw Data'!$B$8:$BE$45,'Occupancy Raw Data'!AN$3,FALSE))/100</f>
        <v>0.73977168949771599</v>
      </c>
      <c r="I143" s="91">
        <f>(VLOOKUP($A143,'Occupancy Raw Data'!$B$8:$BE$45,'Occupancy Raw Data'!AO$3,FALSE))/100</f>
        <v>0.74785388127853802</v>
      </c>
      <c r="J143" s="111">
        <f>(VLOOKUP($A143,'Occupancy Raw Data'!$B$8:$BE$45,'Occupancy Raw Data'!AP$3,FALSE))/100</f>
        <v>0.7438127853881269</v>
      </c>
      <c r="K143" s="112">
        <f>(VLOOKUP($A143,'Occupancy Raw Data'!$B$8:$BE$45,'Occupancy Raw Data'!AR$3,FALSE))/100</f>
        <v>0.67564253098499605</v>
      </c>
      <c r="M143" s="113">
        <f>VLOOKUP($A143,'ADR Raw Data'!$B$6:$BE$43,'ADR Raw Data'!AG$1,FALSE)</f>
        <v>93.207217628309905</v>
      </c>
      <c r="N143" s="114">
        <f>VLOOKUP($A143,'ADR Raw Data'!$B$6:$BE$43,'ADR Raw Data'!AH$1,FALSE)</f>
        <v>97.492037495647295</v>
      </c>
      <c r="O143" s="114">
        <f>VLOOKUP($A143,'ADR Raw Data'!$B$6:$BE$43,'ADR Raw Data'!AI$1,FALSE)</f>
        <v>98.409907762344602</v>
      </c>
      <c r="P143" s="114">
        <f>VLOOKUP($A143,'ADR Raw Data'!$B$6:$BE$43,'ADR Raw Data'!AJ$1,FALSE)</f>
        <v>97.358643598337494</v>
      </c>
      <c r="Q143" s="114">
        <f>VLOOKUP($A143,'ADR Raw Data'!$B$6:$BE$43,'ADR Raw Data'!AK$1,FALSE)</f>
        <v>96.769000145459501</v>
      </c>
      <c r="R143" s="115">
        <f>VLOOKUP($A143,'ADR Raw Data'!$B$6:$BE$43,'ADR Raw Data'!AL$1,FALSE)</f>
        <v>96.773044828654704</v>
      </c>
      <c r="S143" s="114">
        <f>VLOOKUP($A143,'ADR Raw Data'!$B$6:$BE$43,'ADR Raw Data'!AN$1,FALSE)</f>
        <v>105.848688266156</v>
      </c>
      <c r="T143" s="114">
        <f>VLOOKUP($A143,'ADR Raw Data'!$B$6:$BE$43,'ADR Raw Data'!AO$1,FALSE)</f>
        <v>107.80984048113299</v>
      </c>
      <c r="U143" s="115">
        <f>VLOOKUP($A143,'ADR Raw Data'!$B$6:$BE$43,'ADR Raw Data'!AP$1,FALSE)</f>
        <v>106.834591792258</v>
      </c>
      <c r="V143" s="116">
        <f>VLOOKUP($A143,'ADR Raw Data'!$B$6:$BE$43,'ADR Raw Data'!AR$1,FALSE)</f>
        <v>99.937823720746096</v>
      </c>
      <c r="X143" s="113">
        <f>VLOOKUP($A143,'RevPAR Raw Data'!$B$6:$BE$43,'RevPAR Raw Data'!AG$1,FALSE)</f>
        <v>52.076872826483999</v>
      </c>
      <c r="Y143" s="114">
        <f>VLOOKUP($A143,'RevPAR Raw Data'!$B$6:$BE$43,'RevPAR Raw Data'!AH$1,FALSE)</f>
        <v>63.921834082191701</v>
      </c>
      <c r="Z143" s="114">
        <f>VLOOKUP($A143,'RevPAR Raw Data'!$B$6:$BE$43,'RevPAR Raw Data'!AI$1,FALSE)</f>
        <v>67.615245757990806</v>
      </c>
      <c r="AA143" s="114">
        <f>VLOOKUP($A143,'RevPAR Raw Data'!$B$6:$BE$43,'RevPAR Raw Data'!AJ$1,FALSE)</f>
        <v>66.319463251141499</v>
      </c>
      <c r="AB143" s="114">
        <f>VLOOKUP($A143,'RevPAR Raw Data'!$B$6:$BE$43,'RevPAR Raw Data'!AK$1,FALSE)</f>
        <v>63.792422607305902</v>
      </c>
      <c r="AC143" s="115">
        <f>VLOOKUP($A143,'RevPAR Raw Data'!$B$6:$BE$43,'RevPAR Raw Data'!AL$1,FALSE)</f>
        <v>62.745167705022801</v>
      </c>
      <c r="AD143" s="114">
        <f>VLOOKUP($A143,'RevPAR Raw Data'!$B$6:$BE$43,'RevPAR Raw Data'!AN$1,FALSE)</f>
        <v>78.303862949771599</v>
      </c>
      <c r="AE143" s="114">
        <f>VLOOKUP($A143,'RevPAR Raw Data'!$B$6:$BE$43,'RevPAR Raw Data'!AO$1,FALSE)</f>
        <v>80.626007643835607</v>
      </c>
      <c r="AF143" s="115">
        <f>VLOOKUP($A143,'RevPAR Raw Data'!$B$6:$BE$43,'RevPAR Raw Data'!AP$1,FALSE)</f>
        <v>79.464935296803603</v>
      </c>
      <c r="AG143" s="116">
        <f>VLOOKUP($A143,'RevPAR Raw Data'!$B$6:$BE$43,'RevPAR Raw Data'!AR$1,FALSE)</f>
        <v>67.522244159817305</v>
      </c>
    </row>
    <row r="144" spans="1:33" ht="17.25" thickBot="1" x14ac:dyDescent="0.25">
      <c r="A144" s="97" t="s">
        <v>14</v>
      </c>
      <c r="B144" s="87">
        <f>(VLOOKUP($A143,'Occupancy Raw Data'!$B$8:$BE$51,'Occupancy Raw Data'!AT$3,FALSE))/100</f>
        <v>-3.5538678206345604E-2</v>
      </c>
      <c r="C144" s="88">
        <f>(VLOOKUP($A143,'Occupancy Raw Data'!$B$8:$BE$51,'Occupancy Raw Data'!AU$3,FALSE))/100</f>
        <v>-3.5431333459495702E-3</v>
      </c>
      <c r="D144" s="88">
        <f>(VLOOKUP($A143,'Occupancy Raw Data'!$B$8:$BE$51,'Occupancy Raw Data'!AV$3,FALSE))/100</f>
        <v>1.9898478679772898E-2</v>
      </c>
      <c r="E144" s="88">
        <f>(VLOOKUP($A143,'Occupancy Raw Data'!$B$8:$BE$51,'Occupancy Raw Data'!AW$3,FALSE))/100</f>
        <v>4.5566555899161705E-2</v>
      </c>
      <c r="F144" s="88">
        <f>(VLOOKUP($A143,'Occupancy Raw Data'!$B$8:$BE$51,'Occupancy Raw Data'!AX$3,FALSE))/100</f>
        <v>1.4100332296848199E-2</v>
      </c>
      <c r="G144" s="88">
        <f>(VLOOKUP($A143,'Occupancy Raw Data'!$B$8:$BE$51,'Occupancy Raw Data'!AY$3,FALSE))/100</f>
        <v>9.1325048596520089E-3</v>
      </c>
      <c r="H144" s="89">
        <f>(VLOOKUP($A143,'Occupancy Raw Data'!$B$8:$BE$51,'Occupancy Raw Data'!BA$3,FALSE))/100</f>
        <v>1.2062966708549101E-2</v>
      </c>
      <c r="I144" s="89">
        <f>(VLOOKUP($A143,'Occupancy Raw Data'!$B$8:$BE$51,'Occupancy Raw Data'!BB$3,FALSE))/100</f>
        <v>7.0840608512551095E-3</v>
      </c>
      <c r="J144" s="88">
        <f>(VLOOKUP($A143,'Occupancy Raw Data'!$B$8:$BE$51,'Occupancy Raw Data'!BC$3,FALSE))/100</f>
        <v>9.5538503681672597E-3</v>
      </c>
      <c r="K144" s="90">
        <f>(VLOOKUP($A143,'Occupancy Raw Data'!$B$8:$BE$51,'Occupancy Raw Data'!BE$3,FALSE))/100</f>
        <v>9.2649977900748706E-3</v>
      </c>
      <c r="M144" s="87">
        <f>(VLOOKUP($A143,'ADR Raw Data'!$B$6:$BE$49,'ADR Raw Data'!AT$1,FALSE))/100</f>
        <v>1.5105737317997201E-2</v>
      </c>
      <c r="N144" s="88">
        <f>(VLOOKUP($A143,'ADR Raw Data'!$B$6:$BE$49,'ADR Raw Data'!AU$1,FALSE))/100</f>
        <v>2.76628680761551E-2</v>
      </c>
      <c r="O144" s="88">
        <f>(VLOOKUP($A143,'ADR Raw Data'!$B$6:$BE$49,'ADR Raw Data'!AV$1,FALSE))/100</f>
        <v>2.9937700282201399E-2</v>
      </c>
      <c r="P144" s="88">
        <f>(VLOOKUP($A143,'ADR Raw Data'!$B$6:$BE$49,'ADR Raw Data'!AW$1,FALSE))/100</f>
        <v>2.1927537567461498E-2</v>
      </c>
      <c r="Q144" s="88">
        <f>(VLOOKUP($A143,'ADR Raw Data'!$B$6:$BE$49,'ADR Raw Data'!AX$1,FALSE))/100</f>
        <v>9.6877358803793903E-3</v>
      </c>
      <c r="R144" s="88">
        <f>(VLOOKUP($A143,'ADR Raw Data'!$B$6:$BE$49,'ADR Raw Data'!AY$1,FALSE))/100</f>
        <v>2.1464968312591801E-2</v>
      </c>
      <c r="S144" s="89">
        <f>(VLOOKUP($A143,'ADR Raw Data'!$B$6:$BE$49,'ADR Raw Data'!BA$1,FALSE))/100</f>
        <v>1.0121797829091199E-2</v>
      </c>
      <c r="T144" s="89">
        <f>(VLOOKUP($A143,'ADR Raw Data'!$B$6:$BE$49,'ADR Raw Data'!BB$1,FALSE))/100</f>
        <v>2.8963002321158501E-2</v>
      </c>
      <c r="U144" s="88">
        <f>(VLOOKUP($A143,'ADR Raw Data'!$B$6:$BE$49,'ADR Raw Data'!BC$1,FALSE))/100</f>
        <v>1.95931595608391E-2</v>
      </c>
      <c r="V144" s="90">
        <f>(VLOOKUP($A143,'ADR Raw Data'!$B$6:$BE$49,'ADR Raw Data'!BE$1,FALSE))/100</f>
        <v>2.0844232590031198E-2</v>
      </c>
      <c r="X144" s="87">
        <f>(VLOOKUP($A143,'RevPAR Raw Data'!$B$6:$BE$49,'RevPAR Raw Data'!AT$1,FALSE))/100</f>
        <v>-2.0969778825962303E-2</v>
      </c>
      <c r="Y144" s="88">
        <f>(VLOOKUP($A143,'RevPAR Raw Data'!$B$6:$BE$49,'RevPAR Raw Data'!AU$1,FALSE))/100</f>
        <v>2.4021721499880303E-2</v>
      </c>
      <c r="Z144" s="88">
        <f>(VLOOKUP($A143,'RevPAR Raw Data'!$B$6:$BE$49,'RevPAR Raw Data'!AV$1,FALSE))/100</f>
        <v>5.0431893652761205E-2</v>
      </c>
      <c r="AA144" s="88">
        <f>(VLOOKUP($A143,'RevPAR Raw Data'!$B$6:$BE$49,'RevPAR Raw Data'!AW$1,FALSE))/100</f>
        <v>6.8493255832921998E-2</v>
      </c>
      <c r="AB144" s="88">
        <f>(VLOOKUP($A143,'RevPAR Raw Data'!$B$6:$BE$49,'RevPAR Raw Data'!AX$1,FALSE))/100</f>
        <v>2.3924668472345E-2</v>
      </c>
      <c r="AC144" s="88">
        <f>(VLOOKUP($A143,'RevPAR Raw Data'!$B$6:$BE$49,'RevPAR Raw Data'!AY$1,FALSE))/100</f>
        <v>3.07935020996709E-2</v>
      </c>
      <c r="AD144" s="89">
        <f>(VLOOKUP($A143,'RevPAR Raw Data'!$B$6:$BE$49,'RevPAR Raw Data'!BA$1,FALSE))/100</f>
        <v>2.23068634478833E-2</v>
      </c>
      <c r="AE144" s="89">
        <f>(VLOOKUP($A143,'RevPAR Raw Data'!$B$6:$BE$49,'RevPAR Raw Data'!BB$1,FALSE))/100</f>
        <v>3.6252238843291804E-2</v>
      </c>
      <c r="AF144" s="88">
        <f>(VLOOKUP($A143,'RevPAR Raw Data'!$B$6:$BE$49,'RevPAR Raw Data'!BC$1,FALSE))/100</f>
        <v>2.9334200043690202E-2</v>
      </c>
      <c r="AG144" s="90">
        <f>(VLOOKUP($A143,'RevPAR Raw Data'!$B$6:$BE$49,'RevPAR Raw Data'!BE$1,FALSE))/100</f>
        <v>3.03023521489885E-2</v>
      </c>
    </row>
    <row r="145" spans="1:33" ht="14.25" customHeight="1" x14ac:dyDescent="0.2">
      <c r="A145" s="204" t="s">
        <v>63</v>
      </c>
      <c r="B145" s="205"/>
      <c r="C145" s="205"/>
      <c r="D145" s="205"/>
      <c r="E145" s="205"/>
      <c r="F145" s="205"/>
      <c r="G145" s="205"/>
      <c r="H145" s="205"/>
      <c r="I145" s="205"/>
      <c r="J145" s="205"/>
      <c r="K145" s="205"/>
      <c r="M145" s="141"/>
      <c r="N145" s="141"/>
      <c r="O145" s="141"/>
      <c r="P145" s="141"/>
      <c r="Q145" s="141"/>
      <c r="R145" s="140"/>
      <c r="S145" s="141"/>
      <c r="T145" s="141"/>
      <c r="U145" s="141"/>
      <c r="V145" s="141"/>
      <c r="W145" s="141"/>
      <c r="X145" s="141"/>
      <c r="Y145" s="141"/>
      <c r="Z145" s="141"/>
      <c r="AA145" s="141"/>
      <c r="AB145" s="140"/>
      <c r="AC145" s="141"/>
      <c r="AD145" s="141"/>
      <c r="AE145" s="141"/>
      <c r="AF145" s="141"/>
      <c r="AG145" s="144"/>
    </row>
    <row r="146" spans="1:33" ht="16.5" customHeight="1" x14ac:dyDescent="0.2">
      <c r="A146" s="204"/>
      <c r="B146" s="205"/>
      <c r="C146" s="205"/>
      <c r="D146" s="205"/>
      <c r="E146" s="205"/>
      <c r="F146" s="205"/>
      <c r="G146" s="205"/>
      <c r="H146" s="205"/>
      <c r="I146" s="205"/>
      <c r="J146" s="205"/>
      <c r="K146" s="205"/>
      <c r="M146" s="141"/>
      <c r="N146" s="141"/>
      <c r="O146" s="141"/>
      <c r="P146" s="141"/>
      <c r="Q146" s="141"/>
      <c r="R146" s="140"/>
      <c r="S146" s="141"/>
      <c r="T146" s="141"/>
      <c r="U146" s="141"/>
      <c r="V146" s="141"/>
      <c r="W146" s="141"/>
      <c r="X146" s="141"/>
      <c r="Y146" s="141"/>
      <c r="Z146" s="141"/>
      <c r="AA146" s="141"/>
      <c r="AB146" s="140"/>
      <c r="AC146" s="141"/>
      <c r="AD146" s="141"/>
      <c r="AE146" s="141"/>
      <c r="AF146" s="141"/>
      <c r="AG146" s="144"/>
    </row>
    <row r="147" spans="1:33" ht="17.25" thickBot="1" x14ac:dyDescent="0.25">
      <c r="A147" s="206"/>
      <c r="B147" s="207"/>
      <c r="C147" s="207"/>
      <c r="D147" s="207"/>
      <c r="E147" s="207"/>
      <c r="F147" s="207"/>
      <c r="G147" s="207"/>
      <c r="H147" s="207"/>
      <c r="I147" s="207"/>
      <c r="J147" s="207"/>
      <c r="K147" s="207"/>
      <c r="L147" s="137"/>
      <c r="M147" s="142"/>
      <c r="N147" s="142"/>
      <c r="O147" s="142"/>
      <c r="P147" s="142"/>
      <c r="Q147" s="142"/>
      <c r="R147" s="143"/>
      <c r="S147" s="142"/>
      <c r="T147" s="142"/>
      <c r="U147" s="142"/>
      <c r="V147" s="142"/>
      <c r="W147" s="142"/>
      <c r="X147" s="142"/>
      <c r="Y147" s="142"/>
      <c r="Z147" s="142"/>
      <c r="AA147" s="142"/>
      <c r="AB147" s="143"/>
      <c r="AC147" s="142"/>
      <c r="AD147" s="142"/>
      <c r="AE147" s="142"/>
      <c r="AF147" s="142"/>
      <c r="AG147" s="145"/>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3" sqref="AD3"/>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44"/>
      <c r="B1" s="45" t="s">
        <v>64</v>
      </c>
      <c r="D1" s="149"/>
      <c r="E1" s="149"/>
      <c r="F1" s="149"/>
      <c r="G1" s="149"/>
      <c r="H1" s="149"/>
      <c r="I1" s="149"/>
      <c r="J1" s="149"/>
      <c r="K1" s="149"/>
      <c r="L1" s="149"/>
      <c r="M1" s="149"/>
      <c r="N1" s="149"/>
      <c r="O1" s="149"/>
      <c r="P1" s="149"/>
      <c r="Q1" s="149"/>
      <c r="R1" s="149"/>
      <c r="S1" s="149"/>
      <c r="T1" s="149"/>
      <c r="U1" s="149"/>
      <c r="V1" s="149"/>
      <c r="W1" s="149"/>
      <c r="X1" s="149"/>
      <c r="Y1" s="79"/>
      <c r="Z1" s="79"/>
      <c r="AA1" s="79"/>
      <c r="AB1" s="79"/>
      <c r="AC1" s="79"/>
      <c r="AD1" s="79"/>
      <c r="AE1" s="79"/>
      <c r="AF1" s="79"/>
      <c r="AG1" s="79"/>
      <c r="AH1" s="79"/>
      <c r="AI1" s="79"/>
      <c r="AJ1" s="79"/>
      <c r="AK1" s="79"/>
      <c r="AL1" s="79"/>
    </row>
    <row r="2" spans="1:50" ht="15" customHeight="1" x14ac:dyDescent="0.2">
      <c r="A2" s="149"/>
      <c r="B2" t="s">
        <v>140</v>
      </c>
      <c r="C2" s="149"/>
      <c r="D2" s="149"/>
      <c r="E2" s="149"/>
      <c r="F2" s="149"/>
      <c r="G2" s="149"/>
      <c r="H2" s="149"/>
      <c r="I2" s="149"/>
      <c r="J2" s="149"/>
      <c r="K2" s="149"/>
      <c r="L2" s="149"/>
      <c r="M2" s="149"/>
      <c r="N2" s="149"/>
      <c r="O2" s="149"/>
      <c r="P2" s="149"/>
      <c r="Q2" s="149"/>
      <c r="R2" s="149"/>
      <c r="S2" s="149"/>
      <c r="T2" s="149"/>
      <c r="U2" s="149"/>
      <c r="V2" s="149"/>
      <c r="W2" s="149"/>
      <c r="X2" s="149"/>
      <c r="Y2" s="79"/>
      <c r="Z2" s="79"/>
      <c r="AA2" s="79"/>
      <c r="AB2" s="79"/>
      <c r="AC2" s="79"/>
      <c r="AD2" s="79"/>
      <c r="AE2" s="79"/>
      <c r="AF2" s="79"/>
      <c r="AG2" s="79"/>
      <c r="AH2" s="79"/>
      <c r="AI2" s="79"/>
      <c r="AJ2" s="79"/>
      <c r="AK2" s="79"/>
      <c r="AL2" s="79"/>
    </row>
    <row r="3" spans="1:50" x14ac:dyDescent="0.2">
      <c r="A3" s="149"/>
      <c r="B3" s="149"/>
      <c r="C3" s="149"/>
      <c r="D3" s="149"/>
      <c r="E3" s="149"/>
      <c r="F3" s="149"/>
      <c r="G3" s="149"/>
      <c r="H3" s="149"/>
      <c r="I3" s="149"/>
      <c r="J3" s="149"/>
      <c r="K3" s="149"/>
      <c r="L3" s="149"/>
      <c r="M3" s="149"/>
      <c r="N3" s="149"/>
      <c r="O3" s="149"/>
      <c r="P3" s="149"/>
      <c r="Q3" s="149"/>
      <c r="R3" s="149"/>
      <c r="S3" s="149"/>
      <c r="T3" s="149"/>
      <c r="U3" s="149"/>
      <c r="V3" s="149"/>
      <c r="W3" s="149"/>
      <c r="X3" s="149"/>
      <c r="Y3" s="79"/>
      <c r="Z3" s="79"/>
      <c r="AA3" s="79"/>
      <c r="AB3" s="79"/>
      <c r="AC3" s="79"/>
      <c r="AD3" s="79"/>
      <c r="AE3" s="79"/>
      <c r="AF3" s="79"/>
      <c r="AG3" s="79"/>
      <c r="AH3" s="79"/>
      <c r="AI3" s="79"/>
      <c r="AJ3" s="79"/>
      <c r="AK3" s="79"/>
      <c r="AL3" s="79"/>
    </row>
    <row r="4" spans="1:50" x14ac:dyDescent="0.2">
      <c r="A4" s="149"/>
      <c r="B4" s="149"/>
      <c r="C4" s="149"/>
      <c r="D4" s="149"/>
      <c r="E4" s="149"/>
      <c r="F4" s="149"/>
      <c r="G4" s="149"/>
      <c r="H4" s="149"/>
      <c r="I4" s="149"/>
      <c r="J4" s="149"/>
      <c r="K4" s="149"/>
      <c r="L4" s="149"/>
      <c r="M4" s="149"/>
      <c r="N4" s="149"/>
      <c r="O4" s="149"/>
      <c r="P4" s="149"/>
      <c r="Q4" s="149"/>
      <c r="R4" s="149"/>
      <c r="S4" s="149"/>
      <c r="T4" s="149"/>
      <c r="U4" s="149"/>
      <c r="V4" s="149"/>
      <c r="W4" s="149"/>
      <c r="X4" s="149"/>
      <c r="Y4" s="79"/>
      <c r="Z4" s="79"/>
      <c r="AA4" s="79"/>
      <c r="AB4" s="79"/>
      <c r="AC4" s="79"/>
      <c r="AD4" s="79"/>
      <c r="AE4" s="79"/>
      <c r="AF4" s="79"/>
      <c r="AG4" s="79"/>
      <c r="AH4" s="79"/>
      <c r="AI4" s="79"/>
      <c r="AJ4" s="79"/>
      <c r="AK4" s="79"/>
      <c r="AL4" s="79"/>
    </row>
    <row r="5" spans="1:50" x14ac:dyDescent="0.2">
      <c r="A5" s="149"/>
      <c r="B5" s="149"/>
      <c r="C5" s="149"/>
      <c r="D5" s="149"/>
      <c r="E5" s="149"/>
      <c r="F5" s="149"/>
      <c r="G5" s="149"/>
      <c r="H5" s="149"/>
      <c r="I5" s="149"/>
      <c r="J5" s="149"/>
      <c r="K5" s="149"/>
      <c r="L5" s="149"/>
      <c r="M5" s="149"/>
      <c r="N5" s="149"/>
      <c r="O5" s="149"/>
      <c r="P5" s="149"/>
      <c r="Q5" s="149"/>
      <c r="R5" s="149"/>
      <c r="S5" s="149"/>
      <c r="T5" s="149"/>
      <c r="U5" s="149"/>
      <c r="V5" s="149"/>
      <c r="W5" s="149"/>
      <c r="X5" s="149"/>
      <c r="Y5" s="79"/>
      <c r="Z5" s="79"/>
      <c r="AA5" s="79"/>
      <c r="AB5" s="79"/>
      <c r="AC5" s="79"/>
      <c r="AD5" s="79"/>
      <c r="AE5" s="79"/>
      <c r="AF5" s="79"/>
      <c r="AG5" s="79"/>
      <c r="AH5" s="79"/>
      <c r="AI5" s="79"/>
      <c r="AJ5" s="79"/>
      <c r="AK5" s="79"/>
      <c r="AL5" s="79"/>
    </row>
    <row r="6" spans="1:50" x14ac:dyDescent="0.2">
      <c r="A6" s="149"/>
      <c r="B6" s="149"/>
      <c r="C6" s="149"/>
      <c r="D6" s="149"/>
      <c r="E6" s="149"/>
      <c r="F6" s="149"/>
      <c r="G6" s="149"/>
      <c r="H6" s="149"/>
      <c r="I6" s="149"/>
      <c r="J6" s="149"/>
      <c r="K6" s="149"/>
      <c r="L6" s="149"/>
      <c r="M6" s="149"/>
      <c r="N6" s="149"/>
      <c r="O6" s="149"/>
      <c r="P6" s="149"/>
      <c r="Q6" s="149"/>
      <c r="R6" s="149"/>
      <c r="S6" s="149"/>
      <c r="T6" s="149"/>
      <c r="U6" s="149"/>
      <c r="V6" s="149"/>
      <c r="W6" s="149"/>
      <c r="X6" s="149"/>
      <c r="Y6" s="79"/>
      <c r="Z6" s="79"/>
      <c r="AA6" s="79"/>
      <c r="AB6" s="79"/>
      <c r="AC6" s="79"/>
      <c r="AD6" s="79"/>
      <c r="AE6" s="79"/>
      <c r="AF6" s="79"/>
      <c r="AG6" s="79"/>
      <c r="AH6" s="79"/>
      <c r="AI6" s="79"/>
      <c r="AJ6" s="79"/>
      <c r="AK6" s="79"/>
      <c r="AL6" s="79"/>
    </row>
    <row r="7" spans="1:50" x14ac:dyDescent="0.2">
      <c r="A7" s="149"/>
      <c r="B7" s="149"/>
      <c r="C7" s="149"/>
      <c r="D7" s="149"/>
      <c r="E7" s="149"/>
      <c r="F7" s="149"/>
      <c r="G7" s="149"/>
      <c r="H7" s="149"/>
      <c r="I7" s="149"/>
      <c r="J7" s="149"/>
      <c r="K7" s="149"/>
      <c r="L7" s="149"/>
      <c r="M7" s="149"/>
      <c r="N7" s="149"/>
      <c r="O7" s="149"/>
      <c r="P7" s="149"/>
      <c r="Q7" s="149"/>
      <c r="R7" s="149"/>
      <c r="S7" s="149"/>
      <c r="T7" s="149"/>
      <c r="U7" s="149"/>
      <c r="V7" s="149"/>
      <c r="W7" s="149"/>
      <c r="X7" s="149"/>
      <c r="Y7" s="79"/>
      <c r="Z7" s="79"/>
      <c r="AA7" s="79"/>
      <c r="AB7" s="79"/>
      <c r="AC7" s="79"/>
      <c r="AD7" s="79"/>
      <c r="AE7" s="79"/>
      <c r="AF7" s="79"/>
      <c r="AG7" s="79"/>
      <c r="AH7" s="79"/>
      <c r="AI7" s="79"/>
      <c r="AJ7" s="79"/>
      <c r="AK7" s="79"/>
      <c r="AL7" s="79"/>
    </row>
    <row r="8" spans="1:50" ht="18" customHeight="1" x14ac:dyDescent="0.25">
      <c r="A8" s="46"/>
      <c r="B8" s="149"/>
      <c r="C8" s="149"/>
      <c r="D8" s="216">
        <v>2025</v>
      </c>
      <c r="E8" s="216"/>
      <c r="F8" s="216"/>
      <c r="G8" s="216"/>
      <c r="H8" s="216"/>
      <c r="I8" s="216"/>
      <c r="J8" s="216"/>
      <c r="K8" s="46"/>
      <c r="L8" s="46"/>
      <c r="M8" s="46"/>
      <c r="N8" s="46"/>
      <c r="O8" s="149"/>
      <c r="P8" s="216">
        <v>2024</v>
      </c>
      <c r="Q8" s="216"/>
      <c r="R8" s="216"/>
      <c r="S8" s="216"/>
      <c r="T8" s="216"/>
      <c r="U8" s="216"/>
      <c r="V8" s="216"/>
      <c r="W8" s="46"/>
      <c r="X8" s="46"/>
      <c r="Y8" s="79"/>
      <c r="Z8" s="79"/>
      <c r="AA8" s="79"/>
      <c r="AB8" s="79"/>
      <c r="AC8" s="79"/>
      <c r="AD8" s="79"/>
      <c r="AE8" s="79"/>
      <c r="AF8" s="79"/>
      <c r="AG8" s="79"/>
      <c r="AH8" s="79"/>
      <c r="AI8" s="79"/>
      <c r="AJ8" s="79"/>
      <c r="AK8" s="79"/>
      <c r="AL8" s="79"/>
    </row>
    <row r="9" spans="1:50" ht="15.75" customHeight="1" x14ac:dyDescent="0.25">
      <c r="A9" s="47"/>
      <c r="B9" s="48"/>
      <c r="C9" s="48"/>
      <c r="D9" s="49" t="s">
        <v>65</v>
      </c>
      <c r="E9" s="49" t="s">
        <v>66</v>
      </c>
      <c r="F9" s="49" t="s">
        <v>67</v>
      </c>
      <c r="G9" s="49" t="s">
        <v>68</v>
      </c>
      <c r="H9" s="49" t="s">
        <v>69</v>
      </c>
      <c r="I9" s="49" t="s">
        <v>70</v>
      </c>
      <c r="J9" s="49" t="s">
        <v>71</v>
      </c>
      <c r="K9" s="47"/>
      <c r="L9" s="47"/>
      <c r="M9" s="48"/>
      <c r="N9" s="48"/>
      <c r="O9" s="48"/>
      <c r="P9" s="49" t="s">
        <v>65</v>
      </c>
      <c r="Q9" s="49" t="s">
        <v>66</v>
      </c>
      <c r="R9" s="49" t="s">
        <v>67</v>
      </c>
      <c r="S9" s="49" t="s">
        <v>68</v>
      </c>
      <c r="T9" s="49" t="s">
        <v>69</v>
      </c>
      <c r="U9" s="49" t="s">
        <v>70</v>
      </c>
      <c r="V9" s="49" t="s">
        <v>71</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00000000000001" customHeight="1" x14ac:dyDescent="0.2">
      <c r="A10" s="150"/>
      <c r="B10" s="149"/>
      <c r="C10" s="52" t="s">
        <v>73</v>
      </c>
      <c r="D10" s="53">
        <v>8</v>
      </c>
      <c r="E10" s="54">
        <v>9</v>
      </c>
      <c r="F10" s="54">
        <v>10</v>
      </c>
      <c r="G10" s="54">
        <v>11</v>
      </c>
      <c r="H10" s="54">
        <v>12</v>
      </c>
      <c r="I10" s="54">
        <v>13</v>
      </c>
      <c r="J10" s="55">
        <v>14</v>
      </c>
      <c r="K10" s="150"/>
      <c r="L10" s="150"/>
      <c r="M10" s="211" t="s">
        <v>72</v>
      </c>
      <c r="N10" s="212"/>
      <c r="O10" s="52" t="s">
        <v>73</v>
      </c>
      <c r="P10" s="53">
        <v>9</v>
      </c>
      <c r="Q10" s="54">
        <v>10</v>
      </c>
      <c r="R10" s="54">
        <v>11</v>
      </c>
      <c r="S10" s="54">
        <v>12</v>
      </c>
      <c r="T10" s="54">
        <v>13</v>
      </c>
      <c r="U10" s="54">
        <v>14</v>
      </c>
      <c r="V10" s="55">
        <v>15</v>
      </c>
      <c r="W10" s="150"/>
      <c r="X10" s="150"/>
      <c r="Y10" s="79"/>
      <c r="Z10" s="79"/>
      <c r="AA10" s="79"/>
      <c r="AB10" s="79"/>
      <c r="AC10" s="79"/>
      <c r="AD10" s="79"/>
      <c r="AE10" s="79"/>
      <c r="AF10" s="79"/>
      <c r="AG10" s="79"/>
      <c r="AH10" s="79"/>
      <c r="AI10" s="79"/>
      <c r="AJ10" s="79"/>
      <c r="AK10" s="79"/>
      <c r="AL10" s="79"/>
    </row>
    <row r="11" spans="1:50" ht="20.100000000000001" customHeight="1" x14ac:dyDescent="0.2">
      <c r="A11" s="150"/>
      <c r="B11" s="149"/>
      <c r="C11" s="52" t="s">
        <v>73</v>
      </c>
      <c r="D11" s="56">
        <v>15</v>
      </c>
      <c r="E11" s="57">
        <v>16</v>
      </c>
      <c r="F11" s="57">
        <v>17</v>
      </c>
      <c r="G11" s="57">
        <v>18</v>
      </c>
      <c r="H11" s="57">
        <v>19</v>
      </c>
      <c r="I11" s="57">
        <v>20</v>
      </c>
      <c r="J11" s="58">
        <v>21</v>
      </c>
      <c r="K11" s="150"/>
      <c r="L11" s="150"/>
      <c r="M11" s="211" t="s">
        <v>72</v>
      </c>
      <c r="N11" s="212"/>
      <c r="O11" s="52" t="s">
        <v>73</v>
      </c>
      <c r="P11" s="56">
        <v>16</v>
      </c>
      <c r="Q11" s="57">
        <v>17</v>
      </c>
      <c r="R11" s="57">
        <v>18</v>
      </c>
      <c r="S11" s="57">
        <v>19</v>
      </c>
      <c r="T11" s="57">
        <v>20</v>
      </c>
      <c r="U11" s="57">
        <v>21</v>
      </c>
      <c r="V11" s="58">
        <v>22</v>
      </c>
      <c r="W11" s="150"/>
      <c r="X11" s="150"/>
      <c r="Y11" s="79"/>
      <c r="Z11" s="79"/>
      <c r="AA11" s="79"/>
      <c r="AB11" s="79"/>
      <c r="AC11" s="79"/>
      <c r="AD11" s="79"/>
      <c r="AE11" s="79"/>
      <c r="AF11" s="79"/>
      <c r="AG11" s="79"/>
      <c r="AH11" s="79"/>
      <c r="AI11" s="79"/>
      <c r="AJ11" s="79"/>
      <c r="AK11" s="79"/>
      <c r="AL11" s="79"/>
    </row>
    <row r="12" spans="1:50" ht="20.100000000000001" customHeight="1" x14ac:dyDescent="0.2">
      <c r="A12" s="150"/>
      <c r="B12" s="149"/>
      <c r="C12" s="52" t="s">
        <v>73</v>
      </c>
      <c r="D12" s="59">
        <v>22</v>
      </c>
      <c r="E12" s="60">
        <v>23</v>
      </c>
      <c r="F12" s="60">
        <v>24</v>
      </c>
      <c r="G12" s="60">
        <v>25</v>
      </c>
      <c r="H12" s="60">
        <v>26</v>
      </c>
      <c r="I12" s="60">
        <v>27</v>
      </c>
      <c r="J12" s="61">
        <v>28</v>
      </c>
      <c r="K12" s="150"/>
      <c r="L12" s="150"/>
      <c r="M12" s="211" t="s">
        <v>72</v>
      </c>
      <c r="N12" s="212"/>
      <c r="O12" s="52" t="s">
        <v>73</v>
      </c>
      <c r="P12" s="59">
        <v>23</v>
      </c>
      <c r="Q12" s="60">
        <v>24</v>
      </c>
      <c r="R12" s="60">
        <v>25</v>
      </c>
      <c r="S12" s="60">
        <v>26</v>
      </c>
      <c r="T12" s="60">
        <v>27</v>
      </c>
      <c r="U12" s="60">
        <v>28</v>
      </c>
      <c r="V12" s="61">
        <v>29</v>
      </c>
      <c r="W12" s="150"/>
      <c r="X12" s="150"/>
      <c r="Y12" s="79"/>
      <c r="Z12" s="79"/>
      <c r="AA12" s="79"/>
      <c r="AB12" s="79"/>
      <c r="AC12" s="79"/>
      <c r="AD12" s="79"/>
      <c r="AE12" s="79"/>
      <c r="AF12" s="79"/>
      <c r="AG12" s="79"/>
      <c r="AH12" s="79"/>
      <c r="AI12" s="79"/>
      <c r="AJ12" s="79"/>
      <c r="AK12" s="79"/>
      <c r="AL12" s="79"/>
    </row>
    <row r="13" spans="1:50" ht="20.100000000000001" customHeight="1" x14ac:dyDescent="0.2">
      <c r="A13" s="150"/>
      <c r="B13" s="149"/>
      <c r="C13" s="52" t="s">
        <v>133</v>
      </c>
      <c r="D13" s="73">
        <v>29</v>
      </c>
      <c r="E13" s="74">
        <v>30</v>
      </c>
      <c r="F13" s="74">
        <v>1</v>
      </c>
      <c r="G13" s="74">
        <v>2</v>
      </c>
      <c r="H13" s="74">
        <v>3</v>
      </c>
      <c r="I13" s="74">
        <v>4</v>
      </c>
      <c r="J13" s="75">
        <v>5</v>
      </c>
      <c r="K13" s="150"/>
      <c r="L13" s="150"/>
      <c r="M13" s="211" t="s">
        <v>72</v>
      </c>
      <c r="N13" s="212"/>
      <c r="O13" s="52" t="s">
        <v>133</v>
      </c>
      <c r="P13" s="73">
        <v>30</v>
      </c>
      <c r="Q13" s="74">
        <v>1</v>
      </c>
      <c r="R13" s="74">
        <v>2</v>
      </c>
      <c r="S13" s="74">
        <v>3</v>
      </c>
      <c r="T13" s="74">
        <v>4</v>
      </c>
      <c r="U13" s="74">
        <v>5</v>
      </c>
      <c r="V13" s="75">
        <v>6</v>
      </c>
      <c r="W13" s="150"/>
      <c r="X13" s="150"/>
      <c r="Y13" s="79"/>
      <c r="Z13" s="79"/>
      <c r="AA13" s="79"/>
      <c r="AB13" s="79"/>
      <c r="AC13" s="79"/>
      <c r="AD13" s="79"/>
      <c r="AE13" s="79"/>
      <c r="AF13" s="79"/>
      <c r="AG13" s="79"/>
      <c r="AH13" s="79"/>
      <c r="AI13" s="79"/>
      <c r="AJ13" s="79"/>
      <c r="AK13" s="79"/>
      <c r="AL13" s="79"/>
    </row>
    <row r="14" spans="1:50" ht="20.100000000000001" customHeight="1" x14ac:dyDescent="0.2">
      <c r="A14" s="150"/>
      <c r="B14" s="149"/>
      <c r="C14" s="52" t="s">
        <v>137</v>
      </c>
      <c r="D14" s="62">
        <v>6</v>
      </c>
      <c r="E14" s="63">
        <v>7</v>
      </c>
      <c r="F14" s="63">
        <v>8</v>
      </c>
      <c r="G14" s="63">
        <v>9</v>
      </c>
      <c r="H14" s="63">
        <v>10</v>
      </c>
      <c r="I14" s="63">
        <v>11</v>
      </c>
      <c r="J14" s="64">
        <v>12</v>
      </c>
      <c r="K14" s="150"/>
      <c r="L14" s="150"/>
      <c r="M14" s="211" t="s">
        <v>72</v>
      </c>
      <c r="N14" s="212"/>
      <c r="O14" s="52" t="s">
        <v>137</v>
      </c>
      <c r="P14" s="62">
        <v>7</v>
      </c>
      <c r="Q14" s="63">
        <v>8</v>
      </c>
      <c r="R14" s="63">
        <v>9</v>
      </c>
      <c r="S14" s="63">
        <v>10</v>
      </c>
      <c r="T14" s="63">
        <v>11</v>
      </c>
      <c r="U14" s="63">
        <v>12</v>
      </c>
      <c r="V14" s="64">
        <v>13</v>
      </c>
      <c r="W14" s="150"/>
      <c r="X14" s="150"/>
      <c r="Y14" s="79"/>
      <c r="Z14" s="79"/>
      <c r="AA14" s="79"/>
      <c r="AB14" s="79"/>
      <c r="AC14" s="79"/>
      <c r="AD14" s="79"/>
      <c r="AE14" s="79"/>
      <c r="AF14" s="79"/>
      <c r="AG14" s="79"/>
      <c r="AH14" s="79"/>
      <c r="AI14" s="79"/>
      <c r="AJ14" s="79"/>
      <c r="AK14" s="79"/>
      <c r="AL14" s="79"/>
    </row>
    <row r="15" spans="1:50" ht="20.100000000000001" customHeight="1" x14ac:dyDescent="0.2">
      <c r="A15" s="150"/>
      <c r="B15" s="149"/>
      <c r="C15" s="52" t="s">
        <v>137</v>
      </c>
      <c r="D15" s="76">
        <v>13</v>
      </c>
      <c r="E15" s="77">
        <v>14</v>
      </c>
      <c r="F15" s="77">
        <v>15</v>
      </c>
      <c r="G15" s="77">
        <v>16</v>
      </c>
      <c r="H15" s="77">
        <v>17</v>
      </c>
      <c r="I15" s="77">
        <v>18</v>
      </c>
      <c r="J15" s="78">
        <v>19</v>
      </c>
      <c r="K15" s="150"/>
      <c r="L15" s="150"/>
      <c r="M15" s="211" t="s">
        <v>72</v>
      </c>
      <c r="N15" s="212"/>
      <c r="O15" s="52" t="s">
        <v>137</v>
      </c>
      <c r="P15" s="76">
        <v>14</v>
      </c>
      <c r="Q15" s="77">
        <v>15</v>
      </c>
      <c r="R15" s="77">
        <v>16</v>
      </c>
      <c r="S15" s="77">
        <v>17</v>
      </c>
      <c r="T15" s="77">
        <v>18</v>
      </c>
      <c r="U15" s="77">
        <v>19</v>
      </c>
      <c r="V15" s="78">
        <v>20</v>
      </c>
      <c r="W15" s="150"/>
      <c r="X15" s="150"/>
      <c r="Y15" s="79"/>
      <c r="Z15" s="79"/>
      <c r="AA15" s="79"/>
      <c r="AB15" s="79"/>
      <c r="AC15" s="79"/>
      <c r="AD15" s="79"/>
      <c r="AE15" s="79"/>
      <c r="AF15" s="79"/>
      <c r="AG15" s="79"/>
      <c r="AH15" s="79"/>
      <c r="AI15" s="79"/>
      <c r="AJ15" s="79"/>
      <c r="AK15" s="79"/>
      <c r="AL15" s="79"/>
    </row>
    <row r="16" spans="1:50" x14ac:dyDescent="0.2">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79"/>
      <c r="Z16" s="79"/>
      <c r="AA16" s="79"/>
      <c r="AB16" s="79"/>
      <c r="AC16" s="79"/>
      <c r="AD16" s="79"/>
      <c r="AE16" s="79"/>
      <c r="AF16" s="79"/>
      <c r="AG16" s="79"/>
      <c r="AH16" s="79"/>
      <c r="AI16" s="79"/>
      <c r="AJ16" s="79"/>
      <c r="AK16" s="79"/>
      <c r="AL16" s="79"/>
    </row>
    <row r="17" spans="1:50" x14ac:dyDescent="0.2">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79"/>
      <c r="Z17" s="79"/>
      <c r="AA17" s="79"/>
      <c r="AB17" s="79"/>
      <c r="AC17" s="79"/>
      <c r="AD17" s="79"/>
      <c r="AE17" s="79"/>
      <c r="AF17" s="79"/>
      <c r="AG17" s="79"/>
      <c r="AH17" s="79"/>
      <c r="AI17" s="79"/>
      <c r="AJ17" s="79"/>
      <c r="AK17" s="79"/>
      <c r="AL17" s="79"/>
    </row>
    <row r="18" spans="1:50" x14ac:dyDescent="0.2">
      <c r="A18" s="149"/>
      <c r="B18" s="149"/>
      <c r="C18" s="149"/>
      <c r="D18" s="217" t="s">
        <v>74</v>
      </c>
      <c r="E18" s="217"/>
      <c r="F18" s="217"/>
      <c r="G18" s="217"/>
      <c r="H18" s="217"/>
      <c r="I18" s="217"/>
      <c r="J18" s="217"/>
      <c r="K18" s="149"/>
      <c r="L18" s="149"/>
      <c r="M18" s="149"/>
      <c r="N18" s="149"/>
      <c r="O18" s="149"/>
      <c r="P18" s="217" t="s">
        <v>75</v>
      </c>
      <c r="Q18" s="217"/>
      <c r="R18" s="217"/>
      <c r="S18" s="217"/>
      <c r="T18" s="217"/>
      <c r="U18" s="217"/>
      <c r="V18" s="217"/>
      <c r="W18" s="149"/>
      <c r="X18" s="149"/>
      <c r="Y18" s="79"/>
      <c r="Z18" s="79"/>
      <c r="AA18" s="79"/>
      <c r="AB18" s="79"/>
      <c r="AC18" s="79"/>
      <c r="AD18" s="79"/>
      <c r="AE18" s="79"/>
      <c r="AF18" s="79"/>
      <c r="AG18" s="79"/>
      <c r="AH18" s="79"/>
      <c r="AI18" s="79"/>
      <c r="AJ18" s="79"/>
      <c r="AK18" s="79"/>
      <c r="AL18" s="79"/>
    </row>
    <row r="19" spans="1:50" ht="13.15" customHeight="1" x14ac:dyDescent="0.2">
      <c r="A19" s="149"/>
      <c r="B19" s="149"/>
      <c r="C19" s="213" t="s">
        <v>127</v>
      </c>
      <c r="D19" s="213"/>
      <c r="E19" s="213"/>
      <c r="F19" s="213"/>
      <c r="G19" s="149"/>
      <c r="H19" s="149" t="s">
        <v>128</v>
      </c>
      <c r="I19" s="149"/>
      <c r="J19" s="149"/>
      <c r="K19" s="149"/>
      <c r="L19" s="149"/>
      <c r="M19" s="149"/>
      <c r="N19" s="149"/>
      <c r="O19" s="213" t="s">
        <v>129</v>
      </c>
      <c r="P19" s="213"/>
      <c r="Q19" s="213"/>
      <c r="R19" s="213"/>
      <c r="S19" s="149"/>
      <c r="T19" s="149" t="s">
        <v>128</v>
      </c>
      <c r="U19" s="149"/>
      <c r="V19" s="149"/>
      <c r="W19" s="149"/>
      <c r="X19" s="149"/>
      <c r="Y19" s="79"/>
      <c r="Z19" s="79"/>
      <c r="AA19" s="79"/>
      <c r="AB19" s="79"/>
      <c r="AC19" s="79"/>
      <c r="AD19" s="79"/>
      <c r="AE19" s="79"/>
      <c r="AF19" s="79"/>
      <c r="AG19" s="79"/>
      <c r="AH19" s="79"/>
      <c r="AI19" s="79"/>
      <c r="AJ19" s="79"/>
      <c r="AK19" s="79"/>
      <c r="AL19" s="79"/>
    </row>
    <row r="20" spans="1:50" x14ac:dyDescent="0.2">
      <c r="A20" s="65"/>
      <c r="B20" s="65"/>
      <c r="C20" s="213" t="s">
        <v>130</v>
      </c>
      <c r="D20" s="213"/>
      <c r="E20" s="213"/>
      <c r="F20" s="213"/>
      <c r="G20" s="6"/>
      <c r="H20" s="6" t="s">
        <v>131</v>
      </c>
      <c r="I20" s="6"/>
      <c r="J20" s="6"/>
      <c r="K20" s="65"/>
      <c r="L20" s="65"/>
      <c r="M20" s="65"/>
      <c r="N20" s="65"/>
      <c r="O20" s="213" t="s">
        <v>132</v>
      </c>
      <c r="P20" s="213"/>
      <c r="Q20" s="213"/>
      <c r="R20" s="213"/>
      <c r="S20" s="6"/>
      <c r="T20" s="6" t="s">
        <v>131</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x14ac:dyDescent="0.2">
      <c r="A21" s="67"/>
      <c r="B21" s="67"/>
      <c r="C21" s="213" t="s">
        <v>134</v>
      </c>
      <c r="D21" s="213"/>
      <c r="E21" s="213"/>
      <c r="F21" s="213"/>
      <c r="G21" s="6"/>
      <c r="H21" s="6" t="s">
        <v>135</v>
      </c>
      <c r="I21" s="6"/>
      <c r="J21" s="6"/>
      <c r="K21" s="65"/>
      <c r="L21" s="65"/>
      <c r="M21" s="65"/>
      <c r="N21" s="65"/>
      <c r="O21" s="213" t="s">
        <v>136</v>
      </c>
      <c r="P21" s="213"/>
      <c r="Q21" s="213"/>
      <c r="R21" s="213"/>
      <c r="S21" s="68"/>
      <c r="T21" s="68" t="s">
        <v>135</v>
      </c>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x14ac:dyDescent="0.2">
      <c r="A22" s="65"/>
      <c r="B22" s="65"/>
      <c r="C22" s="213"/>
      <c r="D22" s="213"/>
      <c r="E22" s="213"/>
      <c r="F22" s="213"/>
      <c r="G22" s="6"/>
      <c r="H22" s="6"/>
      <c r="I22" s="6"/>
      <c r="J22" s="6"/>
      <c r="K22" s="65"/>
      <c r="L22" s="65"/>
      <c r="M22" s="65"/>
      <c r="N22" s="65"/>
      <c r="O22" s="213"/>
      <c r="P22" s="213"/>
      <c r="Q22" s="213"/>
      <c r="R22" s="213"/>
      <c r="S22" s="6"/>
      <c r="T22" s="6"/>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x14ac:dyDescent="0.2">
      <c r="A23" s="65"/>
      <c r="B23" s="65"/>
      <c r="C23" s="213"/>
      <c r="D23" s="213"/>
      <c r="E23" s="213"/>
      <c r="F23" s="213"/>
      <c r="G23" s="6"/>
      <c r="H23" s="6"/>
      <c r="I23" s="6"/>
      <c r="J23" s="65"/>
      <c r="K23" s="65"/>
      <c r="L23" s="65"/>
      <c r="M23" s="65"/>
      <c r="N23" s="65"/>
      <c r="O23" s="213"/>
      <c r="P23" s="213"/>
      <c r="Q23" s="213"/>
      <c r="R23" s="213"/>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x14ac:dyDescent="0.2">
      <c r="A24" s="149"/>
      <c r="B24" s="149"/>
      <c r="C24" s="213"/>
      <c r="D24" s="213"/>
      <c r="E24" s="213"/>
      <c r="F24" s="213"/>
      <c r="G24" s="6"/>
      <c r="H24" s="6"/>
      <c r="I24" s="6"/>
      <c r="J24" s="149"/>
      <c r="K24" s="149"/>
      <c r="L24" s="149"/>
      <c r="M24" s="149"/>
      <c r="N24" s="149"/>
      <c r="O24" s="213"/>
      <c r="P24" s="213"/>
      <c r="Q24" s="213"/>
      <c r="R24" s="213"/>
      <c r="S24" s="6"/>
      <c r="T24" s="6"/>
      <c r="U24" s="6"/>
      <c r="V24" s="6"/>
      <c r="W24" s="6"/>
      <c r="X24" s="149"/>
      <c r="Y24" s="79"/>
      <c r="Z24" s="79"/>
      <c r="AA24" s="79"/>
      <c r="AB24" s="79"/>
      <c r="AC24" s="79"/>
      <c r="AD24" s="79"/>
      <c r="AE24" s="79"/>
      <c r="AF24" s="79"/>
      <c r="AG24" s="79"/>
      <c r="AH24" s="79"/>
      <c r="AI24" s="79"/>
      <c r="AJ24" s="79"/>
      <c r="AK24" s="79"/>
      <c r="AL24" s="79"/>
    </row>
    <row r="25" spans="1:50" ht="12.75" customHeight="1" x14ac:dyDescent="0.2">
      <c r="Y25" s="79"/>
      <c r="Z25" s="79"/>
      <c r="AA25" s="79"/>
      <c r="AB25" s="79"/>
      <c r="AC25" s="79"/>
      <c r="AD25" s="79"/>
      <c r="AE25" s="79"/>
      <c r="AF25" s="79"/>
      <c r="AG25" s="79"/>
      <c r="AH25" s="79"/>
      <c r="AI25" s="79"/>
      <c r="AJ25" s="79"/>
      <c r="AK25" s="79"/>
      <c r="AL25" s="79"/>
    </row>
    <row r="26" spans="1:50" x14ac:dyDescent="0.2">
      <c r="A26" s="149"/>
      <c r="B26" s="149"/>
      <c r="C26" s="213"/>
      <c r="D26" s="213"/>
      <c r="E26" s="213"/>
      <c r="F26" s="213"/>
      <c r="G26" s="6"/>
      <c r="H26" s="6"/>
      <c r="I26" s="6"/>
      <c r="J26" s="149"/>
      <c r="K26" s="149"/>
      <c r="L26" s="149"/>
      <c r="M26" s="149"/>
      <c r="N26" s="149"/>
      <c r="O26" s="213"/>
      <c r="P26" s="213"/>
      <c r="Q26" s="213"/>
      <c r="R26" s="213"/>
      <c r="S26" s="6"/>
      <c r="T26" s="6"/>
      <c r="U26" s="6"/>
      <c r="V26" s="6"/>
      <c r="W26" s="6"/>
      <c r="X26" s="149"/>
      <c r="Y26" s="79"/>
      <c r="Z26" s="79"/>
      <c r="AA26" s="79"/>
      <c r="AB26" s="79"/>
      <c r="AC26" s="79"/>
      <c r="AD26" s="79"/>
      <c r="AE26" s="79"/>
      <c r="AF26" s="79"/>
      <c r="AG26" s="79"/>
      <c r="AH26" s="79"/>
      <c r="AI26" s="79"/>
      <c r="AJ26" s="79"/>
      <c r="AK26" s="79"/>
      <c r="AL26" s="79"/>
    </row>
    <row r="27" spans="1:50" x14ac:dyDescent="0.2">
      <c r="A27" s="149"/>
      <c r="B27" s="149"/>
      <c r="C27" s="213"/>
      <c r="D27" s="214"/>
      <c r="E27" s="214"/>
      <c r="F27" s="6"/>
      <c r="G27" s="6"/>
      <c r="H27" s="6"/>
      <c r="I27" s="6"/>
      <c r="J27" s="149"/>
      <c r="K27" s="149"/>
      <c r="L27" s="149"/>
      <c r="M27" s="149"/>
      <c r="N27" s="149"/>
      <c r="O27" s="213"/>
      <c r="P27" s="214"/>
      <c r="Q27" s="214"/>
      <c r="R27" s="6"/>
      <c r="S27" s="6"/>
      <c r="T27" s="6"/>
      <c r="U27" s="6"/>
      <c r="V27" s="6"/>
      <c r="W27" s="6"/>
      <c r="X27" s="149"/>
      <c r="Y27" s="79"/>
      <c r="Z27" s="79"/>
      <c r="AA27" s="79"/>
      <c r="AB27" s="79"/>
      <c r="AC27" s="79"/>
      <c r="AD27" s="79"/>
      <c r="AE27" s="79"/>
      <c r="AF27" s="79"/>
      <c r="AG27" s="79"/>
      <c r="AH27" s="79"/>
      <c r="AI27" s="79"/>
      <c r="AJ27" s="79"/>
      <c r="AK27" s="79"/>
      <c r="AL27" s="79"/>
    </row>
    <row r="28" spans="1:50" x14ac:dyDescent="0.2">
      <c r="A28" s="149"/>
      <c r="B28" s="149"/>
      <c r="C28" s="213"/>
      <c r="D28" s="214"/>
      <c r="E28" s="214"/>
      <c r="F28" s="149"/>
      <c r="G28" s="149"/>
      <c r="H28" s="149"/>
      <c r="I28" s="149"/>
      <c r="J28" s="149"/>
      <c r="K28" s="149"/>
      <c r="L28" s="149"/>
      <c r="M28" s="149"/>
      <c r="N28" s="149"/>
      <c r="O28" s="213"/>
      <c r="P28" s="214"/>
      <c r="Q28" s="214"/>
      <c r="R28" s="149"/>
      <c r="S28" s="149"/>
      <c r="T28" s="149"/>
      <c r="U28" s="149"/>
      <c r="V28" s="149"/>
      <c r="W28" s="149"/>
      <c r="X28" s="149"/>
      <c r="Y28" s="79"/>
      <c r="Z28" s="79"/>
      <c r="AA28" s="79"/>
      <c r="AB28" s="79"/>
      <c r="AC28" s="79"/>
      <c r="AD28" s="79"/>
      <c r="AE28" s="79"/>
      <c r="AF28" s="79"/>
      <c r="AG28" s="79"/>
      <c r="AH28" s="79"/>
      <c r="AI28" s="79"/>
      <c r="AJ28" s="79"/>
      <c r="AK28" s="79"/>
      <c r="AL28" s="79"/>
    </row>
    <row r="29" spans="1:50" x14ac:dyDescent="0.2">
      <c r="A29" s="149"/>
      <c r="B29" s="149"/>
      <c r="C29" s="213"/>
      <c r="D29" s="214"/>
      <c r="E29" s="214"/>
      <c r="F29" s="149"/>
      <c r="G29" s="149"/>
      <c r="H29" s="149"/>
      <c r="I29" s="149"/>
      <c r="J29" s="149"/>
      <c r="K29" s="149"/>
      <c r="L29" s="149"/>
      <c r="M29" s="149"/>
      <c r="N29" s="149"/>
      <c r="O29" s="213"/>
      <c r="P29" s="214"/>
      <c r="Q29" s="214"/>
      <c r="R29" s="149"/>
      <c r="T29" s="149"/>
      <c r="U29" s="149"/>
      <c r="V29" s="149"/>
      <c r="W29" s="149"/>
      <c r="X29" s="149"/>
      <c r="Y29" s="79"/>
      <c r="Z29" s="79"/>
      <c r="AA29" s="79"/>
      <c r="AB29" s="79"/>
      <c r="AC29" s="79"/>
      <c r="AD29" s="79"/>
      <c r="AE29" s="79"/>
      <c r="AF29" s="79"/>
      <c r="AG29" s="79"/>
      <c r="AH29" s="79"/>
      <c r="AI29" s="79"/>
      <c r="AJ29" s="79"/>
      <c r="AK29" s="79"/>
      <c r="AL29" s="79"/>
    </row>
    <row r="30" spans="1:50" x14ac:dyDescent="0.2">
      <c r="A30" s="149"/>
      <c r="B30" s="149"/>
      <c r="C30" s="151"/>
      <c r="D30" s="149"/>
      <c r="E30" s="149"/>
      <c r="F30" s="149"/>
      <c r="G30" s="69" t="s">
        <v>76</v>
      </c>
      <c r="H30" s="149">
        <v>30</v>
      </c>
      <c r="I30" s="149"/>
      <c r="J30" s="149"/>
      <c r="K30" s="149"/>
      <c r="L30" s="149"/>
      <c r="M30" s="149"/>
      <c r="N30" s="149"/>
      <c r="O30" s="151"/>
      <c r="P30" s="149"/>
      <c r="Q30" s="149"/>
      <c r="R30" s="149"/>
      <c r="S30" s="69" t="s">
        <v>76</v>
      </c>
      <c r="T30" s="149">
        <v>30</v>
      </c>
      <c r="U30" s="149"/>
      <c r="V30" s="149"/>
      <c r="W30" s="149"/>
      <c r="X30" s="149"/>
      <c r="Y30" s="79"/>
      <c r="Z30" s="79"/>
      <c r="AA30" s="79"/>
      <c r="AB30" s="79"/>
      <c r="AC30" s="79"/>
      <c r="AD30" s="79"/>
      <c r="AE30" s="79"/>
      <c r="AF30" s="79"/>
      <c r="AG30" s="79"/>
      <c r="AH30" s="79"/>
      <c r="AI30" s="79"/>
      <c r="AJ30" s="79"/>
      <c r="AK30" s="79"/>
      <c r="AL30" s="79"/>
    </row>
    <row r="31" spans="1:50" x14ac:dyDescent="0.2">
      <c r="A31" s="149"/>
      <c r="B31" s="149"/>
      <c r="C31" s="151"/>
      <c r="D31" s="149"/>
      <c r="E31" s="149"/>
      <c r="F31" s="149"/>
      <c r="G31" s="69" t="s">
        <v>77</v>
      </c>
      <c r="H31" s="149">
        <v>12</v>
      </c>
      <c r="I31" s="149"/>
      <c r="J31" s="149"/>
      <c r="K31" s="149"/>
      <c r="L31" s="149"/>
      <c r="M31" s="149"/>
      <c r="N31" s="149"/>
      <c r="O31" s="151"/>
      <c r="P31" s="149"/>
      <c r="Q31" s="149"/>
      <c r="R31" s="149"/>
      <c r="S31" s="69" t="s">
        <v>77</v>
      </c>
      <c r="T31" s="149">
        <v>12</v>
      </c>
      <c r="U31" s="149"/>
      <c r="V31" s="149"/>
      <c r="W31" s="149"/>
      <c r="X31" s="149"/>
      <c r="Y31" s="79"/>
      <c r="Z31" s="79"/>
      <c r="AA31" s="79"/>
      <c r="AB31" s="79"/>
      <c r="AC31" s="79"/>
      <c r="AD31" s="79"/>
      <c r="AE31" s="79"/>
      <c r="AF31" s="79"/>
      <c r="AG31" s="79"/>
      <c r="AH31" s="79"/>
      <c r="AI31" s="79"/>
      <c r="AJ31" s="79"/>
      <c r="AK31" s="79"/>
      <c r="AL31" s="79"/>
    </row>
    <row r="32" spans="1:50" x14ac:dyDescent="0.2">
      <c r="A32" s="149"/>
      <c r="B32" s="149"/>
      <c r="C32" s="151"/>
      <c r="D32" s="149"/>
      <c r="E32" s="149"/>
      <c r="F32" s="149"/>
      <c r="G32" s="149"/>
      <c r="H32" s="149"/>
      <c r="I32" s="149"/>
      <c r="J32" s="149"/>
      <c r="K32" s="149"/>
      <c r="L32" s="149"/>
      <c r="M32" s="149"/>
      <c r="N32" s="149"/>
      <c r="O32" s="151"/>
      <c r="P32" s="149"/>
      <c r="Q32" s="149"/>
      <c r="R32" s="149"/>
      <c r="S32" s="149"/>
      <c r="T32" s="149"/>
      <c r="U32" s="149"/>
      <c r="V32" s="149"/>
      <c r="W32" s="149"/>
      <c r="X32" s="149"/>
      <c r="Y32" s="79"/>
      <c r="Z32" s="79"/>
      <c r="AA32" s="79"/>
      <c r="AB32" s="79"/>
      <c r="AC32" s="79"/>
      <c r="AD32" s="79"/>
      <c r="AE32" s="79"/>
      <c r="AF32" s="79"/>
      <c r="AG32" s="79"/>
      <c r="AH32" s="79"/>
      <c r="AI32" s="79"/>
      <c r="AJ32" s="79"/>
      <c r="AK32" s="79"/>
      <c r="AL32" s="79"/>
    </row>
    <row r="33" spans="1:38" x14ac:dyDescent="0.2">
      <c r="A33" s="149"/>
      <c r="B33" s="149"/>
      <c r="C33" s="151"/>
      <c r="D33" s="149"/>
      <c r="E33" s="149"/>
      <c r="F33" s="149"/>
      <c r="G33" s="149"/>
      <c r="H33" s="149"/>
      <c r="I33" s="149"/>
      <c r="J33" s="149"/>
      <c r="K33" s="149"/>
      <c r="L33" s="149"/>
      <c r="M33" s="149"/>
      <c r="N33" s="149"/>
      <c r="O33" s="151"/>
      <c r="P33" s="149"/>
      <c r="Q33" s="149"/>
      <c r="R33" s="149"/>
      <c r="S33" s="149"/>
      <c r="T33" s="149"/>
      <c r="U33" s="149"/>
      <c r="V33" s="149"/>
      <c r="W33" s="149"/>
      <c r="X33" s="149"/>
      <c r="Y33" s="79"/>
      <c r="Z33" s="79"/>
      <c r="AA33" s="79"/>
      <c r="AB33" s="79"/>
      <c r="AC33" s="79"/>
      <c r="AD33" s="79"/>
      <c r="AE33" s="79"/>
      <c r="AF33" s="79"/>
      <c r="AG33" s="79"/>
      <c r="AH33" s="79"/>
      <c r="AI33" s="79"/>
      <c r="AJ33" s="79"/>
      <c r="AK33" s="79"/>
      <c r="AL33" s="79"/>
    </row>
    <row r="34" spans="1:38" x14ac:dyDescent="0.2">
      <c r="A34" s="149"/>
      <c r="B34" s="70"/>
      <c r="C34" s="71"/>
      <c r="D34" s="149"/>
      <c r="E34" s="149"/>
      <c r="F34" s="149"/>
      <c r="G34" s="149"/>
      <c r="H34" s="149"/>
      <c r="I34" s="149"/>
      <c r="J34" s="149"/>
      <c r="K34" s="149"/>
      <c r="L34" s="149"/>
      <c r="M34" s="149"/>
      <c r="N34" s="149"/>
      <c r="O34" s="151"/>
      <c r="P34" s="149"/>
      <c r="Q34" s="149"/>
      <c r="R34" s="149"/>
      <c r="S34" s="149"/>
      <c r="T34" s="149"/>
      <c r="U34" s="149"/>
      <c r="V34" s="149"/>
      <c r="W34" s="149"/>
      <c r="X34" s="149"/>
      <c r="Y34" s="79"/>
      <c r="Z34" s="79"/>
      <c r="AA34" s="79"/>
      <c r="AB34" s="79"/>
      <c r="AC34" s="79"/>
      <c r="AD34" s="79"/>
      <c r="AE34" s="79"/>
      <c r="AF34" s="79"/>
      <c r="AG34" s="79"/>
      <c r="AH34" s="79"/>
      <c r="AI34" s="79"/>
      <c r="AJ34" s="79"/>
      <c r="AK34" s="79"/>
      <c r="AL34" s="79"/>
    </row>
    <row r="35" spans="1:38" x14ac:dyDescent="0.2">
      <c r="A35" s="149"/>
      <c r="B35" s="70"/>
      <c r="C35" s="71"/>
      <c r="D35" s="149"/>
      <c r="E35" s="149"/>
      <c r="F35" s="149"/>
      <c r="G35" s="149"/>
      <c r="H35" s="149"/>
      <c r="I35" s="149"/>
      <c r="J35" s="149"/>
      <c r="K35" s="149"/>
      <c r="L35" s="149"/>
      <c r="M35" s="149"/>
      <c r="N35" s="149"/>
      <c r="O35" s="149"/>
      <c r="P35" s="149"/>
      <c r="Q35" s="149"/>
      <c r="R35" s="149"/>
      <c r="S35" s="149"/>
      <c r="T35" s="149"/>
      <c r="U35" s="149"/>
      <c r="V35" s="149"/>
      <c r="W35" s="149"/>
      <c r="X35" s="149"/>
      <c r="Y35" s="79"/>
      <c r="Z35" s="79"/>
      <c r="AA35" s="79"/>
      <c r="AB35" s="79"/>
      <c r="AC35" s="79"/>
      <c r="AD35" s="79"/>
      <c r="AE35" s="79"/>
      <c r="AF35" s="79"/>
      <c r="AG35" s="79"/>
      <c r="AH35" s="79"/>
      <c r="AI35" s="79"/>
      <c r="AJ35" s="79"/>
      <c r="AK35" s="79"/>
      <c r="AL35" s="79"/>
    </row>
    <row r="36" spans="1:38" x14ac:dyDescent="0.2">
      <c r="A36" s="149"/>
      <c r="B36" s="149"/>
      <c r="C36" s="71"/>
      <c r="D36" s="149"/>
      <c r="E36" s="149"/>
      <c r="F36" s="149"/>
      <c r="G36" s="149"/>
      <c r="H36" s="149"/>
      <c r="I36" s="149"/>
      <c r="J36" s="149"/>
      <c r="K36" s="149"/>
      <c r="L36" s="149"/>
      <c r="M36" s="149"/>
      <c r="N36" s="149"/>
      <c r="O36" s="149"/>
      <c r="P36" s="149"/>
      <c r="Q36" s="149"/>
      <c r="R36" s="149"/>
      <c r="S36" s="149"/>
      <c r="T36" s="149"/>
      <c r="U36" s="149"/>
      <c r="V36" s="149"/>
      <c r="W36" s="149"/>
      <c r="X36" s="149"/>
      <c r="Y36" s="79"/>
      <c r="Z36" s="79"/>
      <c r="AA36" s="79"/>
      <c r="AB36" s="79"/>
      <c r="AC36" s="79"/>
      <c r="AD36" s="79"/>
      <c r="AE36" s="79"/>
      <c r="AF36" s="79"/>
      <c r="AG36" s="79"/>
      <c r="AH36" s="79"/>
      <c r="AI36" s="79"/>
      <c r="AJ36" s="79"/>
      <c r="AK36" s="79"/>
      <c r="AL36" s="79"/>
    </row>
    <row r="37" spans="1:38" x14ac:dyDescent="0.2">
      <c r="A37" s="149"/>
      <c r="C37" s="72" t="s">
        <v>141</v>
      </c>
      <c r="D37" s="149"/>
      <c r="E37" s="149"/>
      <c r="F37" s="149"/>
      <c r="G37" s="149"/>
      <c r="H37" s="149"/>
      <c r="I37" s="149"/>
      <c r="J37" s="149"/>
      <c r="K37" s="149"/>
      <c r="L37" s="149"/>
      <c r="M37" s="149"/>
      <c r="N37" s="149"/>
      <c r="O37" s="149"/>
      <c r="P37" s="149"/>
      <c r="Q37" s="149"/>
      <c r="R37" s="149"/>
      <c r="S37" s="149"/>
      <c r="T37" s="149"/>
      <c r="U37" s="149"/>
      <c r="V37" s="149"/>
      <c r="W37" s="149"/>
      <c r="X37" s="149"/>
      <c r="Y37" s="79"/>
      <c r="Z37" s="79"/>
      <c r="AA37" s="79"/>
      <c r="AB37" s="79"/>
      <c r="AC37" s="79"/>
      <c r="AD37" s="79"/>
      <c r="AE37" s="79"/>
      <c r="AF37" s="79"/>
      <c r="AG37" s="79"/>
      <c r="AH37" s="79"/>
      <c r="AI37" s="79"/>
      <c r="AJ37" s="79"/>
      <c r="AK37" s="79"/>
      <c r="AL37" s="79"/>
    </row>
    <row r="38" spans="1:38" x14ac:dyDescent="0.2">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79"/>
      <c r="Z38" s="79"/>
      <c r="AA38" s="79"/>
      <c r="AB38" s="79"/>
      <c r="AC38" s="79"/>
      <c r="AD38" s="79"/>
      <c r="AE38" s="79"/>
      <c r="AF38" s="79"/>
      <c r="AG38" s="79"/>
      <c r="AH38" s="79"/>
      <c r="AI38" s="79"/>
      <c r="AJ38" s="79"/>
      <c r="AK38" s="79"/>
      <c r="AL38" s="79"/>
    </row>
    <row r="39" spans="1:38" x14ac:dyDescent="0.2">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79"/>
      <c r="Z39" s="79"/>
      <c r="AA39" s="79"/>
      <c r="AB39" s="79"/>
      <c r="AC39" s="79"/>
      <c r="AD39" s="79"/>
      <c r="AE39" s="79"/>
      <c r="AF39" s="79"/>
      <c r="AG39" s="79"/>
      <c r="AH39" s="79"/>
      <c r="AI39" s="79"/>
      <c r="AJ39" s="79"/>
      <c r="AK39" s="79"/>
      <c r="AL39" s="79"/>
    </row>
    <row r="40" spans="1:38" x14ac:dyDescent="0.2">
      <c r="A40" s="149"/>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79"/>
      <c r="Z40" s="79"/>
      <c r="AA40" s="79"/>
      <c r="AB40" s="79"/>
      <c r="AC40" s="79"/>
      <c r="AD40" s="79"/>
      <c r="AE40" s="79"/>
      <c r="AF40" s="79"/>
      <c r="AG40" s="79"/>
      <c r="AH40" s="79"/>
      <c r="AI40" s="79"/>
      <c r="AJ40" s="79"/>
      <c r="AK40" s="79"/>
      <c r="AL40" s="79"/>
    </row>
    <row r="41" spans="1:38" x14ac:dyDescent="0.2">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79"/>
      <c r="Z41" s="79"/>
      <c r="AA41" s="79"/>
      <c r="AB41" s="79"/>
      <c r="AC41" s="79"/>
      <c r="AD41" s="79"/>
      <c r="AE41" s="79"/>
      <c r="AF41" s="79"/>
      <c r="AG41" s="79"/>
      <c r="AH41" s="79"/>
      <c r="AI41" s="79"/>
      <c r="AJ41" s="79"/>
      <c r="AK41" s="79"/>
      <c r="AL41" s="79"/>
    </row>
    <row r="42" spans="1:38" x14ac:dyDescent="0.2">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79"/>
      <c r="Z42" s="79"/>
      <c r="AA42" s="79"/>
      <c r="AB42" s="79"/>
      <c r="AC42" s="79"/>
      <c r="AD42" s="79"/>
      <c r="AE42" s="79"/>
      <c r="AF42" s="79"/>
      <c r="AG42" s="79"/>
      <c r="AH42" s="79"/>
      <c r="AI42" s="79"/>
      <c r="AJ42" s="79"/>
      <c r="AK42" s="79"/>
      <c r="AL42" s="79"/>
    </row>
    <row r="43" spans="1:38" ht="12.75" customHeight="1" x14ac:dyDescent="0.2">
      <c r="A43" s="149"/>
      <c r="X43" s="149"/>
      <c r="Y43" s="79"/>
      <c r="Z43" s="79"/>
      <c r="AA43" s="79"/>
      <c r="AB43" s="79"/>
      <c r="AC43" s="79"/>
      <c r="AD43" s="79"/>
      <c r="AE43" s="79"/>
      <c r="AF43" s="79"/>
      <c r="AG43" s="79"/>
      <c r="AH43" s="79"/>
      <c r="AI43" s="79"/>
      <c r="AJ43" s="79"/>
      <c r="AK43" s="79"/>
      <c r="AL43" s="79"/>
    </row>
    <row r="44" spans="1:38" ht="41.25" customHeight="1" x14ac:dyDescent="0.2">
      <c r="A44" s="149"/>
      <c r="B44" s="215" t="s">
        <v>78</v>
      </c>
      <c r="C44" s="215"/>
      <c r="D44" s="215"/>
      <c r="E44" s="215"/>
      <c r="F44" s="215"/>
      <c r="G44" s="215"/>
      <c r="H44" s="215"/>
      <c r="I44" s="215"/>
      <c r="J44" s="215"/>
      <c r="K44" s="215"/>
      <c r="L44" s="215"/>
      <c r="M44" s="215"/>
      <c r="N44" s="215"/>
      <c r="O44" s="215"/>
      <c r="P44" s="215"/>
      <c r="Q44" s="215"/>
      <c r="R44" s="215"/>
      <c r="S44" s="215"/>
      <c r="T44" s="215"/>
      <c r="U44" s="215"/>
      <c r="V44" s="215"/>
      <c r="W44" s="215"/>
      <c r="X44" s="149"/>
      <c r="Y44" s="79"/>
      <c r="Z44" s="79"/>
      <c r="AA44" s="79"/>
      <c r="AB44" s="79"/>
      <c r="AC44" s="79"/>
      <c r="AD44" s="79"/>
      <c r="AE44" s="79"/>
      <c r="AF44" s="79"/>
      <c r="AG44" s="79"/>
      <c r="AH44" s="79"/>
      <c r="AI44" s="79"/>
      <c r="AJ44" s="79"/>
      <c r="AK44" s="79"/>
      <c r="AL44" s="79"/>
    </row>
    <row r="45" spans="1:38" x14ac:dyDescent="0.2">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79"/>
      <c r="Z45" s="79"/>
      <c r="AA45" s="79"/>
      <c r="AB45" s="79"/>
      <c r="AC45" s="79"/>
      <c r="AD45" s="79"/>
      <c r="AE45" s="79"/>
      <c r="AF45" s="79"/>
      <c r="AG45" s="79"/>
      <c r="AH45" s="79"/>
      <c r="AI45" s="79"/>
      <c r="AJ45" s="79"/>
      <c r="AK45" s="79"/>
      <c r="AL45" s="79"/>
    </row>
    <row r="46" spans="1:38" x14ac:dyDescent="0.2">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x14ac:dyDescent="0.2">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x14ac:dyDescent="0.2">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x14ac:dyDescent="0.2">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x14ac:dyDescent="0.2">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x14ac:dyDescent="0.2">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2">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2">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2">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2">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2">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zoomScale="80" zoomScaleNormal="80" workbookViewId="0">
      <selection activeCell="J21" sqref="J21"/>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40" t="s">
        <v>79</v>
      </c>
      <c r="B1" s="40" t="s">
        <v>138</v>
      </c>
    </row>
    <row r="2" spans="1:57" ht="72" x14ac:dyDescent="0.25">
      <c r="A2" s="41" t="s">
        <v>80</v>
      </c>
      <c r="B2" s="80" t="s">
        <v>139</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2"/>
      <c r="D4" s="218" t="s">
        <v>81</v>
      </c>
      <c r="E4" s="219"/>
      <c r="G4" s="220" t="s">
        <v>82</v>
      </c>
      <c r="H4" s="221"/>
      <c r="I4" s="221"/>
      <c r="J4" s="221"/>
      <c r="K4" s="221"/>
      <c r="L4" s="221"/>
      <c r="M4" s="221"/>
      <c r="N4" s="221"/>
      <c r="O4" s="221"/>
      <c r="P4" s="221"/>
      <c r="Q4" s="221"/>
      <c r="R4" s="221"/>
      <c r="T4" s="220" t="s">
        <v>83</v>
      </c>
      <c r="U4" s="221"/>
      <c r="V4" s="221"/>
      <c r="W4" s="221"/>
      <c r="X4" s="221"/>
      <c r="Y4" s="221"/>
      <c r="Z4" s="221"/>
      <c r="AA4" s="221"/>
      <c r="AB4" s="221"/>
      <c r="AC4" s="221"/>
      <c r="AD4" s="221"/>
      <c r="AE4" s="221"/>
      <c r="AF4" s="3"/>
      <c r="AG4" s="220" t="s">
        <v>84</v>
      </c>
      <c r="AH4" s="221"/>
      <c r="AI4" s="221"/>
      <c r="AJ4" s="221"/>
      <c r="AK4" s="221"/>
      <c r="AL4" s="221"/>
      <c r="AM4" s="221"/>
      <c r="AN4" s="221"/>
      <c r="AO4" s="221"/>
      <c r="AP4" s="221"/>
      <c r="AQ4" s="221"/>
      <c r="AR4" s="221"/>
      <c r="AT4" s="220" t="s">
        <v>85</v>
      </c>
      <c r="AU4" s="221"/>
      <c r="AV4" s="221"/>
      <c r="AW4" s="221"/>
      <c r="AX4" s="221"/>
      <c r="AY4" s="221"/>
      <c r="AZ4" s="221"/>
      <c r="BA4" s="221"/>
      <c r="BB4" s="221"/>
      <c r="BC4" s="221"/>
      <c r="BD4" s="221"/>
      <c r="BE4" s="221"/>
    </row>
    <row r="5" spans="1:57" x14ac:dyDescent="0.2">
      <c r="A5" s="31"/>
      <c r="B5" s="31"/>
      <c r="C5" s="2"/>
      <c r="D5" s="222" t="s">
        <v>86</v>
      </c>
      <c r="E5" s="224" t="s">
        <v>87</v>
      </c>
      <c r="F5" s="4"/>
      <c r="G5" s="226" t="s">
        <v>65</v>
      </c>
      <c r="H5" s="228" t="s">
        <v>66</v>
      </c>
      <c r="I5" s="228" t="s">
        <v>88</v>
      </c>
      <c r="J5" s="228" t="s">
        <v>68</v>
      </c>
      <c r="K5" s="228" t="s">
        <v>89</v>
      </c>
      <c r="L5" s="230" t="s">
        <v>90</v>
      </c>
      <c r="M5" s="4"/>
      <c r="N5" s="226" t="s">
        <v>70</v>
      </c>
      <c r="O5" s="228" t="s">
        <v>71</v>
      </c>
      <c r="P5" s="230" t="s">
        <v>91</v>
      </c>
      <c r="Q5" s="2"/>
      <c r="R5" s="232" t="s">
        <v>92</v>
      </c>
      <c r="S5" s="2"/>
      <c r="T5" s="226" t="s">
        <v>65</v>
      </c>
      <c r="U5" s="228" t="s">
        <v>66</v>
      </c>
      <c r="V5" s="228" t="s">
        <v>88</v>
      </c>
      <c r="W5" s="228" t="s">
        <v>68</v>
      </c>
      <c r="X5" s="228" t="s">
        <v>89</v>
      </c>
      <c r="Y5" s="230" t="s">
        <v>90</v>
      </c>
      <c r="Z5" s="2"/>
      <c r="AA5" s="226" t="s">
        <v>70</v>
      </c>
      <c r="AB5" s="228" t="s">
        <v>71</v>
      </c>
      <c r="AC5" s="230" t="s">
        <v>91</v>
      </c>
      <c r="AD5" s="1"/>
      <c r="AE5" s="234" t="s">
        <v>92</v>
      </c>
      <c r="AF5" s="36"/>
      <c r="AG5" s="226" t="s">
        <v>65</v>
      </c>
      <c r="AH5" s="228" t="s">
        <v>66</v>
      </c>
      <c r="AI5" s="228" t="s">
        <v>88</v>
      </c>
      <c r="AJ5" s="228" t="s">
        <v>68</v>
      </c>
      <c r="AK5" s="228" t="s">
        <v>89</v>
      </c>
      <c r="AL5" s="230" t="s">
        <v>90</v>
      </c>
      <c r="AM5" s="4"/>
      <c r="AN5" s="226" t="s">
        <v>70</v>
      </c>
      <c r="AO5" s="228" t="s">
        <v>71</v>
      </c>
      <c r="AP5" s="230" t="s">
        <v>91</v>
      </c>
      <c r="AQ5" s="2"/>
      <c r="AR5" s="232" t="s">
        <v>92</v>
      </c>
      <c r="AS5" s="2"/>
      <c r="AT5" s="226" t="s">
        <v>65</v>
      </c>
      <c r="AU5" s="228" t="s">
        <v>66</v>
      </c>
      <c r="AV5" s="228" t="s">
        <v>88</v>
      </c>
      <c r="AW5" s="228" t="s">
        <v>68</v>
      </c>
      <c r="AX5" s="228" t="s">
        <v>89</v>
      </c>
      <c r="AY5" s="230" t="s">
        <v>90</v>
      </c>
      <c r="AZ5" s="2"/>
      <c r="BA5" s="226" t="s">
        <v>70</v>
      </c>
      <c r="BB5" s="228" t="s">
        <v>71</v>
      </c>
      <c r="BC5" s="230" t="s">
        <v>91</v>
      </c>
      <c r="BD5" s="1"/>
      <c r="BE5" s="234" t="s">
        <v>92</v>
      </c>
    </row>
    <row r="6" spans="1:57" x14ac:dyDescent="0.2">
      <c r="A6" s="31"/>
      <c r="B6" s="31"/>
      <c r="C6" s="2"/>
      <c r="D6" s="223"/>
      <c r="E6" s="225"/>
      <c r="F6" s="4"/>
      <c r="G6" s="227"/>
      <c r="H6" s="229"/>
      <c r="I6" s="229"/>
      <c r="J6" s="229"/>
      <c r="K6" s="229"/>
      <c r="L6" s="231"/>
      <c r="M6" s="4"/>
      <c r="N6" s="227"/>
      <c r="O6" s="229"/>
      <c r="P6" s="231"/>
      <c r="Q6" s="2"/>
      <c r="R6" s="233"/>
      <c r="S6" s="2"/>
      <c r="T6" s="227"/>
      <c r="U6" s="229"/>
      <c r="V6" s="229"/>
      <c r="W6" s="229"/>
      <c r="X6" s="229"/>
      <c r="Y6" s="231"/>
      <c r="Z6" s="2"/>
      <c r="AA6" s="227"/>
      <c r="AB6" s="229"/>
      <c r="AC6" s="231"/>
      <c r="AD6" s="1"/>
      <c r="AE6" s="235"/>
      <c r="AF6" s="37"/>
      <c r="AG6" s="227"/>
      <c r="AH6" s="229"/>
      <c r="AI6" s="229"/>
      <c r="AJ6" s="229"/>
      <c r="AK6" s="229"/>
      <c r="AL6" s="231"/>
      <c r="AM6" s="4"/>
      <c r="AN6" s="227"/>
      <c r="AO6" s="229"/>
      <c r="AP6" s="231"/>
      <c r="AQ6" s="2"/>
      <c r="AR6" s="233"/>
      <c r="AS6" s="2"/>
      <c r="AT6" s="227"/>
      <c r="AU6" s="229"/>
      <c r="AV6" s="229"/>
      <c r="AW6" s="229"/>
      <c r="AX6" s="229"/>
      <c r="AY6" s="231"/>
      <c r="AZ6" s="2"/>
      <c r="BA6" s="227"/>
      <c r="BB6" s="229"/>
      <c r="BC6" s="231"/>
      <c r="BD6" s="1"/>
      <c r="BE6" s="235"/>
    </row>
    <row r="7" spans="1:57" ht="14.25" x14ac:dyDescent="0.2">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x14ac:dyDescent="0.2">
      <c r="A8" s="18" t="s">
        <v>13</v>
      </c>
      <c r="B8" s="2" t="str">
        <f>TRIM(A8)</f>
        <v>United States</v>
      </c>
      <c r="C8" s="8"/>
      <c r="D8" s="22" t="s">
        <v>93</v>
      </c>
      <c r="E8" s="25" t="s">
        <v>94</v>
      </c>
      <c r="F8" s="2"/>
      <c r="G8" s="152">
        <v>55.857837803171499</v>
      </c>
      <c r="H8" s="153">
        <v>57.999560557090199</v>
      </c>
      <c r="I8" s="153">
        <v>58.129146024309598</v>
      </c>
      <c r="J8" s="153">
        <v>55.400947952971201</v>
      </c>
      <c r="K8" s="153">
        <v>59.755750669790402</v>
      </c>
      <c r="L8" s="154">
        <v>57.4286838624068</v>
      </c>
      <c r="M8" s="155"/>
      <c r="N8" s="156">
        <v>71.706143094832598</v>
      </c>
      <c r="O8" s="157">
        <v>69.081540540389</v>
      </c>
      <c r="P8" s="158">
        <v>70.393841817610806</v>
      </c>
      <c r="Q8" s="155"/>
      <c r="R8" s="159">
        <v>61.133199791081999</v>
      </c>
      <c r="S8" s="160"/>
      <c r="T8" s="152">
        <v>1.8749422890726399</v>
      </c>
      <c r="U8" s="153">
        <v>4.7398404175668603</v>
      </c>
      <c r="V8" s="153">
        <v>7.4460610353115104</v>
      </c>
      <c r="W8" s="153">
        <v>0.53666612995387097</v>
      </c>
      <c r="X8" s="153">
        <v>-7.8481398787602901</v>
      </c>
      <c r="Y8" s="154">
        <v>1.01545767297831</v>
      </c>
      <c r="Z8" s="155"/>
      <c r="AA8" s="156">
        <v>-2.73074237128318</v>
      </c>
      <c r="AB8" s="157">
        <v>-3.5567446988565301</v>
      </c>
      <c r="AC8" s="158">
        <v>-3.1378048451071399</v>
      </c>
      <c r="AD8" s="155"/>
      <c r="AE8" s="159">
        <v>-0.39011768005208902</v>
      </c>
      <c r="AF8" s="28"/>
      <c r="AG8" s="152">
        <v>56.184536980636999</v>
      </c>
      <c r="AH8" s="153">
        <v>64.957074857395796</v>
      </c>
      <c r="AI8" s="153">
        <v>68.546987443112698</v>
      </c>
      <c r="AJ8" s="153">
        <v>67.747895479644797</v>
      </c>
      <c r="AK8" s="153">
        <v>68.305967246082403</v>
      </c>
      <c r="AL8" s="154">
        <v>65.148565747899397</v>
      </c>
      <c r="AM8" s="155"/>
      <c r="AN8" s="156">
        <v>75.123901156009197</v>
      </c>
      <c r="AO8" s="157">
        <v>75.265908845598105</v>
      </c>
      <c r="AP8" s="158">
        <v>75.194905000803701</v>
      </c>
      <c r="AQ8" s="155"/>
      <c r="AR8" s="159">
        <v>68.018992441282407</v>
      </c>
      <c r="AS8" s="160"/>
      <c r="AT8" s="152">
        <v>-0.43534863858633999</v>
      </c>
      <c r="AU8" s="153">
        <v>-4.0016384868069702E-2</v>
      </c>
      <c r="AV8" s="153">
        <v>1.1288603304257301</v>
      </c>
      <c r="AW8" s="153">
        <v>-1.07732022624882</v>
      </c>
      <c r="AX8" s="153">
        <v>-1.9506334340320399</v>
      </c>
      <c r="AY8" s="154">
        <v>-0.49018832024596398</v>
      </c>
      <c r="AZ8" s="155"/>
      <c r="BA8" s="156">
        <v>0.14831767980713301</v>
      </c>
      <c r="BB8" s="157">
        <v>-0.64724672095149804</v>
      </c>
      <c r="BC8" s="158">
        <v>-0.25142664940398501</v>
      </c>
      <c r="BD8" s="155"/>
      <c r="BE8" s="159">
        <v>-0.41495239063184602</v>
      </c>
    </row>
    <row r="9" spans="1:57" x14ac:dyDescent="0.2">
      <c r="A9" s="19" t="s">
        <v>95</v>
      </c>
      <c r="B9" s="2" t="str">
        <f>TRIM(A9)</f>
        <v>Virginia</v>
      </c>
      <c r="C9" s="9"/>
      <c r="D9" s="23" t="s">
        <v>93</v>
      </c>
      <c r="E9" s="26" t="s">
        <v>94</v>
      </c>
      <c r="F9" s="2"/>
      <c r="G9" s="161">
        <v>55.886022655332802</v>
      </c>
      <c r="H9" s="155">
        <v>58.889291794452603</v>
      </c>
      <c r="I9" s="155">
        <v>59.548160023587002</v>
      </c>
      <c r="J9" s="155">
        <v>55.469560997782501</v>
      </c>
      <c r="K9" s="155">
        <v>59.866954134188298</v>
      </c>
      <c r="L9" s="162">
        <v>57.9321437831235</v>
      </c>
      <c r="M9" s="155"/>
      <c r="N9" s="163">
        <v>73.970675855799399</v>
      </c>
      <c r="O9" s="164">
        <v>71.189980405525702</v>
      </c>
      <c r="P9" s="165">
        <v>72.580328130662494</v>
      </c>
      <c r="Q9" s="155"/>
      <c r="R9" s="166">
        <v>62.118059242889501</v>
      </c>
      <c r="S9" s="160"/>
      <c r="T9" s="161">
        <v>9.4151382981249192</v>
      </c>
      <c r="U9" s="155">
        <v>10.6565075801495</v>
      </c>
      <c r="V9" s="155">
        <v>16.1707943590879</v>
      </c>
      <c r="W9" s="155">
        <v>9.4979732984421599</v>
      </c>
      <c r="X9" s="155">
        <v>-0.68775094314602203</v>
      </c>
      <c r="Y9" s="162">
        <v>8.6910113574109307</v>
      </c>
      <c r="Z9" s="155"/>
      <c r="AA9" s="163">
        <v>3.6846245308838799</v>
      </c>
      <c r="AB9" s="164">
        <v>3.4737712571194899</v>
      </c>
      <c r="AC9" s="165">
        <v>3.5811101754045702</v>
      </c>
      <c r="AD9" s="155"/>
      <c r="AE9" s="166">
        <v>6.9281871779249098</v>
      </c>
      <c r="AF9" s="29"/>
      <c r="AG9" s="161">
        <v>57.303363880540097</v>
      </c>
      <c r="AH9" s="155">
        <v>66.874819454090598</v>
      </c>
      <c r="AI9" s="155">
        <v>70.2280541651687</v>
      </c>
      <c r="AJ9" s="155">
        <v>69.293345501138404</v>
      </c>
      <c r="AK9" s="155">
        <v>69.521645480551399</v>
      </c>
      <c r="AL9" s="162">
        <v>66.644531809357105</v>
      </c>
      <c r="AM9" s="155"/>
      <c r="AN9" s="163">
        <v>77.846452132284895</v>
      </c>
      <c r="AO9" s="164">
        <v>76.257723944458206</v>
      </c>
      <c r="AP9" s="165">
        <v>77.052088038371593</v>
      </c>
      <c r="AQ9" s="155"/>
      <c r="AR9" s="166">
        <v>69.618247225142596</v>
      </c>
      <c r="AS9" s="160"/>
      <c r="AT9" s="161">
        <v>4.3453568805991196</v>
      </c>
      <c r="AU9" s="155">
        <v>2.7087933298664102</v>
      </c>
      <c r="AV9" s="155">
        <v>3.93263635886407</v>
      </c>
      <c r="AW9" s="155">
        <v>1.5196482825447399</v>
      </c>
      <c r="AX9" s="155">
        <v>1.68794129525742</v>
      </c>
      <c r="AY9" s="162">
        <v>2.77400069634712</v>
      </c>
      <c r="AZ9" s="155"/>
      <c r="BA9" s="163">
        <v>5.15894749447859</v>
      </c>
      <c r="BB9" s="164">
        <v>3.944891742172</v>
      </c>
      <c r="BC9" s="165">
        <v>4.5546535005861903</v>
      </c>
      <c r="BD9" s="155"/>
      <c r="BE9" s="166">
        <v>3.33029301132333</v>
      </c>
    </row>
    <row r="10" spans="1:57" x14ac:dyDescent="0.2">
      <c r="A10" s="20" t="s">
        <v>41</v>
      </c>
      <c r="B10" s="2" t="str">
        <f t="shared" ref="B10:B45" si="0">TRIM(A10)</f>
        <v>Norfolk/Virginia Beach, VA</v>
      </c>
      <c r="C10" s="2"/>
      <c r="D10" s="23" t="s">
        <v>93</v>
      </c>
      <c r="E10" s="26" t="s">
        <v>94</v>
      </c>
      <c r="F10" s="2"/>
      <c r="G10" s="161">
        <v>63.391235385914101</v>
      </c>
      <c r="H10" s="155">
        <v>64.138248612141496</v>
      </c>
      <c r="I10" s="155">
        <v>64.128015554247895</v>
      </c>
      <c r="J10" s="155">
        <v>61.2218271124868</v>
      </c>
      <c r="K10" s="155">
        <v>74.9724986569111</v>
      </c>
      <c r="L10" s="162">
        <v>65.570365064340294</v>
      </c>
      <c r="M10" s="155"/>
      <c r="N10" s="163">
        <v>93.489216915244597</v>
      </c>
      <c r="O10" s="164">
        <v>84.962521425464899</v>
      </c>
      <c r="P10" s="165">
        <v>89.225869170354798</v>
      </c>
      <c r="Q10" s="155"/>
      <c r="R10" s="166">
        <v>72.329080523201597</v>
      </c>
      <c r="S10" s="160"/>
      <c r="T10" s="161">
        <v>9.7385742988354593</v>
      </c>
      <c r="U10" s="155">
        <v>8.59575765231296</v>
      </c>
      <c r="V10" s="155">
        <v>9.4418217216218494</v>
      </c>
      <c r="W10" s="155">
        <v>-8.2776239321551692</v>
      </c>
      <c r="X10" s="155">
        <v>-12.7825365566427</v>
      </c>
      <c r="Y10" s="162">
        <v>-9.1759671568966403E-2</v>
      </c>
      <c r="Z10" s="155"/>
      <c r="AA10" s="163">
        <v>3.79689335246356</v>
      </c>
      <c r="AB10" s="164">
        <v>4.8767870496804102</v>
      </c>
      <c r="AC10" s="165">
        <v>4.3082535439269103</v>
      </c>
      <c r="AD10" s="155"/>
      <c r="AE10" s="166">
        <v>1.4126946716417901</v>
      </c>
      <c r="AF10" s="29"/>
      <c r="AG10" s="161">
        <v>63.462227225050498</v>
      </c>
      <c r="AH10" s="155">
        <v>68.262810509350402</v>
      </c>
      <c r="AI10" s="155">
        <v>70.711069610376299</v>
      </c>
      <c r="AJ10" s="155">
        <v>71.995318376013699</v>
      </c>
      <c r="AK10" s="155">
        <v>77.335695464197002</v>
      </c>
      <c r="AL10" s="162">
        <v>70.353424236997597</v>
      </c>
      <c r="AM10" s="155"/>
      <c r="AN10" s="163">
        <v>88.526823403003405</v>
      </c>
      <c r="AO10" s="164">
        <v>86.558878456854799</v>
      </c>
      <c r="AP10" s="165">
        <v>87.542850929929102</v>
      </c>
      <c r="AQ10" s="155"/>
      <c r="AR10" s="166">
        <v>75.264689006406599</v>
      </c>
      <c r="AS10" s="160"/>
      <c r="AT10" s="161">
        <v>3.8395834312920201</v>
      </c>
      <c r="AU10" s="155">
        <v>0.57612404566619901</v>
      </c>
      <c r="AV10" s="155">
        <v>1.2590676639724001</v>
      </c>
      <c r="AW10" s="155">
        <v>-2.3665207158836701</v>
      </c>
      <c r="AX10" s="155">
        <v>-1.8318429301460899</v>
      </c>
      <c r="AY10" s="162">
        <v>0.12009876755869101</v>
      </c>
      <c r="AZ10" s="155"/>
      <c r="BA10" s="163">
        <v>2.9307648252430401</v>
      </c>
      <c r="BB10" s="164">
        <v>3.0493060393235298</v>
      </c>
      <c r="BC10" s="165">
        <v>2.9893351312563099</v>
      </c>
      <c r="BD10" s="155"/>
      <c r="BE10" s="166">
        <v>1.05477478500087</v>
      </c>
    </row>
    <row r="11" spans="1:57" x14ac:dyDescent="0.2">
      <c r="A11" s="20" t="s">
        <v>96</v>
      </c>
      <c r="B11" s="2" t="s">
        <v>57</v>
      </c>
      <c r="C11" s="2"/>
      <c r="D11" s="23" t="s">
        <v>93</v>
      </c>
      <c r="E11" s="26" t="s">
        <v>94</v>
      </c>
      <c r="F11" s="2"/>
      <c r="G11" s="161">
        <v>49.803620218579198</v>
      </c>
      <c r="H11" s="155">
        <v>54.8796106557377</v>
      </c>
      <c r="I11" s="155">
        <v>56.950136612021801</v>
      </c>
      <c r="J11" s="155">
        <v>53.274419398907099</v>
      </c>
      <c r="K11" s="155">
        <v>56.817793715846904</v>
      </c>
      <c r="L11" s="162">
        <v>54.345116120218499</v>
      </c>
      <c r="M11" s="155"/>
      <c r="N11" s="163">
        <v>75.2732240437158</v>
      </c>
      <c r="O11" s="164">
        <v>75.341530054644807</v>
      </c>
      <c r="P11" s="165">
        <v>75.307377049180303</v>
      </c>
      <c r="Q11" s="155"/>
      <c r="R11" s="166">
        <v>60.334333528493303</v>
      </c>
      <c r="S11" s="160"/>
      <c r="T11" s="161">
        <v>9.604902854414</v>
      </c>
      <c r="U11" s="155">
        <v>13.117065509501399</v>
      </c>
      <c r="V11" s="155">
        <v>21.915755641194199</v>
      </c>
      <c r="W11" s="155">
        <v>34.451389868118603</v>
      </c>
      <c r="X11" s="155">
        <v>26.7143792962578</v>
      </c>
      <c r="Y11" s="162">
        <v>20.6987515498395</v>
      </c>
      <c r="Z11" s="155"/>
      <c r="AA11" s="163">
        <v>20.673846695576302</v>
      </c>
      <c r="AB11" s="164">
        <v>18.3224706065728</v>
      </c>
      <c r="AC11" s="165">
        <v>19.486058453149401</v>
      </c>
      <c r="AD11" s="155"/>
      <c r="AE11" s="166">
        <v>20.248890761282599</v>
      </c>
      <c r="AF11" s="29"/>
      <c r="AG11" s="161">
        <v>50.361808401639301</v>
      </c>
      <c r="AH11" s="155">
        <v>62.852202868852402</v>
      </c>
      <c r="AI11" s="155">
        <v>68.317751024590095</v>
      </c>
      <c r="AJ11" s="155">
        <v>67.4607240437158</v>
      </c>
      <c r="AK11" s="155">
        <v>67.670978483606504</v>
      </c>
      <c r="AL11" s="162">
        <v>63.332692964480799</v>
      </c>
      <c r="AM11" s="155"/>
      <c r="AN11" s="163">
        <v>77.435536202185702</v>
      </c>
      <c r="AO11" s="164">
        <v>76.344774590163894</v>
      </c>
      <c r="AP11" s="165">
        <v>76.890155396174805</v>
      </c>
      <c r="AQ11" s="155"/>
      <c r="AR11" s="166">
        <v>67.206253659250507</v>
      </c>
      <c r="AS11" s="160"/>
      <c r="AT11" s="161">
        <v>4.3059390871231598</v>
      </c>
      <c r="AU11" s="155">
        <v>4.4305704045973799</v>
      </c>
      <c r="AV11" s="155">
        <v>7.5999817154786999</v>
      </c>
      <c r="AW11" s="155">
        <v>7.4635162794227199</v>
      </c>
      <c r="AX11" s="155">
        <v>7.2014561354742996</v>
      </c>
      <c r="AY11" s="162">
        <v>6.3040117329592702</v>
      </c>
      <c r="AZ11" s="155"/>
      <c r="BA11" s="163">
        <v>6.6517292151146998</v>
      </c>
      <c r="BB11" s="164">
        <v>3.8065684615306798</v>
      </c>
      <c r="BC11" s="165">
        <v>5.2200066092550497</v>
      </c>
      <c r="BD11" s="155"/>
      <c r="BE11" s="166">
        <v>5.94530490050344</v>
      </c>
    </row>
    <row r="12" spans="1:57" x14ac:dyDescent="0.2">
      <c r="A12" s="20" t="s">
        <v>97</v>
      </c>
      <c r="B12" s="2" t="str">
        <f t="shared" si="0"/>
        <v>Virginia Area</v>
      </c>
      <c r="C12" s="2"/>
      <c r="D12" s="23" t="s">
        <v>93</v>
      </c>
      <c r="E12" s="26" t="s">
        <v>94</v>
      </c>
      <c r="F12" s="2"/>
      <c r="G12" s="161">
        <v>49.234847303588502</v>
      </c>
      <c r="H12" s="155">
        <v>55.837212928518902</v>
      </c>
      <c r="I12" s="155">
        <v>55.530107622520603</v>
      </c>
      <c r="J12" s="155">
        <v>52.761718402561499</v>
      </c>
      <c r="K12" s="155">
        <v>51.305256604109204</v>
      </c>
      <c r="L12" s="162">
        <v>52.934108285640498</v>
      </c>
      <c r="M12" s="155"/>
      <c r="N12" s="163">
        <v>61.5360668860624</v>
      </c>
      <c r="O12" s="164">
        <v>63.037000800497999</v>
      </c>
      <c r="P12" s="165">
        <v>62.286533843280203</v>
      </c>
      <c r="Q12" s="155"/>
      <c r="R12" s="166">
        <v>55.607571683733397</v>
      </c>
      <c r="S12" s="160"/>
      <c r="T12" s="161">
        <v>4.33239309053518</v>
      </c>
      <c r="U12" s="155">
        <v>6.5237120855560704</v>
      </c>
      <c r="V12" s="155">
        <v>11.1508807570559</v>
      </c>
      <c r="W12" s="155">
        <v>18.5513532215992</v>
      </c>
      <c r="X12" s="155">
        <v>4.9553256218483499</v>
      </c>
      <c r="Y12" s="162">
        <v>8.9378478670499408</v>
      </c>
      <c r="Z12" s="155"/>
      <c r="AA12" s="163">
        <v>-6.9792856572996396</v>
      </c>
      <c r="AB12" s="164">
        <v>-4.4485851995747101</v>
      </c>
      <c r="AC12" s="165">
        <v>-5.7156714007637799</v>
      </c>
      <c r="AD12" s="155"/>
      <c r="AE12" s="166">
        <v>3.7785401589317802</v>
      </c>
      <c r="AF12" s="29"/>
      <c r="AG12" s="161">
        <v>48.056489875927198</v>
      </c>
      <c r="AH12" s="155">
        <v>59.049851870002001</v>
      </c>
      <c r="AI12" s="155">
        <v>61.6306060083161</v>
      </c>
      <c r="AJ12" s="155">
        <v>62.865222013793399</v>
      </c>
      <c r="AK12" s="155">
        <v>62.422697340955501</v>
      </c>
      <c r="AL12" s="162">
        <v>58.805897358525797</v>
      </c>
      <c r="AM12" s="155"/>
      <c r="AN12" s="163">
        <v>70.741047920690605</v>
      </c>
      <c r="AO12" s="164">
        <v>69.021046362113196</v>
      </c>
      <c r="AP12" s="165">
        <v>69.881047141401893</v>
      </c>
      <c r="AQ12" s="155"/>
      <c r="AR12" s="166">
        <v>61.970623485464799</v>
      </c>
      <c r="AS12" s="160"/>
      <c r="AT12" s="161">
        <v>1.84881204289092</v>
      </c>
      <c r="AU12" s="155">
        <v>1.0784688527583399</v>
      </c>
      <c r="AV12" s="155">
        <v>3.0841883773186298</v>
      </c>
      <c r="AW12" s="155">
        <v>5.12034055190703</v>
      </c>
      <c r="AX12" s="155">
        <v>4.3299720500158401</v>
      </c>
      <c r="AY12" s="162">
        <v>3.1589323759891799</v>
      </c>
      <c r="AZ12" s="155"/>
      <c r="BA12" s="163">
        <v>4.5014529700014103</v>
      </c>
      <c r="BB12" s="164">
        <v>2.2558047699461801</v>
      </c>
      <c r="BC12" s="165">
        <v>3.3802519716464801</v>
      </c>
      <c r="BD12" s="155"/>
      <c r="BE12" s="166">
        <v>3.2307975258819202</v>
      </c>
    </row>
    <row r="13" spans="1:57" x14ac:dyDescent="0.2">
      <c r="A13" s="33" t="s">
        <v>98</v>
      </c>
      <c r="B13" s="2" t="s">
        <v>34</v>
      </c>
      <c r="C13" s="2"/>
      <c r="D13" s="23" t="s">
        <v>93</v>
      </c>
      <c r="E13" s="26" t="s">
        <v>94</v>
      </c>
      <c r="F13" s="2"/>
      <c r="G13" s="161">
        <v>58.3814369681551</v>
      </c>
      <c r="H13" s="155">
        <v>58.249267531009302</v>
      </c>
      <c r="I13" s="155">
        <v>59.678282301141003</v>
      </c>
      <c r="J13" s="155">
        <v>52.456298843114297</v>
      </c>
      <c r="K13" s="155">
        <v>59.192372799593002</v>
      </c>
      <c r="L13" s="162">
        <v>57.591482508723203</v>
      </c>
      <c r="M13" s="155"/>
      <c r="N13" s="163">
        <v>74.651136273933602</v>
      </c>
      <c r="O13" s="164">
        <v>66.516976134300407</v>
      </c>
      <c r="P13" s="165">
        <v>70.584056204117005</v>
      </c>
      <c r="Q13" s="155"/>
      <c r="R13" s="166">
        <v>61.303823179663503</v>
      </c>
      <c r="S13" s="160"/>
      <c r="T13" s="161">
        <v>11.2681504569544</v>
      </c>
      <c r="U13" s="155">
        <v>13.1785449142936</v>
      </c>
      <c r="V13" s="155">
        <v>20.435333739697899</v>
      </c>
      <c r="W13" s="155">
        <v>-2.0585074088084001</v>
      </c>
      <c r="X13" s="155">
        <v>-10.011600830598701</v>
      </c>
      <c r="Y13" s="162">
        <v>5.5468455159019499</v>
      </c>
      <c r="Z13" s="155"/>
      <c r="AA13" s="163">
        <v>8.7931215242443006</v>
      </c>
      <c r="AB13" s="164">
        <v>-0.54484938583528997</v>
      </c>
      <c r="AC13" s="165">
        <v>4.1839593859159896</v>
      </c>
      <c r="AD13" s="155"/>
      <c r="AE13" s="166">
        <v>5.0950236821991597</v>
      </c>
      <c r="AF13" s="29"/>
      <c r="AG13" s="161">
        <v>63.592639705237303</v>
      </c>
      <c r="AH13" s="155">
        <v>73.6768808337427</v>
      </c>
      <c r="AI13" s="155">
        <v>77.531179890478299</v>
      </c>
      <c r="AJ13" s="155">
        <v>71.901584050282494</v>
      </c>
      <c r="AK13" s="155">
        <v>68.609794663397494</v>
      </c>
      <c r="AL13" s="162">
        <v>71.062473984342105</v>
      </c>
      <c r="AM13" s="155"/>
      <c r="AN13" s="163">
        <v>76.186612220192401</v>
      </c>
      <c r="AO13" s="164">
        <v>74.9440220359092</v>
      </c>
      <c r="AP13" s="165">
        <v>75.565317128050793</v>
      </c>
      <c r="AQ13" s="155"/>
      <c r="AR13" s="166">
        <v>72.349015913376604</v>
      </c>
      <c r="AS13" s="160"/>
      <c r="AT13" s="161">
        <v>4.7048868941114899</v>
      </c>
      <c r="AU13" s="155">
        <v>2.4235416705944299</v>
      </c>
      <c r="AV13" s="155">
        <v>3.7766824365832101</v>
      </c>
      <c r="AW13" s="155">
        <v>-4.0984270917896097</v>
      </c>
      <c r="AX13" s="155">
        <v>-5.0453808351802101</v>
      </c>
      <c r="AY13" s="162">
        <v>0.19873544875881199</v>
      </c>
      <c r="AZ13" s="155"/>
      <c r="BA13" s="163">
        <v>5.61485974894586</v>
      </c>
      <c r="BB13" s="164">
        <v>4.1385940888324502</v>
      </c>
      <c r="BC13" s="165">
        <v>4.8776008165805598</v>
      </c>
      <c r="BD13" s="155"/>
      <c r="BE13" s="166">
        <v>1.5507154839791899</v>
      </c>
    </row>
    <row r="14" spans="1:57" x14ac:dyDescent="0.2">
      <c r="A14" s="20" t="s">
        <v>99</v>
      </c>
      <c r="B14" s="2" t="str">
        <f t="shared" si="0"/>
        <v>Arlington, VA</v>
      </c>
      <c r="C14" s="2"/>
      <c r="D14" s="23" t="s">
        <v>93</v>
      </c>
      <c r="E14" s="26" t="s">
        <v>94</v>
      </c>
      <c r="F14" s="2"/>
      <c r="G14" s="161">
        <v>50.306489114352097</v>
      </c>
      <c r="H14" s="155">
        <v>50.781414994720102</v>
      </c>
      <c r="I14" s="155">
        <v>57.064413938753901</v>
      </c>
      <c r="J14" s="155">
        <v>52.111932418162603</v>
      </c>
      <c r="K14" s="155">
        <v>63.632523759239703</v>
      </c>
      <c r="L14" s="162">
        <v>54.780110683959201</v>
      </c>
      <c r="M14" s="155"/>
      <c r="N14" s="163">
        <v>84.054910242872197</v>
      </c>
      <c r="O14" s="164">
        <v>67.877507919746506</v>
      </c>
      <c r="P14" s="165">
        <v>75.966209081309302</v>
      </c>
      <c r="Q14" s="155"/>
      <c r="R14" s="166">
        <v>60.834012250686399</v>
      </c>
      <c r="S14" s="160"/>
      <c r="T14" s="161">
        <v>-3.68111449949174</v>
      </c>
      <c r="U14" s="155">
        <v>-2.1200620324919401</v>
      </c>
      <c r="V14" s="155">
        <v>18.336793235478201</v>
      </c>
      <c r="W14" s="155">
        <v>-6.0859101689073798</v>
      </c>
      <c r="X14" s="155">
        <v>-14.597525687169099</v>
      </c>
      <c r="Y14" s="162">
        <v>-2.98340340565669</v>
      </c>
      <c r="Z14" s="155"/>
      <c r="AA14" s="163">
        <v>13.0155943974351</v>
      </c>
      <c r="AB14" s="164">
        <v>0.96048764077925797</v>
      </c>
      <c r="AC14" s="165">
        <v>7.2920806850992204</v>
      </c>
      <c r="AD14" s="155"/>
      <c r="AE14" s="166">
        <v>0.451754894880466</v>
      </c>
      <c r="AF14" s="29"/>
      <c r="AG14" s="161">
        <v>66.029909110124706</v>
      </c>
      <c r="AH14" s="155">
        <v>76.104184277261197</v>
      </c>
      <c r="AI14" s="155">
        <v>81.078296703296701</v>
      </c>
      <c r="AJ14" s="155">
        <v>77.052514792899402</v>
      </c>
      <c r="AK14" s="155">
        <v>76.738165680473301</v>
      </c>
      <c r="AL14" s="162">
        <v>75.401010186398395</v>
      </c>
      <c r="AM14" s="155"/>
      <c r="AN14" s="163">
        <v>83.196851225697301</v>
      </c>
      <c r="AO14" s="164">
        <v>75.530959425190105</v>
      </c>
      <c r="AP14" s="165">
        <v>79.363905325443696</v>
      </c>
      <c r="AQ14" s="155"/>
      <c r="AR14" s="166">
        <v>76.533300123781004</v>
      </c>
      <c r="AS14" s="160"/>
      <c r="AT14" s="161">
        <v>6.3591105476637804</v>
      </c>
      <c r="AU14" s="155">
        <v>1.08610221941814</v>
      </c>
      <c r="AV14" s="155">
        <v>5.0144595150111098</v>
      </c>
      <c r="AW14" s="155">
        <v>-3.3938698745681601</v>
      </c>
      <c r="AX14" s="155">
        <v>-3.52261767452184</v>
      </c>
      <c r="AY14" s="162">
        <v>0.83864941926277403</v>
      </c>
      <c r="AZ14" s="155"/>
      <c r="BA14" s="163">
        <v>12.0434774892564</v>
      </c>
      <c r="BB14" s="164">
        <v>7.8926185145289498</v>
      </c>
      <c r="BC14" s="165">
        <v>10.0291686799182</v>
      </c>
      <c r="BD14" s="155"/>
      <c r="BE14" s="166">
        <v>3.3974964273665198</v>
      </c>
    </row>
    <row r="15" spans="1:57" x14ac:dyDescent="0.2">
      <c r="A15" s="20" t="s">
        <v>38</v>
      </c>
      <c r="B15" s="2" t="str">
        <f t="shared" si="0"/>
        <v>Suburban Virginia Area</v>
      </c>
      <c r="C15" s="2"/>
      <c r="D15" s="23" t="s">
        <v>93</v>
      </c>
      <c r="E15" s="26" t="s">
        <v>94</v>
      </c>
      <c r="F15" s="2"/>
      <c r="G15" s="161">
        <v>59.050736497545003</v>
      </c>
      <c r="H15" s="155">
        <v>62.667757774140703</v>
      </c>
      <c r="I15" s="155">
        <v>62.258592471358398</v>
      </c>
      <c r="J15" s="155">
        <v>55.155482815057198</v>
      </c>
      <c r="K15" s="155">
        <v>53.306055646481099</v>
      </c>
      <c r="L15" s="162">
        <v>58.487725040916501</v>
      </c>
      <c r="M15" s="155"/>
      <c r="N15" s="163">
        <v>66.202945990179998</v>
      </c>
      <c r="O15" s="164">
        <v>61.767594108019601</v>
      </c>
      <c r="P15" s="165">
        <v>63.985270049099803</v>
      </c>
      <c r="Q15" s="155"/>
      <c r="R15" s="166">
        <v>60.058452186111701</v>
      </c>
      <c r="S15" s="160"/>
      <c r="T15" s="161">
        <v>23.381777760399501</v>
      </c>
      <c r="U15" s="155">
        <v>20.607360293395001</v>
      </c>
      <c r="V15" s="155">
        <v>25.089301972319099</v>
      </c>
      <c r="W15" s="155">
        <v>23.189297991164</v>
      </c>
      <c r="X15" s="155">
        <v>-1.64566827373183</v>
      </c>
      <c r="Y15" s="162">
        <v>17.6519197938131</v>
      </c>
      <c r="Z15" s="155"/>
      <c r="AA15" s="163">
        <v>5.76577122961434</v>
      </c>
      <c r="AB15" s="164">
        <v>0.22295550736714401</v>
      </c>
      <c r="AC15" s="165">
        <v>3.0158641000892001</v>
      </c>
      <c r="AD15" s="155"/>
      <c r="AE15" s="166">
        <v>12.7747309606359</v>
      </c>
      <c r="AF15" s="29"/>
      <c r="AG15" s="161">
        <v>58.044189852700399</v>
      </c>
      <c r="AH15" s="155">
        <v>71.153846153846104</v>
      </c>
      <c r="AI15" s="155">
        <v>75.2659574468085</v>
      </c>
      <c r="AJ15" s="155">
        <v>70.290507364975397</v>
      </c>
      <c r="AK15" s="155">
        <v>66.239770867430394</v>
      </c>
      <c r="AL15" s="162">
        <v>68.198854337152198</v>
      </c>
      <c r="AM15" s="155"/>
      <c r="AN15" s="163">
        <v>72.348608837970502</v>
      </c>
      <c r="AO15" s="164">
        <v>72.307692307692307</v>
      </c>
      <c r="AP15" s="165">
        <v>72.328150572831404</v>
      </c>
      <c r="AQ15" s="155"/>
      <c r="AR15" s="166">
        <v>69.378653261631896</v>
      </c>
      <c r="AS15" s="160"/>
      <c r="AT15" s="161">
        <v>9.15267402188063</v>
      </c>
      <c r="AU15" s="155">
        <v>7.1332627038480396</v>
      </c>
      <c r="AV15" s="155">
        <v>7.4638660111624198</v>
      </c>
      <c r="AW15" s="155">
        <v>2.6033586286074599</v>
      </c>
      <c r="AX15" s="155">
        <v>0.357576501988285</v>
      </c>
      <c r="AY15" s="162">
        <v>5.1988979671552604</v>
      </c>
      <c r="AZ15" s="155"/>
      <c r="BA15" s="163">
        <v>2.6640049385306002</v>
      </c>
      <c r="BB15" s="164">
        <v>3.9736212114368299</v>
      </c>
      <c r="BC15" s="165">
        <v>3.31447786201743</v>
      </c>
      <c r="BD15" s="155"/>
      <c r="BE15" s="166">
        <v>4.6304534236814803</v>
      </c>
    </row>
    <row r="16" spans="1:57" x14ac:dyDescent="0.2">
      <c r="A16" s="20" t="s">
        <v>100</v>
      </c>
      <c r="B16" s="2" t="str">
        <f t="shared" si="0"/>
        <v>Alexandria, VA</v>
      </c>
      <c r="C16" s="2"/>
      <c r="D16" s="23" t="s">
        <v>93</v>
      </c>
      <c r="E16" s="26" t="s">
        <v>94</v>
      </c>
      <c r="F16" s="2"/>
      <c r="G16" s="161">
        <v>51.895348837209298</v>
      </c>
      <c r="H16" s="155">
        <v>54.790697674418603</v>
      </c>
      <c r="I16" s="155">
        <v>54.997098084735903</v>
      </c>
      <c r="J16" s="155">
        <v>49.808473592570998</v>
      </c>
      <c r="K16" s="155">
        <v>57.341845618107897</v>
      </c>
      <c r="L16" s="162">
        <v>53.7669880357765</v>
      </c>
      <c r="M16" s="155"/>
      <c r="N16" s="163">
        <v>73.697040046430601</v>
      </c>
      <c r="O16" s="164">
        <v>71.1085316308763</v>
      </c>
      <c r="P16" s="165">
        <v>72.4027858386535</v>
      </c>
      <c r="Q16" s="155"/>
      <c r="R16" s="166">
        <v>59.094151804230599</v>
      </c>
      <c r="S16" s="160"/>
      <c r="T16" s="161">
        <v>12.5525877336067</v>
      </c>
      <c r="U16" s="155">
        <v>25.5299974768764</v>
      </c>
      <c r="V16" s="155">
        <v>23.7756369164657</v>
      </c>
      <c r="W16" s="155">
        <v>9.3966931416744099</v>
      </c>
      <c r="X16" s="155">
        <v>6.6979796607733997</v>
      </c>
      <c r="Y16" s="162">
        <v>15.152273886546499</v>
      </c>
      <c r="Z16" s="155"/>
      <c r="AA16" s="163">
        <v>23.8728349295275</v>
      </c>
      <c r="AB16" s="164">
        <v>17.604138846251701</v>
      </c>
      <c r="AC16" s="165">
        <v>20.7131368748434</v>
      </c>
      <c r="AD16" s="155"/>
      <c r="AE16" s="166">
        <v>17.0450068383672</v>
      </c>
      <c r="AF16" s="29"/>
      <c r="AG16" s="161">
        <v>62.549418604651102</v>
      </c>
      <c r="AH16" s="155">
        <v>72.3808139534883</v>
      </c>
      <c r="AI16" s="155">
        <v>75.295655963969097</v>
      </c>
      <c r="AJ16" s="155">
        <v>69.362196716547999</v>
      </c>
      <c r="AK16" s="155">
        <v>67.8686619206741</v>
      </c>
      <c r="AL16" s="162">
        <v>69.491702752186896</v>
      </c>
      <c r="AM16" s="155"/>
      <c r="AN16" s="163">
        <v>74.575039953508593</v>
      </c>
      <c r="AO16" s="164">
        <v>74.633154147900598</v>
      </c>
      <c r="AP16" s="165">
        <v>74.604097050704596</v>
      </c>
      <c r="AQ16" s="155"/>
      <c r="AR16" s="166">
        <v>70.952568759730099</v>
      </c>
      <c r="AS16" s="160"/>
      <c r="AT16" s="161">
        <v>6.74147359398241</v>
      </c>
      <c r="AU16" s="155">
        <v>6.3645075248105103</v>
      </c>
      <c r="AV16" s="155">
        <v>4.7749581060824999</v>
      </c>
      <c r="AW16" s="155">
        <v>-2.1526844526480202</v>
      </c>
      <c r="AX16" s="155">
        <v>2.53577191627563</v>
      </c>
      <c r="AY16" s="162">
        <v>3.5361915004791502</v>
      </c>
      <c r="AZ16" s="155"/>
      <c r="BA16" s="163">
        <v>14.4603254595777</v>
      </c>
      <c r="BB16" s="164">
        <v>14.8804566625225</v>
      </c>
      <c r="BC16" s="165">
        <v>14.6700880571645</v>
      </c>
      <c r="BD16" s="155"/>
      <c r="BE16" s="166">
        <v>6.6472736398848102</v>
      </c>
    </row>
    <row r="17" spans="1:57" x14ac:dyDescent="0.2">
      <c r="A17" s="20" t="s">
        <v>37</v>
      </c>
      <c r="B17" s="2" t="str">
        <f t="shared" si="0"/>
        <v>Fairfax/Tysons Corner, VA</v>
      </c>
      <c r="C17" s="2"/>
      <c r="D17" s="23" t="s">
        <v>93</v>
      </c>
      <c r="E17" s="26" t="s">
        <v>94</v>
      </c>
      <c r="F17" s="2"/>
      <c r="G17" s="161">
        <v>57.821164510166298</v>
      </c>
      <c r="H17" s="155">
        <v>56.792975970425097</v>
      </c>
      <c r="I17" s="155">
        <v>54.274491682070199</v>
      </c>
      <c r="J17" s="155">
        <v>49.792051756007297</v>
      </c>
      <c r="K17" s="155">
        <v>52.772643253234698</v>
      </c>
      <c r="L17" s="162">
        <v>54.290665434380699</v>
      </c>
      <c r="M17" s="155"/>
      <c r="N17" s="163">
        <v>66.347042513863201</v>
      </c>
      <c r="O17" s="164">
        <v>64.995378927911204</v>
      </c>
      <c r="P17" s="165">
        <v>65.671210720887203</v>
      </c>
      <c r="Q17" s="155"/>
      <c r="R17" s="166">
        <v>57.542249801954</v>
      </c>
      <c r="S17" s="160"/>
      <c r="T17" s="161">
        <v>12.430042103101201</v>
      </c>
      <c r="U17" s="155">
        <v>9.33741248431682</v>
      </c>
      <c r="V17" s="155">
        <v>10.5708503418194</v>
      </c>
      <c r="W17" s="155">
        <v>1.60458322412889</v>
      </c>
      <c r="X17" s="155">
        <v>-6.4314835935553996</v>
      </c>
      <c r="Y17" s="162">
        <v>5.2704255974010001</v>
      </c>
      <c r="Z17" s="155"/>
      <c r="AA17" s="163">
        <v>3.7228197241920902</v>
      </c>
      <c r="AB17" s="164">
        <v>5.5707380024547302</v>
      </c>
      <c r="AC17" s="165">
        <v>4.6291139489736697</v>
      </c>
      <c r="AD17" s="155"/>
      <c r="AE17" s="166">
        <v>5.0604465487133199</v>
      </c>
      <c r="AF17" s="29"/>
      <c r="AG17" s="161">
        <v>63.585951940850201</v>
      </c>
      <c r="AH17" s="155">
        <v>76.371880776340106</v>
      </c>
      <c r="AI17" s="155">
        <v>80.499075785582207</v>
      </c>
      <c r="AJ17" s="155">
        <v>74.318391866913103</v>
      </c>
      <c r="AK17" s="155">
        <v>67.253927911275397</v>
      </c>
      <c r="AL17" s="162">
        <v>72.405845656192199</v>
      </c>
      <c r="AM17" s="155"/>
      <c r="AN17" s="163">
        <v>73.931377079482402</v>
      </c>
      <c r="AO17" s="164">
        <v>74.578327171903794</v>
      </c>
      <c r="AP17" s="165">
        <v>74.254852125693105</v>
      </c>
      <c r="AQ17" s="155"/>
      <c r="AR17" s="166">
        <v>72.934133218906695</v>
      </c>
      <c r="AS17" s="160"/>
      <c r="AT17" s="161">
        <v>8.0291402325013195</v>
      </c>
      <c r="AU17" s="155">
        <v>5.5610073126887203</v>
      </c>
      <c r="AV17" s="155">
        <v>3.9579238615371102</v>
      </c>
      <c r="AW17" s="155">
        <v>-3.2744416427948999</v>
      </c>
      <c r="AX17" s="155">
        <v>-1.3045083063044201</v>
      </c>
      <c r="AY17" s="162">
        <v>2.3780409142472601</v>
      </c>
      <c r="AZ17" s="155"/>
      <c r="BA17" s="163">
        <v>9.7788892190354808</v>
      </c>
      <c r="BB17" s="164">
        <v>9.9049032007004492</v>
      </c>
      <c r="BC17" s="165">
        <v>9.8421345448853792</v>
      </c>
      <c r="BD17" s="155"/>
      <c r="BE17" s="166">
        <v>4.4425245407752803</v>
      </c>
    </row>
    <row r="18" spans="1:57" x14ac:dyDescent="0.2">
      <c r="A18" s="20" t="s">
        <v>39</v>
      </c>
      <c r="B18" s="2" t="str">
        <f t="shared" si="0"/>
        <v>I-95 Fredericksburg, VA</v>
      </c>
      <c r="C18" s="2"/>
      <c r="D18" s="23" t="s">
        <v>93</v>
      </c>
      <c r="E18" s="26" t="s">
        <v>94</v>
      </c>
      <c r="F18" s="2"/>
      <c r="G18" s="161">
        <v>50.480928689883903</v>
      </c>
      <c r="H18" s="155">
        <v>52.681039248203398</v>
      </c>
      <c r="I18" s="155">
        <v>54.284134881149797</v>
      </c>
      <c r="J18" s="155">
        <v>52.117191818684297</v>
      </c>
      <c r="K18" s="155">
        <v>53.012714206744</v>
      </c>
      <c r="L18" s="162">
        <v>52.515201768933103</v>
      </c>
      <c r="M18" s="155"/>
      <c r="N18" s="163">
        <v>62.133775566611298</v>
      </c>
      <c r="O18" s="164">
        <v>66.379215035931395</v>
      </c>
      <c r="P18" s="165">
        <v>64.2564953012714</v>
      </c>
      <c r="Q18" s="155"/>
      <c r="R18" s="166">
        <v>55.869857063886897</v>
      </c>
      <c r="S18" s="160"/>
      <c r="T18" s="161">
        <v>0.41573256327331598</v>
      </c>
      <c r="U18" s="155">
        <v>2.8849513370528399</v>
      </c>
      <c r="V18" s="155">
        <v>10.716342799312899</v>
      </c>
      <c r="W18" s="155">
        <v>10.786259180289001</v>
      </c>
      <c r="X18" s="155">
        <v>6.2987538675655301</v>
      </c>
      <c r="Y18" s="162">
        <v>6.1294432718562</v>
      </c>
      <c r="Z18" s="155"/>
      <c r="AA18" s="163">
        <v>-3.3775747459238401</v>
      </c>
      <c r="AB18" s="164">
        <v>-3.6572410776200899</v>
      </c>
      <c r="AC18" s="165">
        <v>-3.5222297450770701</v>
      </c>
      <c r="AD18" s="155"/>
      <c r="AE18" s="166">
        <v>2.7364834787358601</v>
      </c>
      <c r="AF18" s="29"/>
      <c r="AG18" s="161">
        <v>56.608623548921997</v>
      </c>
      <c r="AH18" s="155">
        <v>64.776119402985003</v>
      </c>
      <c r="AI18" s="155">
        <v>66.956882255389701</v>
      </c>
      <c r="AJ18" s="155">
        <v>65.854063018242101</v>
      </c>
      <c r="AK18" s="155">
        <v>65.912106135986704</v>
      </c>
      <c r="AL18" s="162">
        <v>64.021558872305107</v>
      </c>
      <c r="AM18" s="155"/>
      <c r="AN18" s="163">
        <v>72.346600331674907</v>
      </c>
      <c r="AO18" s="164">
        <v>72.891100055279097</v>
      </c>
      <c r="AP18" s="165">
        <v>72.618850193477002</v>
      </c>
      <c r="AQ18" s="155"/>
      <c r="AR18" s="166">
        <v>66.477927821211395</v>
      </c>
      <c r="AS18" s="160"/>
      <c r="AT18" s="161">
        <v>0.74607848012262001</v>
      </c>
      <c r="AU18" s="155">
        <v>2.7514600908500899</v>
      </c>
      <c r="AV18" s="155">
        <v>1.20036593725213</v>
      </c>
      <c r="AW18" s="155">
        <v>0.97742038182190905</v>
      </c>
      <c r="AX18" s="155">
        <v>0.88860744322776397</v>
      </c>
      <c r="AY18" s="162">
        <v>1.3120972701885401</v>
      </c>
      <c r="AZ18" s="155"/>
      <c r="BA18" s="163">
        <v>0.34009766406684599</v>
      </c>
      <c r="BB18" s="164">
        <v>0.46695474166721701</v>
      </c>
      <c r="BC18" s="165">
        <v>0.403723928390889</v>
      </c>
      <c r="BD18" s="155"/>
      <c r="BE18" s="166">
        <v>1.02517394712396</v>
      </c>
    </row>
    <row r="19" spans="1:57" x14ac:dyDescent="0.2">
      <c r="A19" s="20" t="s">
        <v>101</v>
      </c>
      <c r="B19" s="2" t="str">
        <f t="shared" si="0"/>
        <v>Dulles Airport Area, VA</v>
      </c>
      <c r="C19" s="2"/>
      <c r="D19" s="23" t="s">
        <v>93</v>
      </c>
      <c r="E19" s="26" t="s">
        <v>94</v>
      </c>
      <c r="F19" s="2"/>
      <c r="G19" s="161">
        <v>78.938118582924702</v>
      </c>
      <c r="H19" s="155">
        <v>77.171399500508699</v>
      </c>
      <c r="I19" s="155">
        <v>78.734622144112393</v>
      </c>
      <c r="J19" s="155">
        <v>65.609101840717699</v>
      </c>
      <c r="K19" s="155">
        <v>61.261677920636302</v>
      </c>
      <c r="L19" s="162">
        <v>72.342983997779996</v>
      </c>
      <c r="M19" s="155"/>
      <c r="N19" s="163">
        <v>65.257607991860098</v>
      </c>
      <c r="O19" s="164">
        <v>62.880399593007098</v>
      </c>
      <c r="P19" s="165">
        <v>64.069003792433605</v>
      </c>
      <c r="Q19" s="155"/>
      <c r="R19" s="166">
        <v>69.978989653395303</v>
      </c>
      <c r="S19" s="160"/>
      <c r="T19" s="161">
        <v>28.4602726306256</v>
      </c>
      <c r="U19" s="155">
        <v>33.380010644895599</v>
      </c>
      <c r="V19" s="155">
        <v>52.367680114790303</v>
      </c>
      <c r="W19" s="155">
        <v>36.675906087075198</v>
      </c>
      <c r="X19" s="155">
        <v>10.2940352317741</v>
      </c>
      <c r="Y19" s="162">
        <v>31.758561947931302</v>
      </c>
      <c r="Z19" s="155"/>
      <c r="AA19" s="163">
        <v>-1.7968939397400101</v>
      </c>
      <c r="AB19" s="164">
        <v>-1.62515908753908</v>
      </c>
      <c r="AC19" s="165">
        <v>-1.71269450947576</v>
      </c>
      <c r="AD19" s="155"/>
      <c r="AE19" s="166">
        <v>20.981293019597398</v>
      </c>
      <c r="AF19" s="29"/>
      <c r="AG19" s="161">
        <v>71.966053094070801</v>
      </c>
      <c r="AH19" s="155">
        <v>83.852095088335901</v>
      </c>
      <c r="AI19" s="155">
        <v>88.234205901396706</v>
      </c>
      <c r="AJ19" s="155">
        <v>82.661178429377401</v>
      </c>
      <c r="AK19" s="155">
        <v>77.7148274905189</v>
      </c>
      <c r="AL19" s="162">
        <v>80.885672000739902</v>
      </c>
      <c r="AM19" s="155"/>
      <c r="AN19" s="163">
        <v>79.724354823790506</v>
      </c>
      <c r="AO19" s="164">
        <v>77.768014059753895</v>
      </c>
      <c r="AP19" s="165">
        <v>78.746184441772201</v>
      </c>
      <c r="AQ19" s="155"/>
      <c r="AR19" s="166">
        <v>80.274389841034903</v>
      </c>
      <c r="AS19" s="160"/>
      <c r="AT19" s="161">
        <v>8.1838268464860295</v>
      </c>
      <c r="AU19" s="155">
        <v>6.9461028273308099</v>
      </c>
      <c r="AV19" s="155">
        <v>8.7779046530038993</v>
      </c>
      <c r="AW19" s="155">
        <v>4.6737104948325596</v>
      </c>
      <c r="AX19" s="155">
        <v>5.5784974371034801</v>
      </c>
      <c r="AY19" s="162">
        <v>6.8161006346237096</v>
      </c>
      <c r="AZ19" s="155"/>
      <c r="BA19" s="163">
        <v>6.1606769787932603</v>
      </c>
      <c r="BB19" s="164">
        <v>3.9923699028306401</v>
      </c>
      <c r="BC19" s="165">
        <v>5.0788048581584597</v>
      </c>
      <c r="BD19" s="155"/>
      <c r="BE19" s="166">
        <v>6.3234136759191504</v>
      </c>
    </row>
    <row r="20" spans="1:57" x14ac:dyDescent="0.2">
      <c r="A20" s="20" t="s">
        <v>46</v>
      </c>
      <c r="B20" s="2" t="str">
        <f t="shared" si="0"/>
        <v>Williamsburg, VA</v>
      </c>
      <c r="C20" s="2"/>
      <c r="D20" s="23" t="s">
        <v>93</v>
      </c>
      <c r="E20" s="26" t="s">
        <v>94</v>
      </c>
      <c r="F20" s="2"/>
      <c r="G20" s="161">
        <v>52.885365219651597</v>
      </c>
      <c r="H20" s="155">
        <v>53.223290876007198</v>
      </c>
      <c r="I20" s="155">
        <v>52.053548219391701</v>
      </c>
      <c r="J20" s="155">
        <v>53.8211593449441</v>
      </c>
      <c r="K20" s="155">
        <v>74.863530023394802</v>
      </c>
      <c r="L20" s="162">
        <v>57.369378736677902</v>
      </c>
      <c r="M20" s="155"/>
      <c r="N20" s="163">
        <v>89.745256043670295</v>
      </c>
      <c r="O20" s="164">
        <v>77.722900961788397</v>
      </c>
      <c r="P20" s="165">
        <v>83.734078502729304</v>
      </c>
      <c r="Q20" s="155"/>
      <c r="R20" s="166">
        <v>64.902150098406906</v>
      </c>
      <c r="S20" s="160"/>
      <c r="T20" s="161">
        <v>5.2746717764822302</v>
      </c>
      <c r="U20" s="155">
        <v>1.37769690668053</v>
      </c>
      <c r="V20" s="155">
        <v>4.32557932742729</v>
      </c>
      <c r="W20" s="155">
        <v>-18.3977659465423</v>
      </c>
      <c r="X20" s="155">
        <v>-10.840628311966199</v>
      </c>
      <c r="Y20" s="162">
        <v>-5.1909899311660403</v>
      </c>
      <c r="Z20" s="155"/>
      <c r="AA20" s="163">
        <v>4.93629571068898</v>
      </c>
      <c r="AB20" s="164">
        <v>4.2674211322323803</v>
      </c>
      <c r="AC20" s="165">
        <v>4.6248032972201498</v>
      </c>
      <c r="AD20" s="155"/>
      <c r="AE20" s="166">
        <v>-1.7947321394634901</v>
      </c>
      <c r="AF20" s="29"/>
      <c r="AG20" s="161">
        <v>51.013776969066797</v>
      </c>
      <c r="AH20" s="155">
        <v>54.510007798284299</v>
      </c>
      <c r="AI20" s="155">
        <v>54.665973485833099</v>
      </c>
      <c r="AJ20" s="155">
        <v>61.297764491811797</v>
      </c>
      <c r="AK20" s="155">
        <v>70.483493631401004</v>
      </c>
      <c r="AL20" s="162">
        <v>58.394203275279402</v>
      </c>
      <c r="AM20" s="155"/>
      <c r="AN20" s="163">
        <v>83.620353522225102</v>
      </c>
      <c r="AO20" s="164">
        <v>80.585521185339203</v>
      </c>
      <c r="AP20" s="165">
        <v>82.102937353782096</v>
      </c>
      <c r="AQ20" s="155"/>
      <c r="AR20" s="166">
        <v>65.168127297708693</v>
      </c>
      <c r="AS20" s="160"/>
      <c r="AT20" s="161">
        <v>-6.8875933718759104</v>
      </c>
      <c r="AU20" s="155">
        <v>-6.78608705077664</v>
      </c>
      <c r="AV20" s="155">
        <v>-4.5866611612850496</v>
      </c>
      <c r="AW20" s="155">
        <v>-4.2545523705714903</v>
      </c>
      <c r="AX20" s="155">
        <v>-2.2430986032668798</v>
      </c>
      <c r="AY20" s="162">
        <v>-4.7968005328236796</v>
      </c>
      <c r="AZ20" s="155"/>
      <c r="BA20" s="163">
        <v>3.13334424244084</v>
      </c>
      <c r="BB20" s="164">
        <v>2.3138150155366302</v>
      </c>
      <c r="BC20" s="165">
        <v>2.7295187328686099</v>
      </c>
      <c r="BD20" s="155"/>
      <c r="BE20" s="166">
        <v>-2.2180978359692398</v>
      </c>
    </row>
    <row r="21" spans="1:57" x14ac:dyDescent="0.2">
      <c r="A21" s="20" t="s">
        <v>102</v>
      </c>
      <c r="B21" s="2" t="str">
        <f t="shared" si="0"/>
        <v>Virginia Beach, VA</v>
      </c>
      <c r="C21" s="2"/>
      <c r="D21" s="23" t="s">
        <v>93</v>
      </c>
      <c r="E21" s="26" t="s">
        <v>94</v>
      </c>
      <c r="F21" s="2"/>
      <c r="G21" s="161">
        <v>69.472193817352306</v>
      </c>
      <c r="H21" s="155">
        <v>68.827184771493705</v>
      </c>
      <c r="I21" s="155">
        <v>67.592228427593795</v>
      </c>
      <c r="J21" s="155">
        <v>62.6052072681507</v>
      </c>
      <c r="K21" s="155">
        <v>80.327224101313604</v>
      </c>
      <c r="L21" s="162">
        <v>69.764807677180798</v>
      </c>
      <c r="M21" s="155"/>
      <c r="N21" s="163">
        <v>95.720915598206503</v>
      </c>
      <c r="O21" s="164">
        <v>90.340596240069203</v>
      </c>
      <c r="P21" s="165">
        <v>93.030755919137803</v>
      </c>
      <c r="Q21" s="155"/>
      <c r="R21" s="166">
        <v>76.412221460597095</v>
      </c>
      <c r="S21" s="160"/>
      <c r="T21" s="161">
        <v>12.916726981436399</v>
      </c>
      <c r="U21" s="155">
        <v>9.51253277428102</v>
      </c>
      <c r="V21" s="155">
        <v>5.7127296660661502</v>
      </c>
      <c r="W21" s="155">
        <v>-17.252808436720201</v>
      </c>
      <c r="X21" s="155">
        <v>-14.7083979385903</v>
      </c>
      <c r="Y21" s="162">
        <v>-2.6287281714893602</v>
      </c>
      <c r="Z21" s="155"/>
      <c r="AA21" s="163">
        <v>0.58808079811536795</v>
      </c>
      <c r="AB21" s="164">
        <v>4.48150059881484</v>
      </c>
      <c r="AC21" s="165">
        <v>2.44158914339044</v>
      </c>
      <c r="AD21" s="155"/>
      <c r="AE21" s="166">
        <v>-0.93186679675431305</v>
      </c>
      <c r="AF21" s="29"/>
      <c r="AG21" s="161">
        <v>67.851805238731998</v>
      </c>
      <c r="AH21" s="155">
        <v>70.416109494218503</v>
      </c>
      <c r="AI21" s="155">
        <v>74.439550066860605</v>
      </c>
      <c r="AJ21" s="155">
        <v>75.293007158027194</v>
      </c>
      <c r="AK21" s="155">
        <v>82.159993707228807</v>
      </c>
      <c r="AL21" s="162">
        <v>74.032093133013404</v>
      </c>
      <c r="AM21" s="155"/>
      <c r="AN21" s="163">
        <v>90.470384645638305</v>
      </c>
      <c r="AO21" s="164">
        <v>89.974828915283496</v>
      </c>
      <c r="AP21" s="165">
        <v>90.222606780460893</v>
      </c>
      <c r="AQ21" s="155"/>
      <c r="AR21" s="166">
        <v>78.657954175141299</v>
      </c>
      <c r="AS21" s="160"/>
      <c r="AT21" s="161">
        <v>1.93096491029214</v>
      </c>
      <c r="AU21" s="155">
        <v>-4.1047112418699596</v>
      </c>
      <c r="AV21" s="155">
        <v>-2.0167157246974901</v>
      </c>
      <c r="AW21" s="155">
        <v>-5.6473691539960198</v>
      </c>
      <c r="AX21" s="155">
        <v>-1.0564254887014299</v>
      </c>
      <c r="AY21" s="162">
        <v>-2.2873908421515301</v>
      </c>
      <c r="AZ21" s="155"/>
      <c r="BA21" s="163">
        <v>0.74127731454701595</v>
      </c>
      <c r="BB21" s="164">
        <v>0.15884271007815601</v>
      </c>
      <c r="BC21" s="165">
        <v>0.45001550506146998</v>
      </c>
      <c r="BD21" s="155"/>
      <c r="BE21" s="166">
        <v>-1.4084532284467399</v>
      </c>
    </row>
    <row r="22" spans="1:57" x14ac:dyDescent="0.2">
      <c r="A22" s="33" t="s">
        <v>103</v>
      </c>
      <c r="B22" s="2" t="str">
        <f t="shared" si="0"/>
        <v>Norfolk/Portsmouth, VA</v>
      </c>
      <c r="C22" s="2"/>
      <c r="D22" s="23" t="s">
        <v>93</v>
      </c>
      <c r="E22" s="26" t="s">
        <v>94</v>
      </c>
      <c r="F22" s="2"/>
      <c r="G22" s="161">
        <v>60.354510354510303</v>
      </c>
      <c r="H22" s="155">
        <v>63.653913653913598</v>
      </c>
      <c r="I22" s="155">
        <v>66.093366093366001</v>
      </c>
      <c r="J22" s="155">
        <v>60.459810459810399</v>
      </c>
      <c r="K22" s="155">
        <v>66.198666198666103</v>
      </c>
      <c r="L22" s="162">
        <v>63.352053352053296</v>
      </c>
      <c r="M22" s="155"/>
      <c r="N22" s="163">
        <v>93.313443313443301</v>
      </c>
      <c r="O22" s="164">
        <v>81.747981747981697</v>
      </c>
      <c r="P22" s="165">
        <v>87.530712530712506</v>
      </c>
      <c r="Q22" s="155"/>
      <c r="R22" s="166">
        <v>70.260241688813096</v>
      </c>
      <c r="S22" s="160"/>
      <c r="T22" s="161">
        <v>10.9970243636802</v>
      </c>
      <c r="U22" s="155">
        <v>13.2662307545302</v>
      </c>
      <c r="V22" s="155">
        <v>14.8828000092858</v>
      </c>
      <c r="W22" s="155">
        <v>-2.5706982050581901</v>
      </c>
      <c r="X22" s="155">
        <v>-25.330104167129399</v>
      </c>
      <c r="Y22" s="162">
        <v>-0.64438448279609795</v>
      </c>
      <c r="Z22" s="155"/>
      <c r="AA22" s="163">
        <v>2.1629040538620101</v>
      </c>
      <c r="AB22" s="164">
        <v>1.8145315371784001</v>
      </c>
      <c r="AC22" s="165">
        <v>1.9999292118213201</v>
      </c>
      <c r="AD22" s="155"/>
      <c r="AE22" s="166">
        <v>0.28098349871678402</v>
      </c>
      <c r="AF22" s="29"/>
      <c r="AG22" s="161">
        <v>67.707967707967697</v>
      </c>
      <c r="AH22" s="155">
        <v>72.499122499122393</v>
      </c>
      <c r="AI22" s="155">
        <v>75.517725517725495</v>
      </c>
      <c r="AJ22" s="155">
        <v>72.595647595647506</v>
      </c>
      <c r="AK22" s="155">
        <v>74.574412074411995</v>
      </c>
      <c r="AL22" s="162">
        <v>72.578975078975006</v>
      </c>
      <c r="AM22" s="155"/>
      <c r="AN22" s="163">
        <v>88.684626184626097</v>
      </c>
      <c r="AO22" s="164">
        <v>85.551948051948003</v>
      </c>
      <c r="AP22" s="165">
        <v>87.1182871182871</v>
      </c>
      <c r="AQ22" s="155"/>
      <c r="AR22" s="166">
        <v>76.733064233064198</v>
      </c>
      <c r="AS22" s="160"/>
      <c r="AT22" s="161">
        <v>14.41923038094</v>
      </c>
      <c r="AU22" s="155">
        <v>10.710287445350801</v>
      </c>
      <c r="AV22" s="155">
        <v>8.2430238680238599</v>
      </c>
      <c r="AW22" s="155">
        <v>0.26811515621559201</v>
      </c>
      <c r="AX22" s="155">
        <v>-5.8914393122804896</v>
      </c>
      <c r="AY22" s="162">
        <v>4.8610599709113798</v>
      </c>
      <c r="AZ22" s="155"/>
      <c r="BA22" s="163">
        <v>3.2426246483876802</v>
      </c>
      <c r="BB22" s="164">
        <v>2.8049092032321599</v>
      </c>
      <c r="BC22" s="165">
        <v>3.0272370716123098</v>
      </c>
      <c r="BD22" s="155"/>
      <c r="BE22" s="166">
        <v>4.2565537992523099</v>
      </c>
    </row>
    <row r="23" spans="1:57" x14ac:dyDescent="0.2">
      <c r="A23" s="34" t="s">
        <v>43</v>
      </c>
      <c r="B23" s="2" t="str">
        <f t="shared" si="0"/>
        <v>Newport News/Hampton, VA</v>
      </c>
      <c r="C23" s="2"/>
      <c r="D23" s="23" t="s">
        <v>93</v>
      </c>
      <c r="E23" s="26" t="s">
        <v>94</v>
      </c>
      <c r="F23" s="2"/>
      <c r="G23" s="161">
        <v>64.175698802053603</v>
      </c>
      <c r="H23" s="155">
        <v>60.752994865943997</v>
      </c>
      <c r="I23" s="155">
        <v>63.120365088419803</v>
      </c>
      <c r="J23" s="155">
        <v>62.763833428408397</v>
      </c>
      <c r="K23" s="155">
        <v>73.602395892755197</v>
      </c>
      <c r="L23" s="162">
        <v>64.883057615516194</v>
      </c>
      <c r="M23" s="155"/>
      <c r="N23" s="163">
        <v>93.810610382201901</v>
      </c>
      <c r="O23" s="164">
        <v>86.2664004563605</v>
      </c>
      <c r="P23" s="165">
        <v>90.038505419281194</v>
      </c>
      <c r="Q23" s="155"/>
      <c r="R23" s="166">
        <v>72.070328416591906</v>
      </c>
      <c r="S23" s="160"/>
      <c r="T23" s="161">
        <v>5.1594841983581397</v>
      </c>
      <c r="U23" s="155">
        <v>4.3652298195282597</v>
      </c>
      <c r="V23" s="155">
        <v>11.8851205642025</v>
      </c>
      <c r="W23" s="155">
        <v>6.0161382330750897</v>
      </c>
      <c r="X23" s="155">
        <v>-1.1033384212341599</v>
      </c>
      <c r="Y23" s="162">
        <v>4.8937323981348397</v>
      </c>
      <c r="Z23" s="155"/>
      <c r="AA23" s="163">
        <v>11.659741503920699</v>
      </c>
      <c r="AB23" s="164">
        <v>10.8355479509292</v>
      </c>
      <c r="AC23" s="165">
        <v>11.2633851601956</v>
      </c>
      <c r="AD23" s="155"/>
      <c r="AE23" s="166">
        <v>7.0819139153921498</v>
      </c>
      <c r="AF23" s="29"/>
      <c r="AG23" s="161">
        <v>61.747718197375903</v>
      </c>
      <c r="AH23" s="155">
        <v>67.509269823160196</v>
      </c>
      <c r="AI23" s="155">
        <v>69.755419281232093</v>
      </c>
      <c r="AJ23" s="155">
        <v>71.448944666286295</v>
      </c>
      <c r="AK23" s="155">
        <v>75.574015972618298</v>
      </c>
      <c r="AL23" s="162">
        <v>69.207073588134605</v>
      </c>
      <c r="AM23" s="155"/>
      <c r="AN23" s="163">
        <v>89.321876782658293</v>
      </c>
      <c r="AO23" s="164">
        <v>87.557045065601798</v>
      </c>
      <c r="AP23" s="165">
        <v>88.439460924130003</v>
      </c>
      <c r="AQ23" s="155"/>
      <c r="AR23" s="166">
        <v>74.702041398418999</v>
      </c>
      <c r="AS23" s="160"/>
      <c r="AT23" s="161">
        <v>4.9896860943476602</v>
      </c>
      <c r="AU23" s="155">
        <v>3.3957379222013002</v>
      </c>
      <c r="AV23" s="155">
        <v>4.3876282400699003</v>
      </c>
      <c r="AW23" s="155">
        <v>-0.20300536534710001</v>
      </c>
      <c r="AX23" s="155">
        <v>-0.70023812073619895</v>
      </c>
      <c r="AY23" s="162">
        <v>2.1868812220287301</v>
      </c>
      <c r="AZ23" s="155"/>
      <c r="BA23" s="163">
        <v>7.6905038974308599</v>
      </c>
      <c r="BB23" s="164">
        <v>9.9459546262970608</v>
      </c>
      <c r="BC23" s="165">
        <v>8.7952925579474694</v>
      </c>
      <c r="BD23" s="155"/>
      <c r="BE23" s="166">
        <v>4.3304812101993804</v>
      </c>
    </row>
    <row r="24" spans="1:57" x14ac:dyDescent="0.2">
      <c r="A24" s="35" t="s">
        <v>104</v>
      </c>
      <c r="B24" s="2" t="str">
        <f t="shared" si="0"/>
        <v>Chesapeake/Suffolk, VA</v>
      </c>
      <c r="C24" s="2"/>
      <c r="D24" s="24" t="s">
        <v>93</v>
      </c>
      <c r="E24" s="27" t="s">
        <v>94</v>
      </c>
      <c r="F24" s="2"/>
      <c r="G24" s="167">
        <v>65.957803081044801</v>
      </c>
      <c r="H24" s="168">
        <v>72.655726724715294</v>
      </c>
      <c r="I24" s="168">
        <v>71.6175485599464</v>
      </c>
      <c r="J24" s="168">
        <v>66.728064300066904</v>
      </c>
      <c r="K24" s="168">
        <v>73.693904889484202</v>
      </c>
      <c r="L24" s="169">
        <v>70.130609511051503</v>
      </c>
      <c r="M24" s="155"/>
      <c r="N24" s="170">
        <v>93.352310783657003</v>
      </c>
      <c r="O24" s="171">
        <v>84.377093101138598</v>
      </c>
      <c r="P24" s="172">
        <v>88.864701942397801</v>
      </c>
      <c r="Q24" s="155"/>
      <c r="R24" s="173">
        <v>75.483207348579</v>
      </c>
      <c r="S24" s="160"/>
      <c r="T24" s="167">
        <v>12.180352417746599</v>
      </c>
      <c r="U24" s="168">
        <v>15.0266950460712</v>
      </c>
      <c r="V24" s="168">
        <v>15.650109657341901</v>
      </c>
      <c r="W24" s="168">
        <v>7.81430783686843</v>
      </c>
      <c r="X24" s="168">
        <v>-9.9348346085853301</v>
      </c>
      <c r="Y24" s="169">
        <v>7.0366126789409096</v>
      </c>
      <c r="Z24" s="155"/>
      <c r="AA24" s="170">
        <v>2.6751819948866702</v>
      </c>
      <c r="AB24" s="171">
        <v>2.8406615768436798</v>
      </c>
      <c r="AC24" s="172">
        <v>2.75367703222182</v>
      </c>
      <c r="AD24" s="155"/>
      <c r="AE24" s="173">
        <v>5.55668390558992</v>
      </c>
      <c r="AF24" s="30"/>
      <c r="AG24" s="167">
        <v>68.117883456128595</v>
      </c>
      <c r="AH24" s="168">
        <v>78.240120562625506</v>
      </c>
      <c r="AI24" s="168">
        <v>79.981580709979895</v>
      </c>
      <c r="AJ24" s="168">
        <v>78.826188881446697</v>
      </c>
      <c r="AK24" s="168">
        <v>80.596952444742101</v>
      </c>
      <c r="AL24" s="169">
        <v>77.152545210984499</v>
      </c>
      <c r="AM24" s="155"/>
      <c r="AN24" s="170">
        <v>89.626590756865298</v>
      </c>
      <c r="AO24" s="171">
        <v>86.7716008037508</v>
      </c>
      <c r="AP24" s="172">
        <v>88.199095780308099</v>
      </c>
      <c r="AQ24" s="155"/>
      <c r="AR24" s="173">
        <v>80.308702516505505</v>
      </c>
      <c r="AS24" s="38"/>
      <c r="AT24" s="167">
        <v>9.5045939034868496</v>
      </c>
      <c r="AU24" s="168">
        <v>6.4497662778820199</v>
      </c>
      <c r="AV24" s="168">
        <v>4.4624385037976602</v>
      </c>
      <c r="AW24" s="168">
        <v>2.17884269853162</v>
      </c>
      <c r="AX24" s="168">
        <v>-0.51026302262368195</v>
      </c>
      <c r="AY24" s="169">
        <v>4.1404000422175704</v>
      </c>
      <c r="AZ24" s="155"/>
      <c r="BA24" s="170">
        <v>1.8722879693456</v>
      </c>
      <c r="BB24" s="171">
        <v>3.11691793262374</v>
      </c>
      <c r="BC24" s="172">
        <v>2.4807536953301401</v>
      </c>
      <c r="BD24" s="155"/>
      <c r="BE24" s="173">
        <v>3.61386823671881</v>
      </c>
    </row>
    <row r="25" spans="1:57" x14ac:dyDescent="0.2">
      <c r="A25" s="34" t="s">
        <v>59</v>
      </c>
      <c r="B25" s="2" t="s">
        <v>59</v>
      </c>
      <c r="C25" s="8"/>
      <c r="D25" s="22" t="s">
        <v>93</v>
      </c>
      <c r="E25" s="25" t="s">
        <v>94</v>
      </c>
      <c r="F25" s="2"/>
      <c r="G25" s="152">
        <v>37.483311081441897</v>
      </c>
      <c r="H25" s="153">
        <v>40.120160213618099</v>
      </c>
      <c r="I25" s="153">
        <v>40.854472630173497</v>
      </c>
      <c r="J25" s="153">
        <v>35.714285714285701</v>
      </c>
      <c r="K25" s="153">
        <v>49.098798397863803</v>
      </c>
      <c r="L25" s="154">
        <v>40.654205607476598</v>
      </c>
      <c r="M25" s="155"/>
      <c r="N25" s="156">
        <v>73.865153538050706</v>
      </c>
      <c r="O25" s="157">
        <v>71.3284379172229</v>
      </c>
      <c r="P25" s="158">
        <v>72.596795727636803</v>
      </c>
      <c r="Q25" s="155"/>
      <c r="R25" s="159">
        <v>49.7806599275224</v>
      </c>
      <c r="S25" s="160"/>
      <c r="T25" s="152">
        <v>18.086225026288101</v>
      </c>
      <c r="U25" s="153">
        <v>27.465535524920401</v>
      </c>
      <c r="V25" s="153">
        <v>42.990654205607399</v>
      </c>
      <c r="W25" s="153">
        <v>49.025069637883</v>
      </c>
      <c r="X25" s="153">
        <v>49.340101522842602</v>
      </c>
      <c r="Y25" s="154">
        <v>36.761733662699299</v>
      </c>
      <c r="Z25" s="155"/>
      <c r="AA25" s="156">
        <v>50.646698434309002</v>
      </c>
      <c r="AB25" s="157">
        <v>37.870967741935402</v>
      </c>
      <c r="AC25" s="158">
        <v>44.087446174229797</v>
      </c>
      <c r="AD25" s="155"/>
      <c r="AE25" s="159">
        <v>39.721627408993498</v>
      </c>
      <c r="AG25" s="152">
        <v>39.210614152202901</v>
      </c>
      <c r="AH25" s="153">
        <v>55.724299065420503</v>
      </c>
      <c r="AI25" s="153">
        <v>66.430240320427203</v>
      </c>
      <c r="AJ25" s="153">
        <v>63.684913217623397</v>
      </c>
      <c r="AK25" s="153">
        <v>64.168891855807701</v>
      </c>
      <c r="AL25" s="154">
        <v>57.843791722296302</v>
      </c>
      <c r="AM25" s="155"/>
      <c r="AN25" s="156">
        <v>73.322763684913198</v>
      </c>
      <c r="AO25" s="157">
        <v>72.813751668891797</v>
      </c>
      <c r="AP25" s="158">
        <v>73.068257676902505</v>
      </c>
      <c r="AQ25" s="155"/>
      <c r="AR25" s="159">
        <v>62.193639137898103</v>
      </c>
      <c r="AS25" s="160"/>
      <c r="AT25" s="152">
        <v>-1.38509968520461</v>
      </c>
      <c r="AU25" s="153">
        <v>-0.69888475836431196</v>
      </c>
      <c r="AV25" s="153">
        <v>10.6770471291533</v>
      </c>
      <c r="AW25" s="153">
        <v>8.4707220011370001</v>
      </c>
      <c r="AX25" s="153">
        <v>6.2594997927317904</v>
      </c>
      <c r="AY25" s="154">
        <v>5.1705304041752598</v>
      </c>
      <c r="AZ25" s="155"/>
      <c r="BA25" s="156">
        <v>8.8308149616051494</v>
      </c>
      <c r="BB25" s="157">
        <v>1.2062166550684199</v>
      </c>
      <c r="BC25" s="158">
        <v>4.8933876377575398</v>
      </c>
      <c r="BD25" s="155"/>
      <c r="BE25" s="159">
        <v>5.0773382743897502</v>
      </c>
    </row>
    <row r="26" spans="1:57" x14ac:dyDescent="0.2">
      <c r="A26" s="34" t="s">
        <v>105</v>
      </c>
      <c r="B26" s="2" t="str">
        <f t="shared" si="0"/>
        <v>Richmond North/Glen Allen, VA</v>
      </c>
      <c r="C26" s="9"/>
      <c r="D26" s="23" t="s">
        <v>93</v>
      </c>
      <c r="E26" s="26" t="s">
        <v>94</v>
      </c>
      <c r="F26" s="2"/>
      <c r="G26" s="161">
        <v>47.627235213204898</v>
      </c>
      <c r="H26" s="155">
        <v>51.719394773039802</v>
      </c>
      <c r="I26" s="155">
        <v>53.862906923429598</v>
      </c>
      <c r="J26" s="155">
        <v>51.593305823016898</v>
      </c>
      <c r="K26" s="155">
        <v>58.482347546996699</v>
      </c>
      <c r="L26" s="162">
        <v>52.657038055937598</v>
      </c>
      <c r="M26" s="155"/>
      <c r="N26" s="163">
        <v>77.154974782209905</v>
      </c>
      <c r="O26" s="164">
        <v>76.432828977533205</v>
      </c>
      <c r="P26" s="165">
        <v>76.793901879871598</v>
      </c>
      <c r="Q26" s="155"/>
      <c r="R26" s="166">
        <v>59.553284862775897</v>
      </c>
      <c r="S26" s="160"/>
      <c r="T26" s="161">
        <v>7.5845606281459998</v>
      </c>
      <c r="U26" s="155">
        <v>6.6145418567050296</v>
      </c>
      <c r="V26" s="155">
        <v>16.304286006180298</v>
      </c>
      <c r="W26" s="155">
        <v>29.135907474178499</v>
      </c>
      <c r="X26" s="155">
        <v>25.446414870079298</v>
      </c>
      <c r="Y26" s="162">
        <v>16.663935294548601</v>
      </c>
      <c r="Z26" s="155"/>
      <c r="AA26" s="163">
        <v>21.732765135676299</v>
      </c>
      <c r="AB26" s="164">
        <v>17.396828821701298</v>
      </c>
      <c r="AC26" s="165">
        <v>19.5356779951635</v>
      </c>
      <c r="AD26" s="155"/>
      <c r="AE26" s="166">
        <v>17.6765420163958</v>
      </c>
      <c r="AG26" s="161">
        <v>47.544131132507999</v>
      </c>
      <c r="AH26" s="155">
        <v>62.050091701054498</v>
      </c>
      <c r="AI26" s="155">
        <v>67.669646950939907</v>
      </c>
      <c r="AJ26" s="155">
        <v>67.532095369096695</v>
      </c>
      <c r="AK26" s="155">
        <v>68.463434204493296</v>
      </c>
      <c r="AL26" s="162">
        <v>62.651879871618497</v>
      </c>
      <c r="AM26" s="155"/>
      <c r="AN26" s="163">
        <v>79.378725355341501</v>
      </c>
      <c r="AO26" s="164">
        <v>77.114855570838998</v>
      </c>
      <c r="AP26" s="165">
        <v>78.246790463090306</v>
      </c>
      <c r="AQ26" s="155"/>
      <c r="AR26" s="166">
        <v>67.107568612039003</v>
      </c>
      <c r="AS26" s="160"/>
      <c r="AT26" s="161">
        <v>3.6488830084454298</v>
      </c>
      <c r="AU26" s="155">
        <v>4.1185839063268403</v>
      </c>
      <c r="AV26" s="155">
        <v>4.9270273579065798</v>
      </c>
      <c r="AW26" s="155">
        <v>4.34593577573796</v>
      </c>
      <c r="AX26" s="155">
        <v>6.1283225448426597</v>
      </c>
      <c r="AY26" s="162">
        <v>4.6834555498810699</v>
      </c>
      <c r="AZ26" s="155"/>
      <c r="BA26" s="163">
        <v>6.2323184051791296</v>
      </c>
      <c r="BB26" s="164">
        <v>3.01701636075647</v>
      </c>
      <c r="BC26" s="165">
        <v>4.6232206995834799</v>
      </c>
      <c r="BD26" s="155"/>
      <c r="BE26" s="166">
        <v>4.6593296450105397</v>
      </c>
    </row>
    <row r="27" spans="1:57" x14ac:dyDescent="0.2">
      <c r="A27" s="20" t="s">
        <v>62</v>
      </c>
      <c r="B27" s="2" t="str">
        <f t="shared" si="0"/>
        <v>Richmond West/Midlothian, VA</v>
      </c>
      <c r="C27" s="2"/>
      <c r="D27" s="23" t="s">
        <v>93</v>
      </c>
      <c r="E27" s="26" t="s">
        <v>94</v>
      </c>
      <c r="F27" s="2"/>
      <c r="G27" s="161">
        <v>52.651083238312403</v>
      </c>
      <c r="H27" s="155">
        <v>58.266818700114001</v>
      </c>
      <c r="I27" s="155">
        <v>58.010262257696603</v>
      </c>
      <c r="J27" s="155">
        <v>54.903078677308997</v>
      </c>
      <c r="K27" s="155">
        <v>65.222348916761604</v>
      </c>
      <c r="L27" s="162">
        <v>57.810718358038699</v>
      </c>
      <c r="M27" s="155"/>
      <c r="N27" s="163">
        <v>84.663625997719393</v>
      </c>
      <c r="O27" s="164">
        <v>84.549600912200603</v>
      </c>
      <c r="P27" s="165">
        <v>84.606613454959998</v>
      </c>
      <c r="Q27" s="155"/>
      <c r="R27" s="166">
        <v>65.466688385730507</v>
      </c>
      <c r="S27" s="160"/>
      <c r="T27" s="161">
        <v>16.004143245265499</v>
      </c>
      <c r="U27" s="155">
        <v>20.089828212911002</v>
      </c>
      <c r="V27" s="155">
        <v>23.24987359288</v>
      </c>
      <c r="W27" s="155">
        <v>34.088742917043902</v>
      </c>
      <c r="X27" s="155">
        <v>32.252245609507497</v>
      </c>
      <c r="Y27" s="162">
        <v>25.003843660529501</v>
      </c>
      <c r="Z27" s="155"/>
      <c r="AA27" s="163">
        <v>16.193299923403998</v>
      </c>
      <c r="AB27" s="164">
        <v>15.4503104213253</v>
      </c>
      <c r="AC27" s="165">
        <v>15.820863946138999</v>
      </c>
      <c r="AD27" s="155"/>
      <c r="AE27" s="166">
        <v>21.4483147656806</v>
      </c>
      <c r="AG27" s="161">
        <v>50.156784492588301</v>
      </c>
      <c r="AH27" s="155">
        <v>58.993728620296402</v>
      </c>
      <c r="AI27" s="155">
        <v>63.212656784492502</v>
      </c>
      <c r="AJ27" s="155">
        <v>62.457240592930397</v>
      </c>
      <c r="AK27" s="155">
        <v>66.391106043329501</v>
      </c>
      <c r="AL27" s="162">
        <v>60.242303306727401</v>
      </c>
      <c r="AM27" s="155"/>
      <c r="AN27" s="163">
        <v>77.900513112884795</v>
      </c>
      <c r="AO27" s="164">
        <v>78.142816419612302</v>
      </c>
      <c r="AP27" s="165">
        <v>78.021664766248506</v>
      </c>
      <c r="AQ27" s="155"/>
      <c r="AR27" s="166">
        <v>65.322120866590595</v>
      </c>
      <c r="AS27" s="160"/>
      <c r="AT27" s="161">
        <v>10.5952768092734</v>
      </c>
      <c r="AU27" s="155">
        <v>7.5452763636029996</v>
      </c>
      <c r="AV27" s="155">
        <v>10.932092755596701</v>
      </c>
      <c r="AW27" s="155">
        <v>11.091328924979299</v>
      </c>
      <c r="AX27" s="155">
        <v>11.322780818416399</v>
      </c>
      <c r="AY27" s="162">
        <v>10.313868926026799</v>
      </c>
      <c r="AZ27" s="155"/>
      <c r="BA27" s="163">
        <v>6.3401426693038703</v>
      </c>
      <c r="BB27" s="164">
        <v>4.2596908597885603</v>
      </c>
      <c r="BC27" s="165">
        <v>5.2880256134735797</v>
      </c>
      <c r="BD27" s="155"/>
      <c r="BE27" s="166">
        <v>8.5456770681175094</v>
      </c>
    </row>
    <row r="28" spans="1:57" x14ac:dyDescent="0.2">
      <c r="A28" s="20" t="s">
        <v>58</v>
      </c>
      <c r="B28" s="2" t="str">
        <f t="shared" si="0"/>
        <v>Petersburg/Chester, VA</v>
      </c>
      <c r="C28" s="2"/>
      <c r="D28" s="23" t="s">
        <v>93</v>
      </c>
      <c r="E28" s="26" t="s">
        <v>94</v>
      </c>
      <c r="F28" s="2"/>
      <c r="G28" s="161">
        <v>52.894977168949701</v>
      </c>
      <c r="H28" s="155">
        <v>58.155251141552498</v>
      </c>
      <c r="I28" s="155">
        <v>61.369863013698598</v>
      </c>
      <c r="J28" s="155">
        <v>58.684931506849303</v>
      </c>
      <c r="K28" s="155">
        <v>53.972602739726</v>
      </c>
      <c r="L28" s="162">
        <v>57.015525114155203</v>
      </c>
      <c r="M28" s="155"/>
      <c r="N28" s="163">
        <v>68.803652968036502</v>
      </c>
      <c r="O28" s="164">
        <v>71.817351598173502</v>
      </c>
      <c r="P28" s="165">
        <v>70.310502283104995</v>
      </c>
      <c r="Q28" s="155"/>
      <c r="R28" s="166">
        <v>60.814090019569399</v>
      </c>
      <c r="S28" s="160"/>
      <c r="T28" s="161">
        <v>-2.5352388074438399</v>
      </c>
      <c r="U28" s="155">
        <v>1.1344916138474199</v>
      </c>
      <c r="V28" s="155">
        <v>7.5887176880962803</v>
      </c>
      <c r="W28" s="155">
        <v>24.457068124276901</v>
      </c>
      <c r="X28" s="155">
        <v>12.0853332165784</v>
      </c>
      <c r="Y28" s="162">
        <v>7.9345544261705099</v>
      </c>
      <c r="Z28" s="155"/>
      <c r="AA28" s="163">
        <v>8.7055890966121208</v>
      </c>
      <c r="AB28" s="164">
        <v>7.4263578726060198</v>
      </c>
      <c r="AC28" s="165">
        <v>8.0484821485823801</v>
      </c>
      <c r="AD28" s="155"/>
      <c r="AE28" s="166">
        <v>7.9721615815387299</v>
      </c>
      <c r="AG28" s="161">
        <v>55.872146118721403</v>
      </c>
      <c r="AH28" s="155">
        <v>65.566210045662103</v>
      </c>
      <c r="AI28" s="155">
        <v>68.707762557077601</v>
      </c>
      <c r="AJ28" s="155">
        <v>68.118721461187207</v>
      </c>
      <c r="AK28" s="155">
        <v>65.922374429223694</v>
      </c>
      <c r="AL28" s="162">
        <v>64.837442922374393</v>
      </c>
      <c r="AM28" s="155"/>
      <c r="AN28" s="163">
        <v>73.977168949771595</v>
      </c>
      <c r="AO28" s="164">
        <v>74.785388127853807</v>
      </c>
      <c r="AP28" s="165">
        <v>74.381278538812694</v>
      </c>
      <c r="AQ28" s="155"/>
      <c r="AR28" s="166">
        <v>67.564253098499606</v>
      </c>
      <c r="AS28" s="160"/>
      <c r="AT28" s="161">
        <v>-3.5538678206345602</v>
      </c>
      <c r="AU28" s="155">
        <v>-0.35431333459495701</v>
      </c>
      <c r="AV28" s="155">
        <v>1.98984786797729</v>
      </c>
      <c r="AW28" s="155">
        <v>4.5566555899161703</v>
      </c>
      <c r="AX28" s="155">
        <v>1.4100332296848199</v>
      </c>
      <c r="AY28" s="162">
        <v>0.91325048596520098</v>
      </c>
      <c r="AZ28" s="155"/>
      <c r="BA28" s="163">
        <v>1.2062966708549101</v>
      </c>
      <c r="BB28" s="164">
        <v>0.70840608512551095</v>
      </c>
      <c r="BC28" s="165">
        <v>0.95538503681672604</v>
      </c>
      <c r="BD28" s="155"/>
      <c r="BE28" s="166">
        <v>0.92649977900748703</v>
      </c>
    </row>
    <row r="29" spans="1:57" x14ac:dyDescent="0.2">
      <c r="A29" s="20" t="s">
        <v>106</v>
      </c>
      <c r="B29" s="43" t="s">
        <v>49</v>
      </c>
      <c r="C29" s="2"/>
      <c r="D29" s="23" t="s">
        <v>93</v>
      </c>
      <c r="E29" s="26" t="s">
        <v>94</v>
      </c>
      <c r="F29" s="2"/>
      <c r="G29" s="161">
        <v>47.495928338762198</v>
      </c>
      <c r="H29" s="155">
        <v>55.771579804560197</v>
      </c>
      <c r="I29" s="155">
        <v>54.254885993485303</v>
      </c>
      <c r="J29" s="155">
        <v>50.702361563517897</v>
      </c>
      <c r="K29" s="155">
        <v>51.506514657980397</v>
      </c>
      <c r="L29" s="162">
        <v>51.946254071661201</v>
      </c>
      <c r="M29" s="155"/>
      <c r="N29" s="163">
        <v>65.207654723127007</v>
      </c>
      <c r="O29" s="164">
        <v>63.253257328990202</v>
      </c>
      <c r="P29" s="165">
        <v>64.230456026058604</v>
      </c>
      <c r="Q29" s="155"/>
      <c r="R29" s="166">
        <v>55.456026058631899</v>
      </c>
      <c r="S29" s="160"/>
      <c r="T29" s="161">
        <v>8.52254461537526</v>
      </c>
      <c r="U29" s="155">
        <v>14.525284341802999</v>
      </c>
      <c r="V29" s="155">
        <v>14.4835377147601</v>
      </c>
      <c r="W29" s="155">
        <v>11.906294070662801</v>
      </c>
      <c r="X29" s="155">
        <v>1.4487727364446099</v>
      </c>
      <c r="Y29" s="162">
        <v>10.086489098415599</v>
      </c>
      <c r="Z29" s="155"/>
      <c r="AA29" s="163">
        <v>-3.6689451344722999</v>
      </c>
      <c r="AB29" s="164">
        <v>-2.6039073863519899</v>
      </c>
      <c r="AC29" s="165">
        <v>-3.1474546365090101</v>
      </c>
      <c r="AD29" s="155"/>
      <c r="AE29" s="166">
        <v>5.3240439503872299</v>
      </c>
      <c r="AG29" s="161">
        <v>46.142100977198602</v>
      </c>
      <c r="AH29" s="155">
        <v>57.163578990227997</v>
      </c>
      <c r="AI29" s="155">
        <v>59.3928135179153</v>
      </c>
      <c r="AJ29" s="155">
        <v>59.932308631921799</v>
      </c>
      <c r="AK29" s="155">
        <v>59.321559446254</v>
      </c>
      <c r="AL29" s="162">
        <v>56.390472312703501</v>
      </c>
      <c r="AM29" s="155"/>
      <c r="AN29" s="163">
        <v>68.228318403908702</v>
      </c>
      <c r="AO29" s="164">
        <v>67.3045602605863</v>
      </c>
      <c r="AP29" s="165">
        <v>67.766439332247501</v>
      </c>
      <c r="AQ29" s="155"/>
      <c r="AR29" s="166">
        <v>59.6407486040018</v>
      </c>
      <c r="AS29" s="160"/>
      <c r="AT29" s="161">
        <v>4.3518491703035203</v>
      </c>
      <c r="AU29" s="155">
        <v>5.1569322910308797</v>
      </c>
      <c r="AV29" s="155">
        <v>5.8622783420748199</v>
      </c>
      <c r="AW29" s="155">
        <v>4.7224727330556497</v>
      </c>
      <c r="AX29" s="155">
        <v>2.55733633280362</v>
      </c>
      <c r="AY29" s="162">
        <v>4.52206824361323</v>
      </c>
      <c r="AZ29" s="155"/>
      <c r="BA29" s="163">
        <v>3.5947008999540699</v>
      </c>
      <c r="BB29" s="164">
        <v>3.0992583500581601</v>
      </c>
      <c r="BC29" s="165">
        <v>3.34807426457734</v>
      </c>
      <c r="BD29" s="155"/>
      <c r="BE29" s="166">
        <v>4.1380283255224901</v>
      </c>
    </row>
    <row r="30" spans="1:57" x14ac:dyDescent="0.2">
      <c r="A30" s="20" t="s">
        <v>54</v>
      </c>
      <c r="B30" s="2" t="str">
        <f t="shared" si="0"/>
        <v>Roanoke, VA</v>
      </c>
      <c r="C30" s="2"/>
      <c r="D30" s="23" t="s">
        <v>93</v>
      </c>
      <c r="E30" s="26" t="s">
        <v>94</v>
      </c>
      <c r="F30" s="2"/>
      <c r="G30" s="161">
        <v>52.664298401420901</v>
      </c>
      <c r="H30" s="155">
        <v>59.360568383658901</v>
      </c>
      <c r="I30" s="155">
        <v>56.297074794184603</v>
      </c>
      <c r="J30" s="155">
        <v>53.301804168856101</v>
      </c>
      <c r="K30" s="155">
        <v>54.107549483272003</v>
      </c>
      <c r="L30" s="162">
        <v>55.141437982174899</v>
      </c>
      <c r="M30" s="155"/>
      <c r="N30" s="163">
        <v>59.0646347871781</v>
      </c>
      <c r="O30" s="164">
        <v>67.157120336310996</v>
      </c>
      <c r="P30" s="165">
        <v>63.110877561744601</v>
      </c>
      <c r="Q30" s="155"/>
      <c r="R30" s="166">
        <v>57.427458861951997</v>
      </c>
      <c r="S30" s="160"/>
      <c r="T30" s="161">
        <v>2.7028839195801799</v>
      </c>
      <c r="U30" s="155">
        <v>1.26432164140701</v>
      </c>
      <c r="V30" s="155">
        <v>1.74349226830197</v>
      </c>
      <c r="W30" s="155">
        <v>15.4134755352536</v>
      </c>
      <c r="X30" s="155">
        <v>0.848516327568964</v>
      </c>
      <c r="Y30" s="162">
        <v>4.0146449846331196</v>
      </c>
      <c r="Z30" s="155"/>
      <c r="AA30" s="163">
        <v>-15.152691475711499</v>
      </c>
      <c r="AB30" s="164">
        <v>-7.1566798885030201</v>
      </c>
      <c r="AC30" s="165">
        <v>-11.0780482366876</v>
      </c>
      <c r="AD30" s="155"/>
      <c r="AE30" s="166">
        <v>-1.2334281633011099</v>
      </c>
      <c r="AG30" s="161">
        <v>50.341918294849002</v>
      </c>
      <c r="AH30" s="155">
        <v>63.210479573712199</v>
      </c>
      <c r="AI30" s="155">
        <v>65.6621974423647</v>
      </c>
      <c r="AJ30" s="155">
        <v>69.653524492234098</v>
      </c>
      <c r="AK30" s="155">
        <v>69.277401654940405</v>
      </c>
      <c r="AL30" s="162">
        <v>63.638700071784903</v>
      </c>
      <c r="AM30" s="155"/>
      <c r="AN30" s="163">
        <v>75.613965219699907</v>
      </c>
      <c r="AO30" s="164">
        <v>70.914642240807098</v>
      </c>
      <c r="AP30" s="165">
        <v>73.264303730253502</v>
      </c>
      <c r="AQ30" s="155"/>
      <c r="AR30" s="166">
        <v>66.3916221090264</v>
      </c>
      <c r="AS30" s="160"/>
      <c r="AT30" s="161">
        <v>2.8340369607733802</v>
      </c>
      <c r="AU30" s="155">
        <v>-2.7626698094955202</v>
      </c>
      <c r="AV30" s="155">
        <v>-1.1501874379686201</v>
      </c>
      <c r="AW30" s="155">
        <v>7.3069911716062199</v>
      </c>
      <c r="AX30" s="155">
        <v>8.2039507879218707</v>
      </c>
      <c r="AY30" s="162">
        <v>2.8678813333808901</v>
      </c>
      <c r="AZ30" s="155"/>
      <c r="BA30" s="163">
        <v>10.7339903839211</v>
      </c>
      <c r="BB30" s="164">
        <v>3.7063909495686298</v>
      </c>
      <c r="BC30" s="165">
        <v>7.2177256661081497</v>
      </c>
      <c r="BD30" s="155"/>
      <c r="BE30" s="166">
        <v>4.2051268283308403</v>
      </c>
    </row>
    <row r="31" spans="1:57" x14ac:dyDescent="0.2">
      <c r="A31" s="20" t="s">
        <v>55</v>
      </c>
      <c r="B31" s="2" t="str">
        <f t="shared" si="0"/>
        <v>Charlottesville, VA</v>
      </c>
      <c r="C31" s="2"/>
      <c r="D31" s="23" t="s">
        <v>93</v>
      </c>
      <c r="E31" s="26" t="s">
        <v>94</v>
      </c>
      <c r="F31" s="2"/>
      <c r="G31" s="161">
        <v>52.660300136425597</v>
      </c>
      <c r="H31" s="155">
        <v>55.778600662638802</v>
      </c>
      <c r="I31" s="155">
        <v>49.619957123367698</v>
      </c>
      <c r="J31" s="155">
        <v>46.033911518222503</v>
      </c>
      <c r="K31" s="155">
        <v>48.002338725394601</v>
      </c>
      <c r="L31" s="162">
        <v>50.419021633209901</v>
      </c>
      <c r="M31" s="155"/>
      <c r="N31" s="163">
        <v>61.2746053400896</v>
      </c>
      <c r="O31" s="164">
        <v>60.865328396024097</v>
      </c>
      <c r="P31" s="165">
        <v>61.069966868056902</v>
      </c>
      <c r="Q31" s="155"/>
      <c r="R31" s="166">
        <v>53.462148843166098</v>
      </c>
      <c r="S31" s="160"/>
      <c r="T31" s="161">
        <v>7.1664252260868304</v>
      </c>
      <c r="U31" s="155">
        <v>8.8443630961339501</v>
      </c>
      <c r="V31" s="155">
        <v>11.0541897522992</v>
      </c>
      <c r="W31" s="155">
        <v>11.5254557400237</v>
      </c>
      <c r="X31" s="155">
        <v>-9.1673536772152406</v>
      </c>
      <c r="Y31" s="162">
        <v>5.3955742798588799</v>
      </c>
      <c r="Z31" s="155"/>
      <c r="AA31" s="163">
        <v>-8.9186212791137205</v>
      </c>
      <c r="AB31" s="164">
        <v>-8.7574739871265894</v>
      </c>
      <c r="AC31" s="165">
        <v>-8.8383888403324704</v>
      </c>
      <c r="AD31" s="155"/>
      <c r="AE31" s="166">
        <v>0.28507448887793102</v>
      </c>
      <c r="AG31" s="161">
        <v>50.5262132137984</v>
      </c>
      <c r="AH31" s="155">
        <v>59.364646267784003</v>
      </c>
      <c r="AI31" s="155">
        <v>60.519391931397301</v>
      </c>
      <c r="AJ31" s="155">
        <v>60.168583122198399</v>
      </c>
      <c r="AK31" s="155">
        <v>64.241863184564394</v>
      </c>
      <c r="AL31" s="162">
        <v>58.964139543948498</v>
      </c>
      <c r="AM31" s="155"/>
      <c r="AN31" s="163">
        <v>74.142467355291302</v>
      </c>
      <c r="AO31" s="164">
        <v>73.124147339699803</v>
      </c>
      <c r="AP31" s="165">
        <v>73.633307347495602</v>
      </c>
      <c r="AQ31" s="155"/>
      <c r="AR31" s="166">
        <v>63.155330344961897</v>
      </c>
      <c r="AS31" s="160"/>
      <c r="AT31" s="161">
        <v>-2.3605042740693101</v>
      </c>
      <c r="AU31" s="155">
        <v>-1.9693728186333099</v>
      </c>
      <c r="AV31" s="155">
        <v>0.72108563576295803</v>
      </c>
      <c r="AW31" s="155">
        <v>-2.3250139118259399</v>
      </c>
      <c r="AX31" s="155">
        <v>-1.4428865109736899</v>
      </c>
      <c r="AY31" s="162">
        <v>-1.45519459187358</v>
      </c>
      <c r="AZ31" s="155"/>
      <c r="BA31" s="163">
        <v>5.7418037420310304</v>
      </c>
      <c r="BB31" s="164">
        <v>3.5042785376219201</v>
      </c>
      <c r="BC31" s="165">
        <v>4.6188136207264803</v>
      </c>
      <c r="BD31" s="155"/>
      <c r="BE31" s="166">
        <v>0.48827261603390598</v>
      </c>
    </row>
    <row r="32" spans="1:57" x14ac:dyDescent="0.2">
      <c r="A32" s="20" t="s">
        <v>107</v>
      </c>
      <c r="B32" t="s">
        <v>56</v>
      </c>
      <c r="C32" s="2"/>
      <c r="D32" s="23" t="s">
        <v>93</v>
      </c>
      <c r="E32" s="26" t="s">
        <v>94</v>
      </c>
      <c r="F32" s="2"/>
      <c r="G32" s="161">
        <v>49.579252310663499</v>
      </c>
      <c r="H32" s="155">
        <v>56.366395364877903</v>
      </c>
      <c r="I32" s="155">
        <v>58.214926196716704</v>
      </c>
      <c r="J32" s="155">
        <v>56.021520209683999</v>
      </c>
      <c r="K32" s="155">
        <v>55.028279762725802</v>
      </c>
      <c r="L32" s="162">
        <v>55.042074768933603</v>
      </c>
      <c r="M32" s="155"/>
      <c r="N32" s="163">
        <v>65.181404331631896</v>
      </c>
      <c r="O32" s="164">
        <v>67.912815560767001</v>
      </c>
      <c r="P32" s="165">
        <v>66.547109946199399</v>
      </c>
      <c r="Q32" s="155"/>
      <c r="R32" s="166">
        <v>58.329227676723796</v>
      </c>
      <c r="S32" s="160"/>
      <c r="T32" s="161">
        <v>13.040695268312801</v>
      </c>
      <c r="U32" s="155">
        <v>7.2173006855681097</v>
      </c>
      <c r="V32" s="155">
        <v>6.02588507964178</v>
      </c>
      <c r="W32" s="155">
        <v>17.934505455503899</v>
      </c>
      <c r="X32" s="155">
        <v>6.3258286940805304</v>
      </c>
      <c r="Y32" s="162">
        <v>9.8228997021203508</v>
      </c>
      <c r="Z32" s="155"/>
      <c r="AA32" s="163">
        <v>-6.2825725663624397</v>
      </c>
      <c r="AB32" s="164">
        <v>0.127487387487693</v>
      </c>
      <c r="AC32" s="165">
        <v>-3.1177788965069899</v>
      </c>
      <c r="AD32" s="155"/>
      <c r="AE32" s="166">
        <v>5.2407241799392104</v>
      </c>
      <c r="AG32" s="161">
        <v>53.403917781762999</v>
      </c>
      <c r="AH32" s="155">
        <v>62.536211891295302</v>
      </c>
      <c r="AI32" s="155">
        <v>66.788522554835097</v>
      </c>
      <c r="AJ32" s="155">
        <v>67.736929231618106</v>
      </c>
      <c r="AK32" s="155">
        <v>69.4682025106911</v>
      </c>
      <c r="AL32" s="162">
        <v>63.986756794040502</v>
      </c>
      <c r="AM32" s="155"/>
      <c r="AN32" s="163">
        <v>74.379224720651095</v>
      </c>
      <c r="AO32" s="164">
        <v>74.489584770313101</v>
      </c>
      <c r="AP32" s="165">
        <v>74.434404745482098</v>
      </c>
      <c r="AQ32" s="155"/>
      <c r="AR32" s="166">
        <v>66.971799065881001</v>
      </c>
      <c r="AS32" s="160"/>
      <c r="AT32" s="161">
        <v>7.74495718039383</v>
      </c>
      <c r="AU32" s="155">
        <v>4.7617836066880503</v>
      </c>
      <c r="AV32" s="155">
        <v>4.4393147814754297</v>
      </c>
      <c r="AW32" s="155">
        <v>6.5291602295817297</v>
      </c>
      <c r="AX32" s="155">
        <v>2.3085461105558398</v>
      </c>
      <c r="AY32" s="162">
        <v>5.0015068488482504</v>
      </c>
      <c r="AZ32" s="155"/>
      <c r="BA32" s="163">
        <v>-3.7470581104185698</v>
      </c>
      <c r="BB32" s="164">
        <v>-3.6505870836295702</v>
      </c>
      <c r="BC32" s="165">
        <v>-3.6988109991607798</v>
      </c>
      <c r="BD32" s="155"/>
      <c r="BE32" s="166">
        <v>2.0731192042992599</v>
      </c>
    </row>
    <row r="33" spans="1:57" x14ac:dyDescent="0.2">
      <c r="A33" s="20" t="s">
        <v>52</v>
      </c>
      <c r="B33" s="2" t="str">
        <f t="shared" si="0"/>
        <v>Staunton &amp; Harrisonburg, VA</v>
      </c>
      <c r="C33" s="2"/>
      <c r="D33" s="23" t="s">
        <v>93</v>
      </c>
      <c r="E33" s="26" t="s">
        <v>94</v>
      </c>
      <c r="F33" s="2"/>
      <c r="G33" s="161">
        <v>56.995812979762697</v>
      </c>
      <c r="H33" s="155">
        <v>60.799023028611302</v>
      </c>
      <c r="I33" s="155">
        <v>63.886950453593798</v>
      </c>
      <c r="J33" s="155">
        <v>60.886252616887603</v>
      </c>
      <c r="K33" s="155">
        <v>58.426378227494702</v>
      </c>
      <c r="L33" s="162">
        <v>60.19888346127</v>
      </c>
      <c r="M33" s="155"/>
      <c r="N33" s="163">
        <v>69.068387997208603</v>
      </c>
      <c r="O33" s="164">
        <v>70.289602233077403</v>
      </c>
      <c r="P33" s="165">
        <v>69.678995115142996</v>
      </c>
      <c r="Q33" s="155"/>
      <c r="R33" s="166">
        <v>62.907486790947999</v>
      </c>
      <c r="S33" s="160"/>
      <c r="T33" s="161">
        <v>14.032942242946801</v>
      </c>
      <c r="U33" s="155">
        <v>11.572675238675</v>
      </c>
      <c r="V33" s="155">
        <v>21.396201894608598</v>
      </c>
      <c r="W33" s="155">
        <v>24.987770340356899</v>
      </c>
      <c r="X33" s="155">
        <v>18.223463275575899</v>
      </c>
      <c r="Y33" s="162">
        <v>17.928112962669701</v>
      </c>
      <c r="Z33" s="155"/>
      <c r="AA33" s="163">
        <v>1.15614267566775</v>
      </c>
      <c r="AB33" s="164">
        <v>4.1606991480772004</v>
      </c>
      <c r="AC33" s="165">
        <v>2.6496004898824799</v>
      </c>
      <c r="AD33" s="155"/>
      <c r="AE33" s="166">
        <v>12.623142732809701</v>
      </c>
      <c r="AG33" s="161">
        <v>52.9963363572923</v>
      </c>
      <c r="AH33" s="155">
        <v>62.888171667829702</v>
      </c>
      <c r="AI33" s="155">
        <v>66.198534542916903</v>
      </c>
      <c r="AJ33" s="155">
        <v>68.178646196789899</v>
      </c>
      <c r="AK33" s="155">
        <v>68.135031402651705</v>
      </c>
      <c r="AL33" s="162">
        <v>63.679344033496101</v>
      </c>
      <c r="AM33" s="155"/>
      <c r="AN33" s="163">
        <v>76.840544312630797</v>
      </c>
      <c r="AO33" s="164">
        <v>75.9944173063503</v>
      </c>
      <c r="AP33" s="165">
        <v>76.417480809490499</v>
      </c>
      <c r="AQ33" s="155"/>
      <c r="AR33" s="166">
        <v>67.318811683780197</v>
      </c>
      <c r="AS33" s="160"/>
      <c r="AT33" s="161">
        <v>11.401285869099</v>
      </c>
      <c r="AU33" s="155">
        <v>11.2904408452096</v>
      </c>
      <c r="AV33" s="155">
        <v>14.928734290580699</v>
      </c>
      <c r="AW33" s="155">
        <v>15.514465011135799</v>
      </c>
      <c r="AX33" s="155">
        <v>16.9390978134901</v>
      </c>
      <c r="AY33" s="162">
        <v>14.134027880024201</v>
      </c>
      <c r="AZ33" s="155"/>
      <c r="BA33" s="163">
        <v>10.3576960077331</v>
      </c>
      <c r="BB33" s="164">
        <v>8.7252468168350195</v>
      </c>
      <c r="BC33" s="165">
        <v>9.5399082204402799</v>
      </c>
      <c r="BD33" s="155"/>
      <c r="BE33" s="166">
        <v>12.602356350389901</v>
      </c>
    </row>
    <row r="34" spans="1:57" x14ac:dyDescent="0.2">
      <c r="A34" s="20" t="s">
        <v>51</v>
      </c>
      <c r="B34" s="2" t="str">
        <f t="shared" si="0"/>
        <v>Blacksburg &amp; Wytheville, VA</v>
      </c>
      <c r="C34" s="2"/>
      <c r="D34" s="23" t="s">
        <v>93</v>
      </c>
      <c r="E34" s="26" t="s">
        <v>94</v>
      </c>
      <c r="F34" s="2"/>
      <c r="G34" s="161">
        <v>41.442495126705602</v>
      </c>
      <c r="H34" s="155">
        <v>47.7582846003898</v>
      </c>
      <c r="I34" s="155">
        <v>49.668615984405399</v>
      </c>
      <c r="J34" s="155">
        <v>51.189083820662702</v>
      </c>
      <c r="K34" s="155">
        <v>42.495126705653</v>
      </c>
      <c r="L34" s="162">
        <v>46.510721247563303</v>
      </c>
      <c r="M34" s="155"/>
      <c r="N34" s="163">
        <v>47.329434697855703</v>
      </c>
      <c r="O34" s="164">
        <v>54.853801169590596</v>
      </c>
      <c r="P34" s="165">
        <v>51.0916179337231</v>
      </c>
      <c r="Q34" s="155"/>
      <c r="R34" s="166">
        <v>47.819548872180398</v>
      </c>
      <c r="S34" s="160"/>
      <c r="T34" s="161">
        <v>-9.7163907071027804</v>
      </c>
      <c r="U34" s="155">
        <v>-1.0454322207884501</v>
      </c>
      <c r="V34" s="155">
        <v>4.0526069040392798</v>
      </c>
      <c r="W34" s="155">
        <v>18.7461182278712</v>
      </c>
      <c r="X34" s="155">
        <v>6.9141050038662204</v>
      </c>
      <c r="Y34" s="162">
        <v>3.4700410514557301</v>
      </c>
      <c r="Z34" s="155"/>
      <c r="AA34" s="163">
        <v>-22.4453322525234</v>
      </c>
      <c r="AB34" s="164">
        <v>-7.8637072647789203</v>
      </c>
      <c r="AC34" s="165">
        <v>-15.244727148943401</v>
      </c>
      <c r="AD34" s="155"/>
      <c r="AE34" s="166">
        <v>-3.06395911037436</v>
      </c>
      <c r="AG34" s="161">
        <v>43.479532163742597</v>
      </c>
      <c r="AH34" s="155">
        <v>52.7582846003898</v>
      </c>
      <c r="AI34" s="155">
        <v>55.955165692007697</v>
      </c>
      <c r="AJ34" s="155">
        <v>58.489278752436597</v>
      </c>
      <c r="AK34" s="155">
        <v>54.459064327485301</v>
      </c>
      <c r="AL34" s="162">
        <v>53.028265107212398</v>
      </c>
      <c r="AM34" s="155"/>
      <c r="AN34" s="163">
        <v>66.174463937621795</v>
      </c>
      <c r="AO34" s="164">
        <v>62.797270955165601</v>
      </c>
      <c r="AP34" s="165">
        <v>64.485867446393698</v>
      </c>
      <c r="AQ34" s="155"/>
      <c r="AR34" s="166">
        <v>56.301865775549899</v>
      </c>
      <c r="AS34" s="160"/>
      <c r="AT34" s="161">
        <v>-3.6839475732798102</v>
      </c>
      <c r="AU34" s="155">
        <v>-1.4608092951279401</v>
      </c>
      <c r="AV34" s="155">
        <v>0.43672513298535598</v>
      </c>
      <c r="AW34" s="155">
        <v>5.0832737758983901</v>
      </c>
      <c r="AX34" s="155">
        <v>2.3474821427830199</v>
      </c>
      <c r="AY34" s="162">
        <v>0.71281764669079095</v>
      </c>
      <c r="AZ34" s="155"/>
      <c r="BA34" s="163">
        <v>-2.3652427876736999</v>
      </c>
      <c r="BB34" s="164">
        <v>-2.0976311514402299</v>
      </c>
      <c r="BC34" s="165">
        <v>-2.23512373975485</v>
      </c>
      <c r="BD34" s="155"/>
      <c r="BE34" s="166">
        <v>-0.271261501687176</v>
      </c>
    </row>
    <row r="35" spans="1:57" x14ac:dyDescent="0.2">
      <c r="A35" s="20" t="s">
        <v>50</v>
      </c>
      <c r="B35" s="2" t="str">
        <f t="shared" si="0"/>
        <v>Lynchburg, VA</v>
      </c>
      <c r="C35" s="2"/>
      <c r="D35" s="23" t="s">
        <v>93</v>
      </c>
      <c r="E35" s="26" t="s">
        <v>94</v>
      </c>
      <c r="F35" s="2"/>
      <c r="G35" s="161">
        <v>42.5808401329706</v>
      </c>
      <c r="H35" s="155">
        <v>49.229374433363503</v>
      </c>
      <c r="I35" s="155">
        <v>50.619522514354699</v>
      </c>
      <c r="J35" s="155">
        <v>44.968268359020797</v>
      </c>
      <c r="K35" s="155">
        <v>42.822605016621303</v>
      </c>
      <c r="L35" s="162">
        <v>46.044122091266203</v>
      </c>
      <c r="M35" s="155"/>
      <c r="N35" s="163">
        <v>53.188274403142898</v>
      </c>
      <c r="O35" s="164">
        <v>53.369598065880901</v>
      </c>
      <c r="P35" s="165">
        <v>53.278936234511903</v>
      </c>
      <c r="Q35" s="155"/>
      <c r="R35" s="166">
        <v>48.1112118464792</v>
      </c>
      <c r="S35" s="160"/>
      <c r="T35" s="161">
        <v>11.1036486476572</v>
      </c>
      <c r="U35" s="155">
        <v>3.1001103783578601</v>
      </c>
      <c r="V35" s="155">
        <v>16.159951114207999</v>
      </c>
      <c r="W35" s="155">
        <v>32.0125728389933</v>
      </c>
      <c r="X35" s="155">
        <v>8.9197861949483102</v>
      </c>
      <c r="Y35" s="162">
        <v>13.39173304368</v>
      </c>
      <c r="Z35" s="155"/>
      <c r="AA35" s="163">
        <v>-3.6305979819074001</v>
      </c>
      <c r="AB35" s="164">
        <v>-1.75276201352747</v>
      </c>
      <c r="AC35" s="165">
        <v>-2.6991419383974899</v>
      </c>
      <c r="AD35" s="155"/>
      <c r="AE35" s="166">
        <v>7.7535918098024901</v>
      </c>
      <c r="AG35" s="161">
        <v>43.668782109398599</v>
      </c>
      <c r="AH35" s="155">
        <v>56.429434874584402</v>
      </c>
      <c r="AI35" s="155">
        <v>61.121184647929802</v>
      </c>
      <c r="AJ35" s="155">
        <v>60.758537322453897</v>
      </c>
      <c r="AK35" s="155">
        <v>58.5675430643699</v>
      </c>
      <c r="AL35" s="162">
        <v>56.109096403747301</v>
      </c>
      <c r="AM35" s="155"/>
      <c r="AN35" s="163">
        <v>62.669990933816798</v>
      </c>
      <c r="AO35" s="164">
        <v>59.678150498640001</v>
      </c>
      <c r="AP35" s="165">
        <v>61.1740707162284</v>
      </c>
      <c r="AQ35" s="155"/>
      <c r="AR35" s="166">
        <v>57.5562319215991</v>
      </c>
      <c r="AS35" s="160"/>
      <c r="AT35" s="161">
        <v>4.2855273166215104</v>
      </c>
      <c r="AU35" s="155">
        <v>-3.4542351722128601</v>
      </c>
      <c r="AV35" s="155">
        <v>1.4980250420644801</v>
      </c>
      <c r="AW35" s="155">
        <v>6.7057300610970803</v>
      </c>
      <c r="AX35" s="155">
        <v>7.6079699423658704</v>
      </c>
      <c r="AY35" s="162">
        <v>3.1763295901137898</v>
      </c>
      <c r="AZ35" s="155"/>
      <c r="BA35" s="163">
        <v>8.4197350942252207</v>
      </c>
      <c r="BB35" s="164">
        <v>3.1500959468129701</v>
      </c>
      <c r="BC35" s="165">
        <v>5.7837190406607801</v>
      </c>
      <c r="BD35" s="155"/>
      <c r="BE35" s="166">
        <v>3.9544325497533599</v>
      </c>
    </row>
    <row r="36" spans="1:57" x14ac:dyDescent="0.2">
      <c r="A36" s="20" t="s">
        <v>24</v>
      </c>
      <c r="B36" s="2" t="str">
        <f t="shared" si="0"/>
        <v>Central Virginia</v>
      </c>
      <c r="C36" s="2"/>
      <c r="D36" s="23" t="s">
        <v>93</v>
      </c>
      <c r="E36" s="26" t="s">
        <v>94</v>
      </c>
      <c r="F36" s="2"/>
      <c r="G36" s="161">
        <v>49.441819877832202</v>
      </c>
      <c r="H36" s="155">
        <v>54.614389311828603</v>
      </c>
      <c r="I36" s="155">
        <v>55.035657328558898</v>
      </c>
      <c r="J36" s="155">
        <v>51.006529654259303</v>
      </c>
      <c r="K36" s="155">
        <v>53.525110582854303</v>
      </c>
      <c r="L36" s="162">
        <v>52.724701351066699</v>
      </c>
      <c r="M36" s="155"/>
      <c r="N36" s="163">
        <v>70.288568591460205</v>
      </c>
      <c r="O36" s="164">
        <v>70.258478018836598</v>
      </c>
      <c r="P36" s="165">
        <v>70.273523305148402</v>
      </c>
      <c r="Q36" s="155"/>
      <c r="R36" s="166">
        <v>57.738650480804303</v>
      </c>
      <c r="S36" s="160"/>
      <c r="T36" s="161">
        <v>9.6498023542516904</v>
      </c>
      <c r="U36" s="155">
        <v>11.684095145991</v>
      </c>
      <c r="V36" s="155">
        <v>19.2967958219118</v>
      </c>
      <c r="W36" s="155">
        <v>30.0948087971924</v>
      </c>
      <c r="X36" s="155">
        <v>18.2011335855304</v>
      </c>
      <c r="Y36" s="162">
        <v>17.367286696439201</v>
      </c>
      <c r="Z36" s="155"/>
      <c r="AA36" s="163">
        <v>12.4846650906238</v>
      </c>
      <c r="AB36" s="164">
        <v>10.7702158439622</v>
      </c>
      <c r="AC36" s="165">
        <v>11.6210410692896</v>
      </c>
      <c r="AD36" s="155"/>
      <c r="AE36" s="166">
        <v>15.2932997890842</v>
      </c>
      <c r="AG36" s="161">
        <v>49.580988776216401</v>
      </c>
      <c r="AH36" s="155">
        <v>61.613456504077199</v>
      </c>
      <c r="AI36" s="155">
        <v>66.245147895164394</v>
      </c>
      <c r="AJ36" s="155">
        <v>65.554569253452797</v>
      </c>
      <c r="AK36" s="155">
        <v>65.908885746095706</v>
      </c>
      <c r="AL36" s="162">
        <v>61.780609635001298</v>
      </c>
      <c r="AM36" s="155"/>
      <c r="AN36" s="163">
        <v>75.018054343574093</v>
      </c>
      <c r="AO36" s="164">
        <v>73.783588601690994</v>
      </c>
      <c r="AP36" s="165">
        <v>74.4008214726326</v>
      </c>
      <c r="AQ36" s="155"/>
      <c r="AR36" s="166">
        <v>65.386384445753094</v>
      </c>
      <c r="AS36" s="160"/>
      <c r="AT36" s="161">
        <v>3.2247693806029099</v>
      </c>
      <c r="AU36" s="155">
        <v>2.7090299323775602</v>
      </c>
      <c r="AV36" s="155">
        <v>5.8686136548276604</v>
      </c>
      <c r="AW36" s="155">
        <v>5.92019720058624</v>
      </c>
      <c r="AX36" s="155">
        <v>5.5131997277625002</v>
      </c>
      <c r="AY36" s="162">
        <v>4.7253263534072598</v>
      </c>
      <c r="AZ36" s="155"/>
      <c r="BA36" s="163">
        <v>6.5493956977234298</v>
      </c>
      <c r="BB36" s="164">
        <v>3.54350259746366</v>
      </c>
      <c r="BC36" s="165">
        <v>5.0374132647365997</v>
      </c>
      <c r="BD36" s="155"/>
      <c r="BE36" s="166">
        <v>4.8253977651537499</v>
      </c>
    </row>
    <row r="37" spans="1:57" x14ac:dyDescent="0.2">
      <c r="A37" s="20" t="s">
        <v>25</v>
      </c>
      <c r="B37" s="2" t="str">
        <f t="shared" si="0"/>
        <v>Chesapeake Bay</v>
      </c>
      <c r="C37" s="2"/>
      <c r="D37" s="23" t="s">
        <v>93</v>
      </c>
      <c r="E37" s="26" t="s">
        <v>94</v>
      </c>
      <c r="F37" s="2"/>
      <c r="G37" s="161">
        <v>46.4425332290852</v>
      </c>
      <c r="H37" s="155">
        <v>57.075840500390903</v>
      </c>
      <c r="I37" s="155">
        <v>59.108678655199299</v>
      </c>
      <c r="J37" s="155">
        <v>56.606724003127397</v>
      </c>
      <c r="K37" s="155">
        <v>59.030492572322103</v>
      </c>
      <c r="L37" s="162">
        <v>55.652853792024999</v>
      </c>
      <c r="M37" s="155"/>
      <c r="N37" s="163">
        <v>79.437060203283806</v>
      </c>
      <c r="O37" s="164">
        <v>73.807662236121899</v>
      </c>
      <c r="P37" s="165">
        <v>76.622361219702796</v>
      </c>
      <c r="Q37" s="155"/>
      <c r="R37" s="166">
        <v>61.6441416285044</v>
      </c>
      <c r="S37" s="160"/>
      <c r="T37" s="161">
        <v>8</v>
      </c>
      <c r="U37" s="155">
        <v>10.105580693815901</v>
      </c>
      <c r="V37" s="155">
        <v>16.307692307692299</v>
      </c>
      <c r="W37" s="155">
        <v>18.1076672104404</v>
      </c>
      <c r="X37" s="155">
        <v>-3.0808729139922901</v>
      </c>
      <c r="Y37" s="162">
        <v>9.3394777265745006</v>
      </c>
      <c r="Z37" s="155"/>
      <c r="AA37" s="163">
        <v>6.1650992685475403</v>
      </c>
      <c r="AB37" s="164">
        <v>-2.1761658031088</v>
      </c>
      <c r="AC37" s="165">
        <v>1.97710718002081</v>
      </c>
      <c r="AD37" s="155"/>
      <c r="AE37" s="166">
        <v>6.6061425536024698</v>
      </c>
      <c r="AG37" s="161">
        <v>49.609069585613703</v>
      </c>
      <c r="AH37" s="155">
        <v>62.294761532447197</v>
      </c>
      <c r="AI37" s="155">
        <v>65.578577013291607</v>
      </c>
      <c r="AJ37" s="155">
        <v>67.357310398748993</v>
      </c>
      <c r="AK37" s="155">
        <v>66.673182173573096</v>
      </c>
      <c r="AL37" s="162">
        <v>62.302580140734896</v>
      </c>
      <c r="AM37" s="155"/>
      <c r="AN37" s="163">
        <v>76.544175136825601</v>
      </c>
      <c r="AO37" s="164">
        <v>77.071931196246993</v>
      </c>
      <c r="AP37" s="165">
        <v>76.808053166536297</v>
      </c>
      <c r="AQ37" s="155"/>
      <c r="AR37" s="166">
        <v>66.447001005249604</v>
      </c>
      <c r="AS37" s="160"/>
      <c r="AT37" s="161">
        <v>5.0931677018633499</v>
      </c>
      <c r="AU37" s="155">
        <v>-2.9537149817295898</v>
      </c>
      <c r="AV37" s="155">
        <v>-0.178518298125557</v>
      </c>
      <c r="AW37" s="155">
        <v>3.8264537511298502</v>
      </c>
      <c r="AX37" s="155">
        <v>1.06666666666666</v>
      </c>
      <c r="AY37" s="162">
        <v>1.1616097499047799</v>
      </c>
      <c r="AZ37" s="155"/>
      <c r="BA37" s="163">
        <v>6.8485675306957701</v>
      </c>
      <c r="BB37" s="164">
        <v>3.0580240460010399</v>
      </c>
      <c r="BC37" s="165">
        <v>4.91256174075557</v>
      </c>
      <c r="BD37" s="155"/>
      <c r="BE37" s="166">
        <v>2.3704022370402198</v>
      </c>
    </row>
    <row r="38" spans="1:57" x14ac:dyDescent="0.2">
      <c r="A38" s="20" t="s">
        <v>26</v>
      </c>
      <c r="B38" s="2" t="str">
        <f t="shared" si="0"/>
        <v>Coastal Virginia - Eastern Shore</v>
      </c>
      <c r="C38" s="2"/>
      <c r="D38" s="23" t="s">
        <v>93</v>
      </c>
      <c r="E38" s="26" t="s">
        <v>94</v>
      </c>
      <c r="F38" s="2"/>
      <c r="G38" s="161">
        <v>51.571038251366097</v>
      </c>
      <c r="H38" s="155">
        <v>62.5</v>
      </c>
      <c r="I38" s="155">
        <v>62.978142076502699</v>
      </c>
      <c r="J38" s="155">
        <v>63.387978142076499</v>
      </c>
      <c r="K38" s="155">
        <v>63.729508196721298</v>
      </c>
      <c r="L38" s="162">
        <v>60.8333333333333</v>
      </c>
      <c r="M38" s="155"/>
      <c r="N38" s="163">
        <v>77.390710382513603</v>
      </c>
      <c r="O38" s="164">
        <v>75.956284153005399</v>
      </c>
      <c r="P38" s="165">
        <v>76.673497267759501</v>
      </c>
      <c r="Q38" s="155"/>
      <c r="R38" s="166">
        <v>65.3590944574551</v>
      </c>
      <c r="S38" s="160"/>
      <c r="T38" s="161">
        <v>13.533834586466099</v>
      </c>
      <c r="U38" s="155">
        <v>19.7643979057591</v>
      </c>
      <c r="V38" s="155">
        <v>19.584954604409798</v>
      </c>
      <c r="W38" s="155">
        <v>18.0661577608142</v>
      </c>
      <c r="X38" s="155">
        <v>-4.9898167006109899</v>
      </c>
      <c r="Y38" s="162">
        <v>12.2227822580645</v>
      </c>
      <c r="Z38" s="155"/>
      <c r="AA38" s="163">
        <v>-8.8183421516754804E-2</v>
      </c>
      <c r="AB38" s="164">
        <v>4.3151969981238203</v>
      </c>
      <c r="AC38" s="165">
        <v>2.0454545454545401</v>
      </c>
      <c r="AD38" s="155"/>
      <c r="AE38" s="166">
        <v>8.5927367055771704</v>
      </c>
      <c r="AG38" s="161">
        <v>52.2199453551912</v>
      </c>
      <c r="AH38" s="155">
        <v>65.283469945355094</v>
      </c>
      <c r="AI38" s="155">
        <v>67.776639344262193</v>
      </c>
      <c r="AJ38" s="155">
        <v>68.903688524590095</v>
      </c>
      <c r="AK38" s="155">
        <v>69.125683060109196</v>
      </c>
      <c r="AL38" s="162">
        <v>64.661885245901601</v>
      </c>
      <c r="AM38" s="155"/>
      <c r="AN38" s="163">
        <v>77.937158469945302</v>
      </c>
      <c r="AO38" s="164">
        <v>76.724726775956199</v>
      </c>
      <c r="AP38" s="165">
        <v>77.330942622950801</v>
      </c>
      <c r="AQ38" s="155"/>
      <c r="AR38" s="166">
        <v>68.281615925058503</v>
      </c>
      <c r="AS38" s="160"/>
      <c r="AT38" s="161">
        <v>2.9283069673510602</v>
      </c>
      <c r="AU38" s="155">
        <v>5.9002770083102396</v>
      </c>
      <c r="AV38" s="155">
        <v>6.2650602409638498</v>
      </c>
      <c r="AW38" s="155">
        <v>5.6282722513088999</v>
      </c>
      <c r="AX38" s="155">
        <v>4.1152263374485498</v>
      </c>
      <c r="AY38" s="162">
        <v>5.0432756324900101</v>
      </c>
      <c r="AZ38" s="155"/>
      <c r="BA38" s="163">
        <v>3.7037037037037002</v>
      </c>
      <c r="BB38" s="164">
        <v>2.6033340945421299</v>
      </c>
      <c r="BC38" s="165">
        <v>3.1548974943052301</v>
      </c>
      <c r="BD38" s="155"/>
      <c r="BE38" s="166">
        <v>4.4247127294433604</v>
      </c>
    </row>
    <row r="39" spans="1:57" x14ac:dyDescent="0.2">
      <c r="A39" s="20" t="s">
        <v>27</v>
      </c>
      <c r="B39" s="2" t="str">
        <f t="shared" si="0"/>
        <v>Coastal Virginia - Hampton Roads</v>
      </c>
      <c r="C39" s="2"/>
      <c r="D39" s="23" t="s">
        <v>93</v>
      </c>
      <c r="E39" s="26" t="s">
        <v>94</v>
      </c>
      <c r="F39" s="2"/>
      <c r="G39" s="161">
        <v>63.319724419494698</v>
      </c>
      <c r="H39" s="155">
        <v>64.105639193671806</v>
      </c>
      <c r="I39" s="155">
        <v>64.100535850982297</v>
      </c>
      <c r="J39" s="155">
        <v>61.199285532023403</v>
      </c>
      <c r="K39" s="155">
        <v>74.848175554988501</v>
      </c>
      <c r="L39" s="162">
        <v>65.514672110232198</v>
      </c>
      <c r="M39" s="155"/>
      <c r="N39" s="163">
        <v>93.306966062771096</v>
      </c>
      <c r="O39" s="164">
        <v>84.789487114059696</v>
      </c>
      <c r="P39" s="165">
        <v>89.048226588415403</v>
      </c>
      <c r="Q39" s="155"/>
      <c r="R39" s="166">
        <v>72.238544818284495</v>
      </c>
      <c r="S39" s="160"/>
      <c r="T39" s="161">
        <v>9.7088609456640906</v>
      </c>
      <c r="U39" s="155">
        <v>8.8211981839001794</v>
      </c>
      <c r="V39" s="155">
        <v>9.7497129802025295</v>
      </c>
      <c r="W39" s="155">
        <v>-8.1729340994213207</v>
      </c>
      <c r="X39" s="155">
        <v>-12.6265574375682</v>
      </c>
      <c r="Y39" s="162">
        <v>6.3680641889368603E-2</v>
      </c>
      <c r="Z39" s="155"/>
      <c r="AA39" s="163">
        <v>3.90966857050112</v>
      </c>
      <c r="AB39" s="164">
        <v>4.9039868056994997</v>
      </c>
      <c r="AC39" s="165">
        <v>4.3806896138979701</v>
      </c>
      <c r="AD39" s="155"/>
      <c r="AE39" s="166">
        <v>1.5394237977826299</v>
      </c>
      <c r="AG39" s="161">
        <v>63.350344475631502</v>
      </c>
      <c r="AH39" s="155">
        <v>68.132176575656999</v>
      </c>
      <c r="AI39" s="155">
        <v>70.585608573615701</v>
      </c>
      <c r="AJ39" s="155">
        <v>71.860806328144903</v>
      </c>
      <c r="AK39" s="155">
        <v>77.156162286297501</v>
      </c>
      <c r="AL39" s="162">
        <v>70.217019647869293</v>
      </c>
      <c r="AM39" s="155"/>
      <c r="AN39" s="163">
        <v>88.309517734115801</v>
      </c>
      <c r="AO39" s="164">
        <v>86.347282470017802</v>
      </c>
      <c r="AP39" s="165">
        <v>87.328400102066794</v>
      </c>
      <c r="AQ39" s="155"/>
      <c r="AR39" s="166">
        <v>75.105985491925694</v>
      </c>
      <c r="AS39" s="160"/>
      <c r="AT39" s="161">
        <v>3.7303267506584201</v>
      </c>
      <c r="AU39" s="155">
        <v>0.58299720312704695</v>
      </c>
      <c r="AV39" s="155">
        <v>1.2902219066935401</v>
      </c>
      <c r="AW39" s="155">
        <v>-2.3558082981441899</v>
      </c>
      <c r="AX39" s="155">
        <v>-1.8178693181474599</v>
      </c>
      <c r="AY39" s="162">
        <v>0.114999099007418</v>
      </c>
      <c r="AZ39" s="155"/>
      <c r="BA39" s="163">
        <v>2.9081457869482001</v>
      </c>
      <c r="BB39" s="164">
        <v>2.9812442624174098</v>
      </c>
      <c r="BC39" s="165">
        <v>2.9442714264238901</v>
      </c>
      <c r="BD39" s="155"/>
      <c r="BE39" s="166">
        <v>1.0365688403834701</v>
      </c>
    </row>
    <row r="40" spans="1:57" x14ac:dyDescent="0.2">
      <c r="A40" s="19" t="s">
        <v>28</v>
      </c>
      <c r="B40" s="2" t="str">
        <f t="shared" si="0"/>
        <v>Northern Virginia</v>
      </c>
      <c r="C40" s="2"/>
      <c r="D40" s="23" t="s">
        <v>93</v>
      </c>
      <c r="E40" s="26" t="s">
        <v>94</v>
      </c>
      <c r="F40" s="2"/>
      <c r="G40" s="161">
        <v>58.554067273685</v>
      </c>
      <c r="H40" s="155">
        <v>59.372883906402798</v>
      </c>
      <c r="I40" s="155">
        <v>60.7156960454314</v>
      </c>
      <c r="J40" s="155">
        <v>54.386129863291899</v>
      </c>
      <c r="K40" s="155">
        <v>57.266966283683402</v>
      </c>
      <c r="L40" s="162">
        <v>58.059031735105698</v>
      </c>
      <c r="M40" s="155"/>
      <c r="N40" s="163">
        <v>69.6177062374245</v>
      </c>
      <c r="O40" s="164">
        <v>65.770322871810293</v>
      </c>
      <c r="P40" s="165">
        <v>67.694014554617397</v>
      </c>
      <c r="Q40" s="155"/>
      <c r="R40" s="166">
        <v>60.812165012156903</v>
      </c>
      <c r="S40" s="160"/>
      <c r="T40" s="161">
        <v>12.345006473619399</v>
      </c>
      <c r="U40" s="155">
        <v>14.9451191548205</v>
      </c>
      <c r="V40" s="155">
        <v>24.495720677505801</v>
      </c>
      <c r="W40" s="155">
        <v>11.8430426503226</v>
      </c>
      <c r="X40" s="155">
        <v>-0.84435217777585603</v>
      </c>
      <c r="Y40" s="162">
        <v>12.1161027456517</v>
      </c>
      <c r="Z40" s="155"/>
      <c r="AA40" s="163">
        <v>6.2393212468577097</v>
      </c>
      <c r="AB40" s="164">
        <v>2.6172591148496198</v>
      </c>
      <c r="AC40" s="165">
        <v>4.4483574470802898</v>
      </c>
      <c r="AD40" s="155"/>
      <c r="AE40" s="166">
        <v>9.55693642284389</v>
      </c>
      <c r="AG40" s="161">
        <v>63.5088230867634</v>
      </c>
      <c r="AH40" s="155">
        <v>74.312897400203099</v>
      </c>
      <c r="AI40" s="155">
        <v>78.083866689866298</v>
      </c>
      <c r="AJ40" s="155">
        <v>73.519024486590396</v>
      </c>
      <c r="AK40" s="155">
        <v>70.634901973693403</v>
      </c>
      <c r="AL40" s="162">
        <v>72.012054210085196</v>
      </c>
      <c r="AM40" s="155"/>
      <c r="AN40" s="163">
        <v>76.221625510823102</v>
      </c>
      <c r="AO40" s="164">
        <v>74.653768922204407</v>
      </c>
      <c r="AP40" s="165">
        <v>75.437697216513698</v>
      </c>
      <c r="AQ40" s="155"/>
      <c r="AR40" s="166">
        <v>72.990834341625103</v>
      </c>
      <c r="AS40" s="160"/>
      <c r="AT40" s="161">
        <v>6.2722508205323004</v>
      </c>
      <c r="AU40" s="155">
        <v>4.6375420196349602</v>
      </c>
      <c r="AV40" s="155">
        <v>5.1076441229890204</v>
      </c>
      <c r="AW40" s="155">
        <v>-0.31984572336664102</v>
      </c>
      <c r="AX40" s="155">
        <v>0.67828728295790897</v>
      </c>
      <c r="AY40" s="162">
        <v>3.17292580136042</v>
      </c>
      <c r="AZ40" s="155"/>
      <c r="BA40" s="163">
        <v>7.4981670094616897</v>
      </c>
      <c r="BB40" s="164">
        <v>6.5116340022040102</v>
      </c>
      <c r="BC40" s="165">
        <v>7.00775269720131</v>
      </c>
      <c r="BD40" s="155"/>
      <c r="BE40" s="166">
        <v>4.2764358052876297</v>
      </c>
    </row>
    <row r="41" spans="1:57" x14ac:dyDescent="0.2">
      <c r="A41" s="21" t="s">
        <v>29</v>
      </c>
      <c r="B41" s="2" t="str">
        <f t="shared" si="0"/>
        <v>Shenandoah Valley</v>
      </c>
      <c r="C41" s="2"/>
      <c r="D41" s="24" t="s">
        <v>93</v>
      </c>
      <c r="E41" s="27" t="s">
        <v>94</v>
      </c>
      <c r="F41" s="2"/>
      <c r="G41" s="167">
        <v>53.111291632818798</v>
      </c>
      <c r="H41" s="168">
        <v>57.6685621445978</v>
      </c>
      <c r="I41" s="168">
        <v>60.073111291632799</v>
      </c>
      <c r="J41" s="168">
        <v>58.399675060926</v>
      </c>
      <c r="K41" s="168">
        <v>57.424857839155102</v>
      </c>
      <c r="L41" s="169">
        <v>57.3354995938261</v>
      </c>
      <c r="M41" s="155"/>
      <c r="N41" s="170">
        <v>67.408610885458899</v>
      </c>
      <c r="O41" s="171">
        <v>67.595450852965001</v>
      </c>
      <c r="P41" s="172">
        <v>67.502030869212007</v>
      </c>
      <c r="Q41" s="155"/>
      <c r="R41" s="173">
        <v>60.240222815364902</v>
      </c>
      <c r="S41" s="160"/>
      <c r="T41" s="167">
        <v>7.1347489074204002</v>
      </c>
      <c r="U41" s="168">
        <v>8.2019380567396496</v>
      </c>
      <c r="V41" s="168">
        <v>16.283062412952201</v>
      </c>
      <c r="W41" s="168">
        <v>23.565543488147998</v>
      </c>
      <c r="X41" s="168">
        <v>16.207735965047</v>
      </c>
      <c r="Y41" s="169">
        <v>14.1185055879776</v>
      </c>
      <c r="Z41" s="155"/>
      <c r="AA41" s="170">
        <v>-0.73077339793502905</v>
      </c>
      <c r="AB41" s="171">
        <v>-3.25047775167006</v>
      </c>
      <c r="AC41" s="172">
        <v>-2.0085634882568799</v>
      </c>
      <c r="AD41" s="155"/>
      <c r="AE41" s="173">
        <v>8.4065468947748201</v>
      </c>
      <c r="AG41" s="167">
        <v>50.471161657189199</v>
      </c>
      <c r="AH41" s="168">
        <v>59.748172217709097</v>
      </c>
      <c r="AI41" s="168">
        <v>62.372055239642499</v>
      </c>
      <c r="AJ41" s="168">
        <v>64.380584890332997</v>
      </c>
      <c r="AK41" s="168">
        <v>65.268074735987</v>
      </c>
      <c r="AL41" s="169">
        <v>60.448009748172197</v>
      </c>
      <c r="AM41" s="155"/>
      <c r="AN41" s="170">
        <v>74.167343623070593</v>
      </c>
      <c r="AO41" s="171">
        <v>73.428107229894295</v>
      </c>
      <c r="AP41" s="172">
        <v>73.797725426482501</v>
      </c>
      <c r="AQ41" s="155"/>
      <c r="AR41" s="173">
        <v>64.262214227689398</v>
      </c>
      <c r="AS41" s="38"/>
      <c r="AT41" s="167">
        <v>5.4903854238456899</v>
      </c>
      <c r="AU41" s="168">
        <v>5.2777030692978304</v>
      </c>
      <c r="AV41" s="168">
        <v>7.3703663140306697</v>
      </c>
      <c r="AW41" s="168">
        <v>9.1381642827494094</v>
      </c>
      <c r="AX41" s="168">
        <v>9.5344309500769402</v>
      </c>
      <c r="AY41" s="169">
        <v>7.45754726641586</v>
      </c>
      <c r="AZ41" s="155"/>
      <c r="BA41" s="170">
        <v>6.1463759644460296</v>
      </c>
      <c r="BB41" s="171">
        <v>3.2838704490002102</v>
      </c>
      <c r="BC41" s="172">
        <v>4.7027283811355201</v>
      </c>
      <c r="BD41" s="155"/>
      <c r="BE41" s="173">
        <v>6.5378220089463799</v>
      </c>
    </row>
    <row r="42" spans="1:57" x14ac:dyDescent="0.2">
      <c r="A42" s="18" t="s">
        <v>30</v>
      </c>
      <c r="B42" s="2" t="str">
        <f t="shared" si="0"/>
        <v>Southern Virginia</v>
      </c>
      <c r="C42" s="8"/>
      <c r="D42" s="22" t="s">
        <v>93</v>
      </c>
      <c r="E42" s="25" t="s">
        <v>94</v>
      </c>
      <c r="F42" s="2"/>
      <c r="G42" s="152">
        <v>45.569620253164501</v>
      </c>
      <c r="H42" s="153">
        <v>58.783033533199998</v>
      </c>
      <c r="I42" s="153">
        <v>60.226515656229097</v>
      </c>
      <c r="J42" s="153">
        <v>54.341550077725898</v>
      </c>
      <c r="K42" s="153">
        <v>47.6571174772373</v>
      </c>
      <c r="L42" s="154">
        <v>53.315567399511401</v>
      </c>
      <c r="M42" s="155"/>
      <c r="N42" s="156">
        <v>61.048190095491798</v>
      </c>
      <c r="O42" s="157">
        <v>62.225183211192501</v>
      </c>
      <c r="P42" s="158">
        <v>61.636686653342203</v>
      </c>
      <c r="Q42" s="155"/>
      <c r="R42" s="159">
        <v>55.693030043462997</v>
      </c>
      <c r="S42" s="160"/>
      <c r="T42" s="152">
        <v>-8.7536880175121308</v>
      </c>
      <c r="U42" s="153">
        <v>-0.99821901780016598</v>
      </c>
      <c r="V42" s="153">
        <v>6.9717312260077202</v>
      </c>
      <c r="W42" s="153">
        <v>21.675956322222898</v>
      </c>
      <c r="X42" s="153">
        <v>0.72766744568876396</v>
      </c>
      <c r="Y42" s="154">
        <v>3.48835308369088</v>
      </c>
      <c r="Z42" s="155"/>
      <c r="AA42" s="156">
        <v>-7.2302646230774004</v>
      </c>
      <c r="AB42" s="157">
        <v>-3.0915549477736</v>
      </c>
      <c r="AC42" s="158">
        <v>-5.1863098087035402</v>
      </c>
      <c r="AD42" s="155"/>
      <c r="AE42" s="159">
        <v>0.57859088801002201</v>
      </c>
      <c r="AF42" s="28"/>
      <c r="AG42" s="152">
        <v>46.052631578947299</v>
      </c>
      <c r="AH42" s="153">
        <v>61.886520097712598</v>
      </c>
      <c r="AI42" s="153">
        <v>64.901176993115698</v>
      </c>
      <c r="AJ42" s="153">
        <v>63.263379968909597</v>
      </c>
      <c r="AK42" s="153">
        <v>59.460359760159797</v>
      </c>
      <c r="AL42" s="154">
        <v>59.112813679768998</v>
      </c>
      <c r="AM42" s="155"/>
      <c r="AN42" s="156">
        <v>65.522984676882004</v>
      </c>
      <c r="AO42" s="157">
        <v>65.317566067066394</v>
      </c>
      <c r="AP42" s="158">
        <v>65.420275371974199</v>
      </c>
      <c r="AQ42" s="155"/>
      <c r="AR42" s="159">
        <v>60.914945591827603</v>
      </c>
      <c r="AS42" s="160"/>
      <c r="AT42" s="152">
        <v>-7.4057977313225196</v>
      </c>
      <c r="AU42" s="153">
        <v>-3.7509034998253301</v>
      </c>
      <c r="AV42" s="153">
        <v>-0.54165971312137995</v>
      </c>
      <c r="AW42" s="153">
        <v>-0.11477089484988399</v>
      </c>
      <c r="AX42" s="153">
        <v>-4.7695572493736798</v>
      </c>
      <c r="AY42" s="154">
        <v>-3.1138766844904699</v>
      </c>
      <c r="AZ42" s="155"/>
      <c r="BA42" s="156">
        <v>-4.5329329088067896</v>
      </c>
      <c r="BB42" s="157">
        <v>-4.2840171913782301</v>
      </c>
      <c r="BC42" s="158">
        <v>-4.4088324883253502</v>
      </c>
      <c r="BD42" s="155"/>
      <c r="BE42" s="159">
        <v>-3.51494439129924</v>
      </c>
    </row>
    <row r="43" spans="1:57" x14ac:dyDescent="0.2">
      <c r="A43" s="19" t="s">
        <v>31</v>
      </c>
      <c r="B43" s="2" t="str">
        <f t="shared" si="0"/>
        <v>Southwest Virginia - Blue Ridge Highlands</v>
      </c>
      <c r="C43" s="9"/>
      <c r="D43" s="23" t="s">
        <v>93</v>
      </c>
      <c r="E43" s="26" t="s">
        <v>94</v>
      </c>
      <c r="F43" s="2"/>
      <c r="G43" s="161">
        <v>46.766951055231203</v>
      </c>
      <c r="H43" s="155">
        <v>50.7633587786259</v>
      </c>
      <c r="I43" s="155">
        <v>53.266726537943399</v>
      </c>
      <c r="J43" s="155">
        <v>53.143242029636198</v>
      </c>
      <c r="K43" s="155">
        <v>48.361023798832498</v>
      </c>
      <c r="L43" s="162">
        <v>50.460260440053801</v>
      </c>
      <c r="M43" s="155"/>
      <c r="N43" s="163">
        <v>55.410866636731001</v>
      </c>
      <c r="O43" s="164">
        <v>61.618769645262603</v>
      </c>
      <c r="P43" s="165">
        <v>58.514818140996802</v>
      </c>
      <c r="Q43" s="155"/>
      <c r="R43" s="166">
        <v>52.761562640323298</v>
      </c>
      <c r="S43" s="160"/>
      <c r="T43" s="161">
        <v>2.71650755777529</v>
      </c>
      <c r="U43" s="155">
        <v>1.9330101612427399</v>
      </c>
      <c r="V43" s="155">
        <v>7.1067382023542898</v>
      </c>
      <c r="W43" s="155">
        <v>15.8229854212549</v>
      </c>
      <c r="X43" s="155">
        <v>10.616866365602499</v>
      </c>
      <c r="Y43" s="162">
        <v>7.5151768718123702</v>
      </c>
      <c r="Z43" s="155"/>
      <c r="AA43" s="163">
        <v>-15.4392040429031</v>
      </c>
      <c r="AB43" s="164">
        <v>-2.61439592241691</v>
      </c>
      <c r="AC43" s="165">
        <v>-9.1390595762876305</v>
      </c>
      <c r="AD43" s="155"/>
      <c r="AE43" s="166">
        <v>1.61345315242363</v>
      </c>
      <c r="AF43" s="29"/>
      <c r="AG43" s="161">
        <v>47.973731477323703</v>
      </c>
      <c r="AH43" s="155">
        <v>55.640996856757901</v>
      </c>
      <c r="AI43" s="155">
        <v>58.540076335877799</v>
      </c>
      <c r="AJ43" s="155">
        <v>60.914346654692402</v>
      </c>
      <c r="AK43" s="155">
        <v>57.9451055231252</v>
      </c>
      <c r="AL43" s="162">
        <v>56.202851369555397</v>
      </c>
      <c r="AM43" s="155"/>
      <c r="AN43" s="163">
        <v>68.766838796587294</v>
      </c>
      <c r="AO43" s="164">
        <v>66.746183206106807</v>
      </c>
      <c r="AP43" s="165">
        <v>67.756511001347107</v>
      </c>
      <c r="AQ43" s="155"/>
      <c r="AR43" s="166">
        <v>59.5038969786387</v>
      </c>
      <c r="AS43" s="160"/>
      <c r="AT43" s="161">
        <v>2.9402739574512502</v>
      </c>
      <c r="AU43" s="155">
        <v>2.1126690839002502</v>
      </c>
      <c r="AV43" s="155">
        <v>2.7413002159283399</v>
      </c>
      <c r="AW43" s="155">
        <v>6.3767469745645204</v>
      </c>
      <c r="AX43" s="155">
        <v>2.99918453412208</v>
      </c>
      <c r="AY43" s="162">
        <v>3.4692408067732599</v>
      </c>
      <c r="AZ43" s="155"/>
      <c r="BA43" s="163">
        <v>-2.64544756584709</v>
      </c>
      <c r="BB43" s="164">
        <v>-1.7314440654190499</v>
      </c>
      <c r="BC43" s="165">
        <v>-2.1973948502551699</v>
      </c>
      <c r="BD43" s="155"/>
      <c r="BE43" s="166">
        <v>1.5549256380558201</v>
      </c>
    </row>
    <row r="44" spans="1:57" x14ac:dyDescent="0.2">
      <c r="A44" s="20" t="s">
        <v>32</v>
      </c>
      <c r="B44" s="2" t="str">
        <f t="shared" si="0"/>
        <v>Southwest Virginia - Heart of Appalachia</v>
      </c>
      <c r="C44" s="2"/>
      <c r="D44" s="23" t="s">
        <v>93</v>
      </c>
      <c r="E44" s="26" t="s">
        <v>94</v>
      </c>
      <c r="F44" s="2"/>
      <c r="G44" s="161">
        <v>40.697674418604599</v>
      </c>
      <c r="H44" s="155">
        <v>48.514211886304899</v>
      </c>
      <c r="I44" s="155">
        <v>51.227390180878501</v>
      </c>
      <c r="J44" s="155">
        <v>48.772609819121399</v>
      </c>
      <c r="K44" s="155">
        <v>50.064599483204098</v>
      </c>
      <c r="L44" s="162">
        <v>47.855297157622701</v>
      </c>
      <c r="M44" s="155"/>
      <c r="N44" s="163">
        <v>60.077519379844901</v>
      </c>
      <c r="O44" s="164">
        <v>56.718346253229903</v>
      </c>
      <c r="P44" s="165">
        <v>58.397932816537399</v>
      </c>
      <c r="Q44" s="155"/>
      <c r="R44" s="166">
        <v>50.867478774455499</v>
      </c>
      <c r="S44" s="160"/>
      <c r="T44" s="161">
        <v>-0.63091482649842201</v>
      </c>
      <c r="U44" s="155">
        <v>-2.59403372243839</v>
      </c>
      <c r="V44" s="155">
        <v>7.1621621621621596</v>
      </c>
      <c r="W44" s="155">
        <v>20.031796502384701</v>
      </c>
      <c r="X44" s="155">
        <v>6.1643835616438301</v>
      </c>
      <c r="Y44" s="162">
        <v>5.7077625570776203</v>
      </c>
      <c r="Z44" s="155"/>
      <c r="AA44" s="163">
        <v>-8.0118694362017795</v>
      </c>
      <c r="AB44" s="164">
        <v>-9.7636176772867405</v>
      </c>
      <c r="AC44" s="165">
        <v>-8.8709677419354804</v>
      </c>
      <c r="AD44" s="155"/>
      <c r="AE44" s="166">
        <v>0.43731778425655898</v>
      </c>
      <c r="AF44" s="29"/>
      <c r="AG44" s="161">
        <v>42.167312661498698</v>
      </c>
      <c r="AH44" s="155">
        <v>53.439922480620098</v>
      </c>
      <c r="AI44" s="155">
        <v>56.960594315245402</v>
      </c>
      <c r="AJ44" s="155">
        <v>55.975452196382399</v>
      </c>
      <c r="AK44" s="155">
        <v>56.233850129198899</v>
      </c>
      <c r="AL44" s="162">
        <v>52.955426356589101</v>
      </c>
      <c r="AM44" s="155"/>
      <c r="AN44" s="163">
        <v>61.967054263565799</v>
      </c>
      <c r="AO44" s="164">
        <v>60.077519379844901</v>
      </c>
      <c r="AP44" s="165">
        <v>61.0222868217054</v>
      </c>
      <c r="AQ44" s="155"/>
      <c r="AR44" s="166">
        <v>55.260243632336604</v>
      </c>
      <c r="AS44" s="160"/>
      <c r="AT44" s="161">
        <v>5.4523424878836799</v>
      </c>
      <c r="AU44" s="155">
        <v>3.8280514590524</v>
      </c>
      <c r="AV44" s="155">
        <v>7.0734669095324803</v>
      </c>
      <c r="AW44" s="155">
        <v>4.3347381095725401</v>
      </c>
      <c r="AX44" s="155">
        <v>2.8352037802717001</v>
      </c>
      <c r="AY44" s="162">
        <v>4.6600702202361903</v>
      </c>
      <c r="AZ44" s="155"/>
      <c r="BA44" s="163">
        <v>-0.59585492227979198</v>
      </c>
      <c r="BB44" s="164">
        <v>0.89503661513425503</v>
      </c>
      <c r="BC44" s="165">
        <v>0.13250298131707899</v>
      </c>
      <c r="BD44" s="155"/>
      <c r="BE44" s="166">
        <v>3.1880062036877401</v>
      </c>
    </row>
    <row r="45" spans="1:57" x14ac:dyDescent="0.2">
      <c r="A45" s="21" t="s">
        <v>33</v>
      </c>
      <c r="B45" s="2" t="str">
        <f t="shared" si="0"/>
        <v>Virginia Mountains</v>
      </c>
      <c r="C45" s="2"/>
      <c r="D45" s="24" t="s">
        <v>93</v>
      </c>
      <c r="E45" s="27" t="s">
        <v>94</v>
      </c>
      <c r="F45" s="2"/>
      <c r="G45" s="161">
        <v>53.301435406698502</v>
      </c>
      <c r="H45" s="155">
        <v>60.505809979494103</v>
      </c>
      <c r="I45" s="155">
        <v>54.665945361103503</v>
      </c>
      <c r="J45" s="155">
        <v>50.960238030835797</v>
      </c>
      <c r="K45" s="155">
        <v>54.774141195563899</v>
      </c>
      <c r="L45" s="162">
        <v>54.832663261979697</v>
      </c>
      <c r="M45" s="155"/>
      <c r="N45" s="163">
        <v>61.833919394103297</v>
      </c>
      <c r="O45" s="164">
        <v>66.526913713821997</v>
      </c>
      <c r="P45" s="165">
        <v>64.180416553962601</v>
      </c>
      <c r="Q45" s="155"/>
      <c r="R45" s="166">
        <v>57.511627906976699</v>
      </c>
      <c r="S45" s="160"/>
      <c r="T45" s="161">
        <v>9.8709208253795104</v>
      </c>
      <c r="U45" s="155">
        <v>11.5843691123249</v>
      </c>
      <c r="V45" s="155">
        <v>5.3168777860809397</v>
      </c>
      <c r="W45" s="155">
        <v>9.03085286489849</v>
      </c>
      <c r="X45" s="155">
        <v>8.6150829658993303E-2</v>
      </c>
      <c r="Y45" s="162">
        <v>7.0492643454300001</v>
      </c>
      <c r="Z45" s="155"/>
      <c r="AA45" s="163">
        <v>-9.5048647494024205</v>
      </c>
      <c r="AB45" s="164">
        <v>-2.9341423992095601</v>
      </c>
      <c r="AC45" s="165">
        <v>-6.2144754733339997</v>
      </c>
      <c r="AD45" s="155"/>
      <c r="AE45" s="166">
        <v>2.4443115771658102</v>
      </c>
      <c r="AF45" s="30"/>
      <c r="AG45" s="161">
        <v>49.702665755297303</v>
      </c>
      <c r="AH45" s="155">
        <v>62.180451127819502</v>
      </c>
      <c r="AI45" s="155">
        <v>63.611575036640602</v>
      </c>
      <c r="AJ45" s="155">
        <v>66.716657009441306</v>
      </c>
      <c r="AK45" s="155">
        <v>67.391526636899599</v>
      </c>
      <c r="AL45" s="162">
        <v>61.9270218443123</v>
      </c>
      <c r="AM45" s="155"/>
      <c r="AN45" s="163">
        <v>74.368587886431001</v>
      </c>
      <c r="AO45" s="164">
        <v>70.810184396196107</v>
      </c>
      <c r="AP45" s="165">
        <v>72.589386141313597</v>
      </c>
      <c r="AQ45" s="155"/>
      <c r="AR45" s="166">
        <v>64.975757132763107</v>
      </c>
      <c r="AS45" s="160"/>
      <c r="AT45" s="161">
        <v>5.8657910391684096</v>
      </c>
      <c r="AU45" s="155">
        <v>1.4985663383441501</v>
      </c>
      <c r="AV45" s="155">
        <v>0.80718978420662502</v>
      </c>
      <c r="AW45" s="155">
        <v>5.5468863016921599</v>
      </c>
      <c r="AX45" s="155">
        <v>8.0890805189178892</v>
      </c>
      <c r="AY45" s="162">
        <v>4.2992152563904202</v>
      </c>
      <c r="AZ45" s="155"/>
      <c r="BA45" s="163">
        <v>13.3514516798238</v>
      </c>
      <c r="BB45" s="164">
        <v>8.2157030275112604</v>
      </c>
      <c r="BC45" s="165">
        <v>10.7869979023756</v>
      </c>
      <c r="BD45" s="155"/>
      <c r="BE45" s="166">
        <v>6.2898468751108201</v>
      </c>
    </row>
    <row r="46" spans="1:57" x14ac:dyDescent="0.2">
      <c r="A46" s="20" t="s">
        <v>108</v>
      </c>
      <c r="B46" s="2" t="s">
        <v>17</v>
      </c>
      <c r="D46" s="24" t="s">
        <v>93</v>
      </c>
      <c r="E46" s="27" t="s">
        <v>94</v>
      </c>
      <c r="G46" s="161">
        <v>52.914642609299001</v>
      </c>
      <c r="H46" s="155">
        <v>50.936849410131799</v>
      </c>
      <c r="I46" s="155">
        <v>47.328244274809101</v>
      </c>
      <c r="J46" s="155">
        <v>44.309507286606497</v>
      </c>
      <c r="K46" s="155">
        <v>57.737682165163001</v>
      </c>
      <c r="L46" s="162">
        <v>50.6453851492019</v>
      </c>
      <c r="M46" s="155"/>
      <c r="N46" s="163">
        <v>79.007633587786202</v>
      </c>
      <c r="O46" s="164">
        <v>69.396252602359397</v>
      </c>
      <c r="P46" s="165">
        <v>74.201943095072806</v>
      </c>
      <c r="Q46" s="155"/>
      <c r="R46" s="166">
        <v>57.375830276593597</v>
      </c>
      <c r="S46" s="160"/>
      <c r="T46" s="161">
        <v>23.1266643646331</v>
      </c>
      <c r="U46" s="155">
        <v>19.196352060956301</v>
      </c>
      <c r="V46" s="155">
        <v>24.006007211421998</v>
      </c>
      <c r="W46" s="155">
        <v>-10.9495994031343</v>
      </c>
      <c r="X46" s="155">
        <v>-9.6578768503945192</v>
      </c>
      <c r="Y46" s="162">
        <v>6.6024494400536096</v>
      </c>
      <c r="Z46" s="155"/>
      <c r="AA46" s="163">
        <v>20.8745691205411</v>
      </c>
      <c r="AB46" s="164">
        <v>14.9313295248245</v>
      </c>
      <c r="AC46" s="165">
        <v>18.0207020059221</v>
      </c>
      <c r="AD46" s="155"/>
      <c r="AE46" s="166">
        <v>10.554628678492101</v>
      </c>
      <c r="AG46" s="161">
        <v>57.442748091603001</v>
      </c>
      <c r="AH46" s="155">
        <v>69.847328244274806</v>
      </c>
      <c r="AI46" s="155">
        <v>72.597154753643295</v>
      </c>
      <c r="AJ46" s="155">
        <v>68.017002081887497</v>
      </c>
      <c r="AK46" s="155">
        <v>67.409784871616907</v>
      </c>
      <c r="AL46" s="162">
        <v>67.062803608605094</v>
      </c>
      <c r="AM46" s="155"/>
      <c r="AN46" s="163">
        <v>78.157529493407296</v>
      </c>
      <c r="AO46" s="164">
        <v>75.884802220680001</v>
      </c>
      <c r="AP46" s="165">
        <v>77.021165857043698</v>
      </c>
      <c r="AQ46" s="155"/>
      <c r="AR46" s="166">
        <v>69.908049965301799</v>
      </c>
      <c r="AS46" s="160"/>
      <c r="AT46" s="161">
        <v>12.2065170562574</v>
      </c>
      <c r="AU46" s="155">
        <v>7.3146085199118502</v>
      </c>
      <c r="AV46" s="155">
        <v>8.8063151759518394</v>
      </c>
      <c r="AW46" s="155">
        <v>-0.78529412408575305</v>
      </c>
      <c r="AX46" s="155">
        <v>0.92696711771684204</v>
      </c>
      <c r="AY46" s="162">
        <v>5.3294760625357096</v>
      </c>
      <c r="AZ46" s="155"/>
      <c r="BA46" s="163">
        <v>15.286594480514101</v>
      </c>
      <c r="BB46" s="164">
        <v>12.1201832401663</v>
      </c>
      <c r="BC46" s="165">
        <v>13.7047030595013</v>
      </c>
      <c r="BD46" s="155"/>
      <c r="BE46" s="166">
        <v>7.8296558116775401</v>
      </c>
    </row>
    <row r="47" spans="1:57" x14ac:dyDescent="0.2">
      <c r="A47" s="20" t="s">
        <v>109</v>
      </c>
      <c r="B47" s="2" t="s">
        <v>18</v>
      </c>
      <c r="D47" s="24" t="s">
        <v>93</v>
      </c>
      <c r="E47" s="27" t="s">
        <v>94</v>
      </c>
      <c r="G47" s="161">
        <v>56.106718654102998</v>
      </c>
      <c r="H47" s="155">
        <v>55.781797176793297</v>
      </c>
      <c r="I47" s="155">
        <v>54.9253085083351</v>
      </c>
      <c r="J47" s="155">
        <v>47.221620841451902</v>
      </c>
      <c r="K47" s="155">
        <v>58.515551706718597</v>
      </c>
      <c r="L47" s="162">
        <v>54.509888840767999</v>
      </c>
      <c r="M47" s="155"/>
      <c r="N47" s="163">
        <v>77.040484953453102</v>
      </c>
      <c r="O47" s="164">
        <v>72.071877029660001</v>
      </c>
      <c r="P47" s="165">
        <v>74.556180991556602</v>
      </c>
      <c r="Q47" s="155"/>
      <c r="R47" s="166">
        <v>60.238286727707603</v>
      </c>
      <c r="S47" s="160"/>
      <c r="T47" s="161">
        <v>18.7854773092233</v>
      </c>
      <c r="U47" s="155">
        <v>21.9760774254095</v>
      </c>
      <c r="V47" s="155">
        <v>26.834283840295701</v>
      </c>
      <c r="W47" s="155">
        <v>-0.53968865483538697</v>
      </c>
      <c r="X47" s="155">
        <v>-5.1543941186579101</v>
      </c>
      <c r="Y47" s="162">
        <v>11.040590825235901</v>
      </c>
      <c r="Z47" s="155"/>
      <c r="AA47" s="163">
        <v>9.9405510086419309</v>
      </c>
      <c r="AB47" s="164">
        <v>11.065580002045101</v>
      </c>
      <c r="AC47" s="165">
        <v>10.481462019383899</v>
      </c>
      <c r="AD47" s="155"/>
      <c r="AE47" s="166">
        <v>10.8383547922801</v>
      </c>
      <c r="AG47" s="161">
        <v>58.936243185674499</v>
      </c>
      <c r="AH47" s="155">
        <v>71.425863749593802</v>
      </c>
      <c r="AI47" s="155">
        <v>76.110674932994002</v>
      </c>
      <c r="AJ47" s="155">
        <v>71.437853642688907</v>
      </c>
      <c r="AK47" s="155">
        <v>70.814269341491297</v>
      </c>
      <c r="AL47" s="162">
        <v>69.745228103424907</v>
      </c>
      <c r="AM47" s="155"/>
      <c r="AN47" s="163">
        <v>80.458618729187506</v>
      </c>
      <c r="AO47" s="164">
        <v>78.023842398317797</v>
      </c>
      <c r="AP47" s="165">
        <v>79.241230563752595</v>
      </c>
      <c r="AQ47" s="155"/>
      <c r="AR47" s="166">
        <v>72.458476600824795</v>
      </c>
      <c r="AS47" s="160"/>
      <c r="AT47" s="161">
        <v>7.2266381160706397</v>
      </c>
      <c r="AU47" s="155">
        <v>4.8132039710120402</v>
      </c>
      <c r="AV47" s="155">
        <v>5.7876837595059296</v>
      </c>
      <c r="AW47" s="155">
        <v>-3.08051671597052</v>
      </c>
      <c r="AX47" s="155">
        <v>-1.24009874077569</v>
      </c>
      <c r="AY47" s="162">
        <v>2.42179488201874</v>
      </c>
      <c r="AZ47" s="155"/>
      <c r="BA47" s="163">
        <v>9.6342617486202098</v>
      </c>
      <c r="BB47" s="164">
        <v>8.8382865301812892</v>
      </c>
      <c r="BC47" s="165">
        <v>9.24093869585443</v>
      </c>
      <c r="BD47" s="155"/>
      <c r="BE47" s="166">
        <v>4.4591455600084604</v>
      </c>
    </row>
    <row r="48" spans="1:57" x14ac:dyDescent="0.2">
      <c r="A48" s="20" t="s">
        <v>110</v>
      </c>
      <c r="B48" s="2" t="s">
        <v>19</v>
      </c>
      <c r="D48" s="24" t="s">
        <v>93</v>
      </c>
      <c r="E48" s="27" t="s">
        <v>94</v>
      </c>
      <c r="G48" s="161">
        <v>59.320325010378902</v>
      </c>
      <c r="H48" s="155">
        <v>61.345982804624903</v>
      </c>
      <c r="I48" s="155">
        <v>61.340053364957001</v>
      </c>
      <c r="J48" s="155">
        <v>55.179365549955499</v>
      </c>
      <c r="K48" s="155">
        <v>62.193892677142003</v>
      </c>
      <c r="L48" s="162">
        <v>59.875950237781801</v>
      </c>
      <c r="M48" s="155"/>
      <c r="N48" s="163">
        <v>77.429587903943002</v>
      </c>
      <c r="O48" s="164">
        <v>73.913430180847897</v>
      </c>
      <c r="P48" s="165">
        <v>75.6715090423954</v>
      </c>
      <c r="Q48" s="155"/>
      <c r="R48" s="166">
        <v>64.389119956628903</v>
      </c>
      <c r="S48" s="160"/>
      <c r="T48" s="161">
        <v>11.620174279851</v>
      </c>
      <c r="U48" s="155">
        <v>13.415790327443499</v>
      </c>
      <c r="V48" s="155">
        <v>21.5865834047909</v>
      </c>
      <c r="W48" s="155">
        <v>7.76335601392352</v>
      </c>
      <c r="X48" s="155">
        <v>-2.7864685364457298</v>
      </c>
      <c r="Y48" s="162">
        <v>9.7172763921791798</v>
      </c>
      <c r="Z48" s="155"/>
      <c r="AA48" s="163">
        <v>2.2743458484851402</v>
      </c>
      <c r="AB48" s="164">
        <v>1.45605019314033</v>
      </c>
      <c r="AC48" s="165">
        <v>1.8730611332168099</v>
      </c>
      <c r="AD48" s="155"/>
      <c r="AE48" s="166">
        <v>6.9522949439653097</v>
      </c>
      <c r="AG48" s="161">
        <v>61.032856888677998</v>
      </c>
      <c r="AH48" s="155">
        <v>73.115585339817301</v>
      </c>
      <c r="AI48" s="155">
        <v>77.821432807496095</v>
      </c>
      <c r="AJ48" s="155">
        <v>75.276509310876506</v>
      </c>
      <c r="AK48" s="155">
        <v>75.068200687937306</v>
      </c>
      <c r="AL48" s="162">
        <v>72.463052580388805</v>
      </c>
      <c r="AM48" s="155"/>
      <c r="AN48" s="163">
        <v>82.992824101530005</v>
      </c>
      <c r="AO48" s="164">
        <v>80.834865377772502</v>
      </c>
      <c r="AP48" s="165">
        <v>81.913844739651196</v>
      </c>
      <c r="AQ48" s="155"/>
      <c r="AR48" s="166">
        <v>75.163301788482798</v>
      </c>
      <c r="AS48" s="160"/>
      <c r="AT48" s="161">
        <v>3.4259978851802</v>
      </c>
      <c r="AU48" s="155">
        <v>1.4557784052393401</v>
      </c>
      <c r="AV48" s="155">
        <v>4.4121095590770496</v>
      </c>
      <c r="AW48" s="155">
        <v>-0.20657726405269899</v>
      </c>
      <c r="AX48" s="155">
        <v>-0.28224741539411202</v>
      </c>
      <c r="AY48" s="162">
        <v>1.68153290257646</v>
      </c>
      <c r="AZ48" s="155"/>
      <c r="BA48" s="163">
        <v>3.0141035533906</v>
      </c>
      <c r="BB48" s="164">
        <v>1.4711761257454501</v>
      </c>
      <c r="BC48" s="165">
        <v>2.2469810689862202</v>
      </c>
      <c r="BD48" s="155"/>
      <c r="BE48" s="166">
        <v>1.8569585882722099</v>
      </c>
    </row>
    <row r="49" spans="1:57" x14ac:dyDescent="0.2">
      <c r="A49" s="20" t="s">
        <v>111</v>
      </c>
      <c r="B49" s="2" t="s">
        <v>20</v>
      </c>
      <c r="D49" s="24" t="s">
        <v>93</v>
      </c>
      <c r="E49" s="27" t="s">
        <v>94</v>
      </c>
      <c r="G49" s="161">
        <v>55.358988534480602</v>
      </c>
      <c r="H49" s="155">
        <v>61.029252698122697</v>
      </c>
      <c r="I49" s="155">
        <v>62.326663787726098</v>
      </c>
      <c r="J49" s="155">
        <v>57.5788109975529</v>
      </c>
      <c r="K49" s="155">
        <v>59.107048606112897</v>
      </c>
      <c r="L49" s="162">
        <v>59.080825154140101</v>
      </c>
      <c r="M49" s="155"/>
      <c r="N49" s="163">
        <v>74.773283431697095</v>
      </c>
      <c r="O49" s="164">
        <v>74.461398205460299</v>
      </c>
      <c r="P49" s="165">
        <v>74.617340818578697</v>
      </c>
      <c r="Q49" s="155"/>
      <c r="R49" s="166">
        <v>63.5222347196312</v>
      </c>
      <c r="S49" s="160"/>
      <c r="T49" s="161">
        <v>9.4011882085001801</v>
      </c>
      <c r="U49" s="155">
        <v>10.568027989457301</v>
      </c>
      <c r="V49" s="155">
        <v>17.462898327298401</v>
      </c>
      <c r="W49" s="155">
        <v>17.428839048020201</v>
      </c>
      <c r="X49" s="155">
        <v>0.75475395633043896</v>
      </c>
      <c r="Y49" s="162">
        <v>10.819411815307999</v>
      </c>
      <c r="Z49" s="155"/>
      <c r="AA49" s="163">
        <v>-0.25169072478947302</v>
      </c>
      <c r="AB49" s="164">
        <v>1.50927811305853</v>
      </c>
      <c r="AC49" s="165">
        <v>0.61924966093090705</v>
      </c>
      <c r="AD49" s="155"/>
      <c r="AE49" s="166">
        <v>7.1726479510310703</v>
      </c>
      <c r="AG49" s="161">
        <v>56.655770016585301</v>
      </c>
      <c r="AH49" s="155">
        <v>68.6344734754705</v>
      </c>
      <c r="AI49" s="155">
        <v>72.244745962244195</v>
      </c>
      <c r="AJ49" s="155">
        <v>72.307211801238495</v>
      </c>
      <c r="AK49" s="155">
        <v>72.109002889045001</v>
      </c>
      <c r="AL49" s="162">
        <v>68.391331459803396</v>
      </c>
      <c r="AM49" s="155"/>
      <c r="AN49" s="163">
        <v>80.573724705839894</v>
      </c>
      <c r="AO49" s="164">
        <v>79.1754509252752</v>
      </c>
      <c r="AP49" s="165">
        <v>79.874587815557504</v>
      </c>
      <c r="AQ49" s="155"/>
      <c r="AR49" s="166">
        <v>71.672706708007198</v>
      </c>
      <c r="AS49" s="160"/>
      <c r="AT49" s="161">
        <v>3.8100356727881102</v>
      </c>
      <c r="AU49" s="155">
        <v>1.50180040741917</v>
      </c>
      <c r="AV49" s="155">
        <v>2.63345903468131</v>
      </c>
      <c r="AW49" s="155">
        <v>2.91909800839198</v>
      </c>
      <c r="AX49" s="155">
        <v>2.0759079118842401</v>
      </c>
      <c r="AY49" s="162">
        <v>2.5376202176076998</v>
      </c>
      <c r="AZ49" s="155"/>
      <c r="BA49" s="163">
        <v>3.64031063156246</v>
      </c>
      <c r="BB49" s="164">
        <v>2.88911281441111</v>
      </c>
      <c r="BC49" s="165">
        <v>3.2666332314092101</v>
      </c>
      <c r="BD49" s="155"/>
      <c r="BE49" s="166">
        <v>2.7688121914491202</v>
      </c>
    </row>
    <row r="50" spans="1:57" x14ac:dyDescent="0.2">
      <c r="A50" s="20" t="s">
        <v>112</v>
      </c>
      <c r="B50" s="2" t="s">
        <v>21</v>
      </c>
      <c r="D50" s="24" t="s">
        <v>93</v>
      </c>
      <c r="E50" s="27" t="s">
        <v>94</v>
      </c>
      <c r="G50" s="161">
        <v>55.050661475155898</v>
      </c>
      <c r="H50" s="155">
        <v>59.563736117870803</v>
      </c>
      <c r="I50" s="155">
        <v>60.612362284854598</v>
      </c>
      <c r="J50" s="155">
        <v>60.019468165125403</v>
      </c>
      <c r="K50" s="155">
        <v>59.302685721870702</v>
      </c>
      <c r="L50" s="162">
        <v>58.909782752975502</v>
      </c>
      <c r="M50" s="155"/>
      <c r="N50" s="163">
        <v>70.094243617539007</v>
      </c>
      <c r="O50" s="164">
        <v>68.094332109198703</v>
      </c>
      <c r="P50" s="165">
        <v>69.094287863368805</v>
      </c>
      <c r="Q50" s="155"/>
      <c r="R50" s="166">
        <v>61.819641355945002</v>
      </c>
      <c r="S50" s="160"/>
      <c r="T50" s="161">
        <v>2.45591383892932</v>
      </c>
      <c r="U50" s="155">
        <v>3.6900711299815399</v>
      </c>
      <c r="V50" s="155">
        <v>5.9923487616397502</v>
      </c>
      <c r="W50" s="155">
        <v>16.040794880036501</v>
      </c>
      <c r="X50" s="155">
        <v>3.98240394698125</v>
      </c>
      <c r="Y50" s="162">
        <v>6.2912662341012204</v>
      </c>
      <c r="Z50" s="155"/>
      <c r="AA50" s="163">
        <v>2.4679452392919501</v>
      </c>
      <c r="AB50" s="164">
        <v>0.36917993081891698</v>
      </c>
      <c r="AC50" s="165">
        <v>1.42289223998074</v>
      </c>
      <c r="AD50" s="155"/>
      <c r="AE50" s="166">
        <v>4.6865929283401204</v>
      </c>
      <c r="AG50" s="161">
        <v>56.412326888190698</v>
      </c>
      <c r="AH50" s="155">
        <v>63.713994955975302</v>
      </c>
      <c r="AI50" s="155">
        <v>66.326711207468605</v>
      </c>
      <c r="AJ50" s="155">
        <v>66.995929383655493</v>
      </c>
      <c r="AK50" s="155">
        <v>67.299013317994707</v>
      </c>
      <c r="AL50" s="162">
        <v>64.149595150657007</v>
      </c>
      <c r="AM50" s="155"/>
      <c r="AN50" s="163">
        <v>74.9889385425423</v>
      </c>
      <c r="AO50" s="164">
        <v>73.713552497677</v>
      </c>
      <c r="AP50" s="165">
        <v>74.3512455201097</v>
      </c>
      <c r="AQ50" s="155"/>
      <c r="AR50" s="166">
        <v>67.064352399072106</v>
      </c>
      <c r="AS50" s="160"/>
      <c r="AT50" s="161">
        <v>2.70034924169709</v>
      </c>
      <c r="AU50" s="155">
        <v>1.4676678691699201</v>
      </c>
      <c r="AV50" s="155">
        <v>1.6808281484758301</v>
      </c>
      <c r="AW50" s="155">
        <v>3.7687148490950499</v>
      </c>
      <c r="AX50" s="155">
        <v>4.0992714551518201</v>
      </c>
      <c r="AY50" s="162">
        <v>2.7500304858760298</v>
      </c>
      <c r="AZ50" s="155"/>
      <c r="BA50" s="163">
        <v>5.2749292030994601</v>
      </c>
      <c r="BB50" s="164">
        <v>3.5882866240092501</v>
      </c>
      <c r="BC50" s="165">
        <v>4.43203079922508</v>
      </c>
      <c r="BD50" s="155"/>
      <c r="BE50" s="166">
        <v>3.2769255357001401</v>
      </c>
    </row>
    <row r="51" spans="1:57" x14ac:dyDescent="0.2">
      <c r="A51" s="21" t="s">
        <v>113</v>
      </c>
      <c r="B51" s="2" t="s">
        <v>22</v>
      </c>
      <c r="D51" s="24" t="s">
        <v>93</v>
      </c>
      <c r="E51" s="27" t="s">
        <v>94</v>
      </c>
      <c r="G51" s="161">
        <v>53.764038371548899</v>
      </c>
      <c r="H51" s="155">
        <v>56.603883949461803</v>
      </c>
      <c r="I51" s="155">
        <v>58.466892840430503</v>
      </c>
      <c r="J51" s="155">
        <v>57.802994852597003</v>
      </c>
      <c r="K51" s="155">
        <v>60.145648104819799</v>
      </c>
      <c r="L51" s="162">
        <v>57.356691623771603</v>
      </c>
      <c r="M51" s="155"/>
      <c r="N51" s="163">
        <v>69.229644361254003</v>
      </c>
      <c r="O51" s="164">
        <v>65.997894244267599</v>
      </c>
      <c r="P51" s="165">
        <v>67.613769302760801</v>
      </c>
      <c r="Q51" s="155"/>
      <c r="R51" s="166">
        <v>60.287285246339898</v>
      </c>
      <c r="S51" s="160"/>
      <c r="T51" s="161">
        <v>4.05364377771755</v>
      </c>
      <c r="U51" s="155">
        <v>4.5272903657185397</v>
      </c>
      <c r="V51" s="155">
        <v>9.2400214190697199</v>
      </c>
      <c r="W51" s="155">
        <v>7.0922737850125399</v>
      </c>
      <c r="X51" s="155">
        <v>1.43589057062194</v>
      </c>
      <c r="Y51" s="162">
        <v>5.1927037792032902</v>
      </c>
      <c r="Z51" s="155"/>
      <c r="AA51" s="163">
        <v>4.5112753942790196</v>
      </c>
      <c r="AB51" s="164">
        <v>3.2385557079770999</v>
      </c>
      <c r="AC51" s="165">
        <v>3.88622684662956</v>
      </c>
      <c r="AD51" s="155"/>
      <c r="AE51" s="166">
        <v>4.7665721204973499</v>
      </c>
      <c r="AG51" s="161">
        <v>53.667524567150203</v>
      </c>
      <c r="AH51" s="155">
        <v>56.730375526438898</v>
      </c>
      <c r="AI51" s="155">
        <v>57.896583996256403</v>
      </c>
      <c r="AJ51" s="155">
        <v>59.611897519887599</v>
      </c>
      <c r="AK51" s="155">
        <v>61.501228357510499</v>
      </c>
      <c r="AL51" s="162">
        <v>57.8815219934487</v>
      </c>
      <c r="AM51" s="155"/>
      <c r="AN51" s="163">
        <v>69.196741927936301</v>
      </c>
      <c r="AO51" s="164">
        <v>68.473619560130999</v>
      </c>
      <c r="AP51" s="165">
        <v>68.835180744033593</v>
      </c>
      <c r="AQ51" s="155"/>
      <c r="AR51" s="166">
        <v>61.011138779330103</v>
      </c>
      <c r="AS51" s="160"/>
      <c r="AT51" s="161">
        <v>3.9533473004338</v>
      </c>
      <c r="AU51" s="155">
        <v>4.1092480119857102</v>
      </c>
      <c r="AV51" s="155">
        <v>4.1478929634066697</v>
      </c>
      <c r="AW51" s="155">
        <v>4.6552728183538301</v>
      </c>
      <c r="AX51" s="155">
        <v>4.4908683012721102</v>
      </c>
      <c r="AY51" s="162">
        <v>4.2791598252283398</v>
      </c>
      <c r="AZ51" s="155"/>
      <c r="BA51" s="163">
        <v>4.6355869653623598</v>
      </c>
      <c r="BB51" s="164">
        <v>3.36423242998127</v>
      </c>
      <c r="BC51" s="165">
        <v>3.9993631738536402</v>
      </c>
      <c r="BD51" s="155"/>
      <c r="BE51" s="166">
        <v>4.1874603367260699</v>
      </c>
    </row>
    <row r="52" spans="1:57" x14ac:dyDescent="0.2">
      <c r="A52" s="33" t="s">
        <v>48</v>
      </c>
      <c r="B52" t="s">
        <v>48</v>
      </c>
      <c r="D52" s="24" t="s">
        <v>93</v>
      </c>
      <c r="E52" s="27" t="s">
        <v>94</v>
      </c>
      <c r="G52" s="161">
        <v>47.681933127282903</v>
      </c>
      <c r="H52" s="155">
        <v>61.9837032874402</v>
      </c>
      <c r="I52" s="155">
        <v>63.641472323686401</v>
      </c>
      <c r="J52" s="155">
        <v>57.291373981455401</v>
      </c>
      <c r="K52" s="155">
        <v>50.435515594267997</v>
      </c>
      <c r="L52" s="162">
        <v>56.206799662826597</v>
      </c>
      <c r="M52" s="155"/>
      <c r="N52" s="163">
        <v>63.669570103961703</v>
      </c>
      <c r="O52" s="164">
        <v>63.978645686990703</v>
      </c>
      <c r="P52" s="165">
        <v>63.824107895476203</v>
      </c>
      <c r="Q52" s="155"/>
      <c r="R52" s="166">
        <v>58.383173443583601</v>
      </c>
      <c r="S52" s="160"/>
      <c r="T52" s="161">
        <v>-4.6361337454341101</v>
      </c>
      <c r="U52" s="155">
        <v>-1.66673241600924</v>
      </c>
      <c r="V52" s="155">
        <v>5.4974905485460601</v>
      </c>
      <c r="W52" s="155">
        <v>22.079502480048099</v>
      </c>
      <c r="X52" s="155">
        <v>-2.6456811132141298</v>
      </c>
      <c r="Y52" s="162">
        <v>3.2852021683317201</v>
      </c>
      <c r="Z52" s="155"/>
      <c r="AA52" s="163">
        <v>-5.1097748383306101</v>
      </c>
      <c r="AB52" s="164">
        <v>-2.0566539298694901</v>
      </c>
      <c r="AC52" s="165">
        <v>-3.6036888252911399</v>
      </c>
      <c r="AD52" s="155"/>
      <c r="AE52" s="166">
        <v>1.0300874577388499</v>
      </c>
      <c r="AG52" s="161">
        <v>48.489744310199399</v>
      </c>
      <c r="AH52" s="155">
        <v>66.310761449845401</v>
      </c>
      <c r="AI52" s="155">
        <v>69.099466142174705</v>
      </c>
      <c r="AJ52" s="155">
        <v>67.097499297555402</v>
      </c>
      <c r="AK52" s="155">
        <v>62.700196684461901</v>
      </c>
      <c r="AL52" s="162">
        <v>62.7395335768474</v>
      </c>
      <c r="AM52" s="155"/>
      <c r="AN52" s="163">
        <v>67.273110424276396</v>
      </c>
      <c r="AO52" s="164">
        <v>67.252037089069901</v>
      </c>
      <c r="AP52" s="165">
        <v>67.262573756673206</v>
      </c>
      <c r="AQ52" s="155"/>
      <c r="AR52" s="166">
        <v>64.031830771083307</v>
      </c>
      <c r="AS52" s="160"/>
      <c r="AT52" s="161">
        <v>-7.5166180000099203</v>
      </c>
      <c r="AU52" s="155">
        <v>-5.4269187350492096</v>
      </c>
      <c r="AV52" s="155">
        <v>-3.2665712076255402</v>
      </c>
      <c r="AW52" s="155">
        <v>-2.3448443958469398</v>
      </c>
      <c r="AX52" s="155">
        <v>-7.3854809311771703</v>
      </c>
      <c r="AY52" s="162">
        <v>-5.0518288268018896</v>
      </c>
      <c r="AZ52" s="155"/>
      <c r="BA52" s="163">
        <v>-4.51558520425273</v>
      </c>
      <c r="BB52" s="164">
        <v>-3.8677851936788201</v>
      </c>
      <c r="BC52" s="165">
        <v>-4.1928309487968898</v>
      </c>
      <c r="BD52" s="155"/>
      <c r="BE52" s="166">
        <v>-4.7956398496948403</v>
      </c>
    </row>
    <row r="53" spans="1:57" x14ac:dyDescent="0.2">
      <c r="A53" s="147" t="s">
        <v>53</v>
      </c>
      <c r="B53" t="s">
        <v>53</v>
      </c>
      <c r="D53" s="24" t="s">
        <v>93</v>
      </c>
      <c r="E53" s="27" t="s">
        <v>94</v>
      </c>
      <c r="G53" s="161">
        <v>49.726360595925797</v>
      </c>
      <c r="H53" s="155">
        <v>54.940711462450501</v>
      </c>
      <c r="I53" s="155">
        <v>56.749771967163198</v>
      </c>
      <c r="J53" s="155">
        <v>56.2328975372453</v>
      </c>
      <c r="K53" s="155">
        <v>56.552143508665203</v>
      </c>
      <c r="L53" s="162">
        <v>54.840377014289999</v>
      </c>
      <c r="M53" s="155"/>
      <c r="N53" s="163">
        <v>65.962298570994193</v>
      </c>
      <c r="O53" s="164">
        <v>65.2477956825782</v>
      </c>
      <c r="P53" s="165">
        <v>65.605047126786204</v>
      </c>
      <c r="Q53" s="155"/>
      <c r="R53" s="166">
        <v>57.915997046431798</v>
      </c>
      <c r="S53" s="160"/>
      <c r="T53" s="161">
        <v>1.01644322317004</v>
      </c>
      <c r="U53" s="155">
        <v>5.09831094090341</v>
      </c>
      <c r="V53" s="155">
        <v>11.633229874505</v>
      </c>
      <c r="W53" s="155">
        <v>22.187863468081002</v>
      </c>
      <c r="X53" s="155">
        <v>14.4507666246796</v>
      </c>
      <c r="Y53" s="162">
        <v>10.6675107810551</v>
      </c>
      <c r="Z53" s="155"/>
      <c r="AA53" s="163">
        <v>-2.40117985143777</v>
      </c>
      <c r="AB53" s="164">
        <v>-9.2571022369309404</v>
      </c>
      <c r="AC53" s="165">
        <v>-5.9352781180691903</v>
      </c>
      <c r="AD53" s="155"/>
      <c r="AE53" s="166">
        <v>4.6872681152675097</v>
      </c>
      <c r="AG53" s="161">
        <v>48.270750988142197</v>
      </c>
      <c r="AH53" s="155">
        <v>57.012009729401001</v>
      </c>
      <c r="AI53" s="155">
        <v>59.037701429005701</v>
      </c>
      <c r="AJ53" s="155">
        <v>61.0709942231681</v>
      </c>
      <c r="AK53" s="155">
        <v>62.769838856795303</v>
      </c>
      <c r="AL53" s="162">
        <v>57.632259045302497</v>
      </c>
      <c r="AM53" s="155"/>
      <c r="AN53" s="163">
        <v>71.837944664031596</v>
      </c>
      <c r="AO53" s="164">
        <v>71.191851626634204</v>
      </c>
      <c r="AP53" s="165">
        <v>71.514898145332893</v>
      </c>
      <c r="AQ53" s="155"/>
      <c r="AR53" s="166">
        <v>61.5987273595969</v>
      </c>
      <c r="AS53" s="160"/>
      <c r="AT53" s="161">
        <v>0.40378375059138899</v>
      </c>
      <c r="AU53" s="155">
        <v>8.7664339134636296E-2</v>
      </c>
      <c r="AV53" s="155">
        <v>0.90179277237312405</v>
      </c>
      <c r="AW53" s="155">
        <v>3.57538006869681</v>
      </c>
      <c r="AX53" s="155">
        <v>3.3827927885520102</v>
      </c>
      <c r="AY53" s="162">
        <v>1.7419707137032401</v>
      </c>
      <c r="AZ53" s="155"/>
      <c r="BA53" s="163">
        <v>2.5066259936262099</v>
      </c>
      <c r="BB53" s="164">
        <v>-1.2826699204599601</v>
      </c>
      <c r="BC53" s="165">
        <v>0.58485565400625095</v>
      </c>
      <c r="BD53" s="155"/>
      <c r="BE53" s="166">
        <v>1.35520608390695</v>
      </c>
    </row>
    <row r="54" spans="1:57" x14ac:dyDescent="0.2">
      <c r="A54" s="148" t="s">
        <v>60</v>
      </c>
      <c r="B54" t="s">
        <v>60</v>
      </c>
      <c r="D54" s="24" t="s">
        <v>93</v>
      </c>
      <c r="E54" s="27" t="s">
        <v>94</v>
      </c>
      <c r="G54" s="167">
        <v>60.455714810731301</v>
      </c>
      <c r="H54" s="168">
        <v>70.3050349136346</v>
      </c>
      <c r="I54" s="168">
        <v>74.3109151047409</v>
      </c>
      <c r="J54" s="168">
        <v>65.012862918044803</v>
      </c>
      <c r="K54" s="168">
        <v>54.869533259830902</v>
      </c>
      <c r="L54" s="169">
        <v>64.990812201396494</v>
      </c>
      <c r="M54" s="155"/>
      <c r="N54" s="170">
        <v>71.701580301359698</v>
      </c>
      <c r="O54" s="171">
        <v>71.481073134876794</v>
      </c>
      <c r="P54" s="172">
        <v>71.591326718118296</v>
      </c>
      <c r="Q54" s="155"/>
      <c r="R54" s="173">
        <v>66.876673491888397</v>
      </c>
      <c r="S54" s="160"/>
      <c r="T54" s="167">
        <v>27.432154713924501</v>
      </c>
      <c r="U54" s="168">
        <v>40.011497548592899</v>
      </c>
      <c r="V54" s="168">
        <v>55.448767938616498</v>
      </c>
      <c r="W54" s="168">
        <v>63.517200672658198</v>
      </c>
      <c r="X54" s="168">
        <v>36.8016560828924</v>
      </c>
      <c r="Y54" s="169">
        <v>44.245154466740601</v>
      </c>
      <c r="Z54" s="155"/>
      <c r="AA54" s="170">
        <v>22.665004066089502</v>
      </c>
      <c r="AB54" s="171">
        <v>33.857933898135499</v>
      </c>
      <c r="AC54" s="172">
        <v>28.008675222875901</v>
      </c>
      <c r="AD54" s="155"/>
      <c r="AE54" s="173">
        <v>38.8322944446682</v>
      </c>
      <c r="AG54" s="167">
        <v>60.850790150679799</v>
      </c>
      <c r="AH54" s="168">
        <v>72.785740536567403</v>
      </c>
      <c r="AI54" s="168">
        <v>78.270856302829799</v>
      </c>
      <c r="AJ54" s="168">
        <v>76.515986769570006</v>
      </c>
      <c r="AK54" s="168">
        <v>74.154722528482097</v>
      </c>
      <c r="AL54" s="169">
        <v>72.515619257625801</v>
      </c>
      <c r="AM54" s="155"/>
      <c r="AN54" s="170">
        <v>82.092980521866906</v>
      </c>
      <c r="AO54" s="171">
        <v>78.583241455347206</v>
      </c>
      <c r="AP54" s="172">
        <v>80.338110988607099</v>
      </c>
      <c r="AQ54" s="155"/>
      <c r="AR54" s="173">
        <v>74.750616895049006</v>
      </c>
      <c r="AS54" s="160"/>
      <c r="AT54" s="167">
        <v>20.3411194115426</v>
      </c>
      <c r="AU54" s="168">
        <v>15.871880960993799</v>
      </c>
      <c r="AV54" s="168">
        <v>19.733383562554</v>
      </c>
      <c r="AW54" s="168">
        <v>17.0312421753978</v>
      </c>
      <c r="AX54" s="168">
        <v>18.144021934721</v>
      </c>
      <c r="AY54" s="169">
        <v>18.1210634077115</v>
      </c>
      <c r="AZ54" s="155"/>
      <c r="BA54" s="170">
        <v>17.4279495582336</v>
      </c>
      <c r="BB54" s="171">
        <v>16.0769069354998</v>
      </c>
      <c r="BC54" s="172">
        <v>16.763276882782002</v>
      </c>
      <c r="BD54" s="155"/>
      <c r="BE54" s="173">
        <v>17.697899972439501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B1" zoomScale="80" zoomScaleNormal="80" workbookViewId="0">
      <selection activeCell="AG38" sqref="AG38"/>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18" t="s">
        <v>81</v>
      </c>
      <c r="E2" s="219"/>
      <c r="G2" s="220" t="s">
        <v>114</v>
      </c>
      <c r="H2" s="221"/>
      <c r="I2" s="221"/>
      <c r="J2" s="221"/>
      <c r="K2" s="221"/>
      <c r="L2" s="221"/>
      <c r="M2" s="221"/>
      <c r="N2" s="221"/>
      <c r="O2" s="221"/>
      <c r="P2" s="221"/>
      <c r="Q2" s="221"/>
      <c r="R2" s="221"/>
      <c r="T2" s="220" t="s">
        <v>115</v>
      </c>
      <c r="U2" s="221"/>
      <c r="V2" s="221"/>
      <c r="W2" s="221"/>
      <c r="X2" s="221"/>
      <c r="Y2" s="221"/>
      <c r="Z2" s="221"/>
      <c r="AA2" s="221"/>
      <c r="AB2" s="221"/>
      <c r="AC2" s="221"/>
      <c r="AD2" s="221"/>
      <c r="AE2" s="221"/>
      <c r="AF2" s="3"/>
      <c r="AG2" s="220" t="s">
        <v>116</v>
      </c>
      <c r="AH2" s="221"/>
      <c r="AI2" s="221"/>
      <c r="AJ2" s="221"/>
      <c r="AK2" s="221"/>
      <c r="AL2" s="221"/>
      <c r="AM2" s="221"/>
      <c r="AN2" s="221"/>
      <c r="AO2" s="221"/>
      <c r="AP2" s="221"/>
      <c r="AQ2" s="221"/>
      <c r="AR2" s="221"/>
      <c r="AT2" s="220" t="s">
        <v>117</v>
      </c>
      <c r="AU2" s="221"/>
      <c r="AV2" s="221"/>
      <c r="AW2" s="221"/>
      <c r="AX2" s="221"/>
      <c r="AY2" s="221"/>
      <c r="AZ2" s="221"/>
      <c r="BA2" s="221"/>
      <c r="BB2" s="221"/>
      <c r="BC2" s="221"/>
      <c r="BD2" s="221"/>
      <c r="BE2" s="221"/>
    </row>
    <row r="3" spans="1:57" x14ac:dyDescent="0.2">
      <c r="A3" s="31"/>
      <c r="B3" s="31"/>
      <c r="C3" s="2"/>
      <c r="D3" s="222" t="s">
        <v>86</v>
      </c>
      <c r="E3" s="224" t="s">
        <v>87</v>
      </c>
      <c r="F3" s="4"/>
      <c r="G3" s="226" t="s">
        <v>65</v>
      </c>
      <c r="H3" s="228" t="s">
        <v>66</v>
      </c>
      <c r="I3" s="228" t="s">
        <v>88</v>
      </c>
      <c r="J3" s="228" t="s">
        <v>68</v>
      </c>
      <c r="K3" s="228" t="s">
        <v>89</v>
      </c>
      <c r="L3" s="230" t="s">
        <v>90</v>
      </c>
      <c r="M3" s="4"/>
      <c r="N3" s="226" t="s">
        <v>70</v>
      </c>
      <c r="O3" s="228" t="s">
        <v>71</v>
      </c>
      <c r="P3" s="230" t="s">
        <v>91</v>
      </c>
      <c r="Q3" s="2"/>
      <c r="R3" s="232" t="s">
        <v>92</v>
      </c>
      <c r="S3" s="2"/>
      <c r="T3" s="226" t="s">
        <v>65</v>
      </c>
      <c r="U3" s="228" t="s">
        <v>66</v>
      </c>
      <c r="V3" s="228" t="s">
        <v>88</v>
      </c>
      <c r="W3" s="228" t="s">
        <v>68</v>
      </c>
      <c r="X3" s="228" t="s">
        <v>89</v>
      </c>
      <c r="Y3" s="230" t="s">
        <v>90</v>
      </c>
      <c r="Z3" s="2"/>
      <c r="AA3" s="226" t="s">
        <v>70</v>
      </c>
      <c r="AB3" s="228" t="s">
        <v>71</v>
      </c>
      <c r="AC3" s="230" t="s">
        <v>91</v>
      </c>
      <c r="AD3" s="1"/>
      <c r="AE3" s="234" t="s">
        <v>92</v>
      </c>
      <c r="AF3" s="36"/>
      <c r="AG3" s="226" t="s">
        <v>65</v>
      </c>
      <c r="AH3" s="228" t="s">
        <v>66</v>
      </c>
      <c r="AI3" s="228" t="s">
        <v>88</v>
      </c>
      <c r="AJ3" s="228" t="s">
        <v>68</v>
      </c>
      <c r="AK3" s="228" t="s">
        <v>89</v>
      </c>
      <c r="AL3" s="230" t="s">
        <v>90</v>
      </c>
      <c r="AM3" s="4"/>
      <c r="AN3" s="226" t="s">
        <v>70</v>
      </c>
      <c r="AO3" s="228" t="s">
        <v>71</v>
      </c>
      <c r="AP3" s="230" t="s">
        <v>91</v>
      </c>
      <c r="AQ3" s="2"/>
      <c r="AR3" s="232" t="s">
        <v>92</v>
      </c>
      <c r="AS3" s="2"/>
      <c r="AT3" s="226" t="s">
        <v>65</v>
      </c>
      <c r="AU3" s="228" t="s">
        <v>66</v>
      </c>
      <c r="AV3" s="228" t="s">
        <v>88</v>
      </c>
      <c r="AW3" s="228" t="s">
        <v>68</v>
      </c>
      <c r="AX3" s="228" t="s">
        <v>89</v>
      </c>
      <c r="AY3" s="230" t="s">
        <v>90</v>
      </c>
      <c r="AZ3" s="2"/>
      <c r="BA3" s="226" t="s">
        <v>70</v>
      </c>
      <c r="BB3" s="228" t="s">
        <v>71</v>
      </c>
      <c r="BC3" s="230" t="s">
        <v>91</v>
      </c>
      <c r="BD3" s="1"/>
      <c r="BE3" s="234" t="s">
        <v>92</v>
      </c>
    </row>
    <row r="4" spans="1:57" x14ac:dyDescent="0.2">
      <c r="A4" s="31"/>
      <c r="B4" s="31"/>
      <c r="C4" s="2"/>
      <c r="D4" s="223"/>
      <c r="E4" s="225"/>
      <c r="F4" s="4"/>
      <c r="G4" s="227"/>
      <c r="H4" s="229"/>
      <c r="I4" s="229"/>
      <c r="J4" s="229"/>
      <c r="K4" s="229"/>
      <c r="L4" s="231"/>
      <c r="M4" s="4"/>
      <c r="N4" s="227"/>
      <c r="O4" s="229"/>
      <c r="P4" s="231"/>
      <c r="Q4" s="2"/>
      <c r="R4" s="233"/>
      <c r="S4" s="2"/>
      <c r="T4" s="227"/>
      <c r="U4" s="229"/>
      <c r="V4" s="229"/>
      <c r="W4" s="229"/>
      <c r="X4" s="229"/>
      <c r="Y4" s="231"/>
      <c r="Z4" s="2"/>
      <c r="AA4" s="227"/>
      <c r="AB4" s="229"/>
      <c r="AC4" s="231"/>
      <c r="AD4" s="1"/>
      <c r="AE4" s="235"/>
      <c r="AF4" s="37"/>
      <c r="AG4" s="227"/>
      <c r="AH4" s="229"/>
      <c r="AI4" s="229"/>
      <c r="AJ4" s="229"/>
      <c r="AK4" s="229"/>
      <c r="AL4" s="231"/>
      <c r="AM4" s="4"/>
      <c r="AN4" s="227"/>
      <c r="AO4" s="229"/>
      <c r="AP4" s="231"/>
      <c r="AQ4" s="2"/>
      <c r="AR4" s="233"/>
      <c r="AS4" s="2"/>
      <c r="AT4" s="227"/>
      <c r="AU4" s="229"/>
      <c r="AV4" s="229"/>
      <c r="AW4" s="229"/>
      <c r="AX4" s="229"/>
      <c r="AY4" s="231"/>
      <c r="AZ4" s="2"/>
      <c r="BA4" s="227"/>
      <c r="BB4" s="229"/>
      <c r="BC4" s="231"/>
      <c r="BD4" s="1"/>
      <c r="BE4" s="235"/>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93</v>
      </c>
      <c r="E6" s="25" t="s">
        <v>94</v>
      </c>
      <c r="F6" s="2"/>
      <c r="G6" s="174">
        <v>146.022777799311</v>
      </c>
      <c r="H6" s="175">
        <v>142.90233904301701</v>
      </c>
      <c r="I6" s="175">
        <v>143.465495508385</v>
      </c>
      <c r="J6" s="175">
        <v>142.44658195489899</v>
      </c>
      <c r="K6" s="175">
        <v>157.75963227953201</v>
      </c>
      <c r="L6" s="176">
        <v>146.62744718347099</v>
      </c>
      <c r="M6" s="177"/>
      <c r="N6" s="178">
        <v>182.43598833770901</v>
      </c>
      <c r="O6" s="179">
        <v>171.92975305623099</v>
      </c>
      <c r="P6" s="180">
        <v>177.280800754648</v>
      </c>
      <c r="Q6" s="177"/>
      <c r="R6" s="181">
        <v>156.71275571909601</v>
      </c>
      <c r="S6" s="160"/>
      <c r="T6" s="152">
        <v>1.5902347970974799</v>
      </c>
      <c r="U6" s="153">
        <v>1.86250350793955</v>
      </c>
      <c r="V6" s="153">
        <v>2.1279056249447099</v>
      </c>
      <c r="W6" s="153">
        <v>-6.3268114302390703</v>
      </c>
      <c r="X6" s="153">
        <v>-7.8135135001486402</v>
      </c>
      <c r="Y6" s="154">
        <v>-2.4497992482948998</v>
      </c>
      <c r="Z6" s="155"/>
      <c r="AA6" s="156">
        <v>3.4425724207241202</v>
      </c>
      <c r="AB6" s="157">
        <v>0.88277776084992099</v>
      </c>
      <c r="AC6" s="158">
        <v>2.2159008302958698</v>
      </c>
      <c r="AD6" s="155"/>
      <c r="AE6" s="159">
        <v>-0.89956224430023701</v>
      </c>
      <c r="AF6" s="28"/>
      <c r="AG6" s="174">
        <v>148.05763149157099</v>
      </c>
      <c r="AH6" s="175">
        <v>154.57315840851999</v>
      </c>
      <c r="AI6" s="175">
        <v>160.01846173842301</v>
      </c>
      <c r="AJ6" s="175">
        <v>157.647995511593</v>
      </c>
      <c r="AK6" s="175">
        <v>157.58656815626799</v>
      </c>
      <c r="AL6" s="176">
        <v>155.86668199628801</v>
      </c>
      <c r="AM6" s="177"/>
      <c r="AN6" s="178">
        <v>175.80561750811299</v>
      </c>
      <c r="AO6" s="179">
        <v>174.96839931919899</v>
      </c>
      <c r="AP6" s="180">
        <v>175.38661313614099</v>
      </c>
      <c r="AQ6" s="177"/>
      <c r="AR6" s="181">
        <v>162.03227881926699</v>
      </c>
      <c r="AS6" s="160"/>
      <c r="AT6" s="152">
        <v>0.29182179212919102</v>
      </c>
      <c r="AU6" s="153">
        <v>0.93555742981104995</v>
      </c>
      <c r="AV6" s="153">
        <v>1.6381318785490699</v>
      </c>
      <c r="AW6" s="153">
        <v>-0.63612207256643305</v>
      </c>
      <c r="AX6" s="153">
        <v>-1.67738579247167</v>
      </c>
      <c r="AY6" s="154">
        <v>7.3016769038900697E-2</v>
      </c>
      <c r="AZ6" s="155"/>
      <c r="BA6" s="156">
        <v>1.69221158026412</v>
      </c>
      <c r="BB6" s="157">
        <v>1.0814340847328301</v>
      </c>
      <c r="BC6" s="158">
        <v>1.3860906293797199</v>
      </c>
      <c r="BD6" s="155"/>
      <c r="BE6" s="159">
        <v>0.52362537700219902</v>
      </c>
    </row>
    <row r="7" spans="1:57" x14ac:dyDescent="0.2">
      <c r="A7" s="19" t="s">
        <v>95</v>
      </c>
      <c r="B7" s="2" t="str">
        <f>TRIM(A7)</f>
        <v>Virginia</v>
      </c>
      <c r="C7" s="9"/>
      <c r="D7" s="23" t="s">
        <v>93</v>
      </c>
      <c r="E7" s="26" t="s">
        <v>94</v>
      </c>
      <c r="F7" s="2"/>
      <c r="G7" s="182">
        <v>123.76290246134199</v>
      </c>
      <c r="H7" s="177">
        <v>124.31912879655999</v>
      </c>
      <c r="I7" s="177">
        <v>122.40987250399699</v>
      </c>
      <c r="J7" s="177">
        <v>119.250177798571</v>
      </c>
      <c r="K7" s="177">
        <v>134.03408764774599</v>
      </c>
      <c r="L7" s="183">
        <v>124.856693924578</v>
      </c>
      <c r="M7" s="177"/>
      <c r="N7" s="184">
        <v>160.87497418144</v>
      </c>
      <c r="O7" s="185">
        <v>150.34763896702199</v>
      </c>
      <c r="P7" s="186">
        <v>155.71213731545299</v>
      </c>
      <c r="Q7" s="177"/>
      <c r="R7" s="187">
        <v>135.15911974681299</v>
      </c>
      <c r="S7" s="160"/>
      <c r="T7" s="161">
        <v>3.7201530150292901</v>
      </c>
      <c r="U7" s="155">
        <v>5.0238393186913601</v>
      </c>
      <c r="V7" s="155">
        <v>3.1156640641846001</v>
      </c>
      <c r="W7" s="155">
        <v>-7.5955471314564003</v>
      </c>
      <c r="X7" s="155">
        <v>-8.9080125868645705</v>
      </c>
      <c r="Y7" s="162">
        <v>-1.8123638678290599</v>
      </c>
      <c r="Z7" s="155"/>
      <c r="AA7" s="163">
        <v>5.9690092498179004</v>
      </c>
      <c r="AB7" s="164">
        <v>4.4971603825402999</v>
      </c>
      <c r="AC7" s="165">
        <v>5.2697893474679001</v>
      </c>
      <c r="AD7" s="155"/>
      <c r="AE7" s="166">
        <v>0.62716271717378003</v>
      </c>
      <c r="AF7" s="29"/>
      <c r="AG7" s="182">
        <v>127.99640011557101</v>
      </c>
      <c r="AH7" s="177">
        <v>137.983638507297</v>
      </c>
      <c r="AI7" s="177">
        <v>142.89310071973401</v>
      </c>
      <c r="AJ7" s="177">
        <v>138.852945946934</v>
      </c>
      <c r="AK7" s="177">
        <v>135.38781362849801</v>
      </c>
      <c r="AL7" s="183">
        <v>136.940250791517</v>
      </c>
      <c r="AM7" s="177"/>
      <c r="AN7" s="184">
        <v>153.75903004158201</v>
      </c>
      <c r="AO7" s="185">
        <v>151.61634403376499</v>
      </c>
      <c r="AP7" s="186">
        <v>152.698731987087</v>
      </c>
      <c r="AQ7" s="177"/>
      <c r="AR7" s="187">
        <v>141.92365739598401</v>
      </c>
      <c r="AS7" s="160"/>
      <c r="AT7" s="161">
        <v>0.57334807396690102</v>
      </c>
      <c r="AU7" s="155">
        <v>0.67760412156643002</v>
      </c>
      <c r="AV7" s="155">
        <v>0.420318718149158</v>
      </c>
      <c r="AW7" s="155">
        <v>-2.8612215631787299</v>
      </c>
      <c r="AX7" s="155">
        <v>-2.80809300907366</v>
      </c>
      <c r="AY7" s="162">
        <v>-0.91371211743446501</v>
      </c>
      <c r="AZ7" s="155"/>
      <c r="BA7" s="163">
        <v>2.2823964351406798</v>
      </c>
      <c r="BB7" s="164">
        <v>1.7162710206499301</v>
      </c>
      <c r="BC7" s="165">
        <v>2.00596416613809</v>
      </c>
      <c r="BD7" s="155"/>
      <c r="BE7" s="166">
        <v>9.0639689537765203E-2</v>
      </c>
    </row>
    <row r="8" spans="1:57" x14ac:dyDescent="0.2">
      <c r="A8" s="20" t="s">
        <v>41</v>
      </c>
      <c r="B8" s="2" t="str">
        <f t="shared" ref="B8:B43" si="0">TRIM(A8)</f>
        <v>Norfolk/Virginia Beach, VA</v>
      </c>
      <c r="C8" s="2"/>
      <c r="D8" s="23" t="s">
        <v>93</v>
      </c>
      <c r="E8" s="26" t="s">
        <v>94</v>
      </c>
      <c r="F8" s="2"/>
      <c r="G8" s="182">
        <v>141.720964187416</v>
      </c>
      <c r="H8" s="177">
        <v>141.86246109050199</v>
      </c>
      <c r="I8" s="177">
        <v>142.07057717716501</v>
      </c>
      <c r="J8" s="177">
        <v>135.97157709247401</v>
      </c>
      <c r="K8" s="177">
        <v>168.86457749607499</v>
      </c>
      <c r="L8" s="183">
        <v>146.950558009894</v>
      </c>
      <c r="M8" s="177"/>
      <c r="N8" s="184">
        <v>225.75600332749499</v>
      </c>
      <c r="O8" s="185">
        <v>207.66702214025401</v>
      </c>
      <c r="P8" s="186">
        <v>217.14367225145099</v>
      </c>
      <c r="Q8" s="177"/>
      <c r="R8" s="187">
        <v>171.69082087777701</v>
      </c>
      <c r="S8" s="160"/>
      <c r="T8" s="161">
        <v>1.71656618832534</v>
      </c>
      <c r="U8" s="155">
        <v>1.2938993340992999</v>
      </c>
      <c r="V8" s="155">
        <v>0.22493752121104599</v>
      </c>
      <c r="W8" s="155">
        <v>-15.920666923844699</v>
      </c>
      <c r="X8" s="155">
        <v>-13.660966087468699</v>
      </c>
      <c r="Y8" s="162">
        <v>-7.69030159461333</v>
      </c>
      <c r="Z8" s="155"/>
      <c r="AA8" s="163">
        <v>7.9887767904848603</v>
      </c>
      <c r="AB8" s="164">
        <v>6.8820064835712502</v>
      </c>
      <c r="AC8" s="165">
        <v>7.4617386221735096</v>
      </c>
      <c r="AD8" s="155"/>
      <c r="AE8" s="166">
        <v>-1.26507306538916</v>
      </c>
      <c r="AF8" s="29"/>
      <c r="AG8" s="182">
        <v>139.516540416418</v>
      </c>
      <c r="AH8" s="177">
        <v>138.39396245397299</v>
      </c>
      <c r="AI8" s="177">
        <v>143.06168722334201</v>
      </c>
      <c r="AJ8" s="177">
        <v>140.70103995238401</v>
      </c>
      <c r="AK8" s="177">
        <v>150.66142617868101</v>
      </c>
      <c r="AL8" s="183">
        <v>142.70395231732499</v>
      </c>
      <c r="AM8" s="177"/>
      <c r="AN8" s="184">
        <v>197.513453041172</v>
      </c>
      <c r="AO8" s="185">
        <v>195.89170764740601</v>
      </c>
      <c r="AP8" s="186">
        <v>196.71169446845099</v>
      </c>
      <c r="AQ8" s="177"/>
      <c r="AR8" s="187">
        <v>160.65200730875</v>
      </c>
      <c r="AS8" s="160"/>
      <c r="AT8" s="161">
        <v>0.69792802769974205</v>
      </c>
      <c r="AU8" s="155">
        <v>-2.9030821559076401</v>
      </c>
      <c r="AV8" s="155">
        <v>-0.53112958930958998</v>
      </c>
      <c r="AW8" s="155">
        <v>-5.23527966259633</v>
      </c>
      <c r="AX8" s="155">
        <v>-5.1457189683400104</v>
      </c>
      <c r="AY8" s="162">
        <v>-2.9224769012199898</v>
      </c>
      <c r="AZ8" s="155"/>
      <c r="BA8" s="163">
        <v>2.5109576968332799</v>
      </c>
      <c r="BB8" s="164">
        <v>1.8869204423868</v>
      </c>
      <c r="BC8" s="165">
        <v>2.20271683483154</v>
      </c>
      <c r="BD8" s="155"/>
      <c r="BE8" s="166">
        <v>-0.72793526637996497</v>
      </c>
    </row>
    <row r="9" spans="1:57" ht="14.25" x14ac:dyDescent="0.25">
      <c r="A9" s="20" t="s">
        <v>96</v>
      </c>
      <c r="B9" s="42" t="s">
        <v>57</v>
      </c>
      <c r="C9" s="2"/>
      <c r="D9" s="23" t="s">
        <v>93</v>
      </c>
      <c r="E9" s="26" t="s">
        <v>94</v>
      </c>
      <c r="F9" s="2"/>
      <c r="G9" s="182">
        <v>97.279508623349898</v>
      </c>
      <c r="H9" s="177">
        <v>101.181507732399</v>
      </c>
      <c r="I9" s="177">
        <v>99.936611079460206</v>
      </c>
      <c r="J9" s="177">
        <v>95.3588007612789</v>
      </c>
      <c r="K9" s="177">
        <v>101.21691414832</v>
      </c>
      <c r="L9" s="183">
        <v>99.071215673459093</v>
      </c>
      <c r="M9" s="177"/>
      <c r="N9" s="184">
        <v>120.517329866152</v>
      </c>
      <c r="O9" s="185">
        <v>118.468622999773</v>
      </c>
      <c r="P9" s="186">
        <v>119.492511873582</v>
      </c>
      <c r="Q9" s="177"/>
      <c r="R9" s="187">
        <v>106.35384594305</v>
      </c>
      <c r="S9" s="160"/>
      <c r="T9" s="161">
        <v>2.7975949372899498</v>
      </c>
      <c r="U9" s="155">
        <v>4.7919723423450904</v>
      </c>
      <c r="V9" s="155">
        <v>3.56024223848874</v>
      </c>
      <c r="W9" s="155">
        <v>4.0613187043531704</v>
      </c>
      <c r="X9" s="155">
        <v>5.44003042923958</v>
      </c>
      <c r="Y9" s="162">
        <v>4.0889622170996098</v>
      </c>
      <c r="Z9" s="155"/>
      <c r="AA9" s="163">
        <v>8.3531995343343102</v>
      </c>
      <c r="AB9" s="164">
        <v>6.7999037188627103</v>
      </c>
      <c r="AC9" s="165">
        <v>7.57868241296348</v>
      </c>
      <c r="AD9" s="155"/>
      <c r="AE9" s="166">
        <v>5.4147851909831202</v>
      </c>
      <c r="AF9" s="29"/>
      <c r="AG9" s="182">
        <v>99.111133922478601</v>
      </c>
      <c r="AH9" s="177">
        <v>107.77799305654599</v>
      </c>
      <c r="AI9" s="177">
        <v>112.52149533986299</v>
      </c>
      <c r="AJ9" s="177">
        <v>111.13936940102499</v>
      </c>
      <c r="AK9" s="177">
        <v>109.342343695292</v>
      </c>
      <c r="AL9" s="183">
        <v>108.473396074836</v>
      </c>
      <c r="AM9" s="177"/>
      <c r="AN9" s="184">
        <v>123.379686874603</v>
      </c>
      <c r="AO9" s="185">
        <v>122.970218106581</v>
      </c>
      <c r="AP9" s="186">
        <v>123.176404668739</v>
      </c>
      <c r="AQ9" s="177"/>
      <c r="AR9" s="187">
        <v>113.279567074119</v>
      </c>
      <c r="AS9" s="160"/>
      <c r="AT9" s="161">
        <v>-0.63931189830443502</v>
      </c>
      <c r="AU9" s="155">
        <v>-1.16856104550329</v>
      </c>
      <c r="AV9" s="155">
        <v>3.4040037125944701E-2</v>
      </c>
      <c r="AW9" s="155">
        <v>-0.48653877945837398</v>
      </c>
      <c r="AX9" s="155">
        <v>-0.80994043498854595</v>
      </c>
      <c r="AY9" s="162">
        <v>-0.55955364914568395</v>
      </c>
      <c r="AZ9" s="155"/>
      <c r="BA9" s="163">
        <v>1.0106963572912699</v>
      </c>
      <c r="BB9" s="164">
        <v>1.9947717111661399E-2</v>
      </c>
      <c r="BC9" s="165">
        <v>0.51277923275138204</v>
      </c>
      <c r="BD9" s="155"/>
      <c r="BE9" s="166">
        <v>-0.20886803880877999</v>
      </c>
    </row>
    <row r="10" spans="1:57" x14ac:dyDescent="0.2">
      <c r="A10" s="20" t="s">
        <v>97</v>
      </c>
      <c r="B10" s="2" t="str">
        <f t="shared" si="0"/>
        <v>Virginia Area</v>
      </c>
      <c r="C10" s="2"/>
      <c r="D10" s="23" t="s">
        <v>93</v>
      </c>
      <c r="E10" s="26" t="s">
        <v>94</v>
      </c>
      <c r="F10" s="2"/>
      <c r="G10" s="182">
        <v>112.09858616477401</v>
      </c>
      <c r="H10" s="177">
        <v>110.169525671201</v>
      </c>
      <c r="I10" s="177">
        <v>107.435389020141</v>
      </c>
      <c r="J10" s="177">
        <v>108.117347859069</v>
      </c>
      <c r="K10" s="177">
        <v>127.68022190439</v>
      </c>
      <c r="L10" s="183">
        <v>112.941322891444</v>
      </c>
      <c r="M10" s="177"/>
      <c r="N10" s="184">
        <v>143.45629760786201</v>
      </c>
      <c r="O10" s="185">
        <v>135.46463543687599</v>
      </c>
      <c r="P10" s="186">
        <v>139.41232226049999</v>
      </c>
      <c r="Q10" s="177"/>
      <c r="R10" s="187">
        <v>121.41712002834799</v>
      </c>
      <c r="S10" s="160"/>
      <c r="T10" s="161">
        <v>2.9248376172053101</v>
      </c>
      <c r="U10" s="155">
        <v>2.8837693405045899</v>
      </c>
      <c r="V10" s="155">
        <v>-0.77472132738225596</v>
      </c>
      <c r="W10" s="155">
        <v>-7.1192006401180397</v>
      </c>
      <c r="X10" s="155">
        <v>-1.9859881021043799</v>
      </c>
      <c r="Y10" s="162">
        <v>-0.97672836531288998</v>
      </c>
      <c r="Z10" s="155"/>
      <c r="AA10" s="163">
        <v>4.1730321700392796</v>
      </c>
      <c r="AB10" s="164">
        <v>2.78952433106633</v>
      </c>
      <c r="AC10" s="165">
        <v>3.4576296909178201</v>
      </c>
      <c r="AD10" s="155"/>
      <c r="AE10" s="166">
        <v>5.8392499451149098E-2</v>
      </c>
      <c r="AF10" s="29"/>
      <c r="AG10" s="182">
        <v>110.818523222397</v>
      </c>
      <c r="AH10" s="177">
        <v>113.490362043437</v>
      </c>
      <c r="AI10" s="177">
        <v>114.24406665462401</v>
      </c>
      <c r="AJ10" s="177">
        <v>115.044280844357</v>
      </c>
      <c r="AK10" s="177">
        <v>120.336566883354</v>
      </c>
      <c r="AL10" s="183">
        <v>114.997804477651</v>
      </c>
      <c r="AM10" s="177"/>
      <c r="AN10" s="184">
        <v>142.251943550481</v>
      </c>
      <c r="AO10" s="185">
        <v>140.33293603877499</v>
      </c>
      <c r="AP10" s="186">
        <v>141.30424806041</v>
      </c>
      <c r="AQ10" s="177"/>
      <c r="AR10" s="187">
        <v>123.47441446424401</v>
      </c>
      <c r="AS10" s="160"/>
      <c r="AT10" s="161">
        <v>1.46812072192541</v>
      </c>
      <c r="AU10" s="155">
        <v>0.70631043271623795</v>
      </c>
      <c r="AV10" s="155">
        <v>-0.434249724756821</v>
      </c>
      <c r="AW10" s="155">
        <v>-1.9790971170634299</v>
      </c>
      <c r="AX10" s="155">
        <v>-0.18378780210044299</v>
      </c>
      <c r="AY10" s="162">
        <v>-0.15744106977820899</v>
      </c>
      <c r="AZ10" s="155"/>
      <c r="BA10" s="163">
        <v>4.06773833230337</v>
      </c>
      <c r="BB10" s="164">
        <v>2.9724736046074902</v>
      </c>
      <c r="BC10" s="165">
        <v>3.5293548496734499</v>
      </c>
      <c r="BD10" s="155"/>
      <c r="BE10" s="166">
        <v>1.18005984207933</v>
      </c>
    </row>
    <row r="11" spans="1:57" x14ac:dyDescent="0.2">
      <c r="A11" s="33" t="s">
        <v>98</v>
      </c>
      <c r="B11" s="2" t="str">
        <f t="shared" si="0"/>
        <v>Washington, DC</v>
      </c>
      <c r="C11" s="2"/>
      <c r="D11" s="23" t="s">
        <v>93</v>
      </c>
      <c r="E11" s="26" t="s">
        <v>94</v>
      </c>
      <c r="F11" s="2"/>
      <c r="G11" s="182">
        <v>157.236874483463</v>
      </c>
      <c r="H11" s="177">
        <v>156.67649172477101</v>
      </c>
      <c r="I11" s="177">
        <v>155.80272879587301</v>
      </c>
      <c r="J11" s="177">
        <v>144.67972929590101</v>
      </c>
      <c r="K11" s="177">
        <v>149.03104138574801</v>
      </c>
      <c r="L11" s="183">
        <v>152.851735737327</v>
      </c>
      <c r="M11" s="177"/>
      <c r="N11" s="184">
        <v>166.04915910799801</v>
      </c>
      <c r="O11" s="185">
        <v>147.82112858988799</v>
      </c>
      <c r="P11" s="186">
        <v>157.46029686237901</v>
      </c>
      <c r="Q11" s="177"/>
      <c r="R11" s="187">
        <v>154.367867822752</v>
      </c>
      <c r="S11" s="160"/>
      <c r="T11" s="161">
        <v>9.8582487237496501</v>
      </c>
      <c r="U11" s="155">
        <v>10.707512515074001</v>
      </c>
      <c r="V11" s="155">
        <v>13.0015463704105</v>
      </c>
      <c r="W11" s="155">
        <v>-1.49717932736253</v>
      </c>
      <c r="X11" s="155">
        <v>-6.6478827913220604</v>
      </c>
      <c r="Y11" s="162">
        <v>4.2719835038879204</v>
      </c>
      <c r="Z11" s="155"/>
      <c r="AA11" s="163">
        <v>13.2684796238636</v>
      </c>
      <c r="AB11" s="164">
        <v>1.54639802860203</v>
      </c>
      <c r="AC11" s="165">
        <v>7.7826862630603202</v>
      </c>
      <c r="AD11" s="155"/>
      <c r="AE11" s="166">
        <v>5.42532493861827</v>
      </c>
      <c r="AF11" s="29"/>
      <c r="AG11" s="182">
        <v>174.90496732273999</v>
      </c>
      <c r="AH11" s="177">
        <v>204.26230280136801</v>
      </c>
      <c r="AI11" s="177">
        <v>214.002337658296</v>
      </c>
      <c r="AJ11" s="177">
        <v>198.505222366932</v>
      </c>
      <c r="AK11" s="177">
        <v>174.05985948492699</v>
      </c>
      <c r="AL11" s="183">
        <v>194.13643383861901</v>
      </c>
      <c r="AM11" s="177"/>
      <c r="AN11" s="184">
        <v>169.717839855151</v>
      </c>
      <c r="AO11" s="185">
        <v>166.52044526119801</v>
      </c>
      <c r="AP11" s="186">
        <v>168.132286985039</v>
      </c>
      <c r="AQ11" s="177"/>
      <c r="AR11" s="187">
        <v>186.376292754367</v>
      </c>
      <c r="AS11" s="160"/>
      <c r="AT11" s="161">
        <v>1.64597056640081</v>
      </c>
      <c r="AU11" s="155">
        <v>3.4304931956237801</v>
      </c>
      <c r="AV11" s="155">
        <v>0.77432220280657504</v>
      </c>
      <c r="AW11" s="155">
        <v>-4.5589281572605698</v>
      </c>
      <c r="AX11" s="155">
        <v>-4.5924822669594798</v>
      </c>
      <c r="AY11" s="162">
        <v>-0.65729036133831398</v>
      </c>
      <c r="AZ11" s="155"/>
      <c r="BA11" s="163">
        <v>3.9326114523412601</v>
      </c>
      <c r="BB11" s="164">
        <v>3.4765490614213301</v>
      </c>
      <c r="BC11" s="165">
        <v>3.7134579305452999</v>
      </c>
      <c r="BD11" s="155"/>
      <c r="BE11" s="166">
        <v>0.31208018720206998</v>
      </c>
    </row>
    <row r="12" spans="1:57" x14ac:dyDescent="0.2">
      <c r="A12" s="20" t="s">
        <v>99</v>
      </c>
      <c r="B12" s="2" t="str">
        <f t="shared" si="0"/>
        <v>Arlington, VA</v>
      </c>
      <c r="C12" s="2"/>
      <c r="D12" s="23" t="s">
        <v>93</v>
      </c>
      <c r="E12" s="26" t="s">
        <v>94</v>
      </c>
      <c r="F12" s="2"/>
      <c r="G12" s="182">
        <v>156.989426470588</v>
      </c>
      <c r="H12" s="177">
        <v>162.63924724474899</v>
      </c>
      <c r="I12" s="177">
        <v>151.14886380458901</v>
      </c>
      <c r="J12" s="177">
        <v>152.751284701114</v>
      </c>
      <c r="K12" s="177">
        <v>141.04659309658101</v>
      </c>
      <c r="L12" s="183">
        <v>152.30911660368599</v>
      </c>
      <c r="M12" s="177"/>
      <c r="N12" s="184">
        <v>144.21608793969801</v>
      </c>
      <c r="O12" s="185">
        <v>135.64354387056599</v>
      </c>
      <c r="P12" s="186">
        <v>140.38620795106999</v>
      </c>
      <c r="Q12" s="177"/>
      <c r="R12" s="187">
        <v>148.0546944596</v>
      </c>
      <c r="S12" s="160"/>
      <c r="T12" s="161">
        <v>5.4617283092904803</v>
      </c>
      <c r="U12" s="155">
        <v>14.1758967739515</v>
      </c>
      <c r="V12" s="155">
        <v>10.262602192626099</v>
      </c>
      <c r="W12" s="155">
        <v>12.749852842190201</v>
      </c>
      <c r="X12" s="155">
        <v>0.54585902181602397</v>
      </c>
      <c r="Y12" s="162">
        <v>8.1912624819539808</v>
      </c>
      <c r="Z12" s="155"/>
      <c r="AA12" s="163">
        <v>11.5560082741909</v>
      </c>
      <c r="AB12" s="164">
        <v>5.9595597098731998</v>
      </c>
      <c r="AC12" s="165">
        <v>9.0992791083437794</v>
      </c>
      <c r="AD12" s="155"/>
      <c r="AE12" s="166">
        <v>8.2772255902521508</v>
      </c>
      <c r="AF12" s="29"/>
      <c r="AG12" s="182">
        <v>182.08840102436801</v>
      </c>
      <c r="AH12" s="177">
        <v>229.10375980562301</v>
      </c>
      <c r="AI12" s="177">
        <v>236.33506206626899</v>
      </c>
      <c r="AJ12" s="177">
        <v>229.058670163529</v>
      </c>
      <c r="AK12" s="177">
        <v>188.930179345955</v>
      </c>
      <c r="AL12" s="183">
        <v>214.23918402668201</v>
      </c>
      <c r="AM12" s="177"/>
      <c r="AN12" s="184">
        <v>155.70851404984899</v>
      </c>
      <c r="AO12" s="185">
        <v>146.62440457454599</v>
      </c>
      <c r="AP12" s="186">
        <v>151.38582162827799</v>
      </c>
      <c r="AQ12" s="177"/>
      <c r="AR12" s="187">
        <v>195.616332858319</v>
      </c>
      <c r="AS12" s="160"/>
      <c r="AT12" s="161">
        <v>-5.1472806942529701</v>
      </c>
      <c r="AU12" s="155">
        <v>3.84504896697567</v>
      </c>
      <c r="AV12" s="155">
        <v>1.20202252265544</v>
      </c>
      <c r="AW12" s="155">
        <v>0.33383995619092699</v>
      </c>
      <c r="AX12" s="155">
        <v>-3.2659600092429302</v>
      </c>
      <c r="AY12" s="162">
        <v>-0.25160434419758898</v>
      </c>
      <c r="AZ12" s="155"/>
      <c r="BA12" s="163">
        <v>5.81933537465412E-2</v>
      </c>
      <c r="BB12" s="164">
        <v>-1.14840620039473</v>
      </c>
      <c r="BC12" s="165">
        <v>-0.45660572260137999</v>
      </c>
      <c r="BD12" s="155"/>
      <c r="BE12" s="166">
        <v>-0.86521283263087601</v>
      </c>
    </row>
    <row r="13" spans="1:57" x14ac:dyDescent="0.2">
      <c r="A13" s="20" t="s">
        <v>38</v>
      </c>
      <c r="B13" s="2" t="str">
        <f t="shared" si="0"/>
        <v>Suburban Virginia Area</v>
      </c>
      <c r="C13" s="2"/>
      <c r="D13" s="23" t="s">
        <v>93</v>
      </c>
      <c r="E13" s="26" t="s">
        <v>94</v>
      </c>
      <c r="F13" s="2"/>
      <c r="G13" s="182">
        <v>131.942807649667</v>
      </c>
      <c r="H13" s="177">
        <v>129.99106294071501</v>
      </c>
      <c r="I13" s="177">
        <v>127.27648264984199</v>
      </c>
      <c r="J13" s="177">
        <v>122.969732937685</v>
      </c>
      <c r="K13" s="177">
        <v>135.36821000921</v>
      </c>
      <c r="L13" s="183">
        <v>129.46314248936599</v>
      </c>
      <c r="M13" s="177"/>
      <c r="N13" s="184">
        <v>173.81739925834299</v>
      </c>
      <c r="O13" s="185">
        <v>156.99039215686199</v>
      </c>
      <c r="P13" s="186">
        <v>165.69550070341401</v>
      </c>
      <c r="Q13" s="177"/>
      <c r="R13" s="187">
        <v>140.49209911628401</v>
      </c>
      <c r="S13" s="160"/>
      <c r="T13" s="161">
        <v>2.0526706140456001</v>
      </c>
      <c r="U13" s="155">
        <v>5.53305300894041</v>
      </c>
      <c r="V13" s="155">
        <v>4.9433552978335698</v>
      </c>
      <c r="W13" s="155">
        <v>-18.112388491199699</v>
      </c>
      <c r="X13" s="155">
        <v>-17.046522361124101</v>
      </c>
      <c r="Y13" s="162">
        <v>-5.8858132946297204</v>
      </c>
      <c r="Z13" s="155"/>
      <c r="AA13" s="163">
        <v>8.1673861888357298</v>
      </c>
      <c r="AB13" s="164">
        <v>4.7098124264482104</v>
      </c>
      <c r="AC13" s="165">
        <v>6.6575886309961003</v>
      </c>
      <c r="AD13" s="155"/>
      <c r="AE13" s="166">
        <v>-2.0884992476753999</v>
      </c>
      <c r="AF13" s="29"/>
      <c r="AG13" s="182">
        <v>140.41332087974001</v>
      </c>
      <c r="AH13" s="177">
        <v>152.56652271420299</v>
      </c>
      <c r="AI13" s="177">
        <v>155.71730524598999</v>
      </c>
      <c r="AJ13" s="177">
        <v>150.878561615926</v>
      </c>
      <c r="AK13" s="177">
        <v>145.78268886280799</v>
      </c>
      <c r="AL13" s="183">
        <v>149.52751760880199</v>
      </c>
      <c r="AM13" s="177"/>
      <c r="AN13" s="184">
        <v>171.976884402216</v>
      </c>
      <c r="AO13" s="185">
        <v>168.41885638297799</v>
      </c>
      <c r="AP13" s="186">
        <v>170.19837359280399</v>
      </c>
      <c r="AQ13" s="177"/>
      <c r="AR13" s="187">
        <v>155.684556713538</v>
      </c>
      <c r="AS13" s="160"/>
      <c r="AT13" s="161">
        <v>-2.7615117591820701</v>
      </c>
      <c r="AU13" s="155">
        <v>2.1954806186416298</v>
      </c>
      <c r="AV13" s="155">
        <v>0.26233512698885197</v>
      </c>
      <c r="AW13" s="155">
        <v>-5.1826911133727496</v>
      </c>
      <c r="AX13" s="155">
        <v>-5.8766740780640303</v>
      </c>
      <c r="AY13" s="162">
        <v>-2.2736885259604498</v>
      </c>
      <c r="AZ13" s="155"/>
      <c r="BA13" s="163">
        <v>1.6757529737813901</v>
      </c>
      <c r="BB13" s="164">
        <v>0.324722366852571</v>
      </c>
      <c r="BC13" s="165">
        <v>1.0005620128992501</v>
      </c>
      <c r="BD13" s="155"/>
      <c r="BE13" s="166">
        <v>-1.26790397393865</v>
      </c>
    </row>
    <row r="14" spans="1:57" x14ac:dyDescent="0.2">
      <c r="A14" s="20" t="s">
        <v>100</v>
      </c>
      <c r="B14" s="2" t="str">
        <f t="shared" si="0"/>
        <v>Alexandria, VA</v>
      </c>
      <c r="C14" s="2"/>
      <c r="D14" s="23" t="s">
        <v>93</v>
      </c>
      <c r="E14" s="26" t="s">
        <v>94</v>
      </c>
      <c r="F14" s="2"/>
      <c r="G14" s="182">
        <v>124.68117857943</v>
      </c>
      <c r="H14" s="177">
        <v>129.35704371816601</v>
      </c>
      <c r="I14" s="177">
        <v>128.380187842971</v>
      </c>
      <c r="J14" s="177">
        <v>124.332223257981</v>
      </c>
      <c r="K14" s="177">
        <v>122.793601214574</v>
      </c>
      <c r="L14" s="183">
        <v>125.92282146560601</v>
      </c>
      <c r="M14" s="177"/>
      <c r="N14" s="184">
        <v>134.084531422271</v>
      </c>
      <c r="O14" s="185">
        <v>133.74755794972199</v>
      </c>
      <c r="P14" s="186">
        <v>133.91905651302599</v>
      </c>
      <c r="Q14" s="177"/>
      <c r="R14" s="187">
        <v>128.72337825317899</v>
      </c>
      <c r="S14" s="160"/>
      <c r="T14" s="161">
        <v>-2.0429017784255699</v>
      </c>
      <c r="U14" s="155">
        <v>2.6336286552477799</v>
      </c>
      <c r="V14" s="155">
        <v>3.0526208231518002</v>
      </c>
      <c r="W14" s="155">
        <v>-1.13633970733286</v>
      </c>
      <c r="X14" s="155">
        <v>-3.3938329807279199</v>
      </c>
      <c r="Y14" s="162">
        <v>-0.21783340255877001</v>
      </c>
      <c r="Z14" s="155"/>
      <c r="AA14" s="163">
        <v>4.9690989869629298</v>
      </c>
      <c r="AB14" s="164">
        <v>4.38564631032484</v>
      </c>
      <c r="AC14" s="165">
        <v>4.6779866210527796</v>
      </c>
      <c r="AD14" s="155"/>
      <c r="AE14" s="166">
        <v>1.5271416615739</v>
      </c>
      <c r="AF14" s="29"/>
      <c r="AG14" s="182">
        <v>152.78398754473201</v>
      </c>
      <c r="AH14" s="177">
        <v>172.50447608337601</v>
      </c>
      <c r="AI14" s="177">
        <v>176.998341758962</v>
      </c>
      <c r="AJ14" s="177">
        <v>163.62610531607299</v>
      </c>
      <c r="AK14" s="177">
        <v>149.107867876867</v>
      </c>
      <c r="AL14" s="183">
        <v>163.58583161169901</v>
      </c>
      <c r="AM14" s="177"/>
      <c r="AN14" s="184">
        <v>143.911200857198</v>
      </c>
      <c r="AO14" s="185">
        <v>141.89856647848899</v>
      </c>
      <c r="AP14" s="186">
        <v>142.90449172346601</v>
      </c>
      <c r="AQ14" s="177"/>
      <c r="AR14" s="187">
        <v>157.372003019185</v>
      </c>
      <c r="AS14" s="160"/>
      <c r="AT14" s="161">
        <v>1.65273764697379</v>
      </c>
      <c r="AU14" s="155">
        <v>0.63722084206726204</v>
      </c>
      <c r="AV14" s="155">
        <v>-1.5406310099685501</v>
      </c>
      <c r="AW14" s="155">
        <v>-6.0794246588361203</v>
      </c>
      <c r="AX14" s="155">
        <v>-4.8548066571133397</v>
      </c>
      <c r="AY14" s="162">
        <v>-2.16685721115965</v>
      </c>
      <c r="AZ14" s="155"/>
      <c r="BA14" s="163">
        <v>1.31193421197101</v>
      </c>
      <c r="BB14" s="164">
        <v>1.37433878350955</v>
      </c>
      <c r="BC14" s="165">
        <v>1.3415548493748799</v>
      </c>
      <c r="BD14" s="155"/>
      <c r="BE14" s="166">
        <v>-1.57469245270824</v>
      </c>
    </row>
    <row r="15" spans="1:57" x14ac:dyDescent="0.2">
      <c r="A15" s="20" t="s">
        <v>37</v>
      </c>
      <c r="B15" s="2" t="str">
        <f t="shared" si="0"/>
        <v>Fairfax/Tysons Corner, VA</v>
      </c>
      <c r="C15" s="2"/>
      <c r="D15" s="23" t="s">
        <v>93</v>
      </c>
      <c r="E15" s="26" t="s">
        <v>94</v>
      </c>
      <c r="F15" s="2"/>
      <c r="G15" s="182">
        <v>136.578129870129</v>
      </c>
      <c r="H15" s="177">
        <v>143.06360048820099</v>
      </c>
      <c r="I15" s="177">
        <v>135.60370157513799</v>
      </c>
      <c r="J15" s="177">
        <v>133.420730858468</v>
      </c>
      <c r="K15" s="177">
        <v>121.67533931698701</v>
      </c>
      <c r="L15" s="183">
        <v>134.263807720134</v>
      </c>
      <c r="M15" s="177"/>
      <c r="N15" s="184">
        <v>122.50940971617599</v>
      </c>
      <c r="O15" s="185">
        <v>122.047737291148</v>
      </c>
      <c r="P15" s="186">
        <v>122.280949072037</v>
      </c>
      <c r="Q15" s="177"/>
      <c r="R15" s="187">
        <v>130.35647335513099</v>
      </c>
      <c r="S15" s="160"/>
      <c r="T15" s="161">
        <v>8.5311754937139295</v>
      </c>
      <c r="U15" s="155">
        <v>14.8599486009053</v>
      </c>
      <c r="V15" s="155">
        <v>10.252152262633301</v>
      </c>
      <c r="W15" s="155">
        <v>8.8066018676725903</v>
      </c>
      <c r="X15" s="155">
        <v>-1.5526932702001901</v>
      </c>
      <c r="Y15" s="162">
        <v>8.3322119275933293</v>
      </c>
      <c r="Z15" s="155"/>
      <c r="AA15" s="163">
        <v>-2.0078792426506702</v>
      </c>
      <c r="AB15" s="164">
        <v>-1.8386815875306499</v>
      </c>
      <c r="AC15" s="165">
        <v>-1.9267647364060601</v>
      </c>
      <c r="AD15" s="155"/>
      <c r="AE15" s="166">
        <v>4.9726011201747902</v>
      </c>
      <c r="AF15" s="29"/>
      <c r="AG15" s="182">
        <v>148.47337118459299</v>
      </c>
      <c r="AH15" s="177">
        <v>181.85737473055201</v>
      </c>
      <c r="AI15" s="177">
        <v>197.27805467853</v>
      </c>
      <c r="AJ15" s="177">
        <v>185.50423130732099</v>
      </c>
      <c r="AK15" s="177">
        <v>151.50482092244201</v>
      </c>
      <c r="AL15" s="183">
        <v>174.53281940821199</v>
      </c>
      <c r="AM15" s="177"/>
      <c r="AN15" s="184">
        <v>138.83376201265699</v>
      </c>
      <c r="AO15" s="185">
        <v>136.91089226241101</v>
      </c>
      <c r="AP15" s="186">
        <v>137.86813885647601</v>
      </c>
      <c r="AQ15" s="177"/>
      <c r="AR15" s="187">
        <v>163.86749984442901</v>
      </c>
      <c r="AS15" s="160"/>
      <c r="AT15" s="161">
        <v>4.7541232017429804</v>
      </c>
      <c r="AU15" s="155">
        <v>6.83340383097676</v>
      </c>
      <c r="AV15" s="155">
        <v>4.1778154904885501</v>
      </c>
      <c r="AW15" s="155">
        <v>1.9183540357453199</v>
      </c>
      <c r="AX15" s="155">
        <v>1.0169621380073</v>
      </c>
      <c r="AY15" s="162">
        <v>3.6822323185867298</v>
      </c>
      <c r="AZ15" s="155"/>
      <c r="BA15" s="163">
        <v>1.9376731354682299</v>
      </c>
      <c r="BB15" s="164">
        <v>3.20967892448714</v>
      </c>
      <c r="BC15" s="165">
        <v>2.5672930212896898</v>
      </c>
      <c r="BD15" s="155"/>
      <c r="BE15" s="166">
        <v>3.09161837645087</v>
      </c>
    </row>
    <row r="16" spans="1:57" x14ac:dyDescent="0.2">
      <c r="A16" s="20" t="s">
        <v>39</v>
      </c>
      <c r="B16" s="2" t="str">
        <f t="shared" si="0"/>
        <v>I-95 Fredericksburg, VA</v>
      </c>
      <c r="C16" s="2"/>
      <c r="D16" s="23" t="s">
        <v>93</v>
      </c>
      <c r="E16" s="26" t="s">
        <v>94</v>
      </c>
      <c r="F16" s="2"/>
      <c r="G16" s="182">
        <v>95.148254489706503</v>
      </c>
      <c r="H16" s="177">
        <v>95.098102833158407</v>
      </c>
      <c r="I16" s="177">
        <v>93.895093686354301</v>
      </c>
      <c r="J16" s="177">
        <v>94.011124310564199</v>
      </c>
      <c r="K16" s="177">
        <v>95.036661105318004</v>
      </c>
      <c r="L16" s="183">
        <v>94.630885473684202</v>
      </c>
      <c r="M16" s="177"/>
      <c r="N16" s="184">
        <v>107.533955516014</v>
      </c>
      <c r="O16" s="185">
        <v>106.962078614257</v>
      </c>
      <c r="P16" s="186">
        <v>107.23857105987599</v>
      </c>
      <c r="Q16" s="177"/>
      <c r="R16" s="187">
        <v>98.773807881494804</v>
      </c>
      <c r="S16" s="160"/>
      <c r="T16" s="161">
        <v>3.29297083021999</v>
      </c>
      <c r="U16" s="155">
        <v>4.1037028358618004</v>
      </c>
      <c r="V16" s="155">
        <v>2.2737254084676999</v>
      </c>
      <c r="W16" s="155">
        <v>1.7141285885997199</v>
      </c>
      <c r="X16" s="155">
        <v>0.34299479389464599</v>
      </c>
      <c r="Y16" s="162">
        <v>2.3266729972712601</v>
      </c>
      <c r="Z16" s="155"/>
      <c r="AA16" s="163">
        <v>0.123112761564851</v>
      </c>
      <c r="AB16" s="164">
        <v>-2.4597879698662202</v>
      </c>
      <c r="AC16" s="165">
        <v>-1.2259012062777801</v>
      </c>
      <c r="AD16" s="155"/>
      <c r="AE16" s="166">
        <v>0.667613135517094</v>
      </c>
      <c r="AF16" s="29"/>
      <c r="AG16" s="182">
        <v>99.265408915580196</v>
      </c>
      <c r="AH16" s="177">
        <v>104.398216845878</v>
      </c>
      <c r="AI16" s="177">
        <v>105.97151124871</v>
      </c>
      <c r="AJ16" s="177">
        <v>104.296231008142</v>
      </c>
      <c r="AK16" s="177">
        <v>103.100772424204</v>
      </c>
      <c r="AL16" s="183">
        <v>103.531472002763</v>
      </c>
      <c r="AM16" s="177"/>
      <c r="AN16" s="184">
        <v>115.71994995224399</v>
      </c>
      <c r="AO16" s="185">
        <v>115.169080843318</v>
      </c>
      <c r="AP16" s="186">
        <v>115.443482786838</v>
      </c>
      <c r="AQ16" s="177"/>
      <c r="AR16" s="187">
        <v>107.249296872215</v>
      </c>
      <c r="AS16" s="160"/>
      <c r="AT16" s="161">
        <v>2.47628192341304</v>
      </c>
      <c r="AU16" s="155">
        <v>4.0782349057417004</v>
      </c>
      <c r="AV16" s="155">
        <v>2.4058617609975501</v>
      </c>
      <c r="AW16" s="155">
        <v>1.52162856640561</v>
      </c>
      <c r="AX16" s="155">
        <v>0.97366851176379499</v>
      </c>
      <c r="AY16" s="162">
        <v>2.2681982236187399</v>
      </c>
      <c r="AZ16" s="155"/>
      <c r="BA16" s="163">
        <v>2.7241111850470001</v>
      </c>
      <c r="BB16" s="164">
        <v>1.90608226869428</v>
      </c>
      <c r="BC16" s="165">
        <v>2.3130082788146402</v>
      </c>
      <c r="BD16" s="155"/>
      <c r="BE16" s="166">
        <v>2.2599305549817998</v>
      </c>
    </row>
    <row r="17" spans="1:57" x14ac:dyDescent="0.2">
      <c r="A17" s="20" t="s">
        <v>101</v>
      </c>
      <c r="B17" s="2" t="str">
        <f t="shared" si="0"/>
        <v>Dulles Airport Area, VA</v>
      </c>
      <c r="C17" s="2"/>
      <c r="D17" s="23" t="s">
        <v>93</v>
      </c>
      <c r="E17" s="26" t="s">
        <v>94</v>
      </c>
      <c r="F17" s="2"/>
      <c r="G17" s="182">
        <v>125.263129833606</v>
      </c>
      <c r="H17" s="177">
        <v>130.626799712333</v>
      </c>
      <c r="I17" s="177">
        <v>131.45802984022501</v>
      </c>
      <c r="J17" s="177">
        <v>123.886304807556</v>
      </c>
      <c r="K17" s="177">
        <v>110.194976596708</v>
      </c>
      <c r="L17" s="183">
        <v>124.954163917657</v>
      </c>
      <c r="M17" s="177"/>
      <c r="N17" s="184">
        <v>110.430585400425</v>
      </c>
      <c r="O17" s="185">
        <v>108.227433068549</v>
      </c>
      <c r="P17" s="186">
        <v>109.349445607449</v>
      </c>
      <c r="Q17" s="177"/>
      <c r="R17" s="187">
        <v>120.872209109105</v>
      </c>
      <c r="S17" s="160"/>
      <c r="T17" s="161">
        <v>16.5648528627272</v>
      </c>
      <c r="U17" s="155">
        <v>18.448063072275499</v>
      </c>
      <c r="V17" s="155">
        <v>21.1231646876243</v>
      </c>
      <c r="W17" s="155">
        <v>20.453640244621099</v>
      </c>
      <c r="X17" s="155">
        <v>7.8415520273845898</v>
      </c>
      <c r="Y17" s="162">
        <v>17.456737201509501</v>
      </c>
      <c r="Z17" s="155"/>
      <c r="AA17" s="163">
        <v>6.5722207470725902</v>
      </c>
      <c r="AB17" s="164">
        <v>3.07134231834213</v>
      </c>
      <c r="AC17" s="165">
        <v>4.8432689412009697</v>
      </c>
      <c r="AD17" s="155"/>
      <c r="AE17" s="166">
        <v>14.341314117900501</v>
      </c>
      <c r="AF17" s="29"/>
      <c r="AG17" s="182">
        <v>123.537186787056</v>
      </c>
      <c r="AH17" s="177">
        <v>148.60846722373901</v>
      </c>
      <c r="AI17" s="177">
        <v>160.60328650801901</v>
      </c>
      <c r="AJ17" s="177">
        <v>155.51277457617601</v>
      </c>
      <c r="AK17" s="177">
        <v>134.966621834736</v>
      </c>
      <c r="AL17" s="183">
        <v>145.55382678353899</v>
      </c>
      <c r="AM17" s="177"/>
      <c r="AN17" s="184">
        <v>124.97996287272299</v>
      </c>
      <c r="AO17" s="185">
        <v>122.55005738923499</v>
      </c>
      <c r="AP17" s="186">
        <v>123.78010204680901</v>
      </c>
      <c r="AQ17" s="177"/>
      <c r="AR17" s="187">
        <v>139.45119466495399</v>
      </c>
      <c r="AS17" s="160"/>
      <c r="AT17" s="161">
        <v>3.75977753976102</v>
      </c>
      <c r="AU17" s="155">
        <v>5.5352894596132902</v>
      </c>
      <c r="AV17" s="155">
        <v>5.0895375300626604</v>
      </c>
      <c r="AW17" s="155">
        <v>4.1793886420784396</v>
      </c>
      <c r="AX17" s="155">
        <v>6.4626281701352104</v>
      </c>
      <c r="AY17" s="162">
        <v>5.0169673767577896</v>
      </c>
      <c r="AZ17" s="155"/>
      <c r="BA17" s="163">
        <v>8.6533889300728308</v>
      </c>
      <c r="BB17" s="164">
        <v>7.3896242260635097</v>
      </c>
      <c r="BC17" s="165">
        <v>8.0362839357237199</v>
      </c>
      <c r="BD17" s="155"/>
      <c r="BE17" s="166">
        <v>5.8162546757006597</v>
      </c>
    </row>
    <row r="18" spans="1:57" x14ac:dyDescent="0.2">
      <c r="A18" s="20" t="s">
        <v>46</v>
      </c>
      <c r="B18" s="2" t="str">
        <f t="shared" si="0"/>
        <v>Williamsburg, VA</v>
      </c>
      <c r="C18" s="2"/>
      <c r="D18" s="23" t="s">
        <v>93</v>
      </c>
      <c r="E18" s="26" t="s">
        <v>94</v>
      </c>
      <c r="F18" s="2"/>
      <c r="G18" s="182">
        <v>132.43247972474799</v>
      </c>
      <c r="H18" s="177">
        <v>135.08147985347901</v>
      </c>
      <c r="I18" s="177">
        <v>129.41920599250901</v>
      </c>
      <c r="J18" s="177">
        <v>128.64546003380801</v>
      </c>
      <c r="K18" s="177">
        <v>153.505715277777</v>
      </c>
      <c r="L18" s="183">
        <v>137.16647530584501</v>
      </c>
      <c r="M18" s="177"/>
      <c r="N18" s="184">
        <v>217.29508906589399</v>
      </c>
      <c r="O18" s="185">
        <v>191.827433110367</v>
      </c>
      <c r="P18" s="186">
        <v>205.475408614668</v>
      </c>
      <c r="Q18" s="177"/>
      <c r="R18" s="187">
        <v>162.346295236732</v>
      </c>
      <c r="S18" s="160"/>
      <c r="T18" s="161">
        <v>3.23706681733464</v>
      </c>
      <c r="U18" s="155">
        <v>1.2223245867434001</v>
      </c>
      <c r="V18" s="155">
        <v>-3.1695343037291099</v>
      </c>
      <c r="W18" s="155">
        <v>-12.166712089652901</v>
      </c>
      <c r="X18" s="155">
        <v>-11.044041212916399</v>
      </c>
      <c r="Y18" s="162">
        <v>-6.2544778864205801</v>
      </c>
      <c r="Z18" s="155"/>
      <c r="AA18" s="163">
        <v>13.0786960905772</v>
      </c>
      <c r="AB18" s="164">
        <v>10.3839137679991</v>
      </c>
      <c r="AC18" s="165">
        <v>11.912938106336499</v>
      </c>
      <c r="AD18" s="155"/>
      <c r="AE18" s="166">
        <v>1.96447707438325</v>
      </c>
      <c r="AF18" s="29"/>
      <c r="AG18" s="182">
        <v>132.15347898089101</v>
      </c>
      <c r="AH18" s="177">
        <v>132.092854673342</v>
      </c>
      <c r="AI18" s="177">
        <v>134.65646754636199</v>
      </c>
      <c r="AJ18" s="177">
        <v>131.77709143917301</v>
      </c>
      <c r="AK18" s="177">
        <v>140.42728148626199</v>
      </c>
      <c r="AL18" s="183">
        <v>134.529120491447</v>
      </c>
      <c r="AM18" s="177"/>
      <c r="AN18" s="184">
        <v>188.88549834855201</v>
      </c>
      <c r="AO18" s="185">
        <v>187.56641828958499</v>
      </c>
      <c r="AP18" s="186">
        <v>188.238147854994</v>
      </c>
      <c r="AQ18" s="177"/>
      <c r="AR18" s="187">
        <v>153.86227390254399</v>
      </c>
      <c r="AS18" s="160"/>
      <c r="AT18" s="161">
        <v>2.5751219336030999</v>
      </c>
      <c r="AU18" s="155">
        <v>0.91290836277864496</v>
      </c>
      <c r="AV18" s="155">
        <v>3.0141001890736199</v>
      </c>
      <c r="AW18" s="155">
        <v>-2.8288982727017999</v>
      </c>
      <c r="AX18" s="155">
        <v>-4.1529397197294102</v>
      </c>
      <c r="AY18" s="162">
        <v>-0.460031497369777</v>
      </c>
      <c r="AZ18" s="155"/>
      <c r="BA18" s="163">
        <v>6.7526799698504201</v>
      </c>
      <c r="BB18" s="164">
        <v>6.9074947690102002</v>
      </c>
      <c r="BC18" s="165">
        <v>6.8301309079445804</v>
      </c>
      <c r="BD18" s="155"/>
      <c r="BE18" s="166">
        <v>3.1135038362020002</v>
      </c>
    </row>
    <row r="19" spans="1:57" x14ac:dyDescent="0.2">
      <c r="A19" s="20" t="s">
        <v>102</v>
      </c>
      <c r="B19" s="2" t="str">
        <f t="shared" si="0"/>
        <v>Virginia Beach, VA</v>
      </c>
      <c r="C19" s="2"/>
      <c r="D19" s="23" t="s">
        <v>93</v>
      </c>
      <c r="E19" s="26" t="s">
        <v>94</v>
      </c>
      <c r="F19" s="2"/>
      <c r="G19" s="182">
        <v>197.32711503623099</v>
      </c>
      <c r="H19" s="177">
        <v>200.52668690285699</v>
      </c>
      <c r="I19" s="177">
        <v>204.72838568602299</v>
      </c>
      <c r="J19" s="177">
        <v>193.777858286216</v>
      </c>
      <c r="K19" s="177">
        <v>256.335320632589</v>
      </c>
      <c r="L19" s="183">
        <v>212.34399668515701</v>
      </c>
      <c r="M19" s="177"/>
      <c r="N19" s="184">
        <v>331.573722327224</v>
      </c>
      <c r="O19" s="185">
        <v>303.04107581192801</v>
      </c>
      <c r="P19" s="186">
        <v>317.71993669992298</v>
      </c>
      <c r="Q19" s="177"/>
      <c r="R19" s="187">
        <v>248.99932734852899</v>
      </c>
      <c r="S19" s="160"/>
      <c r="T19" s="161">
        <v>1.20488537129258</v>
      </c>
      <c r="U19" s="155">
        <v>0.55673840558457199</v>
      </c>
      <c r="V19" s="155">
        <v>1.23435194316932</v>
      </c>
      <c r="W19" s="155">
        <v>-18.710752770665199</v>
      </c>
      <c r="X19" s="155">
        <v>-12.8420922584752</v>
      </c>
      <c r="Y19" s="162">
        <v>-8.6078949099495894</v>
      </c>
      <c r="Z19" s="155"/>
      <c r="AA19" s="163">
        <v>9.1732495389993005</v>
      </c>
      <c r="AB19" s="164">
        <v>6.9952341378464604</v>
      </c>
      <c r="AC19" s="165">
        <v>8.0822233578744491</v>
      </c>
      <c r="AD19" s="155"/>
      <c r="AE19" s="166">
        <v>-1.6194883780777001</v>
      </c>
      <c r="AF19" s="29"/>
      <c r="AG19" s="182">
        <v>196.02199183572901</v>
      </c>
      <c r="AH19" s="177">
        <v>190.47879220006701</v>
      </c>
      <c r="AI19" s="177">
        <v>196.91417002694499</v>
      </c>
      <c r="AJ19" s="177">
        <v>193.40389000731199</v>
      </c>
      <c r="AK19" s="177">
        <v>213.59854208712301</v>
      </c>
      <c r="AL19" s="183">
        <v>198.51563276878699</v>
      </c>
      <c r="AM19" s="177"/>
      <c r="AN19" s="184">
        <v>278.88459912619999</v>
      </c>
      <c r="AO19" s="185">
        <v>275.89656125366002</v>
      </c>
      <c r="AP19" s="186">
        <v>277.39468320619</v>
      </c>
      <c r="AQ19" s="177"/>
      <c r="AR19" s="187">
        <v>224.36597837667901</v>
      </c>
      <c r="AS19" s="160"/>
      <c r="AT19" s="161">
        <v>2.27125031660771</v>
      </c>
      <c r="AU19" s="155">
        <v>-3.4095514549227799</v>
      </c>
      <c r="AV19" s="155">
        <v>0.398251005383292</v>
      </c>
      <c r="AW19" s="155">
        <v>-5.1435242510711099</v>
      </c>
      <c r="AX19" s="155">
        <v>-3.9912351522093998</v>
      </c>
      <c r="AY19" s="162">
        <v>-2.1944416026663101</v>
      </c>
      <c r="AZ19" s="155"/>
      <c r="BA19" s="163">
        <v>3.52354429710604</v>
      </c>
      <c r="BB19" s="164">
        <v>1.7434261596708001</v>
      </c>
      <c r="BC19" s="165">
        <v>2.6320266588714798</v>
      </c>
      <c r="BD19" s="155"/>
      <c r="BE19" s="166">
        <v>-0.116542825166803</v>
      </c>
    </row>
    <row r="20" spans="1:57" x14ac:dyDescent="0.2">
      <c r="A20" s="33" t="s">
        <v>103</v>
      </c>
      <c r="B20" s="2" t="str">
        <f t="shared" si="0"/>
        <v>Norfolk/Portsmouth, VA</v>
      </c>
      <c r="C20" s="2"/>
      <c r="D20" s="23" t="s">
        <v>93</v>
      </c>
      <c r="E20" s="26" t="s">
        <v>94</v>
      </c>
      <c r="F20" s="2"/>
      <c r="G20" s="182">
        <v>114.91879020063899</v>
      </c>
      <c r="H20" s="177">
        <v>116.675440777502</v>
      </c>
      <c r="I20" s="177">
        <v>117.444551832182</v>
      </c>
      <c r="J20" s="177">
        <v>114.106796865021</v>
      </c>
      <c r="K20" s="177">
        <v>123.457889183457</v>
      </c>
      <c r="L20" s="183">
        <v>117.42837822593999</v>
      </c>
      <c r="M20" s="177"/>
      <c r="N20" s="184">
        <v>181.37313832988499</v>
      </c>
      <c r="O20" s="185">
        <v>167.74068400601101</v>
      </c>
      <c r="P20" s="186">
        <v>175.007226325814</v>
      </c>
      <c r="Q20" s="177"/>
      <c r="R20" s="187">
        <v>137.92327580645099</v>
      </c>
      <c r="S20" s="160"/>
      <c r="T20" s="161">
        <v>3.1003163553361399</v>
      </c>
      <c r="U20" s="155">
        <v>2.5482114462469401</v>
      </c>
      <c r="V20" s="155">
        <v>3.9246769351734199</v>
      </c>
      <c r="W20" s="155">
        <v>-3.1343253117539001</v>
      </c>
      <c r="X20" s="155">
        <v>-17.220608646102601</v>
      </c>
      <c r="Y20" s="162">
        <v>-5.1929698557139803</v>
      </c>
      <c r="Z20" s="155"/>
      <c r="AA20" s="163">
        <v>7.4667268020419701</v>
      </c>
      <c r="AB20" s="164">
        <v>8.3980733733824309</v>
      </c>
      <c r="AC20" s="165">
        <v>7.8895233978469799</v>
      </c>
      <c r="AD20" s="155"/>
      <c r="AE20" s="166">
        <v>0.46815391967995101</v>
      </c>
      <c r="AF20" s="29"/>
      <c r="AG20" s="182">
        <v>118.530962363919</v>
      </c>
      <c r="AH20" s="177">
        <v>123.90263761801</v>
      </c>
      <c r="AI20" s="177">
        <v>128.73229316174701</v>
      </c>
      <c r="AJ20" s="177">
        <v>124.68715934364801</v>
      </c>
      <c r="AK20" s="177">
        <v>124.943467270694</v>
      </c>
      <c r="AL20" s="183">
        <v>124.276276151902</v>
      </c>
      <c r="AM20" s="177"/>
      <c r="AN20" s="184">
        <v>162.71550157324401</v>
      </c>
      <c r="AO20" s="185">
        <v>159.83143834042701</v>
      </c>
      <c r="AP20" s="186">
        <v>161.29939689514501</v>
      </c>
      <c r="AQ20" s="177"/>
      <c r="AR20" s="187">
        <v>136.28596527041401</v>
      </c>
      <c r="AS20" s="160"/>
      <c r="AT20" s="161">
        <v>3.2438620432848499</v>
      </c>
      <c r="AU20" s="155">
        <v>1.1886684895017301</v>
      </c>
      <c r="AV20" s="155">
        <v>0.71355767599542497</v>
      </c>
      <c r="AW20" s="155">
        <v>-2.5668107697304499</v>
      </c>
      <c r="AX20" s="155">
        <v>-7.6117804564457199</v>
      </c>
      <c r="AY20" s="162">
        <v>-1.6088936302410399</v>
      </c>
      <c r="AZ20" s="155"/>
      <c r="BA20" s="163">
        <v>1.2542480427804701</v>
      </c>
      <c r="BB20" s="164">
        <v>1.8623291606157699</v>
      </c>
      <c r="BC20" s="165">
        <v>1.55176880895156</v>
      </c>
      <c r="BD20" s="155"/>
      <c r="BE20" s="166">
        <v>-0.51368110063748595</v>
      </c>
    </row>
    <row r="21" spans="1:57" x14ac:dyDescent="0.2">
      <c r="A21" s="34" t="s">
        <v>43</v>
      </c>
      <c r="B21" s="2" t="str">
        <f t="shared" si="0"/>
        <v>Newport News/Hampton, VA</v>
      </c>
      <c r="C21" s="2"/>
      <c r="D21" s="23" t="s">
        <v>93</v>
      </c>
      <c r="E21" s="26" t="s">
        <v>94</v>
      </c>
      <c r="F21" s="2"/>
      <c r="G21" s="182">
        <v>97.182283844444399</v>
      </c>
      <c r="H21" s="177">
        <v>87.501932957746405</v>
      </c>
      <c r="I21" s="177">
        <v>86.534321667419704</v>
      </c>
      <c r="J21" s="177">
        <v>85.836541854123993</v>
      </c>
      <c r="K21" s="177">
        <v>95.193724937027696</v>
      </c>
      <c r="L21" s="183">
        <v>90.6515234086513</v>
      </c>
      <c r="M21" s="177"/>
      <c r="N21" s="184">
        <v>131.564658832471</v>
      </c>
      <c r="O21" s="185">
        <v>123.322803306331</v>
      </c>
      <c r="P21" s="186">
        <v>127.616374673319</v>
      </c>
      <c r="Q21" s="177"/>
      <c r="R21" s="187">
        <v>103.846016042402</v>
      </c>
      <c r="S21" s="160"/>
      <c r="T21" s="161">
        <v>0.574079804616351</v>
      </c>
      <c r="U21" s="155">
        <v>2.19311411658096</v>
      </c>
      <c r="V21" s="155">
        <v>1.7545417728817501</v>
      </c>
      <c r="W21" s="155">
        <v>-3.0360152020086302</v>
      </c>
      <c r="X21" s="155">
        <v>-10.1851311787635</v>
      </c>
      <c r="Y21" s="162">
        <v>-2.6767206902868401</v>
      </c>
      <c r="Z21" s="155"/>
      <c r="AA21" s="163">
        <v>6.73114810124674</v>
      </c>
      <c r="AB21" s="164">
        <v>2.7396048095261598</v>
      </c>
      <c r="AC21" s="165">
        <v>4.8505966982324802</v>
      </c>
      <c r="AD21" s="155"/>
      <c r="AE21" s="166">
        <v>0.86179384995691899</v>
      </c>
      <c r="AF21" s="29"/>
      <c r="AG21" s="182">
        <v>88.230151758184604</v>
      </c>
      <c r="AH21" s="177">
        <v>89.632396155267998</v>
      </c>
      <c r="AI21" s="177">
        <v>91.346385888065399</v>
      </c>
      <c r="AJ21" s="177">
        <v>92.279068587824298</v>
      </c>
      <c r="AK21" s="177">
        <v>95.164838689437104</v>
      </c>
      <c r="AL21" s="183">
        <v>91.482454249093294</v>
      </c>
      <c r="AM21" s="177"/>
      <c r="AN21" s="184">
        <v>131.48426324591799</v>
      </c>
      <c r="AO21" s="185">
        <v>129.76694455167299</v>
      </c>
      <c r="AP21" s="186">
        <v>130.63417128056199</v>
      </c>
      <c r="AQ21" s="177"/>
      <c r="AR21" s="187">
        <v>104.725759380092</v>
      </c>
      <c r="AS21" s="160"/>
      <c r="AT21" s="161">
        <v>-2.8832496404039198</v>
      </c>
      <c r="AU21" s="155">
        <v>-2.9465144812952802</v>
      </c>
      <c r="AV21" s="155">
        <v>-2.2900930533445498</v>
      </c>
      <c r="AW21" s="155">
        <v>-6.3577517715173402</v>
      </c>
      <c r="AX21" s="155">
        <v>-8.3450099652256409</v>
      </c>
      <c r="AY21" s="162">
        <v>-4.90799013135927</v>
      </c>
      <c r="AZ21" s="155"/>
      <c r="BA21" s="163">
        <v>1.43650472687137</v>
      </c>
      <c r="BB21" s="164">
        <v>3.1679307016856302</v>
      </c>
      <c r="BC21" s="165">
        <v>2.26463878844126</v>
      </c>
      <c r="BD21" s="155"/>
      <c r="BE21" s="166">
        <v>-1.60496738518239</v>
      </c>
    </row>
    <row r="22" spans="1:57" x14ac:dyDescent="0.2">
      <c r="A22" s="35" t="s">
        <v>104</v>
      </c>
      <c r="B22" s="2" t="str">
        <f t="shared" si="0"/>
        <v>Chesapeake/Suffolk, VA</v>
      </c>
      <c r="C22" s="2"/>
      <c r="D22" s="24" t="s">
        <v>93</v>
      </c>
      <c r="E22" s="27" t="s">
        <v>94</v>
      </c>
      <c r="F22" s="2"/>
      <c r="G22" s="188">
        <v>100.91823681137301</v>
      </c>
      <c r="H22" s="189">
        <v>104.38500426365501</v>
      </c>
      <c r="I22" s="189">
        <v>107.185206920738</v>
      </c>
      <c r="J22" s="189">
        <v>102.402120803011</v>
      </c>
      <c r="K22" s="189">
        <v>111.310638809361</v>
      </c>
      <c r="L22" s="190">
        <v>105.38298892603</v>
      </c>
      <c r="M22" s="177"/>
      <c r="N22" s="191">
        <v>158.72481906726401</v>
      </c>
      <c r="O22" s="192">
        <v>147.24328702123401</v>
      </c>
      <c r="P22" s="193">
        <v>153.27395794233999</v>
      </c>
      <c r="Q22" s="177"/>
      <c r="R22" s="194">
        <v>121.491838399619</v>
      </c>
      <c r="S22" s="160"/>
      <c r="T22" s="167">
        <v>-2.50277579082403</v>
      </c>
      <c r="U22" s="168">
        <v>3.5663125908214299</v>
      </c>
      <c r="V22" s="168">
        <v>5.6102623990647098</v>
      </c>
      <c r="W22" s="168">
        <v>-2.0442540553144499</v>
      </c>
      <c r="X22" s="168">
        <v>-10.7780465004401</v>
      </c>
      <c r="Y22" s="169">
        <v>-2.5179491444908102</v>
      </c>
      <c r="Z22" s="155"/>
      <c r="AA22" s="170">
        <v>7.7364193210441101</v>
      </c>
      <c r="AB22" s="171">
        <v>8.6437531365973292</v>
      </c>
      <c r="AC22" s="172">
        <v>8.1447258252431105</v>
      </c>
      <c r="AD22" s="155"/>
      <c r="AE22" s="173">
        <v>1.47662917418878</v>
      </c>
      <c r="AF22" s="30"/>
      <c r="AG22" s="188">
        <v>101.292251726892</v>
      </c>
      <c r="AH22" s="189">
        <v>106.47361521134199</v>
      </c>
      <c r="AI22" s="189">
        <v>109.633702978122</v>
      </c>
      <c r="AJ22" s="189">
        <v>108.083171683483</v>
      </c>
      <c r="AK22" s="189">
        <v>109.41983663844501</v>
      </c>
      <c r="AL22" s="190">
        <v>107.158328776681</v>
      </c>
      <c r="AM22" s="177"/>
      <c r="AN22" s="191">
        <v>143.15005986921901</v>
      </c>
      <c r="AO22" s="192">
        <v>141.519098268043</v>
      </c>
      <c r="AP22" s="193">
        <v>142.34777755707401</v>
      </c>
      <c r="AQ22" s="177"/>
      <c r="AR22" s="194">
        <v>118.20028301499001</v>
      </c>
      <c r="AS22" s="160"/>
      <c r="AT22" s="167">
        <v>-1.06853642789701</v>
      </c>
      <c r="AU22" s="168">
        <v>-0.17140929524127499</v>
      </c>
      <c r="AV22" s="168">
        <v>-0.88532322062623503</v>
      </c>
      <c r="AW22" s="168">
        <v>-3.4895990915394801</v>
      </c>
      <c r="AX22" s="168">
        <v>-5.3814841327353804</v>
      </c>
      <c r="AY22" s="169">
        <v>-2.4356851725579798</v>
      </c>
      <c r="AZ22" s="155"/>
      <c r="BA22" s="170">
        <v>0.176688040927269</v>
      </c>
      <c r="BB22" s="171">
        <v>1.8060295880646799</v>
      </c>
      <c r="BC22" s="172">
        <v>0.95848866217956896</v>
      </c>
      <c r="BD22" s="155"/>
      <c r="BE22" s="173">
        <v>-1.2694752763200801</v>
      </c>
    </row>
    <row r="23" spans="1:57" x14ac:dyDescent="0.2">
      <c r="A23" s="34" t="s">
        <v>59</v>
      </c>
      <c r="B23" s="2" t="s">
        <v>59</v>
      </c>
      <c r="C23" s="8"/>
      <c r="D23" s="22" t="s">
        <v>93</v>
      </c>
      <c r="E23" s="25" t="s">
        <v>94</v>
      </c>
      <c r="F23" s="2"/>
      <c r="G23" s="174">
        <v>149.39983971504799</v>
      </c>
      <c r="H23" s="175">
        <v>152.88848585690499</v>
      </c>
      <c r="I23" s="175">
        <v>145.635424836601</v>
      </c>
      <c r="J23" s="175">
        <v>137.001504672897</v>
      </c>
      <c r="K23" s="175">
        <v>150.48912304554699</v>
      </c>
      <c r="L23" s="176">
        <v>147.416559934318</v>
      </c>
      <c r="M23" s="177"/>
      <c r="N23" s="178">
        <v>181.850316312697</v>
      </c>
      <c r="O23" s="179">
        <v>176.27456715021</v>
      </c>
      <c r="P23" s="180">
        <v>179.11114942528701</v>
      </c>
      <c r="Q23" s="177"/>
      <c r="R23" s="181">
        <v>160.62263888888799</v>
      </c>
      <c r="S23" s="160"/>
      <c r="T23" s="152">
        <v>4.3169958080700797</v>
      </c>
      <c r="U23" s="153">
        <v>4.29303918256862</v>
      </c>
      <c r="V23" s="153">
        <v>-1.0199926333985001</v>
      </c>
      <c r="W23" s="153">
        <v>-2.1971248709045299</v>
      </c>
      <c r="X23" s="153">
        <v>7.5772081600527699</v>
      </c>
      <c r="Y23" s="154">
        <v>2.76955871039437</v>
      </c>
      <c r="Z23" s="155"/>
      <c r="AA23" s="156">
        <v>15.375634977900299</v>
      </c>
      <c r="AB23" s="157">
        <v>11.244463116701599</v>
      </c>
      <c r="AC23" s="158">
        <v>13.327282239215499</v>
      </c>
      <c r="AD23" s="155"/>
      <c r="AE23" s="159">
        <v>7.5518466171192404</v>
      </c>
      <c r="AF23" s="28"/>
      <c r="AG23" s="174">
        <v>156.77997020642599</v>
      </c>
      <c r="AH23" s="175">
        <v>165.20441449535701</v>
      </c>
      <c r="AI23" s="175">
        <v>178.30630825273201</v>
      </c>
      <c r="AJ23" s="175">
        <v>181.807507861635</v>
      </c>
      <c r="AK23" s="175">
        <v>174.711576072821</v>
      </c>
      <c r="AL23" s="176">
        <v>172.83691863819899</v>
      </c>
      <c r="AM23" s="177"/>
      <c r="AN23" s="178">
        <v>187.25631728690101</v>
      </c>
      <c r="AO23" s="179">
        <v>187.62562227824799</v>
      </c>
      <c r="AP23" s="180">
        <v>187.44032661451399</v>
      </c>
      <c r="AQ23" s="177"/>
      <c r="AR23" s="181">
        <v>177.73886953021599</v>
      </c>
      <c r="AS23" s="160"/>
      <c r="AT23" s="152">
        <v>-0.432747821771508</v>
      </c>
      <c r="AU23" s="153">
        <v>-6.1030271106852201</v>
      </c>
      <c r="AV23" s="153">
        <v>-3.56364175083749</v>
      </c>
      <c r="AW23" s="153">
        <v>0.33692824312390401</v>
      </c>
      <c r="AX23" s="153">
        <v>-0.32828087973811898</v>
      </c>
      <c r="AY23" s="154">
        <v>-1.90992089681542</v>
      </c>
      <c r="AZ23" s="155"/>
      <c r="BA23" s="156">
        <v>4.97340585836315</v>
      </c>
      <c r="BB23" s="157">
        <v>1.31625960001892</v>
      </c>
      <c r="BC23" s="158">
        <v>3.04696910725783</v>
      </c>
      <c r="BD23" s="155"/>
      <c r="BE23" s="159">
        <v>-0.21256428532723101</v>
      </c>
    </row>
    <row r="24" spans="1:57" x14ac:dyDescent="0.2">
      <c r="A24" s="34" t="s">
        <v>105</v>
      </c>
      <c r="B24" s="2" t="str">
        <f t="shared" si="0"/>
        <v>Richmond North/Glen Allen, VA</v>
      </c>
      <c r="C24" s="9"/>
      <c r="D24" s="23" t="s">
        <v>93</v>
      </c>
      <c r="E24" s="26" t="s">
        <v>94</v>
      </c>
      <c r="F24" s="2"/>
      <c r="G24" s="182">
        <v>94.207922984356102</v>
      </c>
      <c r="H24" s="177">
        <v>98.706227836879407</v>
      </c>
      <c r="I24" s="177">
        <v>98.440078740157404</v>
      </c>
      <c r="J24" s="177">
        <v>93.920662075094398</v>
      </c>
      <c r="K24" s="177">
        <v>101.61038612308801</v>
      </c>
      <c r="L24" s="183">
        <v>97.545362880403999</v>
      </c>
      <c r="M24" s="177"/>
      <c r="N24" s="184">
        <v>117.75405734660499</v>
      </c>
      <c r="O24" s="185">
        <v>116.05501649670001</v>
      </c>
      <c r="P24" s="186">
        <v>116.908531233674</v>
      </c>
      <c r="Q24" s="177"/>
      <c r="R24" s="187">
        <v>104.679301858776</v>
      </c>
      <c r="S24" s="160"/>
      <c r="T24" s="161">
        <v>5.7841188060916098</v>
      </c>
      <c r="U24" s="155">
        <v>5.1284053077932903</v>
      </c>
      <c r="V24" s="155">
        <v>4.0404278600814996</v>
      </c>
      <c r="W24" s="155">
        <v>4.6878509022194201</v>
      </c>
      <c r="X24" s="155">
        <v>7.7165286021320698</v>
      </c>
      <c r="Y24" s="162">
        <v>5.5068927137287904</v>
      </c>
      <c r="Z24" s="155"/>
      <c r="AA24" s="163">
        <v>6.6356987458660699</v>
      </c>
      <c r="AB24" s="164">
        <v>6.1534494291842501</v>
      </c>
      <c r="AC24" s="165">
        <v>6.4065618563011899</v>
      </c>
      <c r="AD24" s="155"/>
      <c r="AE24" s="166">
        <v>5.9666049142665196</v>
      </c>
      <c r="AF24" s="29"/>
      <c r="AG24" s="182">
        <v>94.786913386775893</v>
      </c>
      <c r="AH24" s="177">
        <v>105.910285872627</v>
      </c>
      <c r="AI24" s="177">
        <v>110.550004658253</v>
      </c>
      <c r="AJ24" s="177">
        <v>107.691901043876</v>
      </c>
      <c r="AK24" s="177">
        <v>105.82144782554001</v>
      </c>
      <c r="AL24" s="183">
        <v>105.588990166033</v>
      </c>
      <c r="AM24" s="177"/>
      <c r="AN24" s="184">
        <v>121.63284801444</v>
      </c>
      <c r="AO24" s="185">
        <v>120.646091044221</v>
      </c>
      <c r="AP24" s="186">
        <v>121.146606848562</v>
      </c>
      <c r="AQ24" s="177"/>
      <c r="AR24" s="187">
        <v>110.771857007777</v>
      </c>
      <c r="AS24" s="160"/>
      <c r="AT24" s="161">
        <v>1.37998369426509</v>
      </c>
      <c r="AU24" s="155">
        <v>2.6804212731445798</v>
      </c>
      <c r="AV24" s="155">
        <v>2.5414287140540401</v>
      </c>
      <c r="AW24" s="155">
        <v>0.72573796209988295</v>
      </c>
      <c r="AX24" s="155">
        <v>0.773613556182004</v>
      </c>
      <c r="AY24" s="162">
        <v>1.6298981631012099</v>
      </c>
      <c r="AZ24" s="155"/>
      <c r="BA24" s="163">
        <v>1.0440146635785601</v>
      </c>
      <c r="BB24" s="164">
        <v>0.96864756054198797</v>
      </c>
      <c r="BC24" s="165">
        <v>1.01275795214849</v>
      </c>
      <c r="BD24" s="155"/>
      <c r="BE24" s="166">
        <v>1.3995809426318</v>
      </c>
    </row>
    <row r="25" spans="1:57" x14ac:dyDescent="0.2">
      <c r="A25" s="34" t="s">
        <v>62</v>
      </c>
      <c r="B25" s="2" t="str">
        <f t="shared" si="0"/>
        <v>Richmond West/Midlothian, VA</v>
      </c>
      <c r="C25" s="2"/>
      <c r="D25" s="23" t="s">
        <v>93</v>
      </c>
      <c r="E25" s="26" t="s">
        <v>94</v>
      </c>
      <c r="F25" s="2"/>
      <c r="G25" s="182">
        <v>85.473352084461197</v>
      </c>
      <c r="H25" s="177">
        <v>89.134261839530296</v>
      </c>
      <c r="I25" s="177">
        <v>84.963930368550294</v>
      </c>
      <c r="J25" s="177">
        <v>83.602663291796404</v>
      </c>
      <c r="K25" s="177">
        <v>90.9423780594405</v>
      </c>
      <c r="L25" s="183">
        <v>86.987791055226793</v>
      </c>
      <c r="M25" s="177"/>
      <c r="N25" s="184">
        <v>119.08458427609401</v>
      </c>
      <c r="O25" s="185">
        <v>117.802892110586</v>
      </c>
      <c r="P25" s="186">
        <v>118.44417003032299</v>
      </c>
      <c r="Q25" s="177"/>
      <c r="R25" s="187">
        <v>98.602935717840197</v>
      </c>
      <c r="S25" s="160"/>
      <c r="T25" s="161">
        <v>0.40072599623765298</v>
      </c>
      <c r="U25" s="155">
        <v>1.9076259165998399</v>
      </c>
      <c r="V25" s="155">
        <v>-1.8194032485649101</v>
      </c>
      <c r="W25" s="155">
        <v>1.8637509325369701</v>
      </c>
      <c r="X25" s="155">
        <v>0.55650054396346005</v>
      </c>
      <c r="Y25" s="162">
        <v>0.566015732658256</v>
      </c>
      <c r="Z25" s="155"/>
      <c r="AA25" s="163">
        <v>8.3072970099223706</v>
      </c>
      <c r="AB25" s="164">
        <v>6.66573073492955</v>
      </c>
      <c r="AC25" s="165">
        <v>7.48447283512425</v>
      </c>
      <c r="AD25" s="155"/>
      <c r="AE25" s="166">
        <v>3.0614956704938199</v>
      </c>
      <c r="AF25" s="29"/>
      <c r="AG25" s="182">
        <v>84.304120701903898</v>
      </c>
      <c r="AH25" s="177">
        <v>89.070203515341802</v>
      </c>
      <c r="AI25" s="177">
        <v>89.224769571589604</v>
      </c>
      <c r="AJ25" s="177">
        <v>88.412644443176603</v>
      </c>
      <c r="AK25" s="177">
        <v>90.493723368398406</v>
      </c>
      <c r="AL25" s="183">
        <v>88.486423960157097</v>
      </c>
      <c r="AM25" s="177"/>
      <c r="AN25" s="184">
        <v>115.318724078309</v>
      </c>
      <c r="AO25" s="185">
        <v>114.462198285453</v>
      </c>
      <c r="AP25" s="186">
        <v>114.889796177383</v>
      </c>
      <c r="AQ25" s="177"/>
      <c r="AR25" s="187">
        <v>97.496869988466599</v>
      </c>
      <c r="AS25" s="160"/>
      <c r="AT25" s="161">
        <v>-2.80515053713449</v>
      </c>
      <c r="AU25" s="155">
        <v>-2.6384898783983002</v>
      </c>
      <c r="AV25" s="155">
        <v>-2.9760721902427201</v>
      </c>
      <c r="AW25" s="155">
        <v>-3.7878971486034798</v>
      </c>
      <c r="AX25" s="155">
        <v>-2.30662231334014</v>
      </c>
      <c r="AY25" s="162">
        <v>-2.9008444472253401</v>
      </c>
      <c r="AZ25" s="155"/>
      <c r="BA25" s="163">
        <v>0.81028812704890696</v>
      </c>
      <c r="BB25" s="164">
        <v>-0.189852779056779</v>
      </c>
      <c r="BC25" s="165">
        <v>0.30756601008531198</v>
      </c>
      <c r="BD25" s="155"/>
      <c r="BE25" s="166">
        <v>-1.88027280282053</v>
      </c>
    </row>
    <row r="26" spans="1:57" x14ac:dyDescent="0.2">
      <c r="A26" s="34" t="s">
        <v>58</v>
      </c>
      <c r="B26" s="2" t="str">
        <f t="shared" si="0"/>
        <v>Petersburg/Chester, VA</v>
      </c>
      <c r="C26" s="2"/>
      <c r="D26" s="23" t="s">
        <v>93</v>
      </c>
      <c r="E26" s="26" t="s">
        <v>94</v>
      </c>
      <c r="F26" s="2"/>
      <c r="G26" s="182">
        <v>89.822346788673997</v>
      </c>
      <c r="H26" s="177">
        <v>92.781796702261303</v>
      </c>
      <c r="I26" s="177">
        <v>92.5343671130952</v>
      </c>
      <c r="J26" s="177">
        <v>89.686957734204697</v>
      </c>
      <c r="K26" s="177">
        <v>89.060108087986407</v>
      </c>
      <c r="L26" s="183">
        <v>90.837714319579703</v>
      </c>
      <c r="M26" s="177"/>
      <c r="N26" s="184">
        <v>99.487691770639699</v>
      </c>
      <c r="O26" s="185">
        <v>101.414659384537</v>
      </c>
      <c r="P26" s="186">
        <v>100.47182434082301</v>
      </c>
      <c r="Q26" s="177"/>
      <c r="R26" s="187">
        <v>94.020149341399502</v>
      </c>
      <c r="S26" s="160"/>
      <c r="T26" s="161">
        <v>0.860660501833304</v>
      </c>
      <c r="U26" s="155">
        <v>5.2437512596609901</v>
      </c>
      <c r="V26" s="155">
        <v>3.2376235177018402</v>
      </c>
      <c r="W26" s="155">
        <v>5.0272806051457799</v>
      </c>
      <c r="X26" s="155">
        <v>0.69168941774257098</v>
      </c>
      <c r="Y26" s="162">
        <v>2.9665582523458198</v>
      </c>
      <c r="Z26" s="155"/>
      <c r="AA26" s="163">
        <v>2.3757548180988</v>
      </c>
      <c r="AB26" s="164">
        <v>4.2557288923992598</v>
      </c>
      <c r="AC26" s="165">
        <v>3.3360490319804601</v>
      </c>
      <c r="AD26" s="155"/>
      <c r="AE26" s="166">
        <v>3.09906142916928</v>
      </c>
      <c r="AF26" s="29"/>
      <c r="AG26" s="182">
        <v>93.207217628309905</v>
      </c>
      <c r="AH26" s="177">
        <v>97.492037495647295</v>
      </c>
      <c r="AI26" s="177">
        <v>98.409907762344602</v>
      </c>
      <c r="AJ26" s="177">
        <v>97.358643598337494</v>
      </c>
      <c r="AK26" s="177">
        <v>96.769000145459501</v>
      </c>
      <c r="AL26" s="183">
        <v>96.773044828654704</v>
      </c>
      <c r="AM26" s="177"/>
      <c r="AN26" s="184">
        <v>105.848688266156</v>
      </c>
      <c r="AO26" s="185">
        <v>107.80984048113299</v>
      </c>
      <c r="AP26" s="186">
        <v>106.834591792258</v>
      </c>
      <c r="AQ26" s="177"/>
      <c r="AR26" s="187">
        <v>99.937823720746096</v>
      </c>
      <c r="AS26" s="160"/>
      <c r="AT26" s="161">
        <v>1.5105737317997201</v>
      </c>
      <c r="AU26" s="155">
        <v>2.76628680761551</v>
      </c>
      <c r="AV26" s="155">
        <v>2.99377002822014</v>
      </c>
      <c r="AW26" s="155">
        <v>2.1927537567461499</v>
      </c>
      <c r="AX26" s="155">
        <v>0.968773588037939</v>
      </c>
      <c r="AY26" s="162">
        <v>2.1464968312591801</v>
      </c>
      <c r="AZ26" s="155"/>
      <c r="BA26" s="163">
        <v>1.0121797829091199</v>
      </c>
      <c r="BB26" s="164">
        <v>2.8963002321158502</v>
      </c>
      <c r="BC26" s="165">
        <v>1.95931595608391</v>
      </c>
      <c r="BD26" s="155"/>
      <c r="BE26" s="166">
        <v>2.08442325900312</v>
      </c>
    </row>
    <row r="27" spans="1:57" x14ac:dyDescent="0.2">
      <c r="A27" s="34" t="s">
        <v>106</v>
      </c>
      <c r="B27" s="2" t="s">
        <v>49</v>
      </c>
      <c r="C27" s="2"/>
      <c r="D27" s="23" t="s">
        <v>93</v>
      </c>
      <c r="E27" s="26" t="s">
        <v>94</v>
      </c>
      <c r="F27" s="2"/>
      <c r="G27" s="182">
        <v>129.25938491213</v>
      </c>
      <c r="H27" s="177">
        <v>122.760250045628</v>
      </c>
      <c r="I27" s="177">
        <v>118.091641651031</v>
      </c>
      <c r="J27" s="177">
        <v>128.80158803453099</v>
      </c>
      <c r="K27" s="177">
        <v>182.96468577075001</v>
      </c>
      <c r="L27" s="183">
        <v>136.09179220881001</v>
      </c>
      <c r="M27" s="177"/>
      <c r="N27" s="184">
        <v>196.22904308460801</v>
      </c>
      <c r="O27" s="185">
        <v>177.081789507563</v>
      </c>
      <c r="P27" s="186">
        <v>186.801068938193</v>
      </c>
      <c r="Q27" s="177"/>
      <c r="R27" s="187">
        <v>152.87255244388501</v>
      </c>
      <c r="S27" s="160"/>
      <c r="T27" s="161">
        <v>12.9183732791316</v>
      </c>
      <c r="U27" s="155">
        <v>8.2211823733372391</v>
      </c>
      <c r="V27" s="155">
        <v>-1.9040078175552499</v>
      </c>
      <c r="W27" s="155">
        <v>-9.5757325628060705</v>
      </c>
      <c r="X27" s="155">
        <v>5.7350206806393702</v>
      </c>
      <c r="Y27" s="162">
        <v>2.0026232412867699</v>
      </c>
      <c r="Z27" s="155"/>
      <c r="AA27" s="163">
        <v>19.509955907342501</v>
      </c>
      <c r="AB27" s="164">
        <v>21.219066980800001</v>
      </c>
      <c r="AC27" s="165">
        <v>20.263141839047801</v>
      </c>
      <c r="AD27" s="155"/>
      <c r="AE27" s="166">
        <v>8.1873812824900707</v>
      </c>
      <c r="AF27" s="29"/>
      <c r="AG27" s="182">
        <v>125.139118685197</v>
      </c>
      <c r="AH27" s="177">
        <v>126.72871477540799</v>
      </c>
      <c r="AI27" s="177">
        <v>126.620268649042</v>
      </c>
      <c r="AJ27" s="177">
        <v>128.465289372001</v>
      </c>
      <c r="AK27" s="177">
        <v>142.01076444596899</v>
      </c>
      <c r="AL27" s="183">
        <v>130.03013673778801</v>
      </c>
      <c r="AM27" s="177"/>
      <c r="AN27" s="184">
        <v>165.768905673044</v>
      </c>
      <c r="AO27" s="185">
        <v>161.89106888989701</v>
      </c>
      <c r="AP27" s="186">
        <v>163.84320246343299</v>
      </c>
      <c r="AQ27" s="177"/>
      <c r="AR27" s="187">
        <v>141.00724848374</v>
      </c>
      <c r="AS27" s="160"/>
      <c r="AT27" s="161">
        <v>8.8982020341027095</v>
      </c>
      <c r="AU27" s="155">
        <v>7.9469959609958103</v>
      </c>
      <c r="AV27" s="155">
        <v>4.3249443088412702</v>
      </c>
      <c r="AW27" s="155">
        <v>0.100968261429777</v>
      </c>
      <c r="AX27" s="155">
        <v>5.4276869663773404</v>
      </c>
      <c r="AY27" s="162">
        <v>4.99192252356195</v>
      </c>
      <c r="AZ27" s="155"/>
      <c r="BA27" s="163">
        <v>12.411938387910199</v>
      </c>
      <c r="BB27" s="164">
        <v>12.677071193381799</v>
      </c>
      <c r="BC27" s="165">
        <v>12.545386447924001</v>
      </c>
      <c r="BD27" s="155"/>
      <c r="BE27" s="166">
        <v>7.6746673020286602</v>
      </c>
    </row>
    <row r="28" spans="1:57" x14ac:dyDescent="0.2">
      <c r="A28" s="34" t="s">
        <v>54</v>
      </c>
      <c r="B28" s="2" t="str">
        <f t="shared" si="0"/>
        <v>Roanoke, VA</v>
      </c>
      <c r="C28" s="2"/>
      <c r="D28" s="23" t="s">
        <v>93</v>
      </c>
      <c r="E28" s="26" t="s">
        <v>94</v>
      </c>
      <c r="F28" s="2"/>
      <c r="G28" s="182">
        <v>96.567271500843106</v>
      </c>
      <c r="H28" s="177">
        <v>97.167600239377606</v>
      </c>
      <c r="I28" s="177">
        <v>97.914253266957004</v>
      </c>
      <c r="J28" s="177">
        <v>95.247975681892797</v>
      </c>
      <c r="K28" s="177">
        <v>95.851226934282906</v>
      </c>
      <c r="L28" s="183">
        <v>96.574236248642407</v>
      </c>
      <c r="M28" s="177"/>
      <c r="N28" s="184">
        <v>102.867766903914</v>
      </c>
      <c r="O28" s="185">
        <v>104.722417840375</v>
      </c>
      <c r="P28" s="186">
        <v>103.85454621149</v>
      </c>
      <c r="Q28" s="177"/>
      <c r="R28" s="187">
        <v>98.869258497746998</v>
      </c>
      <c r="S28" s="160"/>
      <c r="T28" s="161">
        <v>0.632965141595494</v>
      </c>
      <c r="U28" s="155">
        <v>-5.6838901484670599</v>
      </c>
      <c r="V28" s="155">
        <v>-4.8401806794512297</v>
      </c>
      <c r="W28" s="155">
        <v>3.7118644408654902</v>
      </c>
      <c r="X28" s="155">
        <v>3.6504658598572801</v>
      </c>
      <c r="Y28" s="162">
        <v>-0.99650863818407498</v>
      </c>
      <c r="Z28" s="155"/>
      <c r="AA28" s="163">
        <v>-2.4149675940739299</v>
      </c>
      <c r="AB28" s="164">
        <v>-0.29608472006124298</v>
      </c>
      <c r="AC28" s="165">
        <v>-1.2975200709025201</v>
      </c>
      <c r="AD28" s="155"/>
      <c r="AE28" s="166">
        <v>-1.35018555355506</v>
      </c>
      <c r="AF28" s="29"/>
      <c r="AG28" s="182">
        <v>97.029316397635995</v>
      </c>
      <c r="AH28" s="177">
        <v>104.672295047418</v>
      </c>
      <c r="AI28" s="177">
        <v>108.01838735763801</v>
      </c>
      <c r="AJ28" s="177">
        <v>112.058261228638</v>
      </c>
      <c r="AK28" s="177">
        <v>110.66608073582</v>
      </c>
      <c r="AL28" s="183">
        <v>107.082965407754</v>
      </c>
      <c r="AM28" s="177"/>
      <c r="AN28" s="184">
        <v>122.066921231273</v>
      </c>
      <c r="AO28" s="185">
        <v>114.933561712217</v>
      </c>
      <c r="AP28" s="186">
        <v>118.614628555897</v>
      </c>
      <c r="AQ28" s="177"/>
      <c r="AR28" s="187">
        <v>110.72242608795101</v>
      </c>
      <c r="AS28" s="160"/>
      <c r="AT28" s="161">
        <v>0.50657876735093299</v>
      </c>
      <c r="AU28" s="155">
        <v>-2.77138982498714</v>
      </c>
      <c r="AV28" s="155">
        <v>-1.8999981584480701</v>
      </c>
      <c r="AW28" s="155">
        <v>4.1962898644372402</v>
      </c>
      <c r="AX28" s="155">
        <v>4.5072967275782503</v>
      </c>
      <c r="AY28" s="162">
        <v>0.98760872789540399</v>
      </c>
      <c r="AZ28" s="155"/>
      <c r="BA28" s="163">
        <v>10.775235665365701</v>
      </c>
      <c r="BB28" s="164">
        <v>4.5021536636164203</v>
      </c>
      <c r="BC28" s="165">
        <v>7.7456831562900303</v>
      </c>
      <c r="BD28" s="155"/>
      <c r="BE28" s="166">
        <v>3.21136291885625</v>
      </c>
    </row>
    <row r="29" spans="1:57" x14ac:dyDescent="0.2">
      <c r="A29" s="34" t="s">
        <v>55</v>
      </c>
      <c r="B29" s="2" t="str">
        <f t="shared" si="0"/>
        <v>Charlottesville, VA</v>
      </c>
      <c r="C29" s="2"/>
      <c r="D29" s="23" t="s">
        <v>93</v>
      </c>
      <c r="E29" s="26" t="s">
        <v>94</v>
      </c>
      <c r="F29" s="2"/>
      <c r="G29" s="182">
        <v>149.22119911176901</v>
      </c>
      <c r="H29" s="177">
        <v>145.26971348707099</v>
      </c>
      <c r="I29" s="177">
        <v>134.50288688138201</v>
      </c>
      <c r="J29" s="177">
        <v>136.173687552921</v>
      </c>
      <c r="K29" s="177">
        <v>177.93103126268699</v>
      </c>
      <c r="L29" s="183">
        <v>148.53408040201001</v>
      </c>
      <c r="M29" s="177"/>
      <c r="N29" s="184">
        <v>201.78116094147501</v>
      </c>
      <c r="O29" s="185">
        <v>182.80939161063</v>
      </c>
      <c r="P29" s="186">
        <v>192.32706239029801</v>
      </c>
      <c r="Q29" s="177"/>
      <c r="R29" s="187">
        <v>162.82689459431299</v>
      </c>
      <c r="S29" s="160"/>
      <c r="T29" s="161">
        <v>-4.7555506349197296</v>
      </c>
      <c r="U29" s="155">
        <v>0.43564338649629802</v>
      </c>
      <c r="V29" s="155">
        <v>-9.7334525691128295</v>
      </c>
      <c r="W29" s="155">
        <v>-20.939424087672698</v>
      </c>
      <c r="X29" s="155">
        <v>-8.3127512005363204</v>
      </c>
      <c r="Y29" s="162">
        <v>-9.2144431233662001</v>
      </c>
      <c r="Z29" s="155"/>
      <c r="AA29" s="163">
        <v>-3.6079216890022399</v>
      </c>
      <c r="AB29" s="164">
        <v>-7.7442321251350901</v>
      </c>
      <c r="AC29" s="165">
        <v>-5.6147044741304404</v>
      </c>
      <c r="AD29" s="155"/>
      <c r="AE29" s="166">
        <v>-8.5386271950725003</v>
      </c>
      <c r="AF29" s="29"/>
      <c r="AG29" s="182">
        <v>151.85607135969099</v>
      </c>
      <c r="AH29" s="177">
        <v>145.86373768877201</v>
      </c>
      <c r="AI29" s="177">
        <v>144.07264632477199</v>
      </c>
      <c r="AJ29" s="177">
        <v>146.77493076362401</v>
      </c>
      <c r="AK29" s="177">
        <v>160.41452028820601</v>
      </c>
      <c r="AL29" s="183">
        <v>149.879631955576</v>
      </c>
      <c r="AM29" s="177"/>
      <c r="AN29" s="184">
        <v>209.885421567983</v>
      </c>
      <c r="AO29" s="185">
        <v>206.63513659381599</v>
      </c>
      <c r="AP29" s="186">
        <v>208.27151662531</v>
      </c>
      <c r="AQ29" s="177"/>
      <c r="AR29" s="187">
        <v>169.33093702470899</v>
      </c>
      <c r="AS29" s="160"/>
      <c r="AT29" s="161">
        <v>-1.3208753203569801</v>
      </c>
      <c r="AU29" s="155">
        <v>-3.7019546039770299</v>
      </c>
      <c r="AV29" s="155">
        <v>-6.7804425085225803</v>
      </c>
      <c r="AW29" s="155">
        <v>-8.6493779776377799</v>
      </c>
      <c r="AX29" s="155">
        <v>-5.2638054003363601</v>
      </c>
      <c r="AY29" s="162">
        <v>-5.3150697882294899</v>
      </c>
      <c r="AZ29" s="155"/>
      <c r="BA29" s="163">
        <v>-1.6689936873658</v>
      </c>
      <c r="BB29" s="164">
        <v>-2.6015886352597</v>
      </c>
      <c r="BC29" s="165">
        <v>-2.1274695343066998</v>
      </c>
      <c r="BD29" s="155"/>
      <c r="BE29" s="166">
        <v>-3.6430166220453701</v>
      </c>
    </row>
    <row r="30" spans="1:57" x14ac:dyDescent="0.2">
      <c r="A30" s="20" t="s">
        <v>107</v>
      </c>
      <c r="B30" t="s">
        <v>56</v>
      </c>
      <c r="C30" s="2"/>
      <c r="D30" s="23" t="s">
        <v>93</v>
      </c>
      <c r="E30" s="26" t="s">
        <v>94</v>
      </c>
      <c r="F30" s="2"/>
      <c r="G30" s="182">
        <v>103.503564273789</v>
      </c>
      <c r="H30" s="177">
        <v>107.72665442976</v>
      </c>
      <c r="I30" s="177">
        <v>105.091379146919</v>
      </c>
      <c r="J30" s="177">
        <v>105.798820487564</v>
      </c>
      <c r="K30" s="177">
        <v>106.22540235648</v>
      </c>
      <c r="L30" s="183">
        <v>105.715823558897</v>
      </c>
      <c r="M30" s="177"/>
      <c r="N30" s="184">
        <v>116.981339682539</v>
      </c>
      <c r="O30" s="185">
        <v>115.719804996953</v>
      </c>
      <c r="P30" s="186">
        <v>116.337627487562</v>
      </c>
      <c r="Q30" s="177"/>
      <c r="R30" s="187">
        <v>109.17819143185299</v>
      </c>
      <c r="S30" s="160"/>
      <c r="T30" s="161">
        <v>12.9090738412226</v>
      </c>
      <c r="U30" s="155">
        <v>9.7626744368631506</v>
      </c>
      <c r="V30" s="155">
        <v>8.7976706371930007</v>
      </c>
      <c r="W30" s="155">
        <v>13.8287685358479</v>
      </c>
      <c r="X30" s="155">
        <v>6.0929400938443301</v>
      </c>
      <c r="Y30" s="162">
        <v>10.0117154514446</v>
      </c>
      <c r="Z30" s="155"/>
      <c r="AA30" s="163">
        <v>0.77352518975243201</v>
      </c>
      <c r="AB30" s="164">
        <v>1.5624492746582901</v>
      </c>
      <c r="AC30" s="165">
        <v>1.1412213691580699</v>
      </c>
      <c r="AD30" s="155"/>
      <c r="AE30" s="166">
        <v>6.2065781793632597</v>
      </c>
      <c r="AF30" s="29"/>
      <c r="AG30" s="182">
        <v>107.062298999031</v>
      </c>
      <c r="AH30" s="177">
        <v>110.636897369436</v>
      </c>
      <c r="AI30" s="177">
        <v>112.34599246101401</v>
      </c>
      <c r="AJ30" s="177">
        <v>112.158890076879</v>
      </c>
      <c r="AK30" s="177">
        <v>112.05272998063801</v>
      </c>
      <c r="AL30" s="183">
        <v>111.026668139875</v>
      </c>
      <c r="AM30" s="177"/>
      <c r="AN30" s="184">
        <v>123.739566930959</v>
      </c>
      <c r="AO30" s="185">
        <v>123.21403352007</v>
      </c>
      <c r="AP30" s="186">
        <v>123.476605430199</v>
      </c>
      <c r="AQ30" s="177"/>
      <c r="AR30" s="187">
        <v>114.980160224814</v>
      </c>
      <c r="AS30" s="160"/>
      <c r="AT30" s="161">
        <v>6.2786693497119801</v>
      </c>
      <c r="AU30" s="155">
        <v>6.0164572362071702</v>
      </c>
      <c r="AV30" s="155">
        <v>5.3538230286794999</v>
      </c>
      <c r="AW30" s="155">
        <v>6.4407796460949802</v>
      </c>
      <c r="AX30" s="155">
        <v>3.5326728013238702</v>
      </c>
      <c r="AY30" s="162">
        <v>5.4167037818742401</v>
      </c>
      <c r="AZ30" s="155"/>
      <c r="BA30" s="163">
        <v>-0.772370839125333</v>
      </c>
      <c r="BB30" s="164">
        <v>-0.67596961658267696</v>
      </c>
      <c r="BC30" s="165">
        <v>-0.72439043379007795</v>
      </c>
      <c r="BD30" s="155"/>
      <c r="BE30" s="166">
        <v>2.9037765016505501</v>
      </c>
    </row>
    <row r="31" spans="1:57" x14ac:dyDescent="0.2">
      <c r="A31" s="20" t="s">
        <v>52</v>
      </c>
      <c r="B31" s="2" t="str">
        <f t="shared" si="0"/>
        <v>Staunton &amp; Harrisonburg, VA</v>
      </c>
      <c r="C31" s="2"/>
      <c r="D31" s="23" t="s">
        <v>93</v>
      </c>
      <c r="E31" s="26" t="s">
        <v>94</v>
      </c>
      <c r="F31" s="2"/>
      <c r="G31" s="182">
        <v>98.029935720844804</v>
      </c>
      <c r="H31" s="177">
        <v>95.788711621233801</v>
      </c>
      <c r="I31" s="177">
        <v>96.415144729655907</v>
      </c>
      <c r="J31" s="177">
        <v>93.644905444125996</v>
      </c>
      <c r="K31" s="177">
        <v>99.445073156166004</v>
      </c>
      <c r="L31" s="183">
        <v>96.622152089491607</v>
      </c>
      <c r="M31" s="177"/>
      <c r="N31" s="184">
        <v>111.71842637029501</v>
      </c>
      <c r="O31" s="185">
        <v>111.390277984611</v>
      </c>
      <c r="P31" s="186">
        <v>111.55291437155699</v>
      </c>
      <c r="Q31" s="177"/>
      <c r="R31" s="187">
        <v>101.347279030149</v>
      </c>
      <c r="S31" s="160"/>
      <c r="T31" s="161">
        <v>2.28635686841859</v>
      </c>
      <c r="U31" s="155">
        <v>3.1037993628721701</v>
      </c>
      <c r="V31" s="155">
        <v>2.2560526998957302</v>
      </c>
      <c r="W31" s="155">
        <v>-1.98843322477092</v>
      </c>
      <c r="X31" s="155">
        <v>1.0851915047370599</v>
      </c>
      <c r="Y31" s="162">
        <v>1.3574582991647901</v>
      </c>
      <c r="Z31" s="155"/>
      <c r="AA31" s="163">
        <v>-0.230157184945186</v>
      </c>
      <c r="AB31" s="164">
        <v>-0.238265779839063</v>
      </c>
      <c r="AC31" s="165">
        <v>-0.236329265087801</v>
      </c>
      <c r="AD31" s="155"/>
      <c r="AE31" s="166">
        <v>0.29080970219962499</v>
      </c>
      <c r="AF31" s="29"/>
      <c r="AG31" s="182">
        <v>96.285300798288205</v>
      </c>
      <c r="AH31" s="177">
        <v>97.479153894167396</v>
      </c>
      <c r="AI31" s="177">
        <v>100.023310712873</v>
      </c>
      <c r="AJ31" s="177">
        <v>100.346725946775</v>
      </c>
      <c r="AK31" s="177">
        <v>103.266844834208</v>
      </c>
      <c r="AL31" s="183">
        <v>99.661969398098606</v>
      </c>
      <c r="AM31" s="177"/>
      <c r="AN31" s="184">
        <v>120.88583040072599</v>
      </c>
      <c r="AO31" s="185">
        <v>121.191505394857</v>
      </c>
      <c r="AP31" s="186">
        <v>121.037821756749</v>
      </c>
      <c r="AQ31" s="177"/>
      <c r="AR31" s="187">
        <v>106.594817296656</v>
      </c>
      <c r="AS31" s="160"/>
      <c r="AT31" s="161">
        <v>2.3616497020706602</v>
      </c>
      <c r="AU31" s="155">
        <v>0.96372881504803898</v>
      </c>
      <c r="AV31" s="155">
        <v>3.8452130143262702</v>
      </c>
      <c r="AW31" s="155">
        <v>1.9811849398783701</v>
      </c>
      <c r="AX31" s="155">
        <v>4.0852803792068597</v>
      </c>
      <c r="AY31" s="162">
        <v>2.7174266242468099</v>
      </c>
      <c r="AZ31" s="155"/>
      <c r="BA31" s="163">
        <v>5.4177503236213402</v>
      </c>
      <c r="BB31" s="164">
        <v>4.6489472626311299</v>
      </c>
      <c r="BC31" s="165">
        <v>5.0297321886668103</v>
      </c>
      <c r="BD31" s="155"/>
      <c r="BE31" s="166">
        <v>3.3911447219925299</v>
      </c>
    </row>
    <row r="32" spans="1:57" x14ac:dyDescent="0.2">
      <c r="A32" s="20" t="s">
        <v>51</v>
      </c>
      <c r="B32" s="2" t="str">
        <f t="shared" si="0"/>
        <v>Blacksburg &amp; Wytheville, VA</v>
      </c>
      <c r="C32" s="2"/>
      <c r="D32" s="23" t="s">
        <v>93</v>
      </c>
      <c r="E32" s="26" t="s">
        <v>94</v>
      </c>
      <c r="F32" s="2"/>
      <c r="G32" s="182">
        <v>92.232347130761895</v>
      </c>
      <c r="H32" s="177">
        <v>91.741795918367302</v>
      </c>
      <c r="I32" s="177">
        <v>91.043669544740894</v>
      </c>
      <c r="J32" s="177">
        <v>89.511888804264998</v>
      </c>
      <c r="K32" s="177">
        <v>89.6021100917431</v>
      </c>
      <c r="L32" s="183">
        <v>90.798278290025095</v>
      </c>
      <c r="M32" s="177"/>
      <c r="N32" s="184">
        <v>105.342397034596</v>
      </c>
      <c r="O32" s="185">
        <v>105.670621890547</v>
      </c>
      <c r="P32" s="186">
        <v>105.518594048073</v>
      </c>
      <c r="Q32" s="177"/>
      <c r="R32" s="187">
        <v>95.291866410435503</v>
      </c>
      <c r="S32" s="160"/>
      <c r="T32" s="161">
        <v>-1.1665239412366599</v>
      </c>
      <c r="U32" s="155">
        <v>1.17437907015684</v>
      </c>
      <c r="V32" s="155">
        <v>0.20495949612313899</v>
      </c>
      <c r="W32" s="155">
        <v>-3.75087932806494</v>
      </c>
      <c r="X32" s="155">
        <v>-6.39034263037634</v>
      </c>
      <c r="Y32" s="162">
        <v>-1.93778296104462</v>
      </c>
      <c r="Z32" s="155"/>
      <c r="AA32" s="163">
        <v>-8.2525138268484106</v>
      </c>
      <c r="AB32" s="164">
        <v>-5.80388142994686</v>
      </c>
      <c r="AC32" s="165">
        <v>-7.0451256272084697</v>
      </c>
      <c r="AD32" s="155"/>
      <c r="AE32" s="166">
        <v>-4.6104913069866296</v>
      </c>
      <c r="AF32" s="29"/>
      <c r="AG32" s="182">
        <v>93.075067249495604</v>
      </c>
      <c r="AH32" s="177">
        <v>95.1813079623129</v>
      </c>
      <c r="AI32" s="177">
        <v>96.422494338965294</v>
      </c>
      <c r="AJ32" s="177">
        <v>95.834039326778793</v>
      </c>
      <c r="AK32" s="177">
        <v>97.261370917225904</v>
      </c>
      <c r="AL32" s="183">
        <v>95.669079897807194</v>
      </c>
      <c r="AM32" s="177"/>
      <c r="AN32" s="184">
        <v>117.867057957139</v>
      </c>
      <c r="AO32" s="185">
        <v>114.899746236225</v>
      </c>
      <c r="AP32" s="186">
        <v>116.422252408841</v>
      </c>
      <c r="AQ32" s="177"/>
      <c r="AR32" s="187">
        <v>102.460462706499</v>
      </c>
      <c r="AS32" s="160"/>
      <c r="AT32" s="161">
        <v>-0.35337149802557699</v>
      </c>
      <c r="AU32" s="155">
        <v>-0.59891712735376001</v>
      </c>
      <c r="AV32" s="155">
        <v>1.75647721207817E-2</v>
      </c>
      <c r="AW32" s="155">
        <v>-2.1760441991285302</v>
      </c>
      <c r="AX32" s="155">
        <v>-0.79247528160290104</v>
      </c>
      <c r="AY32" s="162">
        <v>-0.777361191996087</v>
      </c>
      <c r="AZ32" s="155"/>
      <c r="BA32" s="163">
        <v>-0.34489863069969301</v>
      </c>
      <c r="BB32" s="164">
        <v>-1.8150271172291601</v>
      </c>
      <c r="BC32" s="165">
        <v>-1.0575287168694301</v>
      </c>
      <c r="BD32" s="155"/>
      <c r="BE32" s="166">
        <v>-1.0154704014084199</v>
      </c>
    </row>
    <row r="33" spans="1:64" x14ac:dyDescent="0.2">
      <c r="A33" s="20" t="s">
        <v>50</v>
      </c>
      <c r="B33" s="2" t="str">
        <f t="shared" si="0"/>
        <v>Lynchburg, VA</v>
      </c>
      <c r="C33" s="2"/>
      <c r="D33" s="23" t="s">
        <v>93</v>
      </c>
      <c r="E33" s="26" t="s">
        <v>94</v>
      </c>
      <c r="F33" s="2"/>
      <c r="G33" s="182">
        <v>102.531646557842</v>
      </c>
      <c r="H33" s="177">
        <v>103.497022713321</v>
      </c>
      <c r="I33" s="177">
        <v>99.364585074626802</v>
      </c>
      <c r="J33" s="177">
        <v>97.132923387096696</v>
      </c>
      <c r="K33" s="177">
        <v>100.789054340155</v>
      </c>
      <c r="L33" s="183">
        <v>100.663074297715</v>
      </c>
      <c r="M33" s="177"/>
      <c r="N33" s="184">
        <v>111.18420454545399</v>
      </c>
      <c r="O33" s="185">
        <v>111.454597961494</v>
      </c>
      <c r="P33" s="186">
        <v>111.319631310266</v>
      </c>
      <c r="Q33" s="177"/>
      <c r="R33" s="187">
        <v>104.034845656855</v>
      </c>
      <c r="S33" s="160"/>
      <c r="T33" s="161">
        <v>-1.8172495791052401</v>
      </c>
      <c r="U33" s="155">
        <v>4.7806215493889699</v>
      </c>
      <c r="V33" s="155">
        <v>5.1842821792134197</v>
      </c>
      <c r="W33" s="155">
        <v>3.0152676164623902</v>
      </c>
      <c r="X33" s="155">
        <v>0.90319819466263895</v>
      </c>
      <c r="Y33" s="162">
        <v>2.32010645001158</v>
      </c>
      <c r="Z33" s="155"/>
      <c r="AA33" s="163">
        <v>-4.31681484733204</v>
      </c>
      <c r="AB33" s="164">
        <v>-3.9864405838417598</v>
      </c>
      <c r="AC33" s="165">
        <v>-4.1519013726195197</v>
      </c>
      <c r="AD33" s="155"/>
      <c r="AE33" s="166">
        <v>-0.54405304189576797</v>
      </c>
      <c r="AF33" s="29"/>
      <c r="AG33" s="182">
        <v>100.815230103806</v>
      </c>
      <c r="AH33" s="177">
        <v>107.52979113669799</v>
      </c>
      <c r="AI33" s="177">
        <v>108.622496909765</v>
      </c>
      <c r="AJ33" s="177">
        <v>110.46574857000699</v>
      </c>
      <c r="AK33" s="177">
        <v>110.18319530443701</v>
      </c>
      <c r="AL33" s="183">
        <v>107.912469232219</v>
      </c>
      <c r="AM33" s="177"/>
      <c r="AN33" s="184">
        <v>126.271702230259</v>
      </c>
      <c r="AO33" s="185">
        <v>124.364548677047</v>
      </c>
      <c r="AP33" s="186">
        <v>125.34144374459601</v>
      </c>
      <c r="AQ33" s="177"/>
      <c r="AR33" s="187">
        <v>113.205187991073</v>
      </c>
      <c r="AS33" s="160"/>
      <c r="AT33" s="161">
        <v>-2.0482057033081298</v>
      </c>
      <c r="AU33" s="155">
        <v>1.32198067672304</v>
      </c>
      <c r="AV33" s="155">
        <v>-0.26080220549851002</v>
      </c>
      <c r="AW33" s="155">
        <v>2.1295433566297</v>
      </c>
      <c r="AX33" s="155">
        <v>2.4580858577804201</v>
      </c>
      <c r="AY33" s="162">
        <v>0.89220528743674399</v>
      </c>
      <c r="AZ33" s="155"/>
      <c r="BA33" s="163">
        <v>1.6291969889084299</v>
      </c>
      <c r="BB33" s="164">
        <v>-0.88712007424429795</v>
      </c>
      <c r="BC33" s="165">
        <v>0.38329099714675802</v>
      </c>
      <c r="BD33" s="155"/>
      <c r="BE33" s="166">
        <v>0.80484615775297896</v>
      </c>
    </row>
    <row r="34" spans="1:64" x14ac:dyDescent="0.2">
      <c r="A34" s="20" t="s">
        <v>24</v>
      </c>
      <c r="B34" s="2" t="str">
        <f t="shared" si="0"/>
        <v>Central Virginia</v>
      </c>
      <c r="C34" s="2"/>
      <c r="D34" s="23" t="s">
        <v>93</v>
      </c>
      <c r="E34" s="26" t="s">
        <v>94</v>
      </c>
      <c r="F34" s="2"/>
      <c r="G34" s="182">
        <v>107.712205587</v>
      </c>
      <c r="H34" s="177">
        <v>109.42883581267201</v>
      </c>
      <c r="I34" s="177">
        <v>105.58751120831</v>
      </c>
      <c r="J34" s="177">
        <v>102.71499734528901</v>
      </c>
      <c r="K34" s="177">
        <v>115.189214639082</v>
      </c>
      <c r="L34" s="183">
        <v>108.175503595479</v>
      </c>
      <c r="M34" s="177"/>
      <c r="N34" s="184">
        <v>133.671821567704</v>
      </c>
      <c r="O34" s="185">
        <v>128.75024369351999</v>
      </c>
      <c r="P34" s="186">
        <v>131.21155947589199</v>
      </c>
      <c r="Q34" s="177"/>
      <c r="R34" s="187">
        <v>116.186106031954</v>
      </c>
      <c r="S34" s="160"/>
      <c r="T34" s="161">
        <v>2.1537086110921599</v>
      </c>
      <c r="U34" s="155">
        <v>5.2161379914248798</v>
      </c>
      <c r="V34" s="155">
        <v>1.6698207152323401</v>
      </c>
      <c r="W34" s="155">
        <v>-2.1439513694759902</v>
      </c>
      <c r="X34" s="155">
        <v>1.4247426550047999</v>
      </c>
      <c r="Y34" s="162">
        <v>1.70770133497764</v>
      </c>
      <c r="Z34" s="155"/>
      <c r="AA34" s="163">
        <v>4.4519129387594401</v>
      </c>
      <c r="AB34" s="164">
        <v>2.3749583995429</v>
      </c>
      <c r="AC34" s="165">
        <v>3.4296287009310902</v>
      </c>
      <c r="AD34" s="155"/>
      <c r="AE34" s="166">
        <v>2.1603976319579998</v>
      </c>
      <c r="AF34" s="29"/>
      <c r="AG34" s="182">
        <v>108.504479357902</v>
      </c>
      <c r="AH34" s="177">
        <v>114.31643460636801</v>
      </c>
      <c r="AI34" s="177">
        <v>117.27260932762501</v>
      </c>
      <c r="AJ34" s="177">
        <v>116.979795508531</v>
      </c>
      <c r="AK34" s="177">
        <v>118.47068253931999</v>
      </c>
      <c r="AL34" s="183">
        <v>115.469116895704</v>
      </c>
      <c r="AM34" s="177"/>
      <c r="AN34" s="184">
        <v>138.48257342839599</v>
      </c>
      <c r="AO34" s="185">
        <v>137.37192614343101</v>
      </c>
      <c r="AP34" s="186">
        <v>137.93185677814</v>
      </c>
      <c r="AQ34" s="177"/>
      <c r="AR34" s="187">
        <v>122.77184431887601</v>
      </c>
      <c r="AS34" s="160"/>
      <c r="AT34" s="161">
        <v>-0.21688548149970299</v>
      </c>
      <c r="AU34" s="155">
        <v>-0.42540734333646102</v>
      </c>
      <c r="AV34" s="155">
        <v>-0.46892684725657902</v>
      </c>
      <c r="AW34" s="155">
        <v>-1.2687636250363299</v>
      </c>
      <c r="AX34" s="155">
        <v>-0.595241973728172</v>
      </c>
      <c r="AY34" s="162">
        <v>-0.59320301110117801</v>
      </c>
      <c r="AZ34" s="155"/>
      <c r="BA34" s="163">
        <v>1.68649480692319</v>
      </c>
      <c r="BB34" s="164">
        <v>0.60256193511995904</v>
      </c>
      <c r="BC34" s="165">
        <v>1.14637466176854</v>
      </c>
      <c r="BD34" s="155"/>
      <c r="BE34" s="166">
        <v>4.4890827172673502E-2</v>
      </c>
    </row>
    <row r="35" spans="1:64" x14ac:dyDescent="0.2">
      <c r="A35" s="20" t="s">
        <v>25</v>
      </c>
      <c r="B35" s="2" t="str">
        <f t="shared" si="0"/>
        <v>Chesapeake Bay</v>
      </c>
      <c r="C35" s="2"/>
      <c r="D35" s="23" t="s">
        <v>93</v>
      </c>
      <c r="E35" s="26" t="s">
        <v>94</v>
      </c>
      <c r="F35" s="2"/>
      <c r="G35" s="182">
        <v>108.988804713804</v>
      </c>
      <c r="H35" s="177">
        <v>114.42469863013601</v>
      </c>
      <c r="I35" s="177">
        <v>119.164576719576</v>
      </c>
      <c r="J35" s="177">
        <v>119.050138121546</v>
      </c>
      <c r="K35" s="177">
        <v>151.49798675496601</v>
      </c>
      <c r="L35" s="183">
        <v>123.32989041865601</v>
      </c>
      <c r="M35" s="177"/>
      <c r="N35" s="184">
        <v>182.28121062992099</v>
      </c>
      <c r="O35" s="185">
        <v>164.05966101694901</v>
      </c>
      <c r="P35" s="186">
        <v>173.50511734693799</v>
      </c>
      <c r="Q35" s="177"/>
      <c r="R35" s="187">
        <v>141.14895995651301</v>
      </c>
      <c r="S35" s="160"/>
      <c r="T35" s="161">
        <v>-9.0833023660143901</v>
      </c>
      <c r="U35" s="155">
        <v>-10.0398490792375</v>
      </c>
      <c r="V35" s="155">
        <v>-8.4955664598168994</v>
      </c>
      <c r="W35" s="155">
        <v>-16.9123040456148</v>
      </c>
      <c r="X35" s="155">
        <v>-5.3345081276157904</v>
      </c>
      <c r="Y35" s="162">
        <v>-10.275110223610501</v>
      </c>
      <c r="Z35" s="155"/>
      <c r="AA35" s="163">
        <v>6.4338090876366101</v>
      </c>
      <c r="AB35" s="164">
        <v>5.6408366555274103</v>
      </c>
      <c r="AC35" s="165">
        <v>6.28330146604217</v>
      </c>
      <c r="AD35" s="155"/>
      <c r="AE35" s="166">
        <v>-3.99971968330295</v>
      </c>
      <c r="AF35" s="29"/>
      <c r="AG35" s="182">
        <v>118.09805752561</v>
      </c>
      <c r="AH35" s="177">
        <v>121.76409789770899</v>
      </c>
      <c r="AI35" s="177">
        <v>123.304816691505</v>
      </c>
      <c r="AJ35" s="177">
        <v>121.86278003482199</v>
      </c>
      <c r="AK35" s="177">
        <v>126.003450600996</v>
      </c>
      <c r="AL35" s="183">
        <v>122.43330739787901</v>
      </c>
      <c r="AM35" s="177"/>
      <c r="AN35" s="184">
        <v>157.65550561797701</v>
      </c>
      <c r="AO35" s="185">
        <v>156.601810803956</v>
      </c>
      <c r="AP35" s="186">
        <v>157.12684819951599</v>
      </c>
      <c r="AQ35" s="177"/>
      <c r="AR35" s="187">
        <v>133.89139014960401</v>
      </c>
      <c r="AS35" s="160"/>
      <c r="AT35" s="161">
        <v>-2.6240256150228598</v>
      </c>
      <c r="AU35" s="155">
        <v>-4.4033350149147399</v>
      </c>
      <c r="AV35" s="155">
        <v>-1.1222196464874099</v>
      </c>
      <c r="AW35" s="155">
        <v>-6.0118399475919304</v>
      </c>
      <c r="AX35" s="155">
        <v>-8.1820882143415208</v>
      </c>
      <c r="AY35" s="162">
        <v>-4.6937465022010798</v>
      </c>
      <c r="AZ35" s="155"/>
      <c r="BA35" s="163">
        <v>-3.1241168505489099</v>
      </c>
      <c r="BB35" s="164">
        <v>-1.9157356047430301</v>
      </c>
      <c r="BC35" s="165">
        <v>-2.5068070284672399</v>
      </c>
      <c r="BD35" s="155"/>
      <c r="BE35" s="166">
        <v>-3.6768576849869699</v>
      </c>
    </row>
    <row r="36" spans="1:64" x14ac:dyDescent="0.2">
      <c r="A36" s="20" t="s">
        <v>26</v>
      </c>
      <c r="B36" s="2" t="str">
        <f t="shared" si="0"/>
        <v>Coastal Virginia - Eastern Shore</v>
      </c>
      <c r="C36" s="2"/>
      <c r="D36" s="23" t="s">
        <v>93</v>
      </c>
      <c r="E36" s="26" t="s">
        <v>94</v>
      </c>
      <c r="F36" s="2"/>
      <c r="G36" s="182">
        <v>137.81508609271501</v>
      </c>
      <c r="H36" s="177">
        <v>136.12016393442599</v>
      </c>
      <c r="I36" s="177">
        <v>144.650845986984</v>
      </c>
      <c r="J36" s="177">
        <v>151.03822198275799</v>
      </c>
      <c r="K36" s="177">
        <v>179.226120042872</v>
      </c>
      <c r="L36" s="183">
        <v>150.31436335055</v>
      </c>
      <c r="M36" s="177"/>
      <c r="N36" s="184">
        <v>204.90652250661901</v>
      </c>
      <c r="O36" s="185">
        <v>195.57739208633001</v>
      </c>
      <c r="P36" s="186">
        <v>200.285590200445</v>
      </c>
      <c r="Q36" s="177"/>
      <c r="R36" s="187">
        <v>167.06345326963199</v>
      </c>
      <c r="S36" s="160"/>
      <c r="T36" s="161">
        <v>8.4157762562537801</v>
      </c>
      <c r="U36" s="155">
        <v>2.2654633789829099</v>
      </c>
      <c r="V36" s="155">
        <v>6.1303577421077904</v>
      </c>
      <c r="W36" s="155">
        <v>-4.3784695547004597</v>
      </c>
      <c r="X36" s="155">
        <v>-7.3324690603205598</v>
      </c>
      <c r="Y36" s="162">
        <v>-1.47668767108237</v>
      </c>
      <c r="Z36" s="155"/>
      <c r="AA36" s="163">
        <v>4.0543447214695902</v>
      </c>
      <c r="AB36" s="164">
        <v>8.0915215533561096</v>
      </c>
      <c r="AC36" s="165">
        <v>5.8721863686804996</v>
      </c>
      <c r="AD36" s="155"/>
      <c r="AE36" s="166">
        <v>0.86840332395977504</v>
      </c>
      <c r="AF36" s="29"/>
      <c r="AG36" s="182">
        <v>131.78256703727899</v>
      </c>
      <c r="AH36" s="177">
        <v>132.058488098352</v>
      </c>
      <c r="AI36" s="177">
        <v>135.26937011841699</v>
      </c>
      <c r="AJ36" s="177">
        <v>136.17996282527801</v>
      </c>
      <c r="AK36" s="177">
        <v>146.114500988142</v>
      </c>
      <c r="AL36" s="183">
        <v>136.570668673744</v>
      </c>
      <c r="AM36" s="177"/>
      <c r="AN36" s="184">
        <v>174.05622699386501</v>
      </c>
      <c r="AO36" s="185">
        <v>174.78697974627099</v>
      </c>
      <c r="AP36" s="186">
        <v>174.41873909683099</v>
      </c>
      <c r="AQ36" s="177"/>
      <c r="AR36" s="187">
        <v>148.81754162200701</v>
      </c>
      <c r="AS36" s="160"/>
      <c r="AT36" s="161">
        <v>-0.47973039760581898</v>
      </c>
      <c r="AU36" s="155">
        <v>-2.3537613108617101</v>
      </c>
      <c r="AV36" s="155">
        <v>-1.6879564277388199</v>
      </c>
      <c r="AW36" s="155">
        <v>-4.8499930078797799</v>
      </c>
      <c r="AX36" s="155">
        <v>-4.6981027729649902</v>
      </c>
      <c r="AY36" s="162">
        <v>-3.0261206630735198</v>
      </c>
      <c r="AZ36" s="155"/>
      <c r="BA36" s="163">
        <v>-1.0463506322031</v>
      </c>
      <c r="BB36" s="164">
        <v>-0.255138556928241</v>
      </c>
      <c r="BC36" s="165">
        <v>-0.65359242294780995</v>
      </c>
      <c r="BD36" s="155"/>
      <c r="BE36" s="166">
        <v>-2.2287607469556998</v>
      </c>
    </row>
    <row r="37" spans="1:64" x14ac:dyDescent="0.2">
      <c r="A37" s="20" t="s">
        <v>27</v>
      </c>
      <c r="B37" s="2" t="str">
        <f t="shared" si="0"/>
        <v>Coastal Virginia - Hampton Roads</v>
      </c>
      <c r="C37" s="2"/>
      <c r="D37" s="23" t="s">
        <v>93</v>
      </c>
      <c r="E37" s="26" t="s">
        <v>94</v>
      </c>
      <c r="F37" s="2"/>
      <c r="G37" s="182">
        <v>141.430564577876</v>
      </c>
      <c r="H37" s="177">
        <v>141.38727620109</v>
      </c>
      <c r="I37" s="177">
        <v>141.71704948051399</v>
      </c>
      <c r="J37" s="177">
        <v>135.62273682454901</v>
      </c>
      <c r="K37" s="177">
        <v>168.55001500016999</v>
      </c>
      <c r="L37" s="183">
        <v>146.58969986601801</v>
      </c>
      <c r="M37" s="177"/>
      <c r="N37" s="184">
        <v>225.220362348565</v>
      </c>
      <c r="O37" s="185">
        <v>207.27042944415999</v>
      </c>
      <c r="P37" s="186">
        <v>216.67462447704699</v>
      </c>
      <c r="Q37" s="177"/>
      <c r="R37" s="187">
        <v>171.27354722160501</v>
      </c>
      <c r="S37" s="160"/>
      <c r="T37" s="161">
        <v>1.7168860535113</v>
      </c>
      <c r="U37" s="155">
        <v>1.1309167399076001</v>
      </c>
      <c r="V37" s="155">
        <v>0.12752043053213</v>
      </c>
      <c r="W37" s="155">
        <v>-15.9963430252623</v>
      </c>
      <c r="X37" s="155">
        <v>-13.7326422409714</v>
      </c>
      <c r="Y37" s="162">
        <v>-7.77087020633578</v>
      </c>
      <c r="Z37" s="155"/>
      <c r="AA37" s="163">
        <v>7.9102922511259202</v>
      </c>
      <c r="AB37" s="164">
        <v>6.8960118272083299</v>
      </c>
      <c r="AC37" s="165">
        <v>7.4272490642290796</v>
      </c>
      <c r="AD37" s="155"/>
      <c r="AE37" s="166">
        <v>-1.3371368932441601</v>
      </c>
      <c r="AF37" s="29"/>
      <c r="AG37" s="182">
        <v>139.27384762556801</v>
      </c>
      <c r="AH37" s="177">
        <v>138.07108656979099</v>
      </c>
      <c r="AI37" s="177">
        <v>142.75062765476699</v>
      </c>
      <c r="AJ37" s="177">
        <v>140.38993359905501</v>
      </c>
      <c r="AK37" s="177">
        <v>150.379997602315</v>
      </c>
      <c r="AL37" s="183">
        <v>142.40862793693501</v>
      </c>
      <c r="AM37" s="177"/>
      <c r="AN37" s="184">
        <v>197.15883244000699</v>
      </c>
      <c r="AO37" s="185">
        <v>195.549858375567</v>
      </c>
      <c r="AP37" s="186">
        <v>196.36338366351001</v>
      </c>
      <c r="AQ37" s="177"/>
      <c r="AR37" s="187">
        <v>160.332945969983</v>
      </c>
      <c r="AS37" s="160"/>
      <c r="AT37" s="161">
        <v>0.74589117980228203</v>
      </c>
      <c r="AU37" s="155">
        <v>-2.9135554865597499</v>
      </c>
      <c r="AV37" s="155">
        <v>-0.54383132651714405</v>
      </c>
      <c r="AW37" s="155">
        <v>-5.2378707227309098</v>
      </c>
      <c r="AX37" s="155">
        <v>-5.1534007582748904</v>
      </c>
      <c r="AY37" s="162">
        <v>-2.9199994808941199</v>
      </c>
      <c r="AZ37" s="155"/>
      <c r="BA37" s="163">
        <v>2.5532686245380898</v>
      </c>
      <c r="BB37" s="164">
        <v>1.96874268029932</v>
      </c>
      <c r="BC37" s="165">
        <v>2.2646062859326301</v>
      </c>
      <c r="BD37" s="155"/>
      <c r="BE37" s="166">
        <v>-0.70552944684891405</v>
      </c>
    </row>
    <row r="38" spans="1:64" x14ac:dyDescent="0.2">
      <c r="A38" s="19" t="s">
        <v>28</v>
      </c>
      <c r="B38" s="2" t="str">
        <f t="shared" si="0"/>
        <v>Northern Virginia</v>
      </c>
      <c r="C38" s="2"/>
      <c r="D38" s="23" t="s">
        <v>93</v>
      </c>
      <c r="E38" s="26" t="s">
        <v>94</v>
      </c>
      <c r="F38" s="2"/>
      <c r="G38" s="182">
        <v>127.786019598393</v>
      </c>
      <c r="H38" s="177">
        <v>131.37055251069199</v>
      </c>
      <c r="I38" s="177">
        <v>128.18220979930601</v>
      </c>
      <c r="J38" s="177">
        <v>124.834151165202</v>
      </c>
      <c r="K38" s="177">
        <v>121.50541472384501</v>
      </c>
      <c r="L38" s="183">
        <v>126.809656763025</v>
      </c>
      <c r="M38" s="177"/>
      <c r="N38" s="184">
        <v>129.787160607206</v>
      </c>
      <c r="O38" s="185">
        <v>124.719093378316</v>
      </c>
      <c r="P38" s="186">
        <v>127.32513778160499</v>
      </c>
      <c r="Q38" s="177"/>
      <c r="R38" s="187">
        <v>126.97362086484701</v>
      </c>
      <c r="S38" s="160"/>
      <c r="T38" s="161">
        <v>6.0669357484495601</v>
      </c>
      <c r="U38" s="155">
        <v>10.668497069039899</v>
      </c>
      <c r="V38" s="155">
        <v>9.7414866774053106</v>
      </c>
      <c r="W38" s="155">
        <v>4.4706429126096499</v>
      </c>
      <c r="X38" s="155">
        <v>-1.8104700420367901</v>
      </c>
      <c r="Y38" s="162">
        <v>5.6959775691962404</v>
      </c>
      <c r="Z38" s="155"/>
      <c r="AA38" s="163">
        <v>5.8175142390161003</v>
      </c>
      <c r="AB38" s="164">
        <v>2.58116335907282</v>
      </c>
      <c r="AC38" s="165">
        <v>4.2603376810403004</v>
      </c>
      <c r="AD38" s="155"/>
      <c r="AE38" s="166">
        <v>5.2045972547353401</v>
      </c>
      <c r="AF38" s="29"/>
      <c r="AG38" s="182">
        <v>140.829265671862</v>
      </c>
      <c r="AH38" s="177">
        <v>166.04722111471801</v>
      </c>
      <c r="AI38" s="177">
        <v>174.309339628891</v>
      </c>
      <c r="AJ38" s="177">
        <v>166.58863006601101</v>
      </c>
      <c r="AK38" s="177">
        <v>146.14822992882901</v>
      </c>
      <c r="AL38" s="183">
        <v>159.59804052871399</v>
      </c>
      <c r="AM38" s="177"/>
      <c r="AN38" s="184">
        <v>139.40821572897801</v>
      </c>
      <c r="AO38" s="185">
        <v>135.879958172964</v>
      </c>
      <c r="AP38" s="186">
        <v>137.66241930356</v>
      </c>
      <c r="AQ38" s="177"/>
      <c r="AR38" s="187">
        <v>153.120456196351</v>
      </c>
      <c r="AS38" s="160"/>
      <c r="AT38" s="161">
        <v>0.20419258765127901</v>
      </c>
      <c r="AU38" s="155">
        <v>3.3113415738097198</v>
      </c>
      <c r="AV38" s="155">
        <v>1.6622947815704401</v>
      </c>
      <c r="AW38" s="155">
        <v>-1.0948969750161499</v>
      </c>
      <c r="AX38" s="155">
        <v>-1.49257827375909</v>
      </c>
      <c r="AY38" s="162">
        <v>0.56662053088870401</v>
      </c>
      <c r="AZ38" s="155"/>
      <c r="BA38" s="163">
        <v>2.7012491490578698</v>
      </c>
      <c r="BB38" s="164">
        <v>2.2085004433384801</v>
      </c>
      <c r="BC38" s="165">
        <v>2.4649170549428598</v>
      </c>
      <c r="BD38" s="155"/>
      <c r="BE38" s="166">
        <v>0.941578522141168</v>
      </c>
    </row>
    <row r="39" spans="1:64" x14ac:dyDescent="0.2">
      <c r="A39" s="21" t="s">
        <v>29</v>
      </c>
      <c r="B39" s="2" t="str">
        <f t="shared" si="0"/>
        <v>Shenandoah Valley</v>
      </c>
      <c r="C39" s="2"/>
      <c r="D39" s="24" t="s">
        <v>93</v>
      </c>
      <c r="E39" s="27" t="s">
        <v>94</v>
      </c>
      <c r="F39" s="2"/>
      <c r="G39" s="188">
        <v>97.010815234016505</v>
      </c>
      <c r="H39" s="189">
        <v>96.100802929990095</v>
      </c>
      <c r="I39" s="189">
        <v>96.422012170385301</v>
      </c>
      <c r="J39" s="189">
        <v>95.635996661566196</v>
      </c>
      <c r="K39" s="189">
        <v>100.651056726552</v>
      </c>
      <c r="L39" s="190">
        <v>97.153487956928302</v>
      </c>
      <c r="M39" s="177"/>
      <c r="N39" s="191">
        <v>113.683255001205</v>
      </c>
      <c r="O39" s="192">
        <v>113.00194087249101</v>
      </c>
      <c r="P39" s="193">
        <v>113.342126481737</v>
      </c>
      <c r="Q39" s="177"/>
      <c r="R39" s="194">
        <v>102.33638463464899</v>
      </c>
      <c r="S39" s="160"/>
      <c r="T39" s="167">
        <v>-0.51859360279698796</v>
      </c>
      <c r="U39" s="168">
        <v>0.63901736027337297</v>
      </c>
      <c r="V39" s="168">
        <v>1.2279587621115</v>
      </c>
      <c r="W39" s="168">
        <v>-1.7738569733259799</v>
      </c>
      <c r="X39" s="168">
        <v>-1.09500076915933</v>
      </c>
      <c r="Y39" s="169">
        <v>-0.28176432297640802</v>
      </c>
      <c r="Z39" s="155"/>
      <c r="AA39" s="170">
        <v>-2.5275679040407399</v>
      </c>
      <c r="AB39" s="171">
        <v>-3.1800137418785801</v>
      </c>
      <c r="AC39" s="172">
        <v>-2.8547974886562</v>
      </c>
      <c r="AD39" s="155"/>
      <c r="AE39" s="173">
        <v>-1.83018782908</v>
      </c>
      <c r="AF39" s="30"/>
      <c r="AG39" s="188">
        <v>95.776850152905098</v>
      </c>
      <c r="AH39" s="189">
        <v>97.954342624065205</v>
      </c>
      <c r="AI39" s="189">
        <v>99.512968220890798</v>
      </c>
      <c r="AJ39" s="189">
        <v>99.944432983186601</v>
      </c>
      <c r="AK39" s="189">
        <v>102.12577633953499</v>
      </c>
      <c r="AL39" s="190">
        <v>99.237093661597996</v>
      </c>
      <c r="AM39" s="177"/>
      <c r="AN39" s="191">
        <v>118.95584282584799</v>
      </c>
      <c r="AO39" s="192">
        <v>119.885866246266</v>
      </c>
      <c r="AP39" s="193">
        <v>119.418525510484</v>
      </c>
      <c r="AQ39" s="177"/>
      <c r="AR39" s="194">
        <v>105.858819904378</v>
      </c>
      <c r="AS39" s="160"/>
      <c r="AT39" s="167">
        <v>-1.62641193038858</v>
      </c>
      <c r="AU39" s="168">
        <v>-1.9017650554054</v>
      </c>
      <c r="AV39" s="168">
        <v>-0.92552876177838606</v>
      </c>
      <c r="AW39" s="168">
        <v>-2.1212711357821599</v>
      </c>
      <c r="AX39" s="168">
        <v>-1.2035632396960201</v>
      </c>
      <c r="AY39" s="169">
        <v>-1.52055791367198</v>
      </c>
      <c r="AZ39" s="155"/>
      <c r="BA39" s="170">
        <v>0.35513448981168799</v>
      </c>
      <c r="BB39" s="171">
        <v>-0.26622649919415697</v>
      </c>
      <c r="BC39" s="172">
        <v>3.4264882753354299E-2</v>
      </c>
      <c r="BD39" s="155"/>
      <c r="BE39" s="173">
        <v>-1.0498008136928301</v>
      </c>
    </row>
    <row r="40" spans="1:64" x14ac:dyDescent="0.2">
      <c r="A40" s="18" t="s">
        <v>30</v>
      </c>
      <c r="B40" s="2" t="str">
        <f t="shared" si="0"/>
        <v>Southern Virginia</v>
      </c>
      <c r="C40" s="8"/>
      <c r="D40" s="22" t="s">
        <v>93</v>
      </c>
      <c r="E40" s="25" t="s">
        <v>94</v>
      </c>
      <c r="F40" s="2"/>
      <c r="G40" s="174">
        <v>98.285472709551598</v>
      </c>
      <c r="H40" s="175">
        <v>104.10868908197899</v>
      </c>
      <c r="I40" s="175">
        <v>104.15892699115</v>
      </c>
      <c r="J40" s="175">
        <v>100.579914180629</v>
      </c>
      <c r="K40" s="175">
        <v>100.199021435228</v>
      </c>
      <c r="L40" s="176">
        <v>101.70631872708999</v>
      </c>
      <c r="M40" s="177"/>
      <c r="N40" s="178">
        <v>118.896736995271</v>
      </c>
      <c r="O40" s="179">
        <v>119.262194860813</v>
      </c>
      <c r="P40" s="180">
        <v>119.08121059268601</v>
      </c>
      <c r="Q40" s="177"/>
      <c r="R40" s="181">
        <v>107.20036741669</v>
      </c>
      <c r="S40" s="160"/>
      <c r="T40" s="152">
        <v>3.1568412430332802</v>
      </c>
      <c r="U40" s="153">
        <v>6.79336451783636</v>
      </c>
      <c r="V40" s="153">
        <v>6.3751800387140003</v>
      </c>
      <c r="W40" s="153">
        <v>5.9587195453191599</v>
      </c>
      <c r="X40" s="153">
        <v>1.8989650726874701</v>
      </c>
      <c r="Y40" s="154">
        <v>5.0000851086129003</v>
      </c>
      <c r="Z40" s="155"/>
      <c r="AA40" s="156">
        <v>6.9660545551423398</v>
      </c>
      <c r="AB40" s="157">
        <v>8.9475351997683994</v>
      </c>
      <c r="AC40" s="158">
        <v>7.9406784943266304</v>
      </c>
      <c r="AD40" s="155"/>
      <c r="AE40" s="159">
        <v>5.7439613937978802</v>
      </c>
      <c r="AF40" s="28"/>
      <c r="AG40" s="174">
        <v>99.217438215792598</v>
      </c>
      <c r="AH40" s="175">
        <v>108.85649053557</v>
      </c>
      <c r="AI40" s="175">
        <v>110.827383233532</v>
      </c>
      <c r="AJ40" s="175">
        <v>108.261069767441</v>
      </c>
      <c r="AK40" s="175">
        <v>105.69921848739401</v>
      </c>
      <c r="AL40" s="176">
        <v>107.024768112403</v>
      </c>
      <c r="AM40" s="177"/>
      <c r="AN40" s="178">
        <v>117.44678952719801</v>
      </c>
      <c r="AO40" s="179">
        <v>118.687981300467</v>
      </c>
      <c r="AP40" s="180">
        <v>118.066411083294</v>
      </c>
      <c r="AQ40" s="177"/>
      <c r="AR40" s="181">
        <v>110.412852064996</v>
      </c>
      <c r="AS40" s="160"/>
      <c r="AT40" s="152">
        <v>1.83413583113416</v>
      </c>
      <c r="AU40" s="153">
        <v>3.5144066184717002</v>
      </c>
      <c r="AV40" s="153">
        <v>2.2263688786854798</v>
      </c>
      <c r="AW40" s="153">
        <v>-0.90721836903397601</v>
      </c>
      <c r="AX40" s="153">
        <v>-2.90885991401893</v>
      </c>
      <c r="AY40" s="154">
        <v>0.77275488270611303</v>
      </c>
      <c r="AZ40" s="155"/>
      <c r="BA40" s="156">
        <v>2.3970630321679098</v>
      </c>
      <c r="BB40" s="157">
        <v>3.3011231381208899</v>
      </c>
      <c r="BC40" s="158">
        <v>2.8488880241369601</v>
      </c>
      <c r="BD40" s="155"/>
      <c r="BE40" s="159">
        <v>1.42169332578324</v>
      </c>
      <c r="BF40" s="39"/>
      <c r="BG40" s="39"/>
      <c r="BH40" s="39"/>
      <c r="BI40" s="39"/>
      <c r="BJ40" s="39"/>
      <c r="BK40" s="39"/>
      <c r="BL40" s="39"/>
    </row>
    <row r="41" spans="1:64" x14ac:dyDescent="0.2">
      <c r="A41" s="19" t="s">
        <v>31</v>
      </c>
      <c r="B41" s="2" t="str">
        <f t="shared" si="0"/>
        <v>Southwest Virginia - Blue Ridge Highlands</v>
      </c>
      <c r="C41" s="9"/>
      <c r="D41" s="23" t="s">
        <v>93</v>
      </c>
      <c r="E41" s="26" t="s">
        <v>94</v>
      </c>
      <c r="F41" s="2"/>
      <c r="G41" s="182">
        <v>109.033972635621</v>
      </c>
      <c r="H41" s="177">
        <v>105.615524104378</v>
      </c>
      <c r="I41" s="177">
        <v>105.895344573234</v>
      </c>
      <c r="J41" s="177">
        <v>103.842530629488</v>
      </c>
      <c r="K41" s="177">
        <v>112.203862581244</v>
      </c>
      <c r="L41" s="183">
        <v>107.197647163515</v>
      </c>
      <c r="M41" s="177"/>
      <c r="N41" s="184">
        <v>129.564059967585</v>
      </c>
      <c r="O41" s="185">
        <v>125.293210056476</v>
      </c>
      <c r="P41" s="186">
        <v>127.315360191846</v>
      </c>
      <c r="Q41" s="177"/>
      <c r="R41" s="187">
        <v>113.572332826747</v>
      </c>
      <c r="S41" s="160"/>
      <c r="T41" s="161">
        <v>9.9574363305794105</v>
      </c>
      <c r="U41" s="155">
        <v>5.6856928307826298</v>
      </c>
      <c r="V41" s="155">
        <v>6.8086403832369298</v>
      </c>
      <c r="W41" s="155">
        <v>-1.99523543117195</v>
      </c>
      <c r="X41" s="155">
        <v>-2.57212859234438</v>
      </c>
      <c r="Y41" s="162">
        <v>3.44074612959986</v>
      </c>
      <c r="Z41" s="155"/>
      <c r="AA41" s="163">
        <v>1.88432935072042</v>
      </c>
      <c r="AB41" s="164">
        <v>-1.40047692830211E-2</v>
      </c>
      <c r="AC41" s="165">
        <v>0.83942875663401395</v>
      </c>
      <c r="AD41" s="155"/>
      <c r="AE41" s="166">
        <v>1.7226522674432401</v>
      </c>
      <c r="AF41" s="29"/>
      <c r="AG41" s="182">
        <v>107.39502340002301</v>
      </c>
      <c r="AH41" s="177">
        <v>107.56074296378399</v>
      </c>
      <c r="AI41" s="177">
        <v>107.998590057049</v>
      </c>
      <c r="AJ41" s="177">
        <v>106.70183966827901</v>
      </c>
      <c r="AK41" s="177">
        <v>109.196624691238</v>
      </c>
      <c r="AL41" s="183">
        <v>107.77480051133</v>
      </c>
      <c r="AM41" s="177"/>
      <c r="AN41" s="184">
        <v>132.034683508141</v>
      </c>
      <c r="AO41" s="185">
        <v>131.03506159861999</v>
      </c>
      <c r="AP41" s="186">
        <v>131.54232531168401</v>
      </c>
      <c r="AQ41" s="177"/>
      <c r="AR41" s="187">
        <v>115.50732914693</v>
      </c>
      <c r="AS41" s="160"/>
      <c r="AT41" s="161">
        <v>4.9630063680882097</v>
      </c>
      <c r="AU41" s="155">
        <v>2.2133845175493798</v>
      </c>
      <c r="AV41" s="155">
        <v>2.1543230146780701</v>
      </c>
      <c r="AW41" s="155">
        <v>0.132403258007806</v>
      </c>
      <c r="AX41" s="155">
        <v>2.6070070602942599E-2</v>
      </c>
      <c r="AY41" s="162">
        <v>1.7417106473228099</v>
      </c>
      <c r="AZ41" s="155"/>
      <c r="BA41" s="163">
        <v>0.60276172277679596</v>
      </c>
      <c r="BB41" s="164">
        <v>0.50393837844834299</v>
      </c>
      <c r="BC41" s="165">
        <v>0.55269646014263896</v>
      </c>
      <c r="BD41" s="155"/>
      <c r="BE41" s="166">
        <v>1.0226698398048299</v>
      </c>
      <c r="BF41" s="39"/>
      <c r="BG41" s="39"/>
      <c r="BH41" s="39"/>
      <c r="BI41" s="39"/>
      <c r="BJ41" s="39"/>
      <c r="BK41" s="39"/>
      <c r="BL41" s="39"/>
    </row>
    <row r="42" spans="1:64" x14ac:dyDescent="0.2">
      <c r="A42" s="20" t="s">
        <v>32</v>
      </c>
      <c r="B42" s="2" t="str">
        <f t="shared" si="0"/>
        <v>Southwest Virginia - Heart of Appalachia</v>
      </c>
      <c r="C42" s="2"/>
      <c r="D42" s="23" t="s">
        <v>93</v>
      </c>
      <c r="E42" s="26" t="s">
        <v>94</v>
      </c>
      <c r="F42" s="2"/>
      <c r="G42" s="182">
        <v>87.978079365079296</v>
      </c>
      <c r="H42" s="177">
        <v>88.898069241011896</v>
      </c>
      <c r="I42" s="177">
        <v>88.4277679697351</v>
      </c>
      <c r="J42" s="177">
        <v>88.329880794701893</v>
      </c>
      <c r="K42" s="177">
        <v>91.757496774193498</v>
      </c>
      <c r="L42" s="183">
        <v>89.123374730021496</v>
      </c>
      <c r="M42" s="177"/>
      <c r="N42" s="184">
        <v>99.233236559139698</v>
      </c>
      <c r="O42" s="185">
        <v>97.389794988610404</v>
      </c>
      <c r="P42" s="186">
        <v>98.3380254424778</v>
      </c>
      <c r="Q42" s="177"/>
      <c r="R42" s="187">
        <v>92.145887155297501</v>
      </c>
      <c r="S42" s="160"/>
      <c r="T42" s="161">
        <v>4.6718531178754699</v>
      </c>
      <c r="U42" s="155">
        <v>1.00051116623685</v>
      </c>
      <c r="V42" s="155">
        <v>2.0668986756402599</v>
      </c>
      <c r="W42" s="155">
        <v>2.7785706949798898</v>
      </c>
      <c r="X42" s="155">
        <v>1.8094816096147299</v>
      </c>
      <c r="Y42" s="162">
        <v>2.3522379022517099</v>
      </c>
      <c r="Z42" s="155"/>
      <c r="AA42" s="163">
        <v>-5.2792112253770798</v>
      </c>
      <c r="AB42" s="164">
        <v>-3.2973207802014399</v>
      </c>
      <c r="AC42" s="165">
        <v>-4.31816311512884</v>
      </c>
      <c r="AD42" s="155"/>
      <c r="AE42" s="166">
        <v>-0.65271450276453102</v>
      </c>
      <c r="AF42" s="29"/>
      <c r="AG42" s="182">
        <v>87.028785905783195</v>
      </c>
      <c r="AH42" s="177">
        <v>90.451758839528495</v>
      </c>
      <c r="AI42" s="177">
        <v>91.6247660901616</v>
      </c>
      <c r="AJ42" s="177">
        <v>90.597807270628905</v>
      </c>
      <c r="AK42" s="177">
        <v>91.920812751292303</v>
      </c>
      <c r="AL42" s="183">
        <v>90.501851174138395</v>
      </c>
      <c r="AM42" s="177"/>
      <c r="AN42" s="184">
        <v>98.937719572582694</v>
      </c>
      <c r="AO42" s="185">
        <v>97.718650537634403</v>
      </c>
      <c r="AP42" s="186">
        <v>98.337622072250795</v>
      </c>
      <c r="AQ42" s="177"/>
      <c r="AR42" s="187">
        <v>92.974084001335996</v>
      </c>
      <c r="AS42" s="160"/>
      <c r="AT42" s="161">
        <v>5.9382761608426398</v>
      </c>
      <c r="AU42" s="155">
        <v>3.4827614458010099</v>
      </c>
      <c r="AV42" s="155">
        <v>1.92852719698163</v>
      </c>
      <c r="AW42" s="155">
        <v>1.54945433189506</v>
      </c>
      <c r="AX42" s="155">
        <v>2.1934686288360701</v>
      </c>
      <c r="AY42" s="162">
        <v>2.8063847724159001</v>
      </c>
      <c r="AZ42" s="155"/>
      <c r="BA42" s="163">
        <v>0.20377085374631601</v>
      </c>
      <c r="BB42" s="164">
        <v>5.5315287816257303E-2</v>
      </c>
      <c r="BC42" s="165">
        <v>0.12703156383494801</v>
      </c>
      <c r="BD42" s="155"/>
      <c r="BE42" s="166">
        <v>1.78711518157855</v>
      </c>
      <c r="BF42" s="39"/>
      <c r="BG42" s="39"/>
      <c r="BH42" s="39"/>
      <c r="BI42" s="39"/>
      <c r="BJ42" s="39"/>
      <c r="BK42" s="39"/>
      <c r="BL42" s="39"/>
    </row>
    <row r="43" spans="1:64" x14ac:dyDescent="0.2">
      <c r="A43" s="21" t="s">
        <v>33</v>
      </c>
      <c r="B43" s="2" t="str">
        <f t="shared" si="0"/>
        <v>Virginia Mountains</v>
      </c>
      <c r="C43" s="2"/>
      <c r="D43" s="24" t="s">
        <v>93</v>
      </c>
      <c r="E43" s="27" t="s">
        <v>94</v>
      </c>
      <c r="F43" s="2"/>
      <c r="G43" s="182">
        <v>124.726829956399</v>
      </c>
      <c r="H43" s="177">
        <v>117.817485314053</v>
      </c>
      <c r="I43" s="177">
        <v>112.126952003958</v>
      </c>
      <c r="J43" s="177">
        <v>120.115851910828</v>
      </c>
      <c r="K43" s="177">
        <v>163.966553086419</v>
      </c>
      <c r="L43" s="183">
        <v>127.701179588803</v>
      </c>
      <c r="M43" s="177"/>
      <c r="N43" s="184">
        <v>175.753156167979</v>
      </c>
      <c r="O43" s="185">
        <v>154.13307379548601</v>
      </c>
      <c r="P43" s="186">
        <v>164.54788957960099</v>
      </c>
      <c r="Q43" s="177"/>
      <c r="R43" s="187">
        <v>139.48552129666999</v>
      </c>
      <c r="S43" s="160"/>
      <c r="T43" s="161">
        <v>4.8183216457097098</v>
      </c>
      <c r="U43" s="155">
        <v>-1.6190550006579201</v>
      </c>
      <c r="V43" s="155">
        <v>-11.255554759468</v>
      </c>
      <c r="W43" s="155">
        <v>-13.573676439875699</v>
      </c>
      <c r="X43" s="155">
        <v>1.53221996554854</v>
      </c>
      <c r="Y43" s="162">
        <v>-4.2536996883462601</v>
      </c>
      <c r="Z43" s="155"/>
      <c r="AA43" s="163">
        <v>15.7714451630802</v>
      </c>
      <c r="AB43" s="164">
        <v>15.2820556574191</v>
      </c>
      <c r="AC43" s="165">
        <v>15.276607066307999</v>
      </c>
      <c r="AD43" s="155"/>
      <c r="AE43" s="166">
        <v>2.0847535933524002</v>
      </c>
      <c r="AF43" s="30"/>
      <c r="AG43" s="182">
        <v>122.66415388846799</v>
      </c>
      <c r="AH43" s="177">
        <v>126.99647686050299</v>
      </c>
      <c r="AI43" s="177">
        <v>128.55911107538901</v>
      </c>
      <c r="AJ43" s="177">
        <v>132.83325993664999</v>
      </c>
      <c r="AK43" s="177">
        <v>142.20958072021</v>
      </c>
      <c r="AL43" s="183">
        <v>131.197225662839</v>
      </c>
      <c r="AM43" s="177"/>
      <c r="AN43" s="184">
        <v>159.99715523167799</v>
      </c>
      <c r="AO43" s="185">
        <v>152.11868736462</v>
      </c>
      <c r="AP43" s="186">
        <v>156.15447386955901</v>
      </c>
      <c r="AQ43" s="177"/>
      <c r="AR43" s="187">
        <v>139.16954477276099</v>
      </c>
      <c r="AS43" s="160"/>
      <c r="AT43" s="161">
        <v>5.1483122212077301</v>
      </c>
      <c r="AU43" s="155">
        <v>2.9252793674440301</v>
      </c>
      <c r="AV43" s="155">
        <v>-0.214036943760612</v>
      </c>
      <c r="AW43" s="155">
        <v>-0.12708506823615201</v>
      </c>
      <c r="AX43" s="155">
        <v>4.3516958271275596</v>
      </c>
      <c r="AY43" s="162">
        <v>2.3094067069153899</v>
      </c>
      <c r="AZ43" s="155"/>
      <c r="BA43" s="163">
        <v>14.7678738619882</v>
      </c>
      <c r="BB43" s="164">
        <v>12.249225091883799</v>
      </c>
      <c r="BC43" s="165">
        <v>13.594467976652</v>
      </c>
      <c r="BD43" s="155"/>
      <c r="BE43" s="166">
        <v>6.1855751291415002</v>
      </c>
      <c r="BF43" s="39"/>
      <c r="BG43" s="39"/>
      <c r="BH43" s="39"/>
      <c r="BI43" s="39"/>
      <c r="BJ43" s="39"/>
      <c r="BK43" s="39"/>
      <c r="BL43" s="39"/>
    </row>
    <row r="44" spans="1:64" x14ac:dyDescent="0.2">
      <c r="A44" s="20" t="s">
        <v>108</v>
      </c>
      <c r="B44" s="2" t="s">
        <v>17</v>
      </c>
      <c r="D44" s="24" t="s">
        <v>93</v>
      </c>
      <c r="E44" s="27" t="s">
        <v>94</v>
      </c>
      <c r="G44" s="182">
        <v>306.95702295081901</v>
      </c>
      <c r="H44" s="177">
        <v>298.26366485013602</v>
      </c>
      <c r="I44" s="177">
        <v>292.737727272727</v>
      </c>
      <c r="J44" s="177">
        <v>291.700837901331</v>
      </c>
      <c r="K44" s="177">
        <v>338.18157451923003</v>
      </c>
      <c r="L44" s="183">
        <v>307.00067004658803</v>
      </c>
      <c r="M44" s="177"/>
      <c r="N44" s="184">
        <v>414.470645586297</v>
      </c>
      <c r="O44" s="185">
        <v>373.99100499999997</v>
      </c>
      <c r="P44" s="186">
        <v>395.541657703998</v>
      </c>
      <c r="Q44" s="177"/>
      <c r="R44" s="187">
        <v>339.71685183585299</v>
      </c>
      <c r="S44" s="160"/>
      <c r="T44" s="161">
        <v>-1.94253907376179</v>
      </c>
      <c r="U44" s="155">
        <v>5.7723289599605296</v>
      </c>
      <c r="V44" s="155">
        <v>-4.4293895584795502</v>
      </c>
      <c r="W44" s="155">
        <v>-19.285021951912199</v>
      </c>
      <c r="X44" s="155">
        <v>-13.0400530360931</v>
      </c>
      <c r="Y44" s="162">
        <v>-8.8770626895529396</v>
      </c>
      <c r="Z44" s="155"/>
      <c r="AA44" s="163">
        <v>5.8440895796090997</v>
      </c>
      <c r="AB44" s="164">
        <v>2.80677674390915</v>
      </c>
      <c r="AC44" s="165">
        <v>4.5758682841616301</v>
      </c>
      <c r="AD44" s="155"/>
      <c r="AE44" s="166">
        <v>-3.2730757695157302</v>
      </c>
      <c r="AG44" s="182">
        <v>325.57843249773401</v>
      </c>
      <c r="AH44" s="177">
        <v>322.79310606060602</v>
      </c>
      <c r="AI44" s="177">
        <v>321.56971681204402</v>
      </c>
      <c r="AJ44" s="177">
        <v>316.29506057900699</v>
      </c>
      <c r="AK44" s="177">
        <v>321.74388495689101</v>
      </c>
      <c r="AL44" s="183">
        <v>321.476360884749</v>
      </c>
      <c r="AM44" s="177"/>
      <c r="AN44" s="184">
        <v>394.74488790232999</v>
      </c>
      <c r="AO44" s="185">
        <v>391.36530978509302</v>
      </c>
      <c r="AP44" s="186">
        <v>393.080029845703</v>
      </c>
      <c r="AQ44" s="177"/>
      <c r="AR44" s="187">
        <v>344.01616471380697</v>
      </c>
      <c r="AS44" s="160"/>
      <c r="AT44" s="161">
        <v>5.18773064232977</v>
      </c>
      <c r="AU44" s="155">
        <v>4.74220681787211</v>
      </c>
      <c r="AV44" s="155">
        <v>-0.13316066829523401</v>
      </c>
      <c r="AW44" s="155">
        <v>-1.7859848939220899</v>
      </c>
      <c r="AX44" s="155">
        <v>-1.72116983124509</v>
      </c>
      <c r="AY44" s="162">
        <v>0.99610176363427805</v>
      </c>
      <c r="AZ44" s="155"/>
      <c r="BA44" s="163">
        <v>1.93026550480655</v>
      </c>
      <c r="BB44" s="164">
        <v>1.4612355097971701</v>
      </c>
      <c r="BC44" s="165">
        <v>1.7025001222920999</v>
      </c>
      <c r="BD44" s="155"/>
      <c r="BE44" s="166">
        <v>1.5806493770369301</v>
      </c>
    </row>
    <row r="45" spans="1:64" x14ac:dyDescent="0.2">
      <c r="A45" s="20" t="s">
        <v>109</v>
      </c>
      <c r="B45" s="2" t="s">
        <v>18</v>
      </c>
      <c r="D45" s="24" t="s">
        <v>93</v>
      </c>
      <c r="E45" s="27" t="s">
        <v>94</v>
      </c>
      <c r="G45" s="182">
        <v>181.34408532269401</v>
      </c>
      <c r="H45" s="177">
        <v>182.859256358811</v>
      </c>
      <c r="I45" s="177">
        <v>181.068852319011</v>
      </c>
      <c r="J45" s="177">
        <v>178.80564758921</v>
      </c>
      <c r="K45" s="177">
        <v>204.00093358820899</v>
      </c>
      <c r="L45" s="183">
        <v>186.02412034216999</v>
      </c>
      <c r="M45" s="177"/>
      <c r="N45" s="184">
        <v>224.275029740995</v>
      </c>
      <c r="O45" s="185">
        <v>206.82378191649099</v>
      </c>
      <c r="P45" s="186">
        <v>215.84015438596401</v>
      </c>
      <c r="Q45" s="177"/>
      <c r="R45" s="187">
        <v>196.56944703576499</v>
      </c>
      <c r="S45" s="160"/>
      <c r="T45" s="161">
        <v>4.59530853809094</v>
      </c>
      <c r="U45" s="155">
        <v>3.4086887621273001</v>
      </c>
      <c r="V45" s="155">
        <v>2.5814631186844101</v>
      </c>
      <c r="W45" s="155">
        <v>-5.1872269968111402</v>
      </c>
      <c r="X45" s="155">
        <v>-4.5038616531063402</v>
      </c>
      <c r="Y45" s="162">
        <v>-0.86234084519367105</v>
      </c>
      <c r="Z45" s="155"/>
      <c r="AA45" s="163">
        <v>5.9020376886436701</v>
      </c>
      <c r="AB45" s="164">
        <v>5.2204607420449998</v>
      </c>
      <c r="AC45" s="165">
        <v>5.5653008575062302</v>
      </c>
      <c r="AD45" s="155"/>
      <c r="AE45" s="166">
        <v>1.5274390491466201</v>
      </c>
      <c r="AG45" s="182">
        <v>189.999006876062</v>
      </c>
      <c r="AH45" s="177">
        <v>213.09402175973301</v>
      </c>
      <c r="AI45" s="177">
        <v>223.17106783338599</v>
      </c>
      <c r="AJ45" s="177">
        <v>216.589482826139</v>
      </c>
      <c r="AK45" s="177">
        <v>204.43101185166299</v>
      </c>
      <c r="AL45" s="183">
        <v>210.34749199029</v>
      </c>
      <c r="AM45" s="177"/>
      <c r="AN45" s="184">
        <v>213.38846024428801</v>
      </c>
      <c r="AO45" s="185">
        <v>208.940827097236</v>
      </c>
      <c r="AP45" s="186">
        <v>211.19880830903699</v>
      </c>
      <c r="AQ45" s="177"/>
      <c r="AR45" s="187">
        <v>210.61350429342599</v>
      </c>
      <c r="AS45" s="160"/>
      <c r="AT45" s="161">
        <v>0.204309680362074</v>
      </c>
      <c r="AU45" s="155">
        <v>1.3315657640168399</v>
      </c>
      <c r="AV45" s="155">
        <v>1.27665776374456</v>
      </c>
      <c r="AW45" s="155">
        <v>-0.54169687902257202</v>
      </c>
      <c r="AX45" s="155">
        <v>-0.39346620000655902</v>
      </c>
      <c r="AY45" s="162">
        <v>0.33832090623323202</v>
      </c>
      <c r="AZ45" s="155"/>
      <c r="BA45" s="163">
        <v>3.5126799510112301</v>
      </c>
      <c r="BB45" s="164">
        <v>2.6711222387542</v>
      </c>
      <c r="BC45" s="165">
        <v>3.10350079576979</v>
      </c>
      <c r="BD45" s="155"/>
      <c r="BE45" s="166">
        <v>1.1568478659013699</v>
      </c>
    </row>
    <row r="46" spans="1:64" x14ac:dyDescent="0.2">
      <c r="A46" s="20" t="s">
        <v>110</v>
      </c>
      <c r="B46" s="2" t="s">
        <v>19</v>
      </c>
      <c r="D46" s="24" t="s">
        <v>93</v>
      </c>
      <c r="E46" s="27" t="s">
        <v>94</v>
      </c>
      <c r="G46" s="182">
        <v>145.89403369326101</v>
      </c>
      <c r="H46" s="177">
        <v>148.43255895998399</v>
      </c>
      <c r="I46" s="177">
        <v>145.340307878202</v>
      </c>
      <c r="J46" s="177">
        <v>143.26818934021</v>
      </c>
      <c r="K46" s="177">
        <v>153.87009152445401</v>
      </c>
      <c r="L46" s="183">
        <v>147.47381605530001</v>
      </c>
      <c r="M46" s="177"/>
      <c r="N46" s="184">
        <v>174.416226978596</v>
      </c>
      <c r="O46" s="185">
        <v>166.95923107777401</v>
      </c>
      <c r="P46" s="186">
        <v>170.774353353706</v>
      </c>
      <c r="Q46" s="177"/>
      <c r="R46" s="187">
        <v>155.29788217649801</v>
      </c>
      <c r="S46" s="160"/>
      <c r="T46" s="161">
        <v>3.3270880926927502</v>
      </c>
      <c r="U46" s="155">
        <v>5.5521235952238603</v>
      </c>
      <c r="V46" s="155">
        <v>1.6532443850724501</v>
      </c>
      <c r="W46" s="155">
        <v>-5.6119428482034701</v>
      </c>
      <c r="X46" s="155">
        <v>-5.0095368779348597</v>
      </c>
      <c r="Y46" s="162">
        <v>-0.53937774263401095</v>
      </c>
      <c r="Z46" s="155"/>
      <c r="AA46" s="163">
        <v>5.4572654122489999</v>
      </c>
      <c r="AB46" s="164">
        <v>4.2691278461284901</v>
      </c>
      <c r="AC46" s="165">
        <v>4.8934138967458001</v>
      </c>
      <c r="AD46" s="155"/>
      <c r="AE46" s="166">
        <v>1.2391511293922699</v>
      </c>
      <c r="AG46" s="182">
        <v>149.78029431771199</v>
      </c>
      <c r="AH46" s="177">
        <v>161.03119375443501</v>
      </c>
      <c r="AI46" s="177">
        <v>166.85152069957499</v>
      </c>
      <c r="AJ46" s="177">
        <v>163.06911083755901</v>
      </c>
      <c r="AK46" s="177">
        <v>156.05005806604501</v>
      </c>
      <c r="AL46" s="183">
        <v>159.77756004689499</v>
      </c>
      <c r="AM46" s="177"/>
      <c r="AN46" s="184">
        <v>170.266287582399</v>
      </c>
      <c r="AO46" s="185">
        <v>168.89592793668501</v>
      </c>
      <c r="AP46" s="186">
        <v>169.59013303347999</v>
      </c>
      <c r="AQ46" s="177"/>
      <c r="AR46" s="187">
        <v>162.83297356778499</v>
      </c>
      <c r="AS46" s="160"/>
      <c r="AT46" s="161">
        <v>-0.52571847961832197</v>
      </c>
      <c r="AU46" s="155">
        <v>0.366678898470371</v>
      </c>
      <c r="AV46" s="155">
        <v>-0.20109915562483199</v>
      </c>
      <c r="AW46" s="155">
        <v>-2.7855367677032898</v>
      </c>
      <c r="AX46" s="155">
        <v>-2.35185926338798</v>
      </c>
      <c r="AY46" s="162">
        <v>-1.1461379383508401</v>
      </c>
      <c r="AZ46" s="155"/>
      <c r="BA46" s="163">
        <v>1.3163248717345399</v>
      </c>
      <c r="BB46" s="164">
        <v>1.3219757372466101</v>
      </c>
      <c r="BC46" s="165">
        <v>1.3222114983695401</v>
      </c>
      <c r="BD46" s="155"/>
      <c r="BE46" s="166">
        <v>-0.35476552881910101</v>
      </c>
    </row>
    <row r="47" spans="1:64" x14ac:dyDescent="0.2">
      <c r="A47" s="20" t="s">
        <v>111</v>
      </c>
      <c r="B47" s="2" t="s">
        <v>20</v>
      </c>
      <c r="D47" s="24" t="s">
        <v>93</v>
      </c>
      <c r="E47" s="27" t="s">
        <v>94</v>
      </c>
      <c r="G47" s="182">
        <v>118.51342625157299</v>
      </c>
      <c r="H47" s="177">
        <v>121.717401732965</v>
      </c>
      <c r="I47" s="177">
        <v>120.160323723007</v>
      </c>
      <c r="J47" s="177">
        <v>119.27024625</v>
      </c>
      <c r="K47" s="177">
        <v>129.430310508584</v>
      </c>
      <c r="L47" s="183">
        <v>121.855970724253</v>
      </c>
      <c r="M47" s="177"/>
      <c r="N47" s="184">
        <v>157.38806686559499</v>
      </c>
      <c r="O47" s="185">
        <v>150.13485742822999</v>
      </c>
      <c r="P47" s="186">
        <v>153.76904137997499</v>
      </c>
      <c r="Q47" s="177"/>
      <c r="R47" s="187">
        <v>132.57239228896401</v>
      </c>
      <c r="S47" s="160"/>
      <c r="T47" s="161">
        <v>-0.14646160623106</v>
      </c>
      <c r="U47" s="155">
        <v>2.8806674896601101</v>
      </c>
      <c r="V47" s="155">
        <v>0.29538767875662097</v>
      </c>
      <c r="W47" s="155">
        <v>-7.7458930761066904</v>
      </c>
      <c r="X47" s="155">
        <v>-8.5596935900135094</v>
      </c>
      <c r="Y47" s="162">
        <v>-3.1473355447882301</v>
      </c>
      <c r="Z47" s="155"/>
      <c r="AA47" s="163">
        <v>3.8425780518311901</v>
      </c>
      <c r="AB47" s="164">
        <v>2.6706186346112899</v>
      </c>
      <c r="AC47" s="165">
        <v>3.2521367766149401</v>
      </c>
      <c r="AD47" s="155"/>
      <c r="AE47" s="166">
        <v>-1.1247340160161201</v>
      </c>
      <c r="AG47" s="182">
        <v>121.16521234169799</v>
      </c>
      <c r="AH47" s="177">
        <v>125.811045475239</v>
      </c>
      <c r="AI47" s="177">
        <v>128.73225521902799</v>
      </c>
      <c r="AJ47" s="177">
        <v>128.368031233127</v>
      </c>
      <c r="AK47" s="177">
        <v>128.69859997501101</v>
      </c>
      <c r="AL47" s="183">
        <v>126.808615260558</v>
      </c>
      <c r="AM47" s="177"/>
      <c r="AN47" s="184">
        <v>152.97602729820699</v>
      </c>
      <c r="AO47" s="185">
        <v>151.27724988620801</v>
      </c>
      <c r="AP47" s="186">
        <v>152.134073234374</v>
      </c>
      <c r="AQ47" s="177"/>
      <c r="AR47" s="187">
        <v>134.873589220138</v>
      </c>
      <c r="AS47" s="160"/>
      <c r="AT47" s="161">
        <v>-0.52175541627029798</v>
      </c>
      <c r="AU47" s="155">
        <v>-0.26228950028257902</v>
      </c>
      <c r="AV47" s="155">
        <v>-0.90347446975990398</v>
      </c>
      <c r="AW47" s="155">
        <v>-2.3204677288276798</v>
      </c>
      <c r="AX47" s="155">
        <v>-2.5274030448216398</v>
      </c>
      <c r="AY47" s="162">
        <v>-1.3827496238980399</v>
      </c>
      <c r="AZ47" s="155"/>
      <c r="BA47" s="163">
        <v>0.85193895753577897</v>
      </c>
      <c r="BB47" s="164">
        <v>0.37997925881820999</v>
      </c>
      <c r="BC47" s="165">
        <v>0.61997367444496698</v>
      </c>
      <c r="BD47" s="155"/>
      <c r="BE47" s="166">
        <v>-0.64701981514537299</v>
      </c>
    </row>
    <row r="48" spans="1:64" x14ac:dyDescent="0.2">
      <c r="A48" s="20" t="s">
        <v>112</v>
      </c>
      <c r="B48" s="2" t="s">
        <v>21</v>
      </c>
      <c r="D48" s="24" t="s">
        <v>93</v>
      </c>
      <c r="E48" s="27" t="s">
        <v>94</v>
      </c>
      <c r="G48" s="182">
        <v>87.090783636071293</v>
      </c>
      <c r="H48" s="177">
        <v>87.965907740305994</v>
      </c>
      <c r="I48" s="177">
        <v>88.668267756770504</v>
      </c>
      <c r="J48" s="177">
        <v>87.917778842609593</v>
      </c>
      <c r="K48" s="177">
        <v>91.902046556740999</v>
      </c>
      <c r="L48" s="183">
        <v>88.729551606555404</v>
      </c>
      <c r="M48" s="177"/>
      <c r="N48" s="184">
        <v>113.049562555232</v>
      </c>
      <c r="O48" s="185">
        <v>107.40785640025901</v>
      </c>
      <c r="P48" s="186">
        <v>110.269533811475</v>
      </c>
      <c r="Q48" s="177"/>
      <c r="R48" s="187">
        <v>95.608039221700693</v>
      </c>
      <c r="S48" s="160"/>
      <c r="T48" s="161">
        <v>0.65782824738409396</v>
      </c>
      <c r="U48" s="155">
        <v>1.05821893182543</v>
      </c>
      <c r="V48" s="155">
        <v>2.3313614693814002</v>
      </c>
      <c r="W48" s="155">
        <v>-2.2207277502817702</v>
      </c>
      <c r="X48" s="155">
        <v>-9.5330653770478992</v>
      </c>
      <c r="Y48" s="162">
        <v>-1.83681966102505</v>
      </c>
      <c r="Z48" s="155"/>
      <c r="AA48" s="163">
        <v>2.2415836721907501</v>
      </c>
      <c r="AB48" s="164">
        <v>0.96445404529024703</v>
      </c>
      <c r="AC48" s="165">
        <v>1.64488546296974</v>
      </c>
      <c r="AD48" s="155"/>
      <c r="AE48" s="166">
        <v>-0.77444528034306404</v>
      </c>
      <c r="AG48" s="182">
        <v>87.524075570109204</v>
      </c>
      <c r="AH48" s="177">
        <v>89.696475347222204</v>
      </c>
      <c r="AI48" s="177">
        <v>91.569687468730095</v>
      </c>
      <c r="AJ48" s="177">
        <v>90.859074248352997</v>
      </c>
      <c r="AK48" s="177">
        <v>91.822588550483999</v>
      </c>
      <c r="AL48" s="183">
        <v>90.390692005007395</v>
      </c>
      <c r="AM48" s="177"/>
      <c r="AN48" s="184">
        <v>110.231504285103</v>
      </c>
      <c r="AO48" s="185">
        <v>109.159517406962</v>
      </c>
      <c r="AP48" s="186">
        <v>109.70010793480699</v>
      </c>
      <c r="AQ48" s="177"/>
      <c r="AR48" s="187">
        <v>96.507116318961707</v>
      </c>
      <c r="AS48" s="160"/>
      <c r="AT48" s="161">
        <v>5.3543516173112503E-2</v>
      </c>
      <c r="AU48" s="155">
        <v>-0.28011117204085101</v>
      </c>
      <c r="AV48" s="155">
        <v>0.21893180797904899</v>
      </c>
      <c r="AW48" s="155">
        <v>-1.3207751759183901</v>
      </c>
      <c r="AX48" s="155">
        <v>-2.6027961475528101</v>
      </c>
      <c r="AY48" s="162">
        <v>-0.82950492919096397</v>
      </c>
      <c r="AZ48" s="155"/>
      <c r="BA48" s="163">
        <v>1.1105657906050299</v>
      </c>
      <c r="BB48" s="164">
        <v>0.235614676347107</v>
      </c>
      <c r="BC48" s="165">
        <v>0.677518468143265</v>
      </c>
      <c r="BD48" s="155"/>
      <c r="BE48" s="166">
        <v>-0.227769904016766</v>
      </c>
    </row>
    <row r="49" spans="1:57" x14ac:dyDescent="0.2">
      <c r="A49" s="21" t="s">
        <v>113</v>
      </c>
      <c r="B49" s="2" t="s">
        <v>22</v>
      </c>
      <c r="D49" s="24" t="s">
        <v>93</v>
      </c>
      <c r="E49" s="27" t="s">
        <v>94</v>
      </c>
      <c r="G49" s="182">
        <v>67.201070510798004</v>
      </c>
      <c r="H49" s="177">
        <v>67.3095041800144</v>
      </c>
      <c r="I49" s="177">
        <v>68.435703061377595</v>
      </c>
      <c r="J49" s="177">
        <v>67.534795896579595</v>
      </c>
      <c r="K49" s="177">
        <v>75.08176846584</v>
      </c>
      <c r="L49" s="183">
        <v>69.194222111628903</v>
      </c>
      <c r="M49" s="177"/>
      <c r="N49" s="184">
        <v>100.95261272443</v>
      </c>
      <c r="O49" s="185">
        <v>91.762268944429593</v>
      </c>
      <c r="P49" s="186">
        <v>96.467259052274102</v>
      </c>
      <c r="Q49" s="177"/>
      <c r="R49" s="187">
        <v>77.933486454045195</v>
      </c>
      <c r="S49" s="160"/>
      <c r="T49" s="161">
        <v>-0.25609075241719598</v>
      </c>
      <c r="U49" s="155">
        <v>-1.4507892756102001</v>
      </c>
      <c r="V49" s="155">
        <v>-0.80053579235819405</v>
      </c>
      <c r="W49" s="155">
        <v>-6.8497407308958396</v>
      </c>
      <c r="X49" s="155">
        <v>-16.156281217326299</v>
      </c>
      <c r="Y49" s="162">
        <v>-6.1381355029865201</v>
      </c>
      <c r="Z49" s="155"/>
      <c r="AA49" s="163">
        <v>7.0945840344968101</v>
      </c>
      <c r="AB49" s="164">
        <v>3.74571741219847</v>
      </c>
      <c r="AC49" s="165">
        <v>5.5339469257989196</v>
      </c>
      <c r="AD49" s="155"/>
      <c r="AE49" s="166">
        <v>-1.8960385560117201</v>
      </c>
      <c r="AG49" s="182">
        <v>67.473631911444102</v>
      </c>
      <c r="AH49" s="177">
        <v>66.663849330446297</v>
      </c>
      <c r="AI49" s="177">
        <v>67.116682275459596</v>
      </c>
      <c r="AJ49" s="177">
        <v>67.284384735680106</v>
      </c>
      <c r="AK49" s="177">
        <v>69.944380770145202</v>
      </c>
      <c r="AL49" s="183">
        <v>67.729559086395895</v>
      </c>
      <c r="AM49" s="177"/>
      <c r="AN49" s="184">
        <v>87.4035381935565</v>
      </c>
      <c r="AO49" s="185">
        <v>86.867419483182005</v>
      </c>
      <c r="AP49" s="186">
        <v>87.136886837255403</v>
      </c>
      <c r="AQ49" s="177"/>
      <c r="AR49" s="187">
        <v>73.985591955227306</v>
      </c>
      <c r="AS49" s="160"/>
      <c r="AT49" s="161">
        <v>-0.13336474717192301</v>
      </c>
      <c r="AU49" s="155">
        <v>-2.09530344340862</v>
      </c>
      <c r="AV49" s="155">
        <v>-2.1329003517070402</v>
      </c>
      <c r="AW49" s="155">
        <v>-3.8765259074946399</v>
      </c>
      <c r="AX49" s="155">
        <v>-5.7851759490496999</v>
      </c>
      <c r="AY49" s="162">
        <v>-2.9474427276036099</v>
      </c>
      <c r="AZ49" s="155"/>
      <c r="BA49" s="163">
        <v>1.08924783652779</v>
      </c>
      <c r="BB49" s="164">
        <v>6.3392227049663005E-2</v>
      </c>
      <c r="BC49" s="165">
        <v>0.576732277621262</v>
      </c>
      <c r="BD49" s="155"/>
      <c r="BE49" s="166">
        <v>-1.6535531386848401</v>
      </c>
    </row>
    <row r="50" spans="1:57" x14ac:dyDescent="0.2">
      <c r="A50" s="33" t="s">
        <v>48</v>
      </c>
      <c r="B50" t="s">
        <v>48</v>
      </c>
      <c r="D50" s="24" t="s">
        <v>93</v>
      </c>
      <c r="E50" s="27" t="s">
        <v>94</v>
      </c>
      <c r="G50" s="182">
        <v>123.902975839717</v>
      </c>
      <c r="H50" s="177">
        <v>123.72456935629999</v>
      </c>
      <c r="I50" s="177">
        <v>125.80972626931501</v>
      </c>
      <c r="J50" s="177">
        <v>120.277925453653</v>
      </c>
      <c r="K50" s="177">
        <v>131.578200557103</v>
      </c>
      <c r="L50" s="183">
        <v>124.933847230553</v>
      </c>
      <c r="M50" s="177"/>
      <c r="N50" s="184">
        <v>148.674783759929</v>
      </c>
      <c r="O50" s="185">
        <v>146.24775142731599</v>
      </c>
      <c r="P50" s="186">
        <v>147.45832929782</v>
      </c>
      <c r="Q50" s="177"/>
      <c r="R50" s="187">
        <v>131.96916672396</v>
      </c>
      <c r="S50" s="160"/>
      <c r="T50" s="161">
        <v>8.9177435083805605</v>
      </c>
      <c r="U50" s="155">
        <v>7.44480808703862</v>
      </c>
      <c r="V50" s="155">
        <v>8.7031299043328705</v>
      </c>
      <c r="W50" s="155">
        <v>-6.5618038252600304</v>
      </c>
      <c r="X50" s="155">
        <v>-4.62539933828619</v>
      </c>
      <c r="Y50" s="162">
        <v>2.6497065794869599</v>
      </c>
      <c r="Z50" s="155"/>
      <c r="AA50" s="163">
        <v>9.8352068016444605</v>
      </c>
      <c r="AB50" s="164">
        <v>6.14563647632278</v>
      </c>
      <c r="AC50" s="165">
        <v>7.9847594556640002</v>
      </c>
      <c r="AD50" s="155"/>
      <c r="AE50" s="166">
        <v>4.2667584043506297</v>
      </c>
      <c r="AG50" s="182">
        <v>119.66245110821301</v>
      </c>
      <c r="AH50" s="177">
        <v>127.63420444915199</v>
      </c>
      <c r="AI50" s="177">
        <v>128.024810409677</v>
      </c>
      <c r="AJ50" s="177">
        <v>123.958133375209</v>
      </c>
      <c r="AK50" s="177">
        <v>124.768421465382</v>
      </c>
      <c r="AL50" s="183">
        <v>125.128932554077</v>
      </c>
      <c r="AM50" s="177"/>
      <c r="AN50" s="184">
        <v>142.218719849639</v>
      </c>
      <c r="AO50" s="185">
        <v>143.985336327553</v>
      </c>
      <c r="AP50" s="186">
        <v>143.101889718552</v>
      </c>
      <c r="AQ50" s="177"/>
      <c r="AR50" s="187">
        <v>130.52315754830801</v>
      </c>
      <c r="AS50" s="160"/>
      <c r="AT50" s="161">
        <v>4.2286178709850901</v>
      </c>
      <c r="AU50" s="155">
        <v>3.3595474478988598</v>
      </c>
      <c r="AV50" s="155">
        <v>1.2695263694126799</v>
      </c>
      <c r="AW50" s="155">
        <v>-3.1554658537614899</v>
      </c>
      <c r="AX50" s="155">
        <v>-4.9877232065284698</v>
      </c>
      <c r="AY50" s="162">
        <v>-0.12543753350336601</v>
      </c>
      <c r="AZ50" s="155"/>
      <c r="BA50" s="163">
        <v>2.10933373570606</v>
      </c>
      <c r="BB50" s="164">
        <v>2.46813100811088</v>
      </c>
      <c r="BC50" s="165">
        <v>2.2910250779881798</v>
      </c>
      <c r="BD50" s="155"/>
      <c r="BE50" s="166">
        <v>0.67842937431508898</v>
      </c>
    </row>
    <row r="51" spans="1:57" x14ac:dyDescent="0.2">
      <c r="A51" s="147" t="s">
        <v>53</v>
      </c>
      <c r="B51" t="s">
        <v>53</v>
      </c>
      <c r="D51" s="24" t="s">
        <v>93</v>
      </c>
      <c r="E51" s="27" t="s">
        <v>94</v>
      </c>
      <c r="G51" s="182">
        <v>95.992940996637103</v>
      </c>
      <c r="H51" s="177">
        <v>96.401754288876504</v>
      </c>
      <c r="I51" s="177">
        <v>96.428748995446</v>
      </c>
      <c r="J51" s="177">
        <v>97.514587726412501</v>
      </c>
      <c r="K51" s="177">
        <v>101.73676612903201</v>
      </c>
      <c r="L51" s="183">
        <v>97.661728668847303</v>
      </c>
      <c r="M51" s="177"/>
      <c r="N51" s="184">
        <v>115.476008296842</v>
      </c>
      <c r="O51" s="185">
        <v>114.514846225535</v>
      </c>
      <c r="P51" s="186">
        <v>114.99804425906601</v>
      </c>
      <c r="Q51" s="177"/>
      <c r="R51" s="187">
        <v>103.272563371831</v>
      </c>
      <c r="S51" s="160"/>
      <c r="T51" s="161">
        <v>-3.01021137585467</v>
      </c>
      <c r="U51" s="155">
        <v>-1.42321626237271</v>
      </c>
      <c r="V51" s="155">
        <v>0.33640275196500602</v>
      </c>
      <c r="W51" s="155">
        <v>-1.5080862564445401</v>
      </c>
      <c r="X51" s="155">
        <v>-2.7938301215754602</v>
      </c>
      <c r="Y51" s="162">
        <v>-1.62643911370754</v>
      </c>
      <c r="Z51" s="155"/>
      <c r="AA51" s="163">
        <v>-4.2881963599821198</v>
      </c>
      <c r="AB51" s="164">
        <v>-5.1785654593811197</v>
      </c>
      <c r="AC51" s="165">
        <v>-4.7328896693982303</v>
      </c>
      <c r="AD51" s="155"/>
      <c r="AE51" s="166">
        <v>-3.4809678693092998</v>
      </c>
      <c r="AG51" s="182">
        <v>95.2904172899771</v>
      </c>
      <c r="AH51" s="177">
        <v>98.411095260315903</v>
      </c>
      <c r="AI51" s="177">
        <v>99.014321488348102</v>
      </c>
      <c r="AJ51" s="177">
        <v>99.553080465492499</v>
      </c>
      <c r="AK51" s="177">
        <v>101.046473116977</v>
      </c>
      <c r="AL51" s="183">
        <v>98.828014666121504</v>
      </c>
      <c r="AM51" s="177"/>
      <c r="AN51" s="184">
        <v>117.156957993863</v>
      </c>
      <c r="AO51" s="185">
        <v>118.67139600683301</v>
      </c>
      <c r="AP51" s="186">
        <v>117.910756496784</v>
      </c>
      <c r="AQ51" s="177"/>
      <c r="AR51" s="187">
        <v>105.157924375302</v>
      </c>
      <c r="AS51" s="160"/>
      <c r="AT51" s="161">
        <v>-4.8500282961241599</v>
      </c>
      <c r="AU51" s="155">
        <v>-4.1337584340632896</v>
      </c>
      <c r="AV51" s="155">
        <v>-4.7122064493892397</v>
      </c>
      <c r="AW51" s="155">
        <v>-5.4455531514909898</v>
      </c>
      <c r="AX51" s="155">
        <v>-5.3677009744580104</v>
      </c>
      <c r="AY51" s="162">
        <v>-4.9002884039060897</v>
      </c>
      <c r="AZ51" s="155"/>
      <c r="BA51" s="163">
        <v>-3.82260372633798</v>
      </c>
      <c r="BB51" s="164">
        <v>-4.1800911606891402</v>
      </c>
      <c r="BC51" s="165">
        <v>-4.0169946924166897</v>
      </c>
      <c r="BD51" s="155"/>
      <c r="BE51" s="166">
        <v>-4.6152804936133398</v>
      </c>
    </row>
    <row r="52" spans="1:57" x14ac:dyDescent="0.2">
      <c r="A52" s="148" t="s">
        <v>60</v>
      </c>
      <c r="B52" t="s">
        <v>60</v>
      </c>
      <c r="D52" s="24" t="s">
        <v>93</v>
      </c>
      <c r="E52" s="27" t="s">
        <v>94</v>
      </c>
      <c r="G52" s="188">
        <v>95.840735562310002</v>
      </c>
      <c r="H52" s="189">
        <v>101.383246210141</v>
      </c>
      <c r="I52" s="189">
        <v>103.120489614243</v>
      </c>
      <c r="J52" s="189">
        <v>96.931057094403599</v>
      </c>
      <c r="K52" s="189">
        <v>91.132913596784903</v>
      </c>
      <c r="L52" s="190">
        <v>98.127829676543698</v>
      </c>
      <c r="M52" s="177"/>
      <c r="N52" s="191">
        <v>103.266478728856</v>
      </c>
      <c r="O52" s="192">
        <v>98.722282776349601</v>
      </c>
      <c r="P52" s="193">
        <v>100.99787987679601</v>
      </c>
      <c r="Q52" s="177"/>
      <c r="R52" s="194">
        <v>99.005653163761906</v>
      </c>
      <c r="S52" s="160"/>
      <c r="T52" s="167">
        <v>-3.1829094115221599</v>
      </c>
      <c r="U52" s="168">
        <v>1.48245866644267</v>
      </c>
      <c r="V52" s="168">
        <v>6.0818196698246698</v>
      </c>
      <c r="W52" s="168">
        <v>4.9145741770602704</v>
      </c>
      <c r="X52" s="168">
        <v>3.4617324409496799</v>
      </c>
      <c r="Y52" s="169">
        <v>2.5414309865536402</v>
      </c>
      <c r="Z52" s="155"/>
      <c r="AA52" s="170">
        <v>1.57285271258675</v>
      </c>
      <c r="AB52" s="171">
        <v>-0.42594598165679298</v>
      </c>
      <c r="AC52" s="172">
        <v>0.53244400340042897</v>
      </c>
      <c r="AD52" s="155"/>
      <c r="AE52" s="173">
        <v>1.77209782960457</v>
      </c>
      <c r="AG52" s="188">
        <v>95.669998490110203</v>
      </c>
      <c r="AH52" s="189">
        <v>102.66652360515</v>
      </c>
      <c r="AI52" s="189">
        <v>105.69216105176601</v>
      </c>
      <c r="AJ52" s="189">
        <v>104.73467339097</v>
      </c>
      <c r="AK52" s="189">
        <v>101.727851567339</v>
      </c>
      <c r="AL52" s="190">
        <v>102.3899341155</v>
      </c>
      <c r="AM52" s="177"/>
      <c r="AN52" s="191">
        <v>107.625638500279</v>
      </c>
      <c r="AO52" s="192">
        <v>104.25705366538</v>
      </c>
      <c r="AP52" s="193">
        <v>105.978137008234</v>
      </c>
      <c r="AQ52" s="177"/>
      <c r="AR52" s="194">
        <v>103.491767133149</v>
      </c>
      <c r="AS52" s="160"/>
      <c r="AT52" s="167">
        <v>-3.8786648078755701</v>
      </c>
      <c r="AU52" s="168">
        <v>-5.4873432165014604</v>
      </c>
      <c r="AV52" s="168">
        <v>-3.6277032738757602</v>
      </c>
      <c r="AW52" s="168">
        <v>-5.2824939707559802</v>
      </c>
      <c r="AX52" s="168">
        <v>-5.5605425107819402</v>
      </c>
      <c r="AY52" s="169">
        <v>-4.8302020209621697</v>
      </c>
      <c r="AZ52" s="155"/>
      <c r="BA52" s="170">
        <v>-4.57760515293851</v>
      </c>
      <c r="BB52" s="171">
        <v>-6.0025736456280203</v>
      </c>
      <c r="BC52" s="172">
        <v>-5.2639729620938898</v>
      </c>
      <c r="BD52" s="155"/>
      <c r="BE52" s="173">
        <v>-4.9770556566841302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6" activePane="bottomRight" state="frozen"/>
      <selection pane="topRight" activeCell="J55" sqref="J55"/>
      <selection pane="bottomLeft" activeCell="J55" sqref="J55"/>
      <selection pane="bottomRight" activeCell="AG40" sqref="AG40:BE52"/>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18" t="s">
        <v>81</v>
      </c>
      <c r="E2" s="219"/>
      <c r="G2" s="220" t="s">
        <v>118</v>
      </c>
      <c r="H2" s="221"/>
      <c r="I2" s="221"/>
      <c r="J2" s="221"/>
      <c r="K2" s="221"/>
      <c r="L2" s="221"/>
      <c r="M2" s="221"/>
      <c r="N2" s="221"/>
      <c r="O2" s="221"/>
      <c r="P2" s="221"/>
      <c r="Q2" s="221"/>
      <c r="R2" s="221"/>
      <c r="T2" s="220" t="s">
        <v>119</v>
      </c>
      <c r="U2" s="221"/>
      <c r="V2" s="221"/>
      <c r="W2" s="221"/>
      <c r="X2" s="221"/>
      <c r="Y2" s="221"/>
      <c r="Z2" s="221"/>
      <c r="AA2" s="221"/>
      <c r="AB2" s="221"/>
      <c r="AC2" s="221"/>
      <c r="AD2" s="221"/>
      <c r="AE2" s="221"/>
      <c r="AF2" s="3"/>
      <c r="AG2" s="220" t="s">
        <v>120</v>
      </c>
      <c r="AH2" s="221"/>
      <c r="AI2" s="221"/>
      <c r="AJ2" s="221"/>
      <c r="AK2" s="221"/>
      <c r="AL2" s="221"/>
      <c r="AM2" s="221"/>
      <c r="AN2" s="221"/>
      <c r="AO2" s="221"/>
      <c r="AP2" s="221"/>
      <c r="AQ2" s="221"/>
      <c r="AR2" s="221"/>
      <c r="AT2" s="220" t="s">
        <v>121</v>
      </c>
      <c r="AU2" s="221"/>
      <c r="AV2" s="221"/>
      <c r="AW2" s="221"/>
      <c r="AX2" s="221"/>
      <c r="AY2" s="221"/>
      <c r="AZ2" s="221"/>
      <c r="BA2" s="221"/>
      <c r="BB2" s="221"/>
      <c r="BC2" s="221"/>
      <c r="BD2" s="221"/>
      <c r="BE2" s="221"/>
    </row>
    <row r="3" spans="1:57" x14ac:dyDescent="0.2">
      <c r="A3" s="31"/>
      <c r="B3" s="31"/>
      <c r="C3" s="2"/>
      <c r="D3" s="222" t="s">
        <v>86</v>
      </c>
      <c r="E3" s="224" t="s">
        <v>87</v>
      </c>
      <c r="F3" s="4"/>
      <c r="G3" s="226" t="s">
        <v>65</v>
      </c>
      <c r="H3" s="228" t="s">
        <v>66</v>
      </c>
      <c r="I3" s="228" t="s">
        <v>88</v>
      </c>
      <c r="J3" s="228" t="s">
        <v>68</v>
      </c>
      <c r="K3" s="228" t="s">
        <v>89</v>
      </c>
      <c r="L3" s="230" t="s">
        <v>90</v>
      </c>
      <c r="M3" s="4"/>
      <c r="N3" s="226" t="s">
        <v>70</v>
      </c>
      <c r="O3" s="228" t="s">
        <v>71</v>
      </c>
      <c r="P3" s="230" t="s">
        <v>91</v>
      </c>
      <c r="Q3" s="2"/>
      <c r="R3" s="232" t="s">
        <v>92</v>
      </c>
      <c r="S3" s="2"/>
      <c r="T3" s="226" t="s">
        <v>65</v>
      </c>
      <c r="U3" s="228" t="s">
        <v>66</v>
      </c>
      <c r="V3" s="228" t="s">
        <v>88</v>
      </c>
      <c r="W3" s="228" t="s">
        <v>68</v>
      </c>
      <c r="X3" s="228" t="s">
        <v>89</v>
      </c>
      <c r="Y3" s="230" t="s">
        <v>90</v>
      </c>
      <c r="Z3" s="2"/>
      <c r="AA3" s="226" t="s">
        <v>70</v>
      </c>
      <c r="AB3" s="228" t="s">
        <v>71</v>
      </c>
      <c r="AC3" s="230" t="s">
        <v>91</v>
      </c>
      <c r="AD3" s="1"/>
      <c r="AE3" s="234" t="s">
        <v>92</v>
      </c>
      <c r="AF3" s="36"/>
      <c r="AG3" s="226" t="s">
        <v>65</v>
      </c>
      <c r="AH3" s="228" t="s">
        <v>66</v>
      </c>
      <c r="AI3" s="228" t="s">
        <v>88</v>
      </c>
      <c r="AJ3" s="228" t="s">
        <v>68</v>
      </c>
      <c r="AK3" s="228" t="s">
        <v>89</v>
      </c>
      <c r="AL3" s="230" t="s">
        <v>90</v>
      </c>
      <c r="AM3" s="4"/>
      <c r="AN3" s="226" t="s">
        <v>70</v>
      </c>
      <c r="AO3" s="228" t="s">
        <v>71</v>
      </c>
      <c r="AP3" s="230" t="s">
        <v>91</v>
      </c>
      <c r="AQ3" s="2"/>
      <c r="AR3" s="232" t="s">
        <v>92</v>
      </c>
      <c r="AS3" s="2"/>
      <c r="AT3" s="226" t="s">
        <v>65</v>
      </c>
      <c r="AU3" s="228" t="s">
        <v>66</v>
      </c>
      <c r="AV3" s="228" t="s">
        <v>88</v>
      </c>
      <c r="AW3" s="228" t="s">
        <v>68</v>
      </c>
      <c r="AX3" s="228" t="s">
        <v>89</v>
      </c>
      <c r="AY3" s="230" t="s">
        <v>90</v>
      </c>
      <c r="AZ3" s="2"/>
      <c r="BA3" s="226" t="s">
        <v>70</v>
      </c>
      <c r="BB3" s="228" t="s">
        <v>71</v>
      </c>
      <c r="BC3" s="230" t="s">
        <v>91</v>
      </c>
      <c r="BD3" s="1"/>
      <c r="BE3" s="234" t="s">
        <v>92</v>
      </c>
    </row>
    <row r="4" spans="1:57" x14ac:dyDescent="0.2">
      <c r="A4" s="31"/>
      <c r="B4" s="31"/>
      <c r="C4" s="2"/>
      <c r="D4" s="223"/>
      <c r="E4" s="225"/>
      <c r="F4" s="4"/>
      <c r="G4" s="236"/>
      <c r="H4" s="237"/>
      <c r="I4" s="237"/>
      <c r="J4" s="237"/>
      <c r="K4" s="237"/>
      <c r="L4" s="238"/>
      <c r="M4" s="4"/>
      <c r="N4" s="236"/>
      <c r="O4" s="237"/>
      <c r="P4" s="238"/>
      <c r="Q4" s="2"/>
      <c r="R4" s="239"/>
      <c r="S4" s="2"/>
      <c r="T4" s="236"/>
      <c r="U4" s="237"/>
      <c r="V4" s="237"/>
      <c r="W4" s="237"/>
      <c r="X4" s="237"/>
      <c r="Y4" s="238"/>
      <c r="Z4" s="2"/>
      <c r="AA4" s="236"/>
      <c r="AB4" s="237"/>
      <c r="AC4" s="238"/>
      <c r="AD4" s="1"/>
      <c r="AE4" s="240"/>
      <c r="AF4" s="37"/>
      <c r="AG4" s="236"/>
      <c r="AH4" s="237"/>
      <c r="AI4" s="237"/>
      <c r="AJ4" s="237"/>
      <c r="AK4" s="237"/>
      <c r="AL4" s="238"/>
      <c r="AM4" s="4"/>
      <c r="AN4" s="236"/>
      <c r="AO4" s="237"/>
      <c r="AP4" s="238"/>
      <c r="AQ4" s="2"/>
      <c r="AR4" s="239"/>
      <c r="AS4" s="2"/>
      <c r="AT4" s="236"/>
      <c r="AU4" s="237"/>
      <c r="AV4" s="237"/>
      <c r="AW4" s="237"/>
      <c r="AX4" s="237"/>
      <c r="AY4" s="238"/>
      <c r="AZ4" s="2"/>
      <c r="BA4" s="236"/>
      <c r="BB4" s="237"/>
      <c r="BC4" s="238"/>
      <c r="BD4" s="1"/>
      <c r="BE4" s="240"/>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93</v>
      </c>
      <c r="E6" s="25" t="s">
        <v>94</v>
      </c>
      <c r="F6" s="2"/>
      <c r="G6" s="174">
        <v>81.565166378824699</v>
      </c>
      <c r="H6" s="175">
        <v>82.882728670753096</v>
      </c>
      <c r="I6" s="175">
        <v>83.395267378568803</v>
      </c>
      <c r="J6" s="175">
        <v>78.916756729620403</v>
      </c>
      <c r="K6" s="175">
        <v>94.270452522535805</v>
      </c>
      <c r="L6" s="176">
        <v>84.2062130985137</v>
      </c>
      <c r="M6" s="177"/>
      <c r="N6" s="178">
        <v>130.81781085391</v>
      </c>
      <c r="O6" s="179">
        <v>118.771722058531</v>
      </c>
      <c r="P6" s="180">
        <v>124.79476645622</v>
      </c>
      <c r="Q6" s="177"/>
      <c r="R6" s="181">
        <v>95.803522051865599</v>
      </c>
      <c r="S6" s="160"/>
      <c r="T6" s="152">
        <v>3.4949930708764598</v>
      </c>
      <c r="U6" s="153">
        <v>6.6906236195543398</v>
      </c>
      <c r="V6" s="153">
        <v>9.7324118118634395</v>
      </c>
      <c r="W6" s="153">
        <v>-5.8240991543373397</v>
      </c>
      <c r="X6" s="153">
        <v>-15.048437909971399</v>
      </c>
      <c r="Y6" s="154">
        <v>-1.45921824975596</v>
      </c>
      <c r="Z6" s="155"/>
      <c r="AA6" s="156">
        <v>0.61782226568610799</v>
      </c>
      <c r="AB6" s="157">
        <v>-2.7053650892183199</v>
      </c>
      <c r="AC6" s="158">
        <v>-0.99143465842706302</v>
      </c>
      <c r="AD6" s="155"/>
      <c r="AE6" s="159">
        <v>-1.2861705729942301</v>
      </c>
      <c r="AG6" s="174">
        <v>83.185494718037504</v>
      </c>
      <c r="AH6" s="175">
        <v>100.40620221686299</v>
      </c>
      <c r="AI6" s="175">
        <v>109.687834874499</v>
      </c>
      <c r="AJ6" s="175">
        <v>106.803199224949</v>
      </c>
      <c r="AK6" s="175">
        <v>107.64102962904499</v>
      </c>
      <c r="AL6" s="176">
        <v>101.544907799421</v>
      </c>
      <c r="AM6" s="177"/>
      <c r="AN6" s="178">
        <v>132.07203832350601</v>
      </c>
      <c r="AO6" s="179">
        <v>131.69155594019</v>
      </c>
      <c r="AP6" s="180">
        <v>131.881797131848</v>
      </c>
      <c r="AQ6" s="177"/>
      <c r="AR6" s="181">
        <v>110.212723482515</v>
      </c>
      <c r="AS6" s="160"/>
      <c r="AT6" s="152">
        <v>-0.144797288656281</v>
      </c>
      <c r="AU6" s="153">
        <v>0.89516666868120498</v>
      </c>
      <c r="AV6" s="153">
        <v>2.78548442991181</v>
      </c>
      <c r="AW6" s="153">
        <v>-1.7065892270638601</v>
      </c>
      <c r="AX6" s="153">
        <v>-3.5952995784180599</v>
      </c>
      <c r="AY6" s="154">
        <v>-0.41752947088071302</v>
      </c>
      <c r="AZ6" s="155"/>
      <c r="BA6" s="156">
        <v>1.84303910902452</v>
      </c>
      <c r="BB6" s="157">
        <v>0.42718781712864801</v>
      </c>
      <c r="BC6" s="158">
        <v>1.13117897874858</v>
      </c>
      <c r="BD6" s="155"/>
      <c r="BE6" s="159">
        <v>0.106500190350527</v>
      </c>
    </row>
    <row r="7" spans="1:57" x14ac:dyDescent="0.2">
      <c r="A7" s="19" t="s">
        <v>95</v>
      </c>
      <c r="B7" s="2" t="str">
        <f>TRIM(A7)</f>
        <v>Virginia</v>
      </c>
      <c r="C7" s="9"/>
      <c r="D7" s="23" t="s">
        <v>93</v>
      </c>
      <c r="E7" s="26" t="s">
        <v>94</v>
      </c>
      <c r="F7" s="2"/>
      <c r="G7" s="182">
        <v>69.166163708443094</v>
      </c>
      <c r="H7" s="177">
        <v>73.210654513327597</v>
      </c>
      <c r="I7" s="177">
        <v>72.892826763349106</v>
      </c>
      <c r="J7" s="177">
        <v>66.1475501139427</v>
      </c>
      <c r="K7" s="177">
        <v>80.242125776254397</v>
      </c>
      <c r="L7" s="183">
        <v>72.332159447241295</v>
      </c>
      <c r="M7" s="177"/>
      <c r="N7" s="184">
        <v>119.000305684854</v>
      </c>
      <c r="O7" s="185">
        <v>107.03245472079399</v>
      </c>
      <c r="P7" s="186">
        <v>113.016380202824</v>
      </c>
      <c r="Q7" s="177"/>
      <c r="R7" s="187">
        <v>83.958222076493897</v>
      </c>
      <c r="S7" s="160"/>
      <c r="T7" s="161">
        <v>13.4855488644211</v>
      </c>
      <c r="U7" s="155">
        <v>16.215712716651701</v>
      </c>
      <c r="V7" s="155">
        <v>19.790286052011801</v>
      </c>
      <c r="W7" s="155">
        <v>1.18100312856943</v>
      </c>
      <c r="X7" s="155">
        <v>-9.5344985894288605</v>
      </c>
      <c r="Y7" s="162">
        <v>6.7211347399912302</v>
      </c>
      <c r="Z7" s="155"/>
      <c r="AA7" s="163">
        <v>9.8735693597713095</v>
      </c>
      <c r="AB7" s="164">
        <v>8.1271527044150496</v>
      </c>
      <c r="AC7" s="165">
        <v>9.0396164854170298</v>
      </c>
      <c r="AD7" s="155"/>
      <c r="AE7" s="166">
        <v>7.5988009020546503</v>
      </c>
      <c r="AG7" s="182">
        <v>73.346242912218202</v>
      </c>
      <c r="AH7" s="177">
        <v>92.276309127940195</v>
      </c>
      <c r="AI7" s="177">
        <v>100.35104417174399</v>
      </c>
      <c r="AJ7" s="177">
        <v>96.215851573518407</v>
      </c>
      <c r="AK7" s="177">
        <v>94.123835814674393</v>
      </c>
      <c r="AL7" s="183">
        <v>91.263188998566207</v>
      </c>
      <c r="AM7" s="177"/>
      <c r="AN7" s="184">
        <v>119.695949720386</v>
      </c>
      <c r="AO7" s="185">
        <v>115.61917308794899</v>
      </c>
      <c r="AP7" s="186">
        <v>117.657561404167</v>
      </c>
      <c r="AQ7" s="177"/>
      <c r="AR7" s="187">
        <v>98.804762676900495</v>
      </c>
      <c r="AS7" s="160"/>
      <c r="AT7" s="161">
        <v>4.9436189745479302</v>
      </c>
      <c r="AU7" s="155">
        <v>3.4047523466807301</v>
      </c>
      <c r="AV7" s="155">
        <v>4.3694846837462702</v>
      </c>
      <c r="AW7" s="155">
        <v>-1.38505378497863</v>
      </c>
      <c r="AX7" s="155">
        <v>-1.1675506753256299</v>
      </c>
      <c r="AY7" s="162">
        <v>1.8349421984124199</v>
      </c>
      <c r="AZ7" s="155"/>
      <c r="BA7" s="163">
        <v>7.5590915633240297</v>
      </c>
      <c r="BB7" s="164">
        <v>5.7288677965888501</v>
      </c>
      <c r="BC7" s="165">
        <v>6.6519823838377903</v>
      </c>
      <c r="BD7" s="155"/>
      <c r="BE7" s="166">
        <v>3.4239512681072601</v>
      </c>
    </row>
    <row r="8" spans="1:57" x14ac:dyDescent="0.2">
      <c r="A8" s="20" t="s">
        <v>41</v>
      </c>
      <c r="B8" s="2" t="str">
        <f t="shared" ref="B8:B43" si="0">TRIM(A8)</f>
        <v>Norfolk/Virginia Beach, VA</v>
      </c>
      <c r="C8" s="2"/>
      <c r="D8" s="23" t="s">
        <v>93</v>
      </c>
      <c r="E8" s="26" t="s">
        <v>94</v>
      </c>
      <c r="F8" s="2"/>
      <c r="G8" s="182">
        <v>89.838669999232494</v>
      </c>
      <c r="H8" s="177">
        <v>90.988097981529293</v>
      </c>
      <c r="I8" s="177">
        <v>91.107041830182396</v>
      </c>
      <c r="J8" s="177">
        <v>83.244283849676293</v>
      </c>
      <c r="K8" s="177">
        <v>126.601993095244</v>
      </c>
      <c r="L8" s="183">
        <v>96.356017351172895</v>
      </c>
      <c r="M8" s="177"/>
      <c r="N8" s="184">
        <v>211.05751965002901</v>
      </c>
      <c r="O8" s="185">
        <v>176.43913817953899</v>
      </c>
      <c r="P8" s="186">
        <v>193.748328914784</v>
      </c>
      <c r="Q8" s="177"/>
      <c r="R8" s="187">
        <v>124.182392083633</v>
      </c>
      <c r="S8" s="160"/>
      <c r="T8" s="161">
        <v>11.622309560799501</v>
      </c>
      <c r="U8" s="155">
        <v>10.0008774374363</v>
      </c>
      <c r="V8" s="155">
        <v>9.6879974425706799</v>
      </c>
      <c r="W8" s="155">
        <v>-22.880437920553</v>
      </c>
      <c r="X8" s="155">
        <v>-24.6972846599901</v>
      </c>
      <c r="Y8" s="162">
        <v>-7.7750046706964202</v>
      </c>
      <c r="Z8" s="155"/>
      <c r="AA8" s="163">
        <v>12.088995477849499</v>
      </c>
      <c r="AB8" s="164">
        <v>12.0944143342006</v>
      </c>
      <c r="AC8" s="165">
        <v>12.0914627847287</v>
      </c>
      <c r="AD8" s="155"/>
      <c r="AE8" s="166">
        <v>0.12974998646550201</v>
      </c>
      <c r="AG8" s="182">
        <v>88.540303895597205</v>
      </c>
      <c r="AH8" s="177">
        <v>94.471608346337803</v>
      </c>
      <c r="AI8" s="177">
        <v>101.160449238276</v>
      </c>
      <c r="AJ8" s="177">
        <v>101.29816167208099</v>
      </c>
      <c r="AK8" s="177">
        <v>116.515061731561</v>
      </c>
      <c r="AL8" s="183">
        <v>100.39711697676999</v>
      </c>
      <c r="AM8" s="177"/>
      <c r="AN8" s="184">
        <v>174.85238577093199</v>
      </c>
      <c r="AO8" s="185">
        <v>169.561665129576</v>
      </c>
      <c r="AP8" s="186">
        <v>172.20702545025401</v>
      </c>
      <c r="AQ8" s="177"/>
      <c r="AR8" s="187">
        <v>120.91423368348001</v>
      </c>
      <c r="AS8" s="160"/>
      <c r="AT8" s="161">
        <v>4.5643089879056697</v>
      </c>
      <c r="AU8" s="155">
        <v>-2.3436834646070599</v>
      </c>
      <c r="AV8" s="155">
        <v>0.72125079375002699</v>
      </c>
      <c r="AW8" s="155">
        <v>-7.4779064007302196</v>
      </c>
      <c r="AX8" s="155">
        <v>-6.8833004093593804</v>
      </c>
      <c r="AY8" s="162">
        <v>-2.8058879924018498</v>
      </c>
      <c r="AZ8" s="155"/>
      <c r="BA8" s="163">
        <v>5.5153127870318501</v>
      </c>
      <c r="BB8" s="164">
        <v>4.9937644607172702</v>
      </c>
      <c r="BC8" s="165">
        <v>5.2578985542735701</v>
      </c>
      <c r="BD8" s="155"/>
      <c r="BE8" s="166">
        <v>0.31916144097999999</v>
      </c>
    </row>
    <row r="9" spans="1:57" x14ac:dyDescent="0.2">
      <c r="A9" s="20" t="s">
        <v>96</v>
      </c>
      <c r="B9" s="2" t="s">
        <v>57</v>
      </c>
      <c r="C9" s="2"/>
      <c r="D9" s="23" t="s">
        <v>93</v>
      </c>
      <c r="E9" s="26" t="s">
        <v>94</v>
      </c>
      <c r="F9" s="2"/>
      <c r="G9" s="182">
        <v>48.448717025273197</v>
      </c>
      <c r="H9" s="177">
        <v>55.528017499146102</v>
      </c>
      <c r="I9" s="177">
        <v>56.914036535177502</v>
      </c>
      <c r="J9" s="177">
        <v>50.801847451331902</v>
      </c>
      <c r="K9" s="177">
        <v>57.509217486338699</v>
      </c>
      <c r="L9" s="183">
        <v>53.840367199453503</v>
      </c>
      <c r="M9" s="177"/>
      <c r="N9" s="184">
        <v>90.717279721653</v>
      </c>
      <c r="O9" s="185">
        <v>89.256073202698005</v>
      </c>
      <c r="P9" s="186">
        <v>89.986676462175495</v>
      </c>
      <c r="Q9" s="177"/>
      <c r="R9" s="187">
        <v>64.167884131659804</v>
      </c>
      <c r="S9" s="160"/>
      <c r="T9" s="161">
        <v>12.671204067690599</v>
      </c>
      <c r="U9" s="155">
        <v>18.537604003189099</v>
      </c>
      <c r="V9" s="155">
        <v>26.256251868904702</v>
      </c>
      <c r="W9" s="155">
        <v>39.911889313095301</v>
      </c>
      <c r="X9" s="155">
        <v>33.607680088196297</v>
      </c>
      <c r="Y9" s="162">
        <v>25.634077897223399</v>
      </c>
      <c r="Z9" s="155"/>
      <c r="AA9" s="163">
        <v>30.7539738958145</v>
      </c>
      <c r="AB9" s="164">
        <v>26.368284685599399</v>
      </c>
      <c r="AC9" s="165">
        <v>28.541527351081498</v>
      </c>
      <c r="AD9" s="155"/>
      <c r="AE9" s="166">
        <v>26.760109890546001</v>
      </c>
      <c r="AG9" s="182">
        <v>49.9141593707308</v>
      </c>
      <c r="AH9" s="177">
        <v>67.740842843877999</v>
      </c>
      <c r="AI9" s="177">
        <v>76.872155035433707</v>
      </c>
      <c r="AJ9" s="177">
        <v>74.975423295551494</v>
      </c>
      <c r="AK9" s="177">
        <v>73.993033875512197</v>
      </c>
      <c r="AL9" s="183">
        <v>68.699122884221296</v>
      </c>
      <c r="AM9" s="177"/>
      <c r="AN9" s="184">
        <v>95.539722095927203</v>
      </c>
      <c r="AO9" s="185">
        <v>93.881335826502706</v>
      </c>
      <c r="AP9" s="186">
        <v>94.710528961214905</v>
      </c>
      <c r="AQ9" s="177"/>
      <c r="AR9" s="187">
        <v>76.130953191933699</v>
      </c>
      <c r="AS9" s="160"/>
      <c r="AT9" s="161">
        <v>3.6390988079010098</v>
      </c>
      <c r="AU9" s="155">
        <v>3.2102354392523602</v>
      </c>
      <c r="AV9" s="155">
        <v>7.6366087892021604</v>
      </c>
      <c r="AW9" s="155">
        <v>6.9406645989537603</v>
      </c>
      <c r="AX9" s="155">
        <v>6.3331881953365903</v>
      </c>
      <c r="AY9" s="162">
        <v>5.7091837561192396</v>
      </c>
      <c r="AZ9" s="155"/>
      <c r="BA9" s="163">
        <v>7.7296543572800198</v>
      </c>
      <c r="BB9" s="164">
        <v>3.8272755021507101</v>
      </c>
      <c r="BC9" s="165">
        <v>5.7595529518469499</v>
      </c>
      <c r="BD9" s="155"/>
      <c r="BE9" s="166">
        <v>5.7240190199477796</v>
      </c>
    </row>
    <row r="10" spans="1:57" x14ac:dyDescent="0.2">
      <c r="A10" s="20" t="s">
        <v>97</v>
      </c>
      <c r="B10" s="2" t="str">
        <f t="shared" si="0"/>
        <v>Virginia Area</v>
      </c>
      <c r="C10" s="2"/>
      <c r="D10" s="23" t="s">
        <v>93</v>
      </c>
      <c r="E10" s="26" t="s">
        <v>94</v>
      </c>
      <c r="F10" s="2"/>
      <c r="G10" s="182">
        <v>55.191567727708097</v>
      </c>
      <c r="H10" s="177">
        <v>61.515592631367902</v>
      </c>
      <c r="I10" s="177">
        <v>59.658987147558399</v>
      </c>
      <c r="J10" s="177">
        <v>57.044570621720098</v>
      </c>
      <c r="K10" s="177">
        <v>65.506665480743493</v>
      </c>
      <c r="L10" s="183">
        <v>59.784482158592198</v>
      </c>
      <c r="M10" s="177"/>
      <c r="N10" s="184">
        <v>88.277363248243304</v>
      </c>
      <c r="O10" s="185">
        <v>85.392843324735296</v>
      </c>
      <c r="P10" s="186">
        <v>86.8351032864893</v>
      </c>
      <c r="Q10" s="177"/>
      <c r="R10" s="187">
        <v>67.517112056088394</v>
      </c>
      <c r="S10" s="160"/>
      <c r="T10" s="161">
        <v>7.3839461705776701</v>
      </c>
      <c r="U10" s="155">
        <v>9.5956102350467205</v>
      </c>
      <c r="V10" s="155">
        <v>10.2897711782578</v>
      </c>
      <c r="W10" s="155">
        <v>10.1114445241785</v>
      </c>
      <c r="X10" s="155">
        <v>2.8709253424735302</v>
      </c>
      <c r="Y10" s="162">
        <v>7.8738210063710596</v>
      </c>
      <c r="Z10" s="155"/>
      <c r="AA10" s="163">
        <v>-3.0975013229783999</v>
      </c>
      <c r="AB10" s="164">
        <v>-1.7831552350387201</v>
      </c>
      <c r="AC10" s="165">
        <v>-2.45566846123406</v>
      </c>
      <c r="AD10" s="155"/>
      <c r="AE10" s="166">
        <v>3.83913904242449</v>
      </c>
      <c r="AG10" s="182">
        <v>53.255492393023403</v>
      </c>
      <c r="AH10" s="177">
        <v>67.015890673378905</v>
      </c>
      <c r="AI10" s="177">
        <v>70.409310607789493</v>
      </c>
      <c r="AJ10" s="177">
        <v>72.322842566977002</v>
      </c>
      <c r="AK10" s="177">
        <v>75.117330936092699</v>
      </c>
      <c r="AL10" s="183">
        <v>67.625490865686004</v>
      </c>
      <c r="AM10" s="177"/>
      <c r="AN10" s="184">
        <v>100.63051555515899</v>
      </c>
      <c r="AO10" s="185">
        <v>96.859260844637603</v>
      </c>
      <c r="AP10" s="186">
        <v>98.744888199898597</v>
      </c>
      <c r="AQ10" s="177"/>
      <c r="AR10" s="187">
        <v>76.517864488519507</v>
      </c>
      <c r="AS10" s="160"/>
      <c r="AT10" s="161">
        <v>3.3440755575274701</v>
      </c>
      <c r="AU10" s="155">
        <v>1.79239662349521</v>
      </c>
      <c r="AV10" s="155">
        <v>2.6365455730223202</v>
      </c>
      <c r="AW10" s="155">
        <v>3.0399069225969702</v>
      </c>
      <c r="AX10" s="155">
        <v>4.1382262874531097</v>
      </c>
      <c r="AY10" s="162">
        <v>2.9965178492846398</v>
      </c>
      <c r="AZ10" s="155"/>
      <c r="BA10" s="163">
        <v>8.7522986302761296</v>
      </c>
      <c r="BB10" s="164">
        <v>5.2953315759118098</v>
      </c>
      <c r="BC10" s="165">
        <v>7.0289079082124299</v>
      </c>
      <c r="BD10" s="155"/>
      <c r="BE10" s="166">
        <v>4.4489827121430796</v>
      </c>
    </row>
    <row r="11" spans="1:57" x14ac:dyDescent="0.2">
      <c r="A11" s="33" t="s">
        <v>98</v>
      </c>
      <c r="B11" s="2" t="str">
        <f t="shared" si="0"/>
        <v>Washington, DC</v>
      </c>
      <c r="C11" s="2"/>
      <c r="D11" s="23" t="s">
        <v>93</v>
      </c>
      <c r="E11" s="26" t="s">
        <v>94</v>
      </c>
      <c r="F11" s="2"/>
      <c r="G11" s="182">
        <v>91.797146767260202</v>
      </c>
      <c r="H11" s="177">
        <v>91.262908822961805</v>
      </c>
      <c r="I11" s="177">
        <v>92.980392323682295</v>
      </c>
      <c r="J11" s="177">
        <v>75.893631164867102</v>
      </c>
      <c r="K11" s="177">
        <v>88.215009604167903</v>
      </c>
      <c r="L11" s="183">
        <v>88.029580651442799</v>
      </c>
      <c r="M11" s="177"/>
      <c r="N11" s="184">
        <v>123.957584047433</v>
      </c>
      <c r="O11" s="185">
        <v>98.326144825590006</v>
      </c>
      <c r="P11" s="186">
        <v>111.141864436511</v>
      </c>
      <c r="Q11" s="177"/>
      <c r="R11" s="187">
        <v>94.633404736276901</v>
      </c>
      <c r="S11" s="160"/>
      <c r="T11" s="161">
        <v>22.2372414793169</v>
      </c>
      <c r="U11" s="155">
        <v>25.297151775370299</v>
      </c>
      <c r="V11" s="155">
        <v>36.093789502223402</v>
      </c>
      <c r="W11" s="155">
        <v>-3.5248671887940302</v>
      </c>
      <c r="X11" s="155">
        <v>-15.993924133167599</v>
      </c>
      <c r="Y11" s="162">
        <v>10.055789345215301</v>
      </c>
      <c r="Z11" s="155"/>
      <c r="AA11" s="163">
        <v>23.2283146858538</v>
      </c>
      <c r="AB11" s="164">
        <v>0.99312310260533598</v>
      </c>
      <c r="AC11" s="165">
        <v>12.292270081356</v>
      </c>
      <c r="AD11" s="155"/>
      <c r="AE11" s="166">
        <v>10.796770211276201</v>
      </c>
      <c r="AG11" s="182">
        <v>111.22668569611299</v>
      </c>
      <c r="AH11" s="177">
        <v>150.49409342322201</v>
      </c>
      <c r="AI11" s="177">
        <v>165.91853737968299</v>
      </c>
      <c r="AJ11" s="177">
        <v>142.72839930436001</v>
      </c>
      <c r="AK11" s="177">
        <v>119.422112184006</v>
      </c>
      <c r="AL11" s="183">
        <v>137.95815279069799</v>
      </c>
      <c r="AM11" s="177"/>
      <c r="AN11" s="184">
        <v>129.30227251893101</v>
      </c>
      <c r="AO11" s="185">
        <v>124.797119190847</v>
      </c>
      <c r="AP11" s="186">
        <v>127.04969585488899</v>
      </c>
      <c r="AQ11" s="177"/>
      <c r="AR11" s="187">
        <v>134.841413703618</v>
      </c>
      <c r="AS11" s="160"/>
      <c r="AT11" s="161">
        <v>6.4282985139718303</v>
      </c>
      <c r="AU11" s="155">
        <v>5.9371742983210698</v>
      </c>
      <c r="AV11" s="155">
        <v>4.5802483300257402</v>
      </c>
      <c r="AW11" s="155">
        <v>-8.4705109023578</v>
      </c>
      <c r="AX11" s="155">
        <v>-9.4061548819834808</v>
      </c>
      <c r="AY11" s="162">
        <v>-0.45986118152875599</v>
      </c>
      <c r="AZ11" s="155"/>
      <c r="BA11" s="163">
        <v>9.7682818188070701</v>
      </c>
      <c r="BB11" s="164">
        <v>7.7590234042051298</v>
      </c>
      <c r="BC11" s="165">
        <v>8.7721864014695203</v>
      </c>
      <c r="BD11" s="155"/>
      <c r="BE11" s="166">
        <v>1.8676351469666299</v>
      </c>
    </row>
    <row r="12" spans="1:57" x14ac:dyDescent="0.2">
      <c r="A12" s="20" t="s">
        <v>99</v>
      </c>
      <c r="B12" s="2" t="str">
        <f t="shared" si="0"/>
        <v>Arlington, VA</v>
      </c>
      <c r="C12" s="2"/>
      <c r="D12" s="23" t="s">
        <v>93</v>
      </c>
      <c r="E12" s="26" t="s">
        <v>94</v>
      </c>
      <c r="F12" s="2"/>
      <c r="G12" s="182">
        <v>78.975868738110293</v>
      </c>
      <c r="H12" s="177">
        <v>82.590511087645098</v>
      </c>
      <c r="I12" s="177">
        <v>86.252213305174195</v>
      </c>
      <c r="J12" s="177">
        <v>79.601646251319906</v>
      </c>
      <c r="K12" s="177">
        <v>89.751506863780307</v>
      </c>
      <c r="L12" s="183">
        <v>83.435102657259904</v>
      </c>
      <c r="M12" s="177"/>
      <c r="N12" s="184">
        <v>121.220703273495</v>
      </c>
      <c r="O12" s="185">
        <v>92.071457233368506</v>
      </c>
      <c r="P12" s="186">
        <v>106.64608025343099</v>
      </c>
      <c r="Q12" s="177"/>
      <c r="R12" s="187">
        <v>90.067610965269594</v>
      </c>
      <c r="S12" s="160"/>
      <c r="T12" s="161">
        <v>1.5795613370826</v>
      </c>
      <c r="U12" s="155">
        <v>11.7552969361897</v>
      </c>
      <c r="V12" s="155">
        <v>30.481227572745802</v>
      </c>
      <c r="W12" s="155">
        <v>5.8879980826392897</v>
      </c>
      <c r="X12" s="155">
        <v>-14.1313485762784</v>
      </c>
      <c r="Y12" s="162">
        <v>4.9634806724443896</v>
      </c>
      <c r="Z12" s="155"/>
      <c r="AA12" s="163">
        <v>26.075685837128798</v>
      </c>
      <c r="AB12" s="164">
        <v>6.9772881851106501</v>
      </c>
      <c r="AC12" s="165">
        <v>17.0548865677858</v>
      </c>
      <c r="AD12" s="155"/>
      <c r="AE12" s="166">
        <v>8.7663732568968804</v>
      </c>
      <c r="AG12" s="182">
        <v>120.23280569647</v>
      </c>
      <c r="AH12" s="177">
        <v>174.357547548605</v>
      </c>
      <c r="AI12" s="177">
        <v>191.61644283601001</v>
      </c>
      <c r="AJ12" s="177">
        <v>176.49546571217201</v>
      </c>
      <c r="AK12" s="177">
        <v>144.981554046914</v>
      </c>
      <c r="AL12" s="183">
        <v>161.538508971216</v>
      </c>
      <c r="AM12" s="177"/>
      <c r="AN12" s="184">
        <v>129.544580779797</v>
      </c>
      <c r="AO12" s="185">
        <v>110.74681952662699</v>
      </c>
      <c r="AP12" s="186">
        <v>120.145700153212</v>
      </c>
      <c r="AQ12" s="177"/>
      <c r="AR12" s="187">
        <v>149.71163511759201</v>
      </c>
      <c r="AS12" s="160"/>
      <c r="AT12" s="161">
        <v>0.88450858386470599</v>
      </c>
      <c r="AU12" s="155">
        <v>4.9729123485618603</v>
      </c>
      <c r="AV12" s="155">
        <v>6.2767569704264297</v>
      </c>
      <c r="AW12" s="155">
        <v>-3.0713600120796598</v>
      </c>
      <c r="AX12" s="155">
        <v>-6.6735303992363697</v>
      </c>
      <c r="AY12" s="162">
        <v>0.58493499669373095</v>
      </c>
      <c r="AZ12" s="155"/>
      <c r="BA12" s="163">
        <v>12.108679346461701</v>
      </c>
      <c r="BB12" s="164">
        <v>6.6535729937398598</v>
      </c>
      <c r="BC12" s="165">
        <v>9.5267691991949697</v>
      </c>
      <c r="BD12" s="155"/>
      <c r="BE12" s="166">
        <v>2.50288801965789</v>
      </c>
    </row>
    <row r="13" spans="1:57" x14ac:dyDescent="0.2">
      <c r="A13" s="20" t="s">
        <v>38</v>
      </c>
      <c r="B13" s="2" t="str">
        <f t="shared" si="0"/>
        <v>Suburban Virginia Area</v>
      </c>
      <c r="C13" s="2"/>
      <c r="D13" s="23" t="s">
        <v>93</v>
      </c>
      <c r="E13" s="26" t="s">
        <v>94</v>
      </c>
      <c r="F13" s="2"/>
      <c r="G13" s="182">
        <v>77.913199672667702</v>
      </c>
      <c r="H13" s="177">
        <v>81.462484451718396</v>
      </c>
      <c r="I13" s="177">
        <v>79.2405466448445</v>
      </c>
      <c r="J13" s="177">
        <v>67.824549918166895</v>
      </c>
      <c r="K13" s="177">
        <v>72.159453355155406</v>
      </c>
      <c r="L13" s="183">
        <v>75.720046808510602</v>
      </c>
      <c r="M13" s="177"/>
      <c r="N13" s="184">
        <v>115.072238952536</v>
      </c>
      <c r="O13" s="185">
        <v>96.9691882160392</v>
      </c>
      <c r="P13" s="186">
        <v>106.020713584288</v>
      </c>
      <c r="Q13" s="177"/>
      <c r="R13" s="187">
        <v>84.377380173018395</v>
      </c>
      <c r="S13" s="160"/>
      <c r="T13" s="161">
        <v>25.9143992555742</v>
      </c>
      <c r="U13" s="155">
        <v>27.280629471112299</v>
      </c>
      <c r="V13" s="155">
        <v>31.272910608390699</v>
      </c>
      <c r="W13" s="155">
        <v>0.87677375942274705</v>
      </c>
      <c r="X13" s="155">
        <v>-18.411661424584299</v>
      </c>
      <c r="Y13" s="162">
        <v>10.7271474572018</v>
      </c>
      <c r="Z13" s="155"/>
      <c r="AA13" s="163">
        <v>14.404070221537401</v>
      </c>
      <c r="AB13" s="164">
        <v>4.9432687200067802</v>
      </c>
      <c r="AC13" s="165">
        <v>9.8742365565391399</v>
      </c>
      <c r="AD13" s="155"/>
      <c r="AE13" s="166">
        <v>10.419431552955</v>
      </c>
      <c r="AG13" s="182">
        <v>81.501774549918096</v>
      </c>
      <c r="AH13" s="177">
        <v>108.55694885433699</v>
      </c>
      <c r="AI13" s="177">
        <v>117.202120703764</v>
      </c>
      <c r="AJ13" s="177">
        <v>106.053306464811</v>
      </c>
      <c r="AK13" s="177">
        <v>96.566119067103102</v>
      </c>
      <c r="AL13" s="183">
        <v>101.976053927986</v>
      </c>
      <c r="AM13" s="177"/>
      <c r="AN13" s="184">
        <v>124.42288338788801</v>
      </c>
      <c r="AO13" s="185">
        <v>121.779788461538</v>
      </c>
      <c r="AP13" s="186">
        <v>123.101335924713</v>
      </c>
      <c r="AQ13" s="177"/>
      <c r="AR13" s="187">
        <v>108.011848784194</v>
      </c>
      <c r="AS13" s="160"/>
      <c r="AT13" s="161">
        <v>6.1384100933047101</v>
      </c>
      <c r="AU13" s="155">
        <v>9.4853527226294503</v>
      </c>
      <c r="AV13" s="155">
        <v>7.7457814805299403</v>
      </c>
      <c r="AW13" s="155">
        <v>-2.7142565210593501</v>
      </c>
      <c r="AX13" s="155">
        <v>-5.5401111816773403</v>
      </c>
      <c r="AY13" s="162">
        <v>2.8070026946392099</v>
      </c>
      <c r="AZ13" s="155"/>
      <c r="BA13" s="163">
        <v>4.3844000542910999</v>
      </c>
      <c r="BB13" s="164">
        <v>4.3112468151369301</v>
      </c>
      <c r="BC13" s="165">
        <v>4.3482032813299902</v>
      </c>
      <c r="BD13" s="155"/>
      <c r="BE13" s="166">
        <v>3.30383974677259</v>
      </c>
    </row>
    <row r="14" spans="1:57" x14ac:dyDescent="0.2">
      <c r="A14" s="20" t="s">
        <v>100</v>
      </c>
      <c r="B14" s="2" t="str">
        <f t="shared" si="0"/>
        <v>Alexandria, VA</v>
      </c>
      <c r="C14" s="2"/>
      <c r="D14" s="23" t="s">
        <v>93</v>
      </c>
      <c r="E14" s="26" t="s">
        <v>94</v>
      </c>
      <c r="F14" s="2"/>
      <c r="G14" s="182">
        <v>64.703732558139507</v>
      </c>
      <c r="H14" s="177">
        <v>70.875626744185993</v>
      </c>
      <c r="I14" s="177">
        <v>70.605377829367299</v>
      </c>
      <c r="J14" s="177">
        <v>61.927982588508399</v>
      </c>
      <c r="K14" s="177">
        <v>70.412117237376606</v>
      </c>
      <c r="L14" s="183">
        <v>67.704908351724896</v>
      </c>
      <c r="M14" s="177"/>
      <c r="N14" s="184">
        <v>98.816330818340106</v>
      </c>
      <c r="O14" s="185">
        <v>95.105924550203099</v>
      </c>
      <c r="P14" s="186">
        <v>96.961127684271602</v>
      </c>
      <c r="Q14" s="177"/>
      <c r="R14" s="187">
        <v>76.067988552467796</v>
      </c>
      <c r="S14" s="160"/>
      <c r="T14" s="161">
        <v>10.253248917132799</v>
      </c>
      <c r="U14" s="155">
        <v>28.835991461359299</v>
      </c>
      <c r="V14" s="155">
        <v>27.5540377829665</v>
      </c>
      <c r="W14" s="155">
        <v>8.1535750789964698</v>
      </c>
      <c r="X14" s="155">
        <v>3.0768284372757</v>
      </c>
      <c r="Y14" s="162">
        <v>14.901433770215601</v>
      </c>
      <c r="Z14" s="155"/>
      <c r="AA14" s="163">
        <v>30.028198715132898</v>
      </c>
      <c r="AB14" s="164">
        <v>22.7618404223516</v>
      </c>
      <c r="AC14" s="165">
        <v>26.360081267701698</v>
      </c>
      <c r="AD14" s="155"/>
      <c r="AE14" s="166">
        <v>18.832449900587999</v>
      </c>
      <c r="AG14" s="182">
        <v>95.565495930232501</v>
      </c>
      <c r="AH14" s="177">
        <v>124.860143895348</v>
      </c>
      <c r="AI14" s="177">
        <v>133.27206247275799</v>
      </c>
      <c r="AJ14" s="177">
        <v>113.49466104896101</v>
      </c>
      <c r="AK14" s="177">
        <v>101.197514746476</v>
      </c>
      <c r="AL14" s="183">
        <v>113.678579848295</v>
      </c>
      <c r="AM14" s="177"/>
      <c r="AN14" s="184">
        <v>107.321835536829</v>
      </c>
      <c r="AO14" s="185">
        <v>105.90337585355201</v>
      </c>
      <c r="AP14" s="186">
        <v>106.61260569519099</v>
      </c>
      <c r="AQ14" s="177"/>
      <c r="AR14" s="187">
        <v>111.65947865075201</v>
      </c>
      <c r="AS14" s="160"/>
      <c r="AT14" s="161">
        <v>8.5056301130047505</v>
      </c>
      <c r="AU14" s="155">
        <v>7.0422843353208</v>
      </c>
      <c r="AV14" s="155">
        <v>3.16076261081863</v>
      </c>
      <c r="AW14" s="155">
        <v>-8.1012382820429298</v>
      </c>
      <c r="AX14" s="155">
        <v>-2.44214156463826</v>
      </c>
      <c r="AY14" s="162">
        <v>1.2927100687909501</v>
      </c>
      <c r="AZ14" s="155"/>
      <c r="BA14" s="163">
        <v>15.961969628415201</v>
      </c>
      <c r="BB14" s="164">
        <v>16.459303333108402</v>
      </c>
      <c r="BC14" s="165">
        <v>16.208450184277801</v>
      </c>
      <c r="BD14" s="155"/>
      <c r="BE14" s="166">
        <v>4.9679070708584296</v>
      </c>
    </row>
    <row r="15" spans="1:57" x14ac:dyDescent="0.2">
      <c r="A15" s="20" t="s">
        <v>37</v>
      </c>
      <c r="B15" s="2" t="str">
        <f t="shared" si="0"/>
        <v>Fairfax/Tysons Corner, VA</v>
      </c>
      <c r="C15" s="2"/>
      <c r="D15" s="23" t="s">
        <v>93</v>
      </c>
      <c r="E15" s="26" t="s">
        <v>94</v>
      </c>
      <c r="F15" s="2"/>
      <c r="G15" s="182">
        <v>78.971065157116399</v>
      </c>
      <c r="H15" s="177">
        <v>81.250076247689407</v>
      </c>
      <c r="I15" s="177">
        <v>73.598219731977807</v>
      </c>
      <c r="J15" s="177">
        <v>66.432919362291997</v>
      </c>
      <c r="K15" s="177">
        <v>64.211292744916804</v>
      </c>
      <c r="L15" s="183">
        <v>72.892714648798503</v>
      </c>
      <c r="M15" s="177"/>
      <c r="N15" s="184">
        <v>81.281370147874298</v>
      </c>
      <c r="O15" s="185">
        <v>79.3253893253234</v>
      </c>
      <c r="P15" s="186">
        <v>80.303379736598799</v>
      </c>
      <c r="Q15" s="177"/>
      <c r="R15" s="187">
        <v>75.010047531027098</v>
      </c>
      <c r="S15" s="160"/>
      <c r="T15" s="161">
        <v>22.021646302573199</v>
      </c>
      <c r="U15" s="155">
        <v>25.5848957810461</v>
      </c>
      <c r="V15" s="155">
        <v>21.906742276951199</v>
      </c>
      <c r="W15" s="155">
        <v>10.552494347985901</v>
      </c>
      <c r="X15" s="155">
        <v>-7.8843156508244299</v>
      </c>
      <c r="Y15" s="162">
        <v>14.041780555255899</v>
      </c>
      <c r="Z15" s="155"/>
      <c r="AA15" s="163">
        <v>1.6401907570580501</v>
      </c>
      <c r="AB15" s="164">
        <v>3.6296282809833702</v>
      </c>
      <c r="AC15" s="165">
        <v>2.6131570773907198</v>
      </c>
      <c r="AD15" s="155"/>
      <c r="AE15" s="166">
        <v>10.284683490655199</v>
      </c>
      <c r="AG15" s="182">
        <v>94.408206446395496</v>
      </c>
      <c r="AH15" s="177">
        <v>138.88789741219901</v>
      </c>
      <c r="AI15" s="177">
        <v>158.80701074399201</v>
      </c>
      <c r="AJ15" s="177">
        <v>137.86376155267999</v>
      </c>
      <c r="AK15" s="177">
        <v>101.892943045286</v>
      </c>
      <c r="AL15" s="183">
        <v>126.37196384011</v>
      </c>
      <c r="AM15" s="177"/>
      <c r="AN15" s="184">
        <v>102.64171210720799</v>
      </c>
      <c r="AO15" s="185">
        <v>102.105853165434</v>
      </c>
      <c r="AP15" s="186">
        <v>102.373782636321</v>
      </c>
      <c r="AQ15" s="177"/>
      <c r="AR15" s="187">
        <v>119.515340639028</v>
      </c>
      <c r="AS15" s="160"/>
      <c r="AT15" s="161">
        <v>13.1649786529381</v>
      </c>
      <c r="AU15" s="155">
        <v>12.774417230411601</v>
      </c>
      <c r="AV15" s="155">
        <v>8.3010941082147092</v>
      </c>
      <c r="AW15" s="155">
        <v>-1.4189029904522601</v>
      </c>
      <c r="AX15" s="155">
        <v>-0.30081252385939</v>
      </c>
      <c r="AY15" s="162">
        <v>6.1478382239276304</v>
      </c>
      <c r="AZ15" s="155"/>
      <c r="BA15" s="163">
        <v>11.9060452638481</v>
      </c>
      <c r="BB15" s="164">
        <v>13.4324977157113</v>
      </c>
      <c r="BC15" s="165">
        <v>12.6621039994918</v>
      </c>
      <c r="BD15" s="155"/>
      <c r="BE15" s="166">
        <v>7.6714888223070998</v>
      </c>
    </row>
    <row r="16" spans="1:57" x14ac:dyDescent="0.2">
      <c r="A16" s="20" t="s">
        <v>39</v>
      </c>
      <c r="B16" s="2" t="str">
        <f t="shared" si="0"/>
        <v>I-95 Fredericksburg, VA</v>
      </c>
      <c r="C16" s="2"/>
      <c r="D16" s="23" t="s">
        <v>93</v>
      </c>
      <c r="E16" s="26" t="s">
        <v>94</v>
      </c>
      <c r="F16" s="2"/>
      <c r="G16" s="182">
        <v>48.031722498618002</v>
      </c>
      <c r="H16" s="177">
        <v>50.098668877832999</v>
      </c>
      <c r="I16" s="177">
        <v>50.970139303482497</v>
      </c>
      <c r="J16" s="177">
        <v>48.995957987838501</v>
      </c>
      <c r="K16" s="177">
        <v>50.381513543394099</v>
      </c>
      <c r="L16" s="183">
        <v>49.6956004422332</v>
      </c>
      <c r="M16" s="177"/>
      <c r="N16" s="184">
        <v>66.814906578220004</v>
      </c>
      <c r="O16" s="185">
        <v>71.000588170259803</v>
      </c>
      <c r="P16" s="186">
        <v>68.907747374239904</v>
      </c>
      <c r="Q16" s="177"/>
      <c r="R16" s="187">
        <v>55.184785279949402</v>
      </c>
      <c r="S16" s="160"/>
      <c r="T16" s="161">
        <v>3.7223933455336198</v>
      </c>
      <c r="U16" s="155">
        <v>7.1070440027465196</v>
      </c>
      <c r="V16" s="155">
        <v>13.2337284168671</v>
      </c>
      <c r="W16" s="155">
        <v>12.6852781211385</v>
      </c>
      <c r="X16" s="155">
        <v>6.6633530593061696</v>
      </c>
      <c r="Y16" s="162">
        <v>8.5987283706168007</v>
      </c>
      <c r="Z16" s="155"/>
      <c r="AA16" s="163">
        <v>-3.25862020990261</v>
      </c>
      <c r="AB16" s="164">
        <v>-6.0270686714300101</v>
      </c>
      <c r="AC16" s="165">
        <v>-4.7049518944220798</v>
      </c>
      <c r="AD16" s="155"/>
      <c r="AE16" s="166">
        <v>3.4223657374082501</v>
      </c>
      <c r="AG16" s="182">
        <v>56.192781647318903</v>
      </c>
      <c r="AH16" s="177">
        <v>67.625113598673295</v>
      </c>
      <c r="AI16" s="177">
        <v>70.9552200110558</v>
      </c>
      <c r="AJ16" s="177">
        <v>68.683305693753397</v>
      </c>
      <c r="AK16" s="177">
        <v>67.955890547263607</v>
      </c>
      <c r="AL16" s="183">
        <v>66.282462299613002</v>
      </c>
      <c r="AM16" s="177"/>
      <c r="AN16" s="184">
        <v>83.719449695964599</v>
      </c>
      <c r="AO16" s="185">
        <v>83.948009950248704</v>
      </c>
      <c r="AP16" s="186">
        <v>83.833729823106594</v>
      </c>
      <c r="AQ16" s="177"/>
      <c r="AR16" s="187">
        <v>71.297110163468304</v>
      </c>
      <c r="AS16" s="160"/>
      <c r="AT16" s="161">
        <v>3.24083541007341</v>
      </c>
      <c r="AU16" s="155">
        <v>6.9419060024343899</v>
      </c>
      <c r="AV16" s="155">
        <v>3.6351068433260698</v>
      </c>
      <c r="AW16" s="155">
        <v>2.5139216559711901</v>
      </c>
      <c r="AX16" s="155">
        <v>1.8709280458594499</v>
      </c>
      <c r="AY16" s="162">
        <v>3.6100564607818502</v>
      </c>
      <c r="AZ16" s="155"/>
      <c r="BA16" s="163">
        <v>3.0734734876207699</v>
      </c>
      <c r="BB16" s="164">
        <v>2.3819375518952399</v>
      </c>
      <c r="BC16" s="165">
        <v>2.7260703750927702</v>
      </c>
      <c r="BD16" s="155"/>
      <c r="BE16" s="166">
        <v>3.3082727213785401</v>
      </c>
    </row>
    <row r="17" spans="1:70" x14ac:dyDescent="0.2">
      <c r="A17" s="20" t="s">
        <v>101</v>
      </c>
      <c r="B17" s="2" t="str">
        <f t="shared" si="0"/>
        <v>Dulles Airport Area, VA</v>
      </c>
      <c r="C17" s="2"/>
      <c r="D17" s="23" t="s">
        <v>93</v>
      </c>
      <c r="E17" s="26" t="s">
        <v>94</v>
      </c>
      <c r="F17" s="2"/>
      <c r="G17" s="182">
        <v>98.880357968735495</v>
      </c>
      <c r="H17" s="177">
        <v>100.806529460734</v>
      </c>
      <c r="I17" s="177">
        <v>103.502983072796</v>
      </c>
      <c r="J17" s="177">
        <v>81.280691887891905</v>
      </c>
      <c r="K17" s="177">
        <v>67.507291647396102</v>
      </c>
      <c r="L17" s="183">
        <v>90.395570807510794</v>
      </c>
      <c r="M17" s="177"/>
      <c r="N17" s="184">
        <v>72.064358523725801</v>
      </c>
      <c r="O17" s="185">
        <v>68.053842382758305</v>
      </c>
      <c r="P17" s="186">
        <v>70.059100453241996</v>
      </c>
      <c r="Q17" s="177"/>
      <c r="R17" s="187">
        <v>84.585150706291202</v>
      </c>
      <c r="S17" s="160"/>
      <c r="T17" s="161">
        <v>49.7395277789471</v>
      </c>
      <c r="U17" s="155">
        <v>57.986039134473799</v>
      </c>
      <c r="V17" s="155">
        <v>84.5525561161501</v>
      </c>
      <c r="W17" s="155">
        <v>64.631104219201802</v>
      </c>
      <c r="X17" s="155">
        <v>18.942799387575601</v>
      </c>
      <c r="Y17" s="162">
        <v>54.759307847669803</v>
      </c>
      <c r="Z17" s="155"/>
      <c r="AA17" s="163">
        <v>4.6572309710220896</v>
      </c>
      <c r="AB17" s="164">
        <v>1.3962690320070701</v>
      </c>
      <c r="AC17" s="165">
        <v>3.0476240304901099</v>
      </c>
      <c r="AD17" s="155"/>
      <c r="AE17" s="166">
        <v>38.331600275435598</v>
      </c>
      <c r="AG17" s="182">
        <v>88.904837434094901</v>
      </c>
      <c r="AH17" s="177">
        <v>124.611313245768</v>
      </c>
      <c r="AI17" s="177">
        <v>141.707034501896</v>
      </c>
      <c r="AJ17" s="177">
        <v>128.548692072888</v>
      </c>
      <c r="AK17" s="177">
        <v>104.889077328646</v>
      </c>
      <c r="AL17" s="183">
        <v>117.732190916658</v>
      </c>
      <c r="AM17" s="177"/>
      <c r="AN17" s="184">
        <v>99.6394690592914</v>
      </c>
      <c r="AO17" s="185">
        <v>95.304745860697395</v>
      </c>
      <c r="AP17" s="186">
        <v>97.472107459994405</v>
      </c>
      <c r="AQ17" s="177"/>
      <c r="AR17" s="187">
        <v>111.94359564332601</v>
      </c>
      <c r="AS17" s="160"/>
      <c r="AT17" s="161">
        <v>12.2512980699141</v>
      </c>
      <c r="AU17" s="155">
        <v>12.8658791845992</v>
      </c>
      <c r="AV17" s="155">
        <v>14.3141969347343</v>
      </c>
      <c r="AW17" s="155">
        <v>9.0484316624956609</v>
      </c>
      <c r="AX17" s="155">
        <v>12.401643154079199</v>
      </c>
      <c r="AY17" s="162">
        <v>12.1750295565875</v>
      </c>
      <c r="AZ17" s="155"/>
      <c r="BA17" s="163">
        <v>15.3471732485665</v>
      </c>
      <c r="BB17" s="164">
        <v>11.677015262427799</v>
      </c>
      <c r="BC17" s="165">
        <v>13.5232359728251</v>
      </c>
      <c r="BD17" s="155"/>
      <c r="BE17" s="166">
        <v>12.5074541952093</v>
      </c>
    </row>
    <row r="18" spans="1:70" x14ac:dyDescent="0.2">
      <c r="A18" s="20" t="s">
        <v>46</v>
      </c>
      <c r="B18" s="2" t="str">
        <f t="shared" si="0"/>
        <v>Williamsburg, VA</v>
      </c>
      <c r="C18" s="2"/>
      <c r="D18" s="23" t="s">
        <v>93</v>
      </c>
      <c r="E18" s="26" t="s">
        <v>94</v>
      </c>
      <c r="F18" s="2"/>
      <c r="G18" s="182">
        <v>70.037400571874102</v>
      </c>
      <c r="H18" s="177">
        <v>71.894808942032697</v>
      </c>
      <c r="I18" s="177">
        <v>67.367288796464706</v>
      </c>
      <c r="J18" s="177">
        <v>69.238478034832298</v>
      </c>
      <c r="K18" s="177">
        <v>114.919797244606</v>
      </c>
      <c r="L18" s="183">
        <v>78.691554717962006</v>
      </c>
      <c r="M18" s="177"/>
      <c r="N18" s="184">
        <v>195.012034052508</v>
      </c>
      <c r="O18" s="185">
        <v>149.093845853912</v>
      </c>
      <c r="P18" s="186">
        <v>172.05293995321</v>
      </c>
      <c r="Q18" s="177"/>
      <c r="R18" s="187">
        <v>105.366236213747</v>
      </c>
      <c r="S18" s="160"/>
      <c r="T18" s="161">
        <v>8.6824832436166997</v>
      </c>
      <c r="U18" s="155">
        <v>2.61686142144509</v>
      </c>
      <c r="V18" s="155">
        <v>1.01894430308035</v>
      </c>
      <c r="W18" s="155">
        <v>-28.326074822551298</v>
      </c>
      <c r="X18" s="155">
        <v>-20.687426066369898</v>
      </c>
      <c r="Y18" s="162">
        <v>-11.1207985002555</v>
      </c>
      <c r="Z18" s="155"/>
      <c r="AA18" s="163">
        <v>18.6605949153994</v>
      </c>
      <c r="AB18" s="164">
        <v>15.0944602307198</v>
      </c>
      <c r="AC18" s="165">
        <v>17.088691357894302</v>
      </c>
      <c r="AD18" s="155"/>
      <c r="AE18" s="166">
        <v>0.13448783349340901</v>
      </c>
      <c r="AG18" s="182">
        <v>67.416481024174601</v>
      </c>
      <c r="AH18" s="177">
        <v>72.003825383415602</v>
      </c>
      <c r="AI18" s="177">
        <v>73.6112688458539</v>
      </c>
      <c r="AJ18" s="177">
        <v>80.776411164543802</v>
      </c>
      <c r="AK18" s="177">
        <v>98.978054003119297</v>
      </c>
      <c r="AL18" s="183">
        <v>78.557208084221401</v>
      </c>
      <c r="AM18" s="177"/>
      <c r="AN18" s="184">
        <v>157.94672147127599</v>
      </c>
      <c r="AO18" s="185">
        <v>151.15137574733501</v>
      </c>
      <c r="AP18" s="186">
        <v>154.549048609305</v>
      </c>
      <c r="AQ18" s="177"/>
      <c r="AR18" s="187">
        <v>100.269162519959</v>
      </c>
      <c r="AS18" s="160"/>
      <c r="AT18" s="161">
        <v>-4.4898353658893697</v>
      </c>
      <c r="AU18" s="155">
        <v>-5.93512944418997</v>
      </c>
      <c r="AV18" s="155">
        <v>-1.71080753494588</v>
      </c>
      <c r="AW18" s="155">
        <v>-6.9630936847509997</v>
      </c>
      <c r="AX18" s="155">
        <v>-6.3028837901485399</v>
      </c>
      <c r="AY18" s="162">
        <v>-5.2347652368764699</v>
      </c>
      <c r="AZ18" s="155"/>
      <c r="BA18" s="163">
        <v>10.097608921337001</v>
      </c>
      <c r="BB18" s="164">
        <v>9.3811364357095997</v>
      </c>
      <c r="BC18" s="165">
        <v>9.7460793434249897</v>
      </c>
      <c r="BD18" s="155"/>
      <c r="BE18" s="166">
        <v>0.82634543901914304</v>
      </c>
    </row>
    <row r="19" spans="1:70" x14ac:dyDescent="0.2">
      <c r="A19" s="20" t="s">
        <v>102</v>
      </c>
      <c r="B19" s="2" t="str">
        <f t="shared" si="0"/>
        <v>Virginia Beach, VA</v>
      </c>
      <c r="C19" s="2"/>
      <c r="D19" s="23" t="s">
        <v>93</v>
      </c>
      <c r="E19" s="26" t="s">
        <v>94</v>
      </c>
      <c r="F19" s="2"/>
      <c r="G19" s="182">
        <v>137.08747581215999</v>
      </c>
      <c r="H19" s="177">
        <v>138.01687331078401</v>
      </c>
      <c r="I19" s="177">
        <v>138.38047810902199</v>
      </c>
      <c r="J19" s="177">
        <v>121.315029819869</v>
      </c>
      <c r="K19" s="177">
        <v>205.90704745535999</v>
      </c>
      <c r="L19" s="183">
        <v>148.14138090143899</v>
      </c>
      <c r="M19" s="177"/>
      <c r="N19" s="184">
        <v>317.38540289467397</v>
      </c>
      <c r="O19" s="185">
        <v>273.76911474081601</v>
      </c>
      <c r="P19" s="186">
        <v>295.57725881774502</v>
      </c>
      <c r="Q19" s="177"/>
      <c r="R19" s="187">
        <v>190.26591744895501</v>
      </c>
      <c r="S19" s="160"/>
      <c r="T19" s="161">
        <v>14.277244106578101</v>
      </c>
      <c r="U19" s="155">
        <v>10.1222311031638</v>
      </c>
      <c r="V19" s="155">
        <v>7.0175967988765704</v>
      </c>
      <c r="W19" s="155">
        <v>-32.735430874794297</v>
      </c>
      <c r="X19" s="155">
        <v>-25.661624164048</v>
      </c>
      <c r="Y19" s="162">
        <v>-11.010344922968899</v>
      </c>
      <c r="Z19" s="155"/>
      <c r="AA19" s="163">
        <v>9.8152764562167292</v>
      </c>
      <c r="AB19" s="164">
        <v>11.7902261964374</v>
      </c>
      <c r="AC19" s="165">
        <v>10.7211471893153</v>
      </c>
      <c r="AD19" s="155"/>
      <c r="AE19" s="166">
        <v>-2.53626370035941</v>
      </c>
      <c r="AG19" s="182">
        <v>133.004460125462</v>
      </c>
      <c r="AH19" s="177">
        <v>134.12775487886401</v>
      </c>
      <c r="AI19" s="177">
        <v>146.58202218595099</v>
      </c>
      <c r="AJ19" s="177">
        <v>145.61960474710901</v>
      </c>
      <c r="AK19" s="177">
        <v>175.49254873751201</v>
      </c>
      <c r="AL19" s="183">
        <v>146.965278134979</v>
      </c>
      <c r="AM19" s="177"/>
      <c r="AN19" s="184">
        <v>252.30796954691999</v>
      </c>
      <c r="AO19" s="185">
        <v>248.23745897113099</v>
      </c>
      <c r="AP19" s="186">
        <v>250.272714259026</v>
      </c>
      <c r="AQ19" s="177"/>
      <c r="AR19" s="187">
        <v>176.481688456136</v>
      </c>
      <c r="AS19" s="160"/>
      <c r="AT19" s="161">
        <v>4.2460722735384504</v>
      </c>
      <c r="AU19" s="155">
        <v>-7.3743104549251903</v>
      </c>
      <c r="AV19" s="155">
        <v>-1.6264963099635299</v>
      </c>
      <c r="AW19" s="155">
        <v>-10.500419603083801</v>
      </c>
      <c r="AX19" s="155">
        <v>-5.00549621544888</v>
      </c>
      <c r="AY19" s="162">
        <v>-4.4316369885620901</v>
      </c>
      <c r="AZ19" s="155"/>
      <c r="BA19" s="163">
        <v>4.2909408461955199</v>
      </c>
      <c r="BB19" s="164">
        <v>1.90503817510919</v>
      </c>
      <c r="BC19" s="165">
        <v>3.0938866919952299</v>
      </c>
      <c r="BD19" s="155"/>
      <c r="BE19" s="166">
        <v>-1.52335460242996</v>
      </c>
    </row>
    <row r="20" spans="1:70" x14ac:dyDescent="0.2">
      <c r="A20" s="33" t="s">
        <v>103</v>
      </c>
      <c r="B20" s="2" t="str">
        <f t="shared" si="0"/>
        <v>Norfolk/Portsmouth, VA</v>
      </c>
      <c r="C20" s="2"/>
      <c r="D20" s="23" t="s">
        <v>93</v>
      </c>
      <c r="E20" s="26" t="s">
        <v>94</v>
      </c>
      <c r="F20" s="2"/>
      <c r="G20" s="182">
        <v>69.358673130923094</v>
      </c>
      <c r="H20" s="177">
        <v>74.268484327834301</v>
      </c>
      <c r="I20" s="177">
        <v>77.623057599157505</v>
      </c>
      <c r="J20" s="177">
        <v>68.988753106353101</v>
      </c>
      <c r="K20" s="177">
        <v>81.727475956475899</v>
      </c>
      <c r="L20" s="183">
        <v>74.393288824148797</v>
      </c>
      <c r="M20" s="177"/>
      <c r="N20" s="184">
        <v>169.24552062127</v>
      </c>
      <c r="O20" s="185">
        <v>137.12462374517301</v>
      </c>
      <c r="P20" s="186">
        <v>153.18507218322199</v>
      </c>
      <c r="Q20" s="177"/>
      <c r="R20" s="187">
        <v>96.905226926741193</v>
      </c>
      <c r="S20" s="160"/>
      <c r="T20" s="161">
        <v>14.4382832639639</v>
      </c>
      <c r="U20" s="155">
        <v>16.1524938113497</v>
      </c>
      <c r="V20" s="155">
        <v>19.391578763731601</v>
      </c>
      <c r="W20" s="155">
        <v>-5.6244494722821496</v>
      </c>
      <c r="X20" s="155">
        <v>-38.188714704960603</v>
      </c>
      <c r="Y20" s="162">
        <v>-5.8038916465635797</v>
      </c>
      <c r="Z20" s="155"/>
      <c r="AA20" s="163">
        <v>9.7911289925961498</v>
      </c>
      <c r="AB20" s="164">
        <v>10.364990600436199</v>
      </c>
      <c r="AC20" s="165">
        <v>10.047237492775301</v>
      </c>
      <c r="AD20" s="155"/>
      <c r="AE20" s="166">
        <v>0.75045285365963199</v>
      </c>
      <c r="AG20" s="182">
        <v>80.254905721305704</v>
      </c>
      <c r="AH20" s="177">
        <v>89.828325026325004</v>
      </c>
      <c r="AI20" s="177">
        <v>97.215699802562298</v>
      </c>
      <c r="AJ20" s="177">
        <v>90.517450794138199</v>
      </c>
      <c r="AK20" s="177">
        <v>93.175856142506106</v>
      </c>
      <c r="AL20" s="183">
        <v>90.198447497367397</v>
      </c>
      <c r="AM20" s="177"/>
      <c r="AN20" s="184">
        <v>144.303634314671</v>
      </c>
      <c r="AO20" s="185">
        <v>136.73890909968401</v>
      </c>
      <c r="AP20" s="186">
        <v>140.52127170717699</v>
      </c>
      <c r="AQ20" s="177"/>
      <c r="AR20" s="187">
        <v>104.57639727159901</v>
      </c>
      <c r="AS20" s="160"/>
      <c r="AT20" s="161">
        <v>18.130832365486</v>
      </c>
      <c r="AU20" s="155">
        <v>12.026265746850401</v>
      </c>
      <c r="AV20" s="155">
        <v>9.01540027356371</v>
      </c>
      <c r="AW20" s="155">
        <v>-2.3055776222198801</v>
      </c>
      <c r="AX20" s="155">
        <v>-13.0547763425506</v>
      </c>
      <c r="AY20" s="162">
        <v>3.1739570564361501</v>
      </c>
      <c r="AZ20" s="155"/>
      <c r="BA20" s="163">
        <v>4.5375432473552797</v>
      </c>
      <c r="BB20" s="164">
        <v>4.71947500586852</v>
      </c>
      <c r="BC20" s="165">
        <v>4.6259816012141703</v>
      </c>
      <c r="BD20" s="155"/>
      <c r="BE20" s="166">
        <v>3.7210075862096001</v>
      </c>
    </row>
    <row r="21" spans="1:70" x14ac:dyDescent="0.2">
      <c r="A21" s="34" t="s">
        <v>43</v>
      </c>
      <c r="B21" s="2" t="str">
        <f t="shared" si="0"/>
        <v>Newport News/Hampton, VA</v>
      </c>
      <c r="C21" s="2"/>
      <c r="D21" s="23" t="s">
        <v>93</v>
      </c>
      <c r="E21" s="26" t="s">
        <v>94</v>
      </c>
      <c r="F21" s="2"/>
      <c r="G21" s="182">
        <v>62.367409768967399</v>
      </c>
      <c r="H21" s="177">
        <v>53.160044837421502</v>
      </c>
      <c r="I21" s="177">
        <v>54.620779763262902</v>
      </c>
      <c r="J21" s="177">
        <v>53.8743041500285</v>
      </c>
      <c r="K21" s="177">
        <v>70.064862293211604</v>
      </c>
      <c r="L21" s="183">
        <v>58.817480162578399</v>
      </c>
      <c r="M21" s="177"/>
      <c r="N21" s="184">
        <v>123.42160949800299</v>
      </c>
      <c r="O21" s="185">
        <v>106.386143354249</v>
      </c>
      <c r="P21" s="186">
        <v>114.903876426126</v>
      </c>
      <c r="Q21" s="177"/>
      <c r="R21" s="187">
        <v>74.842164809306396</v>
      </c>
      <c r="S21" s="160"/>
      <c r="T21" s="161">
        <v>5.7631835597796401</v>
      </c>
      <c r="U21" s="155">
        <v>6.6540784075025003</v>
      </c>
      <c r="V21" s="155">
        <v>13.8481917421406</v>
      </c>
      <c r="W21" s="155">
        <v>2.79747215973644</v>
      </c>
      <c r="X21" s="155">
        <v>-11.1760931344492</v>
      </c>
      <c r="Y21" s="162">
        <v>2.0860201602198498</v>
      </c>
      <c r="Z21" s="155"/>
      <c r="AA21" s="163">
        <v>19.175724074018898</v>
      </c>
      <c r="AB21" s="164">
        <v>13.872003953257501</v>
      </c>
      <c r="AC21" s="165">
        <v>16.660323247117699</v>
      </c>
      <c r="AD21" s="155"/>
      <c r="AE21" s="166">
        <v>8.0047392639311603</v>
      </c>
      <c r="AG21" s="182">
        <v>54.480105472760897</v>
      </c>
      <c r="AH21" s="177">
        <v>60.510176169423801</v>
      </c>
      <c r="AI21" s="177">
        <v>63.719054474472301</v>
      </c>
      <c r="AJ21" s="177">
        <v>65.932420653879007</v>
      </c>
      <c r="AK21" s="177">
        <v>71.919890391471696</v>
      </c>
      <c r="AL21" s="183">
        <v>63.312329432401498</v>
      </c>
      <c r="AM21" s="177"/>
      <c r="AN21" s="184">
        <v>117.444211605105</v>
      </c>
      <c r="AO21" s="185">
        <v>113.620102121363</v>
      </c>
      <c r="AP21" s="186">
        <v>115.53215686323399</v>
      </c>
      <c r="AQ21" s="177"/>
      <c r="AR21" s="187">
        <v>78.232280126925204</v>
      </c>
      <c r="AS21" s="160"/>
      <c r="AT21" s="161">
        <v>1.9625713475711699</v>
      </c>
      <c r="AU21" s="155">
        <v>0.349167531281525</v>
      </c>
      <c r="AV21" s="155">
        <v>1.9970544171929201</v>
      </c>
      <c r="AW21" s="155">
        <v>-6.5478505596528098</v>
      </c>
      <c r="AX21" s="155">
        <v>-8.9868131450060993</v>
      </c>
      <c r="AY21" s="162">
        <v>-2.82844082389225</v>
      </c>
      <c r="AZ21" s="155"/>
      <c r="BA21" s="163">
        <v>9.2374830763090596</v>
      </c>
      <c r="BB21" s="164">
        <v>13.4289662781648</v>
      </c>
      <c r="BC21" s="165">
        <v>11.259112953212901</v>
      </c>
      <c r="BD21" s="155"/>
      <c r="BE21" s="166">
        <v>2.6560110139718298</v>
      </c>
    </row>
    <row r="22" spans="1:70" x14ac:dyDescent="0.2">
      <c r="A22" s="35" t="s">
        <v>104</v>
      </c>
      <c r="B22" s="2" t="str">
        <f t="shared" si="0"/>
        <v>Chesapeake/Suffolk, VA</v>
      </c>
      <c r="C22" s="2"/>
      <c r="D22" s="24" t="s">
        <v>93</v>
      </c>
      <c r="E22" s="27" t="s">
        <v>94</v>
      </c>
      <c r="F22" s="2"/>
      <c r="G22" s="188">
        <v>66.563451908908206</v>
      </c>
      <c r="H22" s="189">
        <v>75.841683439383701</v>
      </c>
      <c r="I22" s="189">
        <v>76.763417615539097</v>
      </c>
      <c r="J22" s="189">
        <v>68.330953014065599</v>
      </c>
      <c r="K22" s="189">
        <v>82.0291562960482</v>
      </c>
      <c r="L22" s="190">
        <v>73.905732454789003</v>
      </c>
      <c r="M22" s="177"/>
      <c r="N22" s="191">
        <v>148.17328638647001</v>
      </c>
      <c r="O22" s="192">
        <v>124.239605375083</v>
      </c>
      <c r="P22" s="193">
        <v>136.20644588077599</v>
      </c>
      <c r="Q22" s="177"/>
      <c r="R22" s="194">
        <v>91.705936290785502</v>
      </c>
      <c r="S22" s="160"/>
      <c r="T22" s="167">
        <v>9.3727297153742501</v>
      </c>
      <c r="U22" s="168">
        <v>19.128906554305001</v>
      </c>
      <c r="V22" s="168">
        <v>22.138384273924899</v>
      </c>
      <c r="W22" s="168">
        <v>5.6103094767040398</v>
      </c>
      <c r="X22" s="168">
        <v>-19.6421000151703</v>
      </c>
      <c r="Y22" s="169">
        <v>4.3414852056995796</v>
      </c>
      <c r="Z22" s="155"/>
      <c r="AA22" s="170">
        <v>10.618564612656201</v>
      </c>
      <c r="AB22" s="171">
        <v>11.729954487589501</v>
      </c>
      <c r="AC22" s="172">
        <v>11.122682301852</v>
      </c>
      <c r="AD22" s="155"/>
      <c r="AE22" s="173">
        <v>7.1153646954461003</v>
      </c>
      <c r="AG22" s="188">
        <v>68.998137981413194</v>
      </c>
      <c r="AH22" s="189">
        <v>83.305084908740696</v>
      </c>
      <c r="AI22" s="189">
        <v>87.686768632786297</v>
      </c>
      <c r="AJ22" s="189">
        <v>85.197845060281296</v>
      </c>
      <c r="AK22" s="189">
        <v>88.189053700602798</v>
      </c>
      <c r="AL22" s="190">
        <v>82.675378056764899</v>
      </c>
      <c r="AM22" s="177"/>
      <c r="AN22" s="191">
        <v>128.300518327193</v>
      </c>
      <c r="AO22" s="192">
        <v>122.798387010214</v>
      </c>
      <c r="AP22" s="193">
        <v>125.549452668703</v>
      </c>
      <c r="AQ22" s="177"/>
      <c r="AR22" s="194">
        <v>94.925113660175995</v>
      </c>
      <c r="AS22" s="160"/>
      <c r="AT22" s="167">
        <v>8.3344974274073902</v>
      </c>
      <c r="AU22" s="168">
        <v>6.2673014837191197</v>
      </c>
      <c r="AV22" s="168">
        <v>3.53760827889114</v>
      </c>
      <c r="AW22" s="168">
        <v>-1.3867892680219001</v>
      </c>
      <c r="AX22" s="168">
        <v>-5.8642874317613503</v>
      </c>
      <c r="AY22" s="169">
        <v>1.6038677597467099</v>
      </c>
      <c r="AZ22" s="155"/>
      <c r="BA22" s="170">
        <v>2.0522841192064298</v>
      </c>
      <c r="BB22" s="171">
        <v>4.9792399807873</v>
      </c>
      <c r="BC22" s="172">
        <v>3.4630201004160499</v>
      </c>
      <c r="BD22" s="155"/>
      <c r="BE22" s="173">
        <v>2.2985157966148</v>
      </c>
    </row>
    <row r="23" spans="1:70" x14ac:dyDescent="0.2">
      <c r="A23" s="34" t="s">
        <v>59</v>
      </c>
      <c r="B23" s="2" t="s">
        <v>59</v>
      </c>
      <c r="C23" s="8"/>
      <c r="D23" s="22" t="s">
        <v>93</v>
      </c>
      <c r="E23" s="25" t="s">
        <v>94</v>
      </c>
      <c r="F23" s="2"/>
      <c r="G23" s="174">
        <v>56.000006675567398</v>
      </c>
      <c r="H23" s="175">
        <v>61.339105473965198</v>
      </c>
      <c r="I23" s="175">
        <v>59.498584779706199</v>
      </c>
      <c r="J23" s="175">
        <v>48.929108811748897</v>
      </c>
      <c r="K23" s="175">
        <v>73.888351134846403</v>
      </c>
      <c r="L23" s="176">
        <v>59.931031375166803</v>
      </c>
      <c r="M23" s="177"/>
      <c r="N23" s="178">
        <v>134.32401535380501</v>
      </c>
      <c r="O23" s="179">
        <v>125.733895193591</v>
      </c>
      <c r="P23" s="180">
        <v>130.02895527369799</v>
      </c>
      <c r="Q23" s="177"/>
      <c r="R23" s="181">
        <v>79.959009631890098</v>
      </c>
      <c r="S23" s="160"/>
      <c r="T23" s="152">
        <v>23.184002410581101</v>
      </c>
      <c r="U23" s="153">
        <v>32.937680909276203</v>
      </c>
      <c r="V23" s="153">
        <v>41.532160066261902</v>
      </c>
      <c r="W23" s="153">
        <v>45.750802768986198</v>
      </c>
      <c r="X23" s="153">
        <v>60.655911881662497</v>
      </c>
      <c r="Y23" s="154">
        <v>40.549430169840903</v>
      </c>
      <c r="Z23" s="155"/>
      <c r="AA23" s="156">
        <v>73.809584891826603</v>
      </c>
      <c r="AB23" s="157">
        <v>53.373817858316997</v>
      </c>
      <c r="AC23" s="158">
        <v>63.2903867971472</v>
      </c>
      <c r="AD23" s="155"/>
      <c r="AE23" s="159">
        <v>50.273190401863602</v>
      </c>
      <c r="AF23" s="38"/>
      <c r="AG23" s="174">
        <v>61.474389185580698</v>
      </c>
      <c r="AH23" s="175">
        <v>92.059002002670198</v>
      </c>
      <c r="AI23" s="175">
        <v>118.44930907877099</v>
      </c>
      <c r="AJ23" s="175">
        <v>115.783953604806</v>
      </c>
      <c r="AK23" s="175">
        <v>112.110482309746</v>
      </c>
      <c r="AL23" s="176">
        <v>99.975427236314999</v>
      </c>
      <c r="AM23" s="177"/>
      <c r="AN23" s="178">
        <v>137.30150700934499</v>
      </c>
      <c r="AO23" s="179">
        <v>136.61725467289699</v>
      </c>
      <c r="AP23" s="180">
        <v>136.959380841121</v>
      </c>
      <c r="AQ23" s="177"/>
      <c r="AR23" s="181">
        <v>110.542271123402</v>
      </c>
      <c r="AS23" s="160"/>
      <c r="AT23" s="152">
        <v>-1.8118535182590301</v>
      </c>
      <c r="AU23" s="153">
        <v>-6.7592587427741098</v>
      </c>
      <c r="AV23" s="153">
        <v>6.7329136690647404</v>
      </c>
      <c r="AW23" s="153">
        <v>8.8361904990792492</v>
      </c>
      <c r="AX23" s="153">
        <v>5.9106701720068902</v>
      </c>
      <c r="AY23" s="154">
        <v>3.1618564666942901</v>
      </c>
      <c r="AZ23" s="155"/>
      <c r="BA23" s="156">
        <v>14.2434130886099</v>
      </c>
      <c r="BB23" s="157">
        <v>2.53835319760671</v>
      </c>
      <c r="BC23" s="158">
        <v>8.0894567546362204</v>
      </c>
      <c r="BD23" s="155"/>
      <c r="BE23" s="159">
        <v>4.8539813812459096</v>
      </c>
      <c r="BF23" s="38"/>
      <c r="BG23" s="39"/>
      <c r="BH23" s="39"/>
      <c r="BI23" s="39"/>
      <c r="BJ23" s="39"/>
      <c r="BK23" s="39"/>
      <c r="BL23" s="39"/>
      <c r="BM23" s="39"/>
      <c r="BN23" s="39"/>
      <c r="BO23" s="39"/>
      <c r="BP23" s="39"/>
      <c r="BQ23" s="39"/>
      <c r="BR23" s="39"/>
    </row>
    <row r="24" spans="1:70" x14ac:dyDescent="0.2">
      <c r="A24" s="34" t="s">
        <v>105</v>
      </c>
      <c r="B24" s="2" t="str">
        <f t="shared" si="0"/>
        <v>Richmond North/Glen Allen, VA</v>
      </c>
      <c r="C24" s="9"/>
      <c r="D24" s="23" t="s">
        <v>93</v>
      </c>
      <c r="E24" s="26" t="s">
        <v>94</v>
      </c>
      <c r="F24" s="2"/>
      <c r="G24" s="182">
        <v>44.868629069234203</v>
      </c>
      <c r="H24" s="177">
        <v>51.050263640531803</v>
      </c>
      <c r="I24" s="177">
        <v>53.022687987161802</v>
      </c>
      <c r="J24" s="177">
        <v>48.456774415405697</v>
      </c>
      <c r="K24" s="177">
        <v>59.424139156350201</v>
      </c>
      <c r="L24" s="183">
        <v>51.364498853736798</v>
      </c>
      <c r="M24" s="177"/>
      <c r="N24" s="184">
        <v>90.853113250802295</v>
      </c>
      <c r="O24" s="185">
        <v>88.704132278771198</v>
      </c>
      <c r="P24" s="186">
        <v>89.778622764786704</v>
      </c>
      <c r="Q24" s="177"/>
      <c r="R24" s="187">
        <v>62.339962828322498</v>
      </c>
      <c r="S24" s="160"/>
      <c r="T24" s="161">
        <v>13.807379431889601</v>
      </c>
      <c r="U24" s="155">
        <v>12.082167680163799</v>
      </c>
      <c r="V24" s="155">
        <v>21.003476780442899</v>
      </c>
      <c r="W24" s="155">
        <v>35.189606277796003</v>
      </c>
      <c r="X24" s="155">
        <v>35.126523353878198</v>
      </c>
      <c r="Y24" s="162">
        <v>23.0884930468333</v>
      </c>
      <c r="Z24" s="155"/>
      <c r="AA24" s="163">
        <v>29.810584705092499</v>
      </c>
      <c r="AB24" s="164">
        <v>24.6207833147107</v>
      </c>
      <c r="AC24" s="165">
        <v>27.193805146272702</v>
      </c>
      <c r="AD24" s="155"/>
      <c r="AE24" s="166">
        <v>24.697836355284998</v>
      </c>
      <c r="AF24" s="38"/>
      <c r="AG24" s="182">
        <v>45.065614397065502</v>
      </c>
      <c r="AH24" s="177">
        <v>65.717429504814305</v>
      </c>
      <c r="AI24" s="177">
        <v>74.8087978564878</v>
      </c>
      <c r="AJ24" s="177">
        <v>72.726597317744094</v>
      </c>
      <c r="AK24" s="177">
        <v>72.448997306281498</v>
      </c>
      <c r="AL24" s="183">
        <v>66.1534872764786</v>
      </c>
      <c r="AM24" s="177"/>
      <c r="AN24" s="184">
        <v>96.550604367262693</v>
      </c>
      <c r="AO24" s="185">
        <v>93.036058860614304</v>
      </c>
      <c r="AP24" s="186">
        <v>94.793331613938506</v>
      </c>
      <c r="AQ24" s="177"/>
      <c r="AR24" s="187">
        <v>74.336299944324296</v>
      </c>
      <c r="AS24" s="160"/>
      <c r="AT24" s="161">
        <v>5.07922069324988</v>
      </c>
      <c r="AU24" s="155">
        <v>6.9094005786489303</v>
      </c>
      <c r="AV24" s="155">
        <v>7.5936729599837696</v>
      </c>
      <c r="AW24" s="155">
        <v>5.1032138435708498</v>
      </c>
      <c r="AX24" s="155">
        <v>6.94934563499812</v>
      </c>
      <c r="AY24" s="162">
        <v>6.3896892689594704</v>
      </c>
      <c r="AZ24" s="155"/>
      <c r="BA24" s="163">
        <v>7.3413993867886704</v>
      </c>
      <c r="BB24" s="164">
        <v>4.0148881766780802</v>
      </c>
      <c r="BC24" s="165">
        <v>5.6828006870123904</v>
      </c>
      <c r="BD24" s="155"/>
      <c r="BE24" s="166">
        <v>6.1241216774083096</v>
      </c>
      <c r="BF24" s="38"/>
      <c r="BG24" s="39"/>
      <c r="BH24" s="39"/>
      <c r="BI24" s="39"/>
      <c r="BJ24" s="39"/>
      <c r="BK24" s="39"/>
      <c r="BL24" s="39"/>
      <c r="BM24" s="39"/>
      <c r="BN24" s="39"/>
      <c r="BO24" s="39"/>
      <c r="BP24" s="39"/>
      <c r="BQ24" s="39"/>
      <c r="BR24" s="39"/>
    </row>
    <row r="25" spans="1:70" x14ac:dyDescent="0.2">
      <c r="A25" s="34" t="s">
        <v>62</v>
      </c>
      <c r="B25" s="2" t="str">
        <f t="shared" si="0"/>
        <v>Richmond West/Midlothian, VA</v>
      </c>
      <c r="C25" s="2"/>
      <c r="D25" s="23" t="s">
        <v>93</v>
      </c>
      <c r="E25" s="26" t="s">
        <v>94</v>
      </c>
      <c r="F25" s="2"/>
      <c r="G25" s="182">
        <v>45.002645752565499</v>
      </c>
      <c r="H25" s="177">
        <v>51.935698745723997</v>
      </c>
      <c r="I25" s="177">
        <v>49.287798831242803</v>
      </c>
      <c r="J25" s="177">
        <v>45.900436003420701</v>
      </c>
      <c r="K25" s="177">
        <v>59.314755131128798</v>
      </c>
      <c r="L25" s="183">
        <v>50.288266892816402</v>
      </c>
      <c r="M25" s="177"/>
      <c r="N25" s="184">
        <v>100.821327052451</v>
      </c>
      <c r="O25" s="185">
        <v>99.601875142531298</v>
      </c>
      <c r="P25" s="186">
        <v>100.211601097491</v>
      </c>
      <c r="Q25" s="177"/>
      <c r="R25" s="187">
        <v>64.552076665580699</v>
      </c>
      <c r="S25" s="160"/>
      <c r="T25" s="161">
        <v>16.469002003962</v>
      </c>
      <c r="U25" s="155">
        <v>22.380692899100701</v>
      </c>
      <c r="V25" s="155">
        <v>21.007461388879001</v>
      </c>
      <c r="W25" s="155">
        <v>36.587823113587397</v>
      </c>
      <c r="X25" s="155">
        <v>32.988230075728303</v>
      </c>
      <c r="Y25" s="162">
        <v>25.711385082075701</v>
      </c>
      <c r="Z25" s="155"/>
      <c r="AA25" s="163">
        <v>25.845822453671001</v>
      </c>
      <c r="AB25" s="164">
        <v>23.145917246651202</v>
      </c>
      <c r="AC25" s="165">
        <v>24.489445045594</v>
      </c>
      <c r="AD25" s="155"/>
      <c r="AE25" s="166">
        <v>25.1664496641197</v>
      </c>
      <c r="AF25" s="38"/>
      <c r="AG25" s="182">
        <v>42.284236138825499</v>
      </c>
      <c r="AH25" s="177">
        <v>52.5458341433865</v>
      </c>
      <c r="AI25" s="177">
        <v>56.401347356043303</v>
      </c>
      <c r="AJ25" s="177">
        <v>55.2200980544469</v>
      </c>
      <c r="AK25" s="177">
        <v>60.079783844070597</v>
      </c>
      <c r="AL25" s="183">
        <v>53.306259907354601</v>
      </c>
      <c r="AM25" s="177"/>
      <c r="AN25" s="184">
        <v>89.8338777722348</v>
      </c>
      <c r="AO25" s="185">
        <v>89.443985476054706</v>
      </c>
      <c r="AP25" s="186">
        <v>89.638931624144803</v>
      </c>
      <c r="AQ25" s="177"/>
      <c r="AR25" s="187">
        <v>63.687023255008903</v>
      </c>
      <c r="AS25" s="160"/>
      <c r="AT25" s="161">
        <v>7.49291280781277</v>
      </c>
      <c r="AU25" s="155">
        <v>4.7077051320538397</v>
      </c>
      <c r="AV25" s="155">
        <v>7.6306735930431504</v>
      </c>
      <c r="AW25" s="155">
        <v>6.8833036442843296</v>
      </c>
      <c r="AX25" s="155">
        <v>8.7549847162281402</v>
      </c>
      <c r="AY25" s="162">
        <v>7.1138351847667503</v>
      </c>
      <c r="AZ25" s="155"/>
      <c r="BA25" s="163">
        <v>7.2018042196401097</v>
      </c>
      <c r="BB25" s="164">
        <v>4.0617509392552398</v>
      </c>
      <c r="BC25" s="165">
        <v>5.6118557929505402</v>
      </c>
      <c r="BD25" s="155"/>
      <c r="BE25" s="166">
        <v>6.5047222235682796</v>
      </c>
      <c r="BF25" s="38"/>
      <c r="BG25" s="39"/>
      <c r="BH25" s="39"/>
      <c r="BI25" s="39"/>
      <c r="BJ25" s="39"/>
      <c r="BK25" s="39"/>
      <c r="BL25" s="39"/>
      <c r="BM25" s="39"/>
      <c r="BN25" s="39"/>
      <c r="BO25" s="39"/>
      <c r="BP25" s="39"/>
      <c r="BQ25" s="39"/>
      <c r="BR25" s="39"/>
    </row>
    <row r="26" spans="1:70" x14ac:dyDescent="0.2">
      <c r="A26" s="20" t="s">
        <v>58</v>
      </c>
      <c r="B26" s="2" t="str">
        <f t="shared" si="0"/>
        <v>Petersburg/Chester, VA</v>
      </c>
      <c r="C26" s="2"/>
      <c r="D26" s="23" t="s">
        <v>93</v>
      </c>
      <c r="E26" s="26" t="s">
        <v>94</v>
      </c>
      <c r="F26" s="2"/>
      <c r="G26" s="182">
        <v>47.511509826484001</v>
      </c>
      <c r="H26" s="177">
        <v>53.957486885844702</v>
      </c>
      <c r="I26" s="177">
        <v>56.788214337899497</v>
      </c>
      <c r="J26" s="177">
        <v>52.6327297168949</v>
      </c>
      <c r="K26" s="177">
        <v>48.068058337899501</v>
      </c>
      <c r="L26" s="183">
        <v>51.791599821004503</v>
      </c>
      <c r="M26" s="177"/>
      <c r="N26" s="184">
        <v>68.4511661917808</v>
      </c>
      <c r="O26" s="185">
        <v>72.833322502283096</v>
      </c>
      <c r="P26" s="186">
        <v>70.642244347031905</v>
      </c>
      <c r="Q26" s="177"/>
      <c r="R26" s="187">
        <v>57.177498257012303</v>
      </c>
      <c r="S26" s="160"/>
      <c r="T26" s="161">
        <v>-1.6963981046533501</v>
      </c>
      <c r="U26" s="155">
        <v>6.43773279180028</v>
      </c>
      <c r="V26" s="155">
        <v>11.0720353143599</v>
      </c>
      <c r="W26" s="155">
        <v>30.713874171821701</v>
      </c>
      <c r="X26" s="155">
        <v>12.860615605278999</v>
      </c>
      <c r="Y26" s="162">
        <v>11.136495857632701</v>
      </c>
      <c r="Z26" s="155"/>
      <c r="AA26" s="163">
        <v>11.2881673671175</v>
      </c>
      <c r="AB26" s="164">
        <v>11.9981324226427</v>
      </c>
      <c r="AC26" s="165">
        <v>11.6530324913697</v>
      </c>
      <c r="AD26" s="155"/>
      <c r="AE26" s="166">
        <v>11.3182851953525</v>
      </c>
      <c r="AF26" s="38"/>
      <c r="AG26" s="182">
        <v>52.076872826483999</v>
      </c>
      <c r="AH26" s="177">
        <v>63.921834082191701</v>
      </c>
      <c r="AI26" s="177">
        <v>67.615245757990806</v>
      </c>
      <c r="AJ26" s="177">
        <v>66.319463251141499</v>
      </c>
      <c r="AK26" s="177">
        <v>63.792422607305902</v>
      </c>
      <c r="AL26" s="183">
        <v>62.745167705022801</v>
      </c>
      <c r="AM26" s="177"/>
      <c r="AN26" s="184">
        <v>78.303862949771599</v>
      </c>
      <c r="AO26" s="185">
        <v>80.626007643835607</v>
      </c>
      <c r="AP26" s="186">
        <v>79.464935296803603</v>
      </c>
      <c r="AQ26" s="177"/>
      <c r="AR26" s="187">
        <v>67.522244159817305</v>
      </c>
      <c r="AS26" s="160"/>
      <c r="AT26" s="161">
        <v>-2.0969778825962302</v>
      </c>
      <c r="AU26" s="155">
        <v>2.4021721499880302</v>
      </c>
      <c r="AV26" s="155">
        <v>5.0431893652761204</v>
      </c>
      <c r="AW26" s="155">
        <v>6.8493255832921998</v>
      </c>
      <c r="AX26" s="155">
        <v>2.3924668472345001</v>
      </c>
      <c r="AY26" s="162">
        <v>3.0793502099670902</v>
      </c>
      <c r="AZ26" s="155"/>
      <c r="BA26" s="163">
        <v>2.2306863447883298</v>
      </c>
      <c r="BB26" s="164">
        <v>3.6252238843291802</v>
      </c>
      <c r="BC26" s="165">
        <v>2.9334200043690202</v>
      </c>
      <c r="BD26" s="155"/>
      <c r="BE26" s="166">
        <v>3.0302352148988501</v>
      </c>
      <c r="BF26" s="38"/>
      <c r="BG26" s="39"/>
      <c r="BH26" s="39"/>
      <c r="BI26" s="39"/>
      <c r="BJ26" s="39"/>
      <c r="BK26" s="39"/>
      <c r="BL26" s="39"/>
      <c r="BM26" s="39"/>
      <c r="BN26" s="39"/>
      <c r="BO26" s="39"/>
      <c r="BP26" s="39"/>
      <c r="BQ26" s="39"/>
      <c r="BR26" s="39"/>
    </row>
    <row r="27" spans="1:70" x14ac:dyDescent="0.2">
      <c r="A27" s="20" t="s">
        <v>106</v>
      </c>
      <c r="B27" s="43" t="s">
        <v>49</v>
      </c>
      <c r="C27" s="2"/>
      <c r="D27" s="23" t="s">
        <v>93</v>
      </c>
      <c r="E27" s="26" t="s">
        <v>94</v>
      </c>
      <c r="F27" s="2"/>
      <c r="G27" s="182">
        <v>61.392944828990203</v>
      </c>
      <c r="H27" s="177">
        <v>68.465330822475494</v>
      </c>
      <c r="I27" s="177">
        <v>64.070485545602594</v>
      </c>
      <c r="J27" s="177">
        <v>65.305446864820794</v>
      </c>
      <c r="K27" s="177">
        <v>94.238732695439694</v>
      </c>
      <c r="L27" s="183">
        <v>70.694588151465695</v>
      </c>
      <c r="M27" s="177"/>
      <c r="N27" s="184">
        <v>127.956356881107</v>
      </c>
      <c r="O27" s="185">
        <v>112.01</v>
      </c>
      <c r="P27" s="186">
        <v>119.983178440553</v>
      </c>
      <c r="Q27" s="177"/>
      <c r="R27" s="187">
        <v>84.7770425197766</v>
      </c>
      <c r="S27" s="160"/>
      <c r="T27" s="161">
        <v>22.541892020801601</v>
      </c>
      <c r="U27" s="155">
        <v>23.940616831125599</v>
      </c>
      <c r="V27" s="155">
        <v>12.3037622068573</v>
      </c>
      <c r="W27" s="155">
        <v>1.1904466295088301</v>
      </c>
      <c r="X27" s="155">
        <v>7.2668808331345502</v>
      </c>
      <c r="Y27" s="162">
        <v>12.291106714617101</v>
      </c>
      <c r="Z27" s="155"/>
      <c r="AA27" s="163">
        <v>15.12520119487</v>
      </c>
      <c r="AB27" s="164">
        <v>18.062634742019998</v>
      </c>
      <c r="AC27" s="165">
        <v>16.477914005223202</v>
      </c>
      <c r="AD27" s="155"/>
      <c r="AE27" s="166">
        <v>13.9473250107428</v>
      </c>
      <c r="AF27" s="38"/>
      <c r="AG27" s="182">
        <v>57.741818505700302</v>
      </c>
      <c r="AH27" s="177">
        <v>72.442668973941295</v>
      </c>
      <c r="AI27" s="177">
        <v>75.203340034609099</v>
      </c>
      <c r="AJ27" s="177">
        <v>76.992213711319195</v>
      </c>
      <c r="AK27" s="177">
        <v>84.243000050895702</v>
      </c>
      <c r="AL27" s="183">
        <v>73.3246082552931</v>
      </c>
      <c r="AM27" s="177"/>
      <c r="AN27" s="184">
        <v>113.10133677728</v>
      </c>
      <c r="AO27" s="185">
        <v>108.960072017508</v>
      </c>
      <c r="AP27" s="186">
        <v>111.030704397394</v>
      </c>
      <c r="AQ27" s="177"/>
      <c r="AR27" s="187">
        <v>84.097778581607699</v>
      </c>
      <c r="AS27" s="160"/>
      <c r="AT27" s="161">
        <v>13.637287535799199</v>
      </c>
      <c r="AU27" s="155">
        <v>13.5137494529062</v>
      </c>
      <c r="AV27" s="155">
        <v>10.44076292444</v>
      </c>
      <c r="AW27" s="155">
        <v>4.8282091931004896</v>
      </c>
      <c r="AX27" s="155">
        <v>8.1238275100029806</v>
      </c>
      <c r="AY27" s="162">
        <v>9.7397289103589593</v>
      </c>
      <c r="AZ27" s="155"/>
      <c r="BA27" s="163">
        <v>16.452811348796299</v>
      </c>
      <c r="BB27" s="164">
        <v>16.1692247309437</v>
      </c>
      <c r="BC27" s="165">
        <v>16.3134895675561</v>
      </c>
      <c r="BD27" s="155"/>
      <c r="BE27" s="166">
        <v>12.130275534398701</v>
      </c>
      <c r="BF27" s="38"/>
      <c r="BG27" s="39"/>
      <c r="BH27" s="39"/>
      <c r="BI27" s="39"/>
      <c r="BJ27" s="39"/>
      <c r="BK27" s="39"/>
      <c r="BL27" s="39"/>
      <c r="BM27" s="39"/>
      <c r="BN27" s="39"/>
      <c r="BO27" s="39"/>
      <c r="BP27" s="39"/>
      <c r="BQ27" s="39"/>
      <c r="BR27" s="39"/>
    </row>
    <row r="28" spans="1:70" x14ac:dyDescent="0.2">
      <c r="A28" s="20" t="s">
        <v>54</v>
      </c>
      <c r="B28" s="2" t="str">
        <f t="shared" si="0"/>
        <v>Roanoke, VA</v>
      </c>
      <c r="C28" s="2"/>
      <c r="D28" s="23" t="s">
        <v>93</v>
      </c>
      <c r="E28" s="26" t="s">
        <v>94</v>
      </c>
      <c r="F28" s="2"/>
      <c r="G28" s="182">
        <v>50.8564760213143</v>
      </c>
      <c r="H28" s="177">
        <v>57.679239786856101</v>
      </c>
      <c r="I28" s="177">
        <v>55.122860395866098</v>
      </c>
      <c r="J28" s="177">
        <v>50.768889472762297</v>
      </c>
      <c r="K28" s="177">
        <v>51.862750043790498</v>
      </c>
      <c r="L28" s="183">
        <v>53.252422587804197</v>
      </c>
      <c r="M28" s="177"/>
      <c r="N28" s="184">
        <v>60.7584708355228</v>
      </c>
      <c r="O28" s="185">
        <v>70.328560168155505</v>
      </c>
      <c r="P28" s="186">
        <v>65.543515501839195</v>
      </c>
      <c r="Q28" s="177"/>
      <c r="R28" s="187">
        <v>56.778102750910598</v>
      </c>
      <c r="S28" s="160"/>
      <c r="T28" s="161">
        <v>3.3529573742044101</v>
      </c>
      <c r="U28" s="155">
        <v>-4.4914311602809098</v>
      </c>
      <c r="V28" s="155">
        <v>-3.1810765870673299</v>
      </c>
      <c r="W28" s="155">
        <v>19.697467293613698</v>
      </c>
      <c r="X28" s="155">
        <v>4.52995698627947</v>
      </c>
      <c r="Y28" s="162">
        <v>2.97813006238475</v>
      </c>
      <c r="Z28" s="155"/>
      <c r="AA28" s="163">
        <v>-17.201726481017001</v>
      </c>
      <c r="AB28" s="164">
        <v>-7.43157477295071</v>
      </c>
      <c r="AC28" s="165">
        <v>-12.231828408254801</v>
      </c>
      <c r="AD28" s="155"/>
      <c r="AE28" s="166">
        <v>-2.5669601479818098</v>
      </c>
      <c r="AF28" s="38"/>
      <c r="AG28" s="182">
        <v>48.846419182948402</v>
      </c>
      <c r="AH28" s="177">
        <v>66.163859680284105</v>
      </c>
      <c r="AI28" s="177">
        <v>70.927246780830998</v>
      </c>
      <c r="AJ28" s="177">
        <v>78.052528430461507</v>
      </c>
      <c r="AK28" s="177">
        <v>76.666585247134805</v>
      </c>
      <c r="AL28" s="183">
        <v>68.1462071838138</v>
      </c>
      <c r="AM28" s="177"/>
      <c r="AN28" s="184">
        <v>92.299639364573594</v>
      </c>
      <c r="AO28" s="185">
        <v>81.504724102836406</v>
      </c>
      <c r="AP28" s="186">
        <v>86.902181733705007</v>
      </c>
      <c r="AQ28" s="177"/>
      <c r="AR28" s="187">
        <v>73.510414718258602</v>
      </c>
      <c r="AS28" s="160"/>
      <c r="AT28" s="161">
        <v>3.3549723576264698</v>
      </c>
      <c r="AU28" s="155">
        <v>-5.4574952844843096</v>
      </c>
      <c r="AV28" s="155">
        <v>-3.0283320562765899</v>
      </c>
      <c r="AW28" s="155">
        <v>11.809903565972901</v>
      </c>
      <c r="AX28" s="155">
        <v>13.0810239208962</v>
      </c>
      <c r="AY28" s="162">
        <v>3.8838135076304501</v>
      </c>
      <c r="AZ28" s="155"/>
      <c r="BA28" s="163">
        <v>22.665838809452001</v>
      </c>
      <c r="BB28" s="164">
        <v>8.3754120291090093</v>
      </c>
      <c r="BC28" s="165">
        <v>15.5224709835851</v>
      </c>
      <c r="BD28" s="155"/>
      <c r="BE28" s="166">
        <v>7.5515316308429901</v>
      </c>
      <c r="BF28" s="38"/>
      <c r="BG28" s="39"/>
      <c r="BH28" s="39"/>
      <c r="BI28" s="39"/>
      <c r="BJ28" s="39"/>
      <c r="BK28" s="39"/>
      <c r="BL28" s="39"/>
      <c r="BM28" s="39"/>
      <c r="BN28" s="39"/>
      <c r="BO28" s="39"/>
      <c r="BP28" s="39"/>
      <c r="BQ28" s="39"/>
      <c r="BR28" s="39"/>
    </row>
    <row r="29" spans="1:70" x14ac:dyDescent="0.2">
      <c r="A29" s="20" t="s">
        <v>55</v>
      </c>
      <c r="B29" s="2" t="str">
        <f t="shared" si="0"/>
        <v>Charlottesville, VA</v>
      </c>
      <c r="C29" s="2"/>
      <c r="D29" s="23" t="s">
        <v>93</v>
      </c>
      <c r="E29" s="26" t="s">
        <v>94</v>
      </c>
      <c r="F29" s="2"/>
      <c r="G29" s="182">
        <v>78.580331319430897</v>
      </c>
      <c r="H29" s="177">
        <v>81.029413369713495</v>
      </c>
      <c r="I29" s="177">
        <v>66.740274800233806</v>
      </c>
      <c r="J29" s="177">
        <v>62.686074839212601</v>
      </c>
      <c r="K29" s="177">
        <v>85.411056324303203</v>
      </c>
      <c r="L29" s="183">
        <v>74.889430130578802</v>
      </c>
      <c r="M29" s="177"/>
      <c r="N29" s="184">
        <v>123.64061001754</v>
      </c>
      <c r="O29" s="185">
        <v>111.267536542584</v>
      </c>
      <c r="P29" s="186">
        <v>117.454073280062</v>
      </c>
      <c r="Q29" s="177"/>
      <c r="R29" s="187">
        <v>87.050756744716907</v>
      </c>
      <c r="S29" s="160"/>
      <c r="T29" s="161">
        <v>2.07007161082687</v>
      </c>
      <c r="U29" s="155">
        <v>9.3185363655362803</v>
      </c>
      <c r="V29" s="155">
        <v>0.24478286674666</v>
      </c>
      <c r="W29" s="155">
        <v>-11.8273324030895</v>
      </c>
      <c r="X29" s="155">
        <v>-16.718045574891399</v>
      </c>
      <c r="Y29" s="162">
        <v>-4.3160409667038904</v>
      </c>
      <c r="Z29" s="155"/>
      <c r="AA29" s="163">
        <v>-12.2047660966268</v>
      </c>
      <c r="AB29" s="164">
        <v>-15.8235069984002</v>
      </c>
      <c r="AC29" s="165">
        <v>-13.956843900803699</v>
      </c>
      <c r="AD29" s="155"/>
      <c r="AE29" s="166">
        <v>-8.2778941540281092</v>
      </c>
      <c r="AF29" s="38"/>
      <c r="AG29" s="182">
        <v>76.727122393295602</v>
      </c>
      <c r="AH29" s="177">
        <v>86.591491911907994</v>
      </c>
      <c r="AI29" s="177">
        <v>87.191889495225098</v>
      </c>
      <c r="AJ29" s="177">
        <v>88.312396219060602</v>
      </c>
      <c r="AK29" s="177">
        <v>103.053276651724</v>
      </c>
      <c r="AL29" s="183">
        <v>88.375235334242802</v>
      </c>
      <c r="AM29" s="177"/>
      <c r="AN29" s="184">
        <v>155.614230169557</v>
      </c>
      <c r="AO29" s="185">
        <v>151.10018173845199</v>
      </c>
      <c r="AP29" s="186">
        <v>153.357205954005</v>
      </c>
      <c r="AQ29" s="177"/>
      <c r="AR29" s="187">
        <v>106.94151265417401</v>
      </c>
      <c r="AS29" s="160"/>
      <c r="AT29" s="161">
        <v>-3.6502002760341399</v>
      </c>
      <c r="AU29" s="155">
        <v>-5.5984221348814804</v>
      </c>
      <c r="AV29" s="155">
        <v>-6.1082496697297399</v>
      </c>
      <c r="AW29" s="155">
        <v>-10.7732926481972</v>
      </c>
      <c r="AX29" s="155">
        <v>-6.6307411732246901</v>
      </c>
      <c r="AY29" s="162">
        <v>-6.6929197719904598</v>
      </c>
      <c r="AZ29" s="155"/>
      <c r="BA29" s="163">
        <v>3.9769797126698001</v>
      </c>
      <c r="BB29" s="164">
        <v>0.81152299017960206</v>
      </c>
      <c r="BC29" s="165">
        <v>2.3930802337924102</v>
      </c>
      <c r="BD29" s="155"/>
      <c r="BE29" s="166">
        <v>-3.17253185857447</v>
      </c>
      <c r="BF29" s="38"/>
      <c r="BG29" s="39"/>
      <c r="BH29" s="39"/>
      <c r="BI29" s="39"/>
      <c r="BJ29" s="39"/>
      <c r="BK29" s="39"/>
      <c r="BL29" s="39"/>
      <c r="BM29" s="39"/>
      <c r="BN29" s="39"/>
      <c r="BO29" s="39"/>
      <c r="BP29" s="39"/>
      <c r="BQ29" s="39"/>
      <c r="BR29" s="39"/>
    </row>
    <row r="30" spans="1:70" x14ac:dyDescent="0.2">
      <c r="A30" s="20" t="s">
        <v>107</v>
      </c>
      <c r="B30" t="s">
        <v>56</v>
      </c>
      <c r="C30" s="2"/>
      <c r="D30" s="23" t="s">
        <v>93</v>
      </c>
      <c r="E30" s="26" t="s">
        <v>94</v>
      </c>
      <c r="F30" s="2"/>
      <c r="G30" s="182">
        <v>51.316293281831904</v>
      </c>
      <c r="H30" s="177">
        <v>60.7216319492343</v>
      </c>
      <c r="I30" s="177">
        <v>61.178868809490901</v>
      </c>
      <c r="J30" s="177">
        <v>59.270107601048402</v>
      </c>
      <c r="K30" s="177">
        <v>58.454011587805198</v>
      </c>
      <c r="L30" s="183">
        <v>58.188182645882101</v>
      </c>
      <c r="M30" s="177"/>
      <c r="N30" s="184">
        <v>76.250080011036005</v>
      </c>
      <c r="O30" s="185">
        <v>78.588577734859896</v>
      </c>
      <c r="P30" s="186">
        <v>77.419328872947901</v>
      </c>
      <c r="Q30" s="177"/>
      <c r="R30" s="187">
        <v>63.682795853615197</v>
      </c>
      <c r="S30" s="160"/>
      <c r="T30" s="161">
        <v>27.633202091130801</v>
      </c>
      <c r="U30" s="155">
        <v>17.684576691492701</v>
      </c>
      <c r="V30" s="155">
        <v>15.353693239117399</v>
      </c>
      <c r="W30" s="155">
        <v>34.243395238842503</v>
      </c>
      <c r="X30" s="155">
        <v>12.8041977406944</v>
      </c>
      <c r="Y30" s="162">
        <v>20.818055920822001</v>
      </c>
      <c r="Z30" s="155"/>
      <c r="AA30" s="163">
        <v>-5.5576446579752998</v>
      </c>
      <c r="AB30" s="164">
        <v>1.69192858790706</v>
      </c>
      <c r="AC30" s="165">
        <v>-2.0121382863589599</v>
      </c>
      <c r="AD30" s="155"/>
      <c r="AE30" s="166">
        <v>11.772572002695201</v>
      </c>
      <c r="AF30" s="38"/>
      <c r="AG30" s="182">
        <v>57.175462132707899</v>
      </c>
      <c r="AH30" s="177">
        <v>69.188124568906005</v>
      </c>
      <c r="AI30" s="177">
        <v>75.0342285142778</v>
      </c>
      <c r="AJ30" s="177">
        <v>75.972987998344493</v>
      </c>
      <c r="AK30" s="177">
        <v>77.8410173817078</v>
      </c>
      <c r="AL30" s="183">
        <v>71.042364119188804</v>
      </c>
      <c r="AM30" s="177"/>
      <c r="AN30" s="184">
        <v>92.036530555938697</v>
      </c>
      <c r="AO30" s="185">
        <v>91.781621947854802</v>
      </c>
      <c r="AP30" s="186">
        <v>91.909076251896806</v>
      </c>
      <c r="AQ30" s="177"/>
      <c r="AR30" s="187">
        <v>77.0042818713911</v>
      </c>
      <c r="AS30" s="160"/>
      <c r="AT30" s="161">
        <v>14.509906782739501</v>
      </c>
      <c r="AU30" s="155">
        <v>11.0647315172723</v>
      </c>
      <c r="AV30" s="155">
        <v>10.030810867241099</v>
      </c>
      <c r="AW30" s="155">
        <v>13.390468698804501</v>
      </c>
      <c r="AX30" s="155">
        <v>5.9227722924333399</v>
      </c>
      <c r="AY30" s="162">
        <v>10.689127441354699</v>
      </c>
      <c r="AZ30" s="155"/>
      <c r="BA30" s="163">
        <v>-4.4904877653739499</v>
      </c>
      <c r="BB30" s="164">
        <v>-4.3018798407000203</v>
      </c>
      <c r="BC30" s="165">
        <v>-4.3964075999089696</v>
      </c>
      <c r="BD30" s="155"/>
      <c r="BE30" s="166">
        <v>5.0370944542554597</v>
      </c>
      <c r="BF30" s="38"/>
      <c r="BG30" s="39"/>
      <c r="BH30" s="39"/>
      <c r="BI30" s="39"/>
      <c r="BJ30" s="39"/>
      <c r="BK30" s="39"/>
      <c r="BL30" s="39"/>
      <c r="BM30" s="39"/>
      <c r="BN30" s="39"/>
      <c r="BO30" s="39"/>
      <c r="BP30" s="39"/>
      <c r="BQ30" s="39"/>
      <c r="BR30" s="39"/>
    </row>
    <row r="31" spans="1:70" x14ac:dyDescent="0.2">
      <c r="A31" s="20" t="s">
        <v>52</v>
      </c>
      <c r="B31" s="2" t="str">
        <f t="shared" si="0"/>
        <v>Staunton &amp; Harrisonburg, VA</v>
      </c>
      <c r="C31" s="2"/>
      <c r="D31" s="23" t="s">
        <v>93</v>
      </c>
      <c r="E31" s="26" t="s">
        <v>94</v>
      </c>
      <c r="F31" s="2"/>
      <c r="G31" s="182">
        <v>55.872958827634299</v>
      </c>
      <c r="H31" s="177">
        <v>58.238600837404</v>
      </c>
      <c r="I31" s="177">
        <v>61.596695743196001</v>
      </c>
      <c r="J31" s="177">
        <v>57.0168736915561</v>
      </c>
      <c r="K31" s="177">
        <v>58.1021545708304</v>
      </c>
      <c r="L31" s="183">
        <v>58.165456734124199</v>
      </c>
      <c r="M31" s="177"/>
      <c r="N31" s="184">
        <v>77.162116189811499</v>
      </c>
      <c r="O31" s="185">
        <v>78.2957833217027</v>
      </c>
      <c r="P31" s="186">
        <v>77.7289497557571</v>
      </c>
      <c r="Q31" s="177"/>
      <c r="R31" s="187">
        <v>63.755026168876398</v>
      </c>
      <c r="S31" s="160"/>
      <c r="T31" s="161">
        <v>16.640142250178201</v>
      </c>
      <c r="U31" s="155">
        <v>15.0356672218724</v>
      </c>
      <c r="V31" s="155">
        <v>24.134964185022799</v>
      </c>
      <c r="W31" s="155">
        <v>22.502471988008899</v>
      </c>
      <c r="X31" s="155">
        <v>19.506414255648401</v>
      </c>
      <c r="Y31" s="162">
        <v>19.528937919129898</v>
      </c>
      <c r="Z31" s="155"/>
      <c r="AA31" s="163">
        <v>0.92332454528630004</v>
      </c>
      <c r="AB31" s="164">
        <v>3.9125198459662101</v>
      </c>
      <c r="AC31" s="165">
        <v>2.40700944342918</v>
      </c>
      <c r="AD31" s="155"/>
      <c r="AE31" s="166">
        <v>12.950661758798899</v>
      </c>
      <c r="AF31" s="38"/>
      <c r="AG31" s="182">
        <v>51.027681873691499</v>
      </c>
      <c r="AH31" s="177">
        <v>61.302857641311903</v>
      </c>
      <c r="AI31" s="177">
        <v>66.213965893230906</v>
      </c>
      <c r="AJ31" s="177">
        <v>68.415039253314703</v>
      </c>
      <c r="AK31" s="177">
        <v>70.360897156315403</v>
      </c>
      <c r="AL31" s="183">
        <v>63.464088363572898</v>
      </c>
      <c r="AM31" s="177"/>
      <c r="AN31" s="184">
        <v>92.889330076761993</v>
      </c>
      <c r="AO31" s="185">
        <v>92.098778349616097</v>
      </c>
      <c r="AP31" s="186">
        <v>92.494054213189102</v>
      </c>
      <c r="AQ31" s="177"/>
      <c r="AR31" s="187">
        <v>71.758364320606105</v>
      </c>
      <c r="AS31" s="160"/>
      <c r="AT31" s="161">
        <v>14.0321940049294</v>
      </c>
      <c r="AU31" s="155">
        <v>12.362978892028799</v>
      </c>
      <c r="AV31" s="155">
        <v>19.347988938722601</v>
      </c>
      <c r="AW31" s="155">
        <v>17.803020195317501</v>
      </c>
      <c r="AX31" s="155">
        <v>21.716387832086198</v>
      </c>
      <c r="AY31" s="162">
        <v>17.2355363409613</v>
      </c>
      <c r="AZ31" s="155"/>
      <c r="BA31" s="163">
        <v>16.3366004403331</v>
      </c>
      <c r="BB31" s="164">
        <v>13.779826202515199</v>
      </c>
      <c r="BC31" s="165">
        <v>15.0494722436398</v>
      </c>
      <c r="BD31" s="155"/>
      <c r="BE31" s="166">
        <v>16.4208652146053</v>
      </c>
      <c r="BF31" s="38"/>
      <c r="BG31" s="39"/>
      <c r="BH31" s="39"/>
      <c r="BI31" s="39"/>
      <c r="BJ31" s="39"/>
      <c r="BK31" s="39"/>
      <c r="BL31" s="39"/>
      <c r="BM31" s="39"/>
      <c r="BN31" s="39"/>
      <c r="BO31" s="39"/>
      <c r="BP31" s="39"/>
      <c r="BQ31" s="39"/>
      <c r="BR31" s="39"/>
    </row>
    <row r="32" spans="1:70" x14ac:dyDescent="0.2">
      <c r="A32" s="20" t="s">
        <v>51</v>
      </c>
      <c r="B32" s="2" t="str">
        <f t="shared" si="0"/>
        <v>Blacksburg &amp; Wytheville, VA</v>
      </c>
      <c r="C32" s="2"/>
      <c r="D32" s="23" t="s">
        <v>93</v>
      </c>
      <c r="E32" s="26" t="s">
        <v>94</v>
      </c>
      <c r="F32" s="2"/>
      <c r="G32" s="182">
        <v>38.223385964912197</v>
      </c>
      <c r="H32" s="177">
        <v>43.8143079922027</v>
      </c>
      <c r="I32" s="177">
        <v>45.2201306042884</v>
      </c>
      <c r="J32" s="177">
        <v>45.820315789473597</v>
      </c>
      <c r="K32" s="177">
        <v>38.076530214424899</v>
      </c>
      <c r="L32" s="183">
        <v>42.2309341130604</v>
      </c>
      <c r="M32" s="177"/>
      <c r="N32" s="184">
        <v>49.857961013645202</v>
      </c>
      <c r="O32" s="185">
        <v>57.964352826510698</v>
      </c>
      <c r="P32" s="186">
        <v>53.9111569200779</v>
      </c>
      <c r="Q32" s="177"/>
      <c r="R32" s="187">
        <v>45.568140629351099</v>
      </c>
      <c r="S32" s="160"/>
      <c r="T32" s="161">
        <v>-10.7695706245169</v>
      </c>
      <c r="U32" s="155">
        <v>0.116669512174777</v>
      </c>
      <c r="V32" s="155">
        <v>4.2658726028527898</v>
      </c>
      <c r="W32" s="155">
        <v>14.292094626382401</v>
      </c>
      <c r="X32" s="155">
        <v>8.1927373918834798E-2</v>
      </c>
      <c r="Y32" s="162">
        <v>1.4650162261747399</v>
      </c>
      <c r="Z32" s="155"/>
      <c r="AA32" s="163">
        <v>-28.845541931750301</v>
      </c>
      <c r="AB32" s="164">
        <v>-13.2111884490799</v>
      </c>
      <c r="AC32" s="165">
        <v>-21.215842596983599</v>
      </c>
      <c r="AD32" s="155"/>
      <c r="AE32" s="166">
        <v>-7.5331868489275502</v>
      </c>
      <c r="AF32" s="38"/>
      <c r="AG32" s="182">
        <v>40.4686038011695</v>
      </c>
      <c r="AH32" s="177">
        <v>50.216025341130603</v>
      </c>
      <c r="AI32" s="177">
        <v>53.953366471734803</v>
      </c>
      <c r="AJ32" s="177">
        <v>56.052638401559399</v>
      </c>
      <c r="AK32" s="177">
        <v>52.967632553606201</v>
      </c>
      <c r="AL32" s="183">
        <v>50.731653313840098</v>
      </c>
      <c r="AM32" s="177"/>
      <c r="AN32" s="184">
        <v>77.997893762183196</v>
      </c>
      <c r="AO32" s="185">
        <v>72.153904970760195</v>
      </c>
      <c r="AP32" s="186">
        <v>75.075899366471702</v>
      </c>
      <c r="AQ32" s="177"/>
      <c r="AR32" s="187">
        <v>57.687152186020597</v>
      </c>
      <c r="AS32" s="160"/>
      <c r="AT32" s="161">
        <v>-4.0243010505792096</v>
      </c>
      <c r="AU32" s="155">
        <v>-2.0509773854151998</v>
      </c>
      <c r="AV32" s="155">
        <v>0.45436661488054098</v>
      </c>
      <c r="AW32" s="155">
        <v>2.7966152926435899</v>
      </c>
      <c r="AX32" s="155">
        <v>1.5364036454585199</v>
      </c>
      <c r="AY32" s="162">
        <v>-7.0084713060370105E-2</v>
      </c>
      <c r="AZ32" s="155"/>
      <c r="BA32" s="163">
        <v>-2.70198372838599</v>
      </c>
      <c r="BB32" s="164">
        <v>-3.87458569445131</v>
      </c>
      <c r="BC32" s="165">
        <v>-3.2690153812188099</v>
      </c>
      <c r="BD32" s="155"/>
      <c r="BE32" s="166">
        <v>-1.28397732283555</v>
      </c>
      <c r="BF32" s="38"/>
      <c r="BG32" s="39"/>
      <c r="BH32" s="39"/>
      <c r="BI32" s="39"/>
      <c r="BJ32" s="39"/>
      <c r="BK32" s="39"/>
      <c r="BL32" s="39"/>
      <c r="BM32" s="39"/>
      <c r="BN32" s="39"/>
      <c r="BO32" s="39"/>
      <c r="BP32" s="39"/>
      <c r="BQ32" s="39"/>
      <c r="BR32" s="39"/>
    </row>
    <row r="33" spans="1:70" x14ac:dyDescent="0.2">
      <c r="A33" s="20" t="s">
        <v>50</v>
      </c>
      <c r="B33" s="2" t="str">
        <f t="shared" si="0"/>
        <v>Lynchburg, VA</v>
      </c>
      <c r="C33" s="2"/>
      <c r="D33" s="23" t="s">
        <v>93</v>
      </c>
      <c r="E33" s="26" t="s">
        <v>94</v>
      </c>
      <c r="F33" s="2"/>
      <c r="G33" s="182">
        <v>43.658836506497401</v>
      </c>
      <c r="H33" s="177">
        <v>50.9509368389241</v>
      </c>
      <c r="I33" s="177">
        <v>50.297878513145903</v>
      </c>
      <c r="J33" s="177">
        <v>43.678993653671803</v>
      </c>
      <c r="K33" s="177">
        <v>43.160498640072497</v>
      </c>
      <c r="L33" s="183">
        <v>46.349428830462301</v>
      </c>
      <c r="M33" s="177"/>
      <c r="N33" s="184">
        <v>59.136959806588003</v>
      </c>
      <c r="O33" s="185">
        <v>59.482870957993299</v>
      </c>
      <c r="P33" s="186">
        <v>59.309915382290697</v>
      </c>
      <c r="Q33" s="177"/>
      <c r="R33" s="187">
        <v>50.052424988127598</v>
      </c>
      <c r="S33" s="160"/>
      <c r="T33" s="161">
        <v>9.0846180602371405</v>
      </c>
      <c r="U33" s="155">
        <v>8.0289364725494501</v>
      </c>
      <c r="V33" s="155">
        <v>22.182010759204999</v>
      </c>
      <c r="W33" s="155">
        <v>35.993105197466299</v>
      </c>
      <c r="X33" s="155">
        <v>9.9035477374914898</v>
      </c>
      <c r="Y33" s="162">
        <v>16.0225419558063</v>
      </c>
      <c r="Z33" s="155"/>
      <c r="AA33" s="163">
        <v>-7.7906866365095304</v>
      </c>
      <c r="AB33" s="164">
        <v>-5.6693297811238201</v>
      </c>
      <c r="AC33" s="165">
        <v>-6.7389775998277397</v>
      </c>
      <c r="AD33" s="155"/>
      <c r="AE33" s="166">
        <v>7.1673551158093103</v>
      </c>
      <c r="AF33" s="38"/>
      <c r="AG33" s="182">
        <v>44.024783167119899</v>
      </c>
      <c r="AH33" s="177">
        <v>60.678453460259803</v>
      </c>
      <c r="AI33" s="177">
        <v>66.391356905409395</v>
      </c>
      <c r="AJ33" s="177">
        <v>67.117373073435999</v>
      </c>
      <c r="AK33" s="177">
        <v>64.531590359625199</v>
      </c>
      <c r="AL33" s="183">
        <v>60.548711393170102</v>
      </c>
      <c r="AM33" s="177"/>
      <c r="AN33" s="184">
        <v>79.134464339679596</v>
      </c>
      <c r="AO33" s="185">
        <v>74.218462526443005</v>
      </c>
      <c r="AP33" s="186">
        <v>76.676463433061301</v>
      </c>
      <c r="AQ33" s="177"/>
      <c r="AR33" s="187">
        <v>65.156640547424701</v>
      </c>
      <c r="AS33" s="160"/>
      <c r="AT33" s="161">
        <v>2.1495451983975</v>
      </c>
      <c r="AU33" s="155">
        <v>-2.1779188169950401</v>
      </c>
      <c r="AV33" s="155">
        <v>1.23331595421734</v>
      </c>
      <c r="AW33" s="155">
        <v>8.9780748467563996</v>
      </c>
      <c r="AX33" s="155">
        <v>10.2530662333637</v>
      </c>
      <c r="AY33" s="162">
        <v>4.0968742580999402</v>
      </c>
      <c r="AZ33" s="155"/>
      <c r="BA33" s="163">
        <v>10.1861061537628</v>
      </c>
      <c r="BB33" s="164">
        <v>2.23503073906654</v>
      </c>
      <c r="BC33" s="165">
        <v>6.1891785121906597</v>
      </c>
      <c r="BD33" s="155"/>
      <c r="BE33" s="166">
        <v>4.7911058059439604</v>
      </c>
      <c r="BF33" s="38"/>
      <c r="BG33" s="39"/>
      <c r="BH33" s="39"/>
      <c r="BI33" s="39"/>
      <c r="BJ33" s="39"/>
      <c r="BK33" s="39"/>
      <c r="BL33" s="39"/>
      <c r="BM33" s="39"/>
      <c r="BN33" s="39"/>
      <c r="BO33" s="39"/>
      <c r="BP33" s="39"/>
      <c r="BQ33" s="39"/>
      <c r="BR33" s="39"/>
    </row>
    <row r="34" spans="1:70" x14ac:dyDescent="0.2">
      <c r="A34" s="20" t="s">
        <v>24</v>
      </c>
      <c r="B34" s="2" t="str">
        <f t="shared" si="0"/>
        <v>Central Virginia</v>
      </c>
      <c r="C34" s="2"/>
      <c r="D34" s="23" t="s">
        <v>93</v>
      </c>
      <c r="E34" s="26" t="s">
        <v>94</v>
      </c>
      <c r="F34" s="2"/>
      <c r="G34" s="182">
        <v>53.254874672764998</v>
      </c>
      <c r="H34" s="177">
        <v>59.763890410134501</v>
      </c>
      <c r="I34" s="177">
        <v>58.110780850359497</v>
      </c>
      <c r="J34" s="177">
        <v>52.391355580296597</v>
      </c>
      <c r="K34" s="177">
        <v>61.655154515090402</v>
      </c>
      <c r="L34" s="183">
        <v>57.035211205729198</v>
      </c>
      <c r="M34" s="177"/>
      <c r="N34" s="184">
        <v>93.9560099900701</v>
      </c>
      <c r="O34" s="185">
        <v>90.457961664610394</v>
      </c>
      <c r="P34" s="186">
        <v>92.206985827340205</v>
      </c>
      <c r="Q34" s="177"/>
      <c r="R34" s="187">
        <v>67.084289669046598</v>
      </c>
      <c r="S34" s="160"/>
      <c r="T34" s="161">
        <v>12.0113395896007</v>
      </c>
      <c r="U34" s="155">
        <v>17.509691663280201</v>
      </c>
      <c r="V34" s="155">
        <v>21.288838431154598</v>
      </c>
      <c r="W34" s="155">
        <v>27.305639362367899</v>
      </c>
      <c r="X34" s="155">
        <v>19.885195554422701</v>
      </c>
      <c r="Y34" s="162">
        <v>19.371569418181402</v>
      </c>
      <c r="Z34" s="155"/>
      <c r="AA34" s="163">
        <v>17.492384449913501</v>
      </c>
      <c r="AB34" s="164">
        <v>13.400962389340201</v>
      </c>
      <c r="AC34" s="165">
        <v>15.4492283300801</v>
      </c>
      <c r="AD34" s="155"/>
      <c r="AE34" s="166">
        <v>17.7840935075338</v>
      </c>
      <c r="AF34" s="38"/>
      <c r="AG34" s="182">
        <v>53.797593732133699</v>
      </c>
      <c r="AH34" s="177">
        <v>70.434306713206695</v>
      </c>
      <c r="AI34" s="177">
        <v>77.687413489603699</v>
      </c>
      <c r="AJ34" s="177">
        <v>76.685601059188102</v>
      </c>
      <c r="AK34" s="177">
        <v>78.082706797460304</v>
      </c>
      <c r="AL34" s="183">
        <v>71.337524358318504</v>
      </c>
      <c r="AM34" s="177"/>
      <c r="AN34" s="184">
        <v>103.886932190894</v>
      </c>
      <c r="AO34" s="185">
        <v>101.357936839888</v>
      </c>
      <c r="AP34" s="186">
        <v>102.62243451539101</v>
      </c>
      <c r="AQ34" s="177"/>
      <c r="AR34" s="187">
        <v>80.276070117482107</v>
      </c>
      <c r="AS34" s="160"/>
      <c r="AT34" s="161">
        <v>3.0008898425048298</v>
      </c>
      <c r="AU34" s="155">
        <v>2.2720981767755801</v>
      </c>
      <c r="AV34" s="155">
        <v>5.3721673025818202</v>
      </c>
      <c r="AW34" s="155">
        <v>4.57632026693845</v>
      </c>
      <c r="AX34" s="155">
        <v>4.8851408751592196</v>
      </c>
      <c r="AY34" s="162">
        <v>4.1040925640933104</v>
      </c>
      <c r="AZ34" s="155"/>
      <c r="BA34" s="163">
        <v>8.3463457229735702</v>
      </c>
      <c r="BB34" s="164">
        <v>4.1674163304059197</v>
      </c>
      <c r="BC34" s="165">
        <v>6.2415355557806498</v>
      </c>
      <c r="BD34" s="155"/>
      <c r="BE34" s="166">
        <v>4.8724547532975704</v>
      </c>
      <c r="BF34" s="38"/>
      <c r="BG34" s="39"/>
      <c r="BH34" s="39"/>
      <c r="BI34" s="39"/>
      <c r="BJ34" s="39"/>
      <c r="BK34" s="39"/>
      <c r="BL34" s="39"/>
      <c r="BM34" s="39"/>
      <c r="BN34" s="39"/>
      <c r="BO34" s="39"/>
      <c r="BP34" s="39"/>
      <c r="BQ34" s="39"/>
      <c r="BR34" s="39"/>
    </row>
    <row r="35" spans="1:70" x14ac:dyDescent="0.2">
      <c r="A35" s="20" t="s">
        <v>25</v>
      </c>
      <c r="B35" s="2" t="str">
        <f t="shared" si="0"/>
        <v>Chesapeake Bay</v>
      </c>
      <c r="C35" s="2"/>
      <c r="D35" s="23" t="s">
        <v>93</v>
      </c>
      <c r="E35" s="26" t="s">
        <v>94</v>
      </c>
      <c r="F35" s="2"/>
      <c r="G35" s="182">
        <v>50.617161845191497</v>
      </c>
      <c r="H35" s="177">
        <v>65.308858483189894</v>
      </c>
      <c r="I35" s="177">
        <v>70.436606724003099</v>
      </c>
      <c r="J35" s="177">
        <v>67.390383111806003</v>
      </c>
      <c r="K35" s="177">
        <v>89.430007818608203</v>
      </c>
      <c r="L35" s="183">
        <v>68.636603596559794</v>
      </c>
      <c r="M35" s="177"/>
      <c r="N35" s="184">
        <v>144.79883502736499</v>
      </c>
      <c r="O35" s="185">
        <v>121.088600469116</v>
      </c>
      <c r="P35" s="186">
        <v>132.94371774824</v>
      </c>
      <c r="Q35" s="177"/>
      <c r="R35" s="187">
        <v>87.010064782754299</v>
      </c>
      <c r="S35" s="160"/>
      <c r="T35" s="161">
        <v>-1.80996655529554</v>
      </c>
      <c r="U35" s="155">
        <v>-0.94885343566124503</v>
      </c>
      <c r="V35" s="155">
        <v>6.4266950098129501</v>
      </c>
      <c r="W35" s="155">
        <v>-1.86706056937218</v>
      </c>
      <c r="X35" s="155">
        <v>-8.2510316256096594</v>
      </c>
      <c r="Y35" s="162">
        <v>-1.89527412775115</v>
      </c>
      <c r="Z35" s="155"/>
      <c r="AA35" s="163">
        <v>12.995559073185699</v>
      </c>
      <c r="AB35" s="164">
        <v>3.3419168941117801</v>
      </c>
      <c r="AC35" s="165">
        <v>8.3846362504904501</v>
      </c>
      <c r="AD35" s="155"/>
      <c r="AE35" s="166">
        <v>2.3421956862760198</v>
      </c>
      <c r="AF35" s="38"/>
      <c r="AG35" s="182">
        <v>58.587347537138299</v>
      </c>
      <c r="AH35" s="177">
        <v>75.852654417513605</v>
      </c>
      <c r="AI35" s="177">
        <v>80.8615441751368</v>
      </c>
      <c r="AJ35" s="177">
        <v>82.083491008600404</v>
      </c>
      <c r="AK35" s="177">
        <v>84.010510164190705</v>
      </c>
      <c r="AL35" s="183">
        <v>76.279109460515997</v>
      </c>
      <c r="AM35" s="177"/>
      <c r="AN35" s="184">
        <v>120.676106333072</v>
      </c>
      <c r="AO35" s="185">
        <v>120.696039874902</v>
      </c>
      <c r="AP35" s="186">
        <v>120.686073103987</v>
      </c>
      <c r="AQ35" s="177"/>
      <c r="AR35" s="187">
        <v>88.966813358650697</v>
      </c>
      <c r="AS35" s="160"/>
      <c r="AT35" s="161">
        <v>2.3354960617275098</v>
      </c>
      <c r="AU35" s="155">
        <v>-7.2269880306130503</v>
      </c>
      <c r="AV35" s="155">
        <v>-1.2987345771988299</v>
      </c>
      <c r="AW35" s="155">
        <v>-2.41542647164863</v>
      </c>
      <c r="AX35" s="155">
        <v>-7.2026971552944996</v>
      </c>
      <c r="AY35" s="162">
        <v>-3.5866597693016802</v>
      </c>
      <c r="AZ35" s="155"/>
      <c r="BA35" s="163">
        <v>3.51049342789916</v>
      </c>
      <c r="BB35" s="164">
        <v>1.08370478580716</v>
      </c>
      <c r="BC35" s="165">
        <v>2.2826062692932698</v>
      </c>
      <c r="BD35" s="155"/>
      <c r="BE35" s="166">
        <v>-1.3936117647644599</v>
      </c>
      <c r="BF35" s="38"/>
      <c r="BG35" s="39"/>
      <c r="BH35" s="39"/>
      <c r="BI35" s="39"/>
      <c r="BJ35" s="39"/>
      <c r="BK35" s="39"/>
      <c r="BL35" s="39"/>
      <c r="BM35" s="39"/>
      <c r="BN35" s="39"/>
      <c r="BO35" s="39"/>
      <c r="BP35" s="39"/>
      <c r="BQ35" s="39"/>
      <c r="BR35" s="39"/>
    </row>
    <row r="36" spans="1:70" x14ac:dyDescent="0.2">
      <c r="A36" s="20" t="s">
        <v>26</v>
      </c>
      <c r="B36" s="2" t="str">
        <f t="shared" si="0"/>
        <v>Coastal Virginia - Eastern Shore</v>
      </c>
      <c r="C36" s="2"/>
      <c r="D36" s="23" t="s">
        <v>93</v>
      </c>
      <c r="E36" s="26" t="s">
        <v>94</v>
      </c>
      <c r="F36" s="2"/>
      <c r="G36" s="182">
        <v>71.072670765027297</v>
      </c>
      <c r="H36" s="177">
        <v>85.075102459016307</v>
      </c>
      <c r="I36" s="177">
        <v>91.098415300546407</v>
      </c>
      <c r="J36" s="177">
        <v>95.740075136612006</v>
      </c>
      <c r="K36" s="177">
        <v>114.21992486338701</v>
      </c>
      <c r="L36" s="183">
        <v>91.441237704917995</v>
      </c>
      <c r="M36" s="177"/>
      <c r="N36" s="184">
        <v>158.57861338797801</v>
      </c>
      <c r="O36" s="185">
        <v>148.55331967213101</v>
      </c>
      <c r="P36" s="186">
        <v>153.565966530054</v>
      </c>
      <c r="Q36" s="177"/>
      <c r="R36" s="187">
        <v>109.19116022638499</v>
      </c>
      <c r="S36" s="160"/>
      <c r="T36" s="161">
        <v>23.0885880804084</v>
      </c>
      <c r="U36" s="155">
        <v>22.477616481373499</v>
      </c>
      <c r="V36" s="155">
        <v>26.915940127397299</v>
      </c>
      <c r="W36" s="155">
        <v>12.896666988852299</v>
      </c>
      <c r="X36" s="155">
        <v>-11.956408995192501</v>
      </c>
      <c r="Y36" s="162">
        <v>10.565602268314001</v>
      </c>
      <c r="Z36" s="155"/>
      <c r="AA36" s="163">
        <v>3.96258604005736</v>
      </c>
      <c r="AB36" s="164">
        <v>12.755883646652901</v>
      </c>
      <c r="AC36" s="165">
        <v>8.0377538171307794</v>
      </c>
      <c r="AD36" s="155"/>
      <c r="AE36" s="166">
        <v>9.5357596407072904</v>
      </c>
      <c r="AF36" s="38"/>
      <c r="AG36" s="182">
        <v>68.816784494535497</v>
      </c>
      <c r="AH36" s="177">
        <v>86.212363387978101</v>
      </c>
      <c r="AI36" s="177">
        <v>91.681033128415294</v>
      </c>
      <c r="AJ36" s="177">
        <v>93.833017418032696</v>
      </c>
      <c r="AK36" s="177">
        <v>101.002646857923</v>
      </c>
      <c r="AL36" s="183">
        <v>88.309169057377005</v>
      </c>
      <c r="AM36" s="177"/>
      <c r="AN36" s="184">
        <v>135.65447745901599</v>
      </c>
      <c r="AO36" s="185">
        <v>134.10483265027301</v>
      </c>
      <c r="AP36" s="186">
        <v>134.87965505464399</v>
      </c>
      <c r="AQ36" s="177"/>
      <c r="AR36" s="187">
        <v>101.61502219945299</v>
      </c>
      <c r="AS36" s="160"/>
      <c r="AT36" s="161">
        <v>2.43452859108764</v>
      </c>
      <c r="AU36" s="155">
        <v>3.4076372599932498</v>
      </c>
      <c r="AV36" s="155">
        <v>4.4713523261859702</v>
      </c>
      <c r="AW36" s="155">
        <v>0.50530843277619397</v>
      </c>
      <c r="AX36" s="155">
        <v>-0.776213998189896</v>
      </c>
      <c r="AY36" s="162">
        <v>1.8645393634059499</v>
      </c>
      <c r="AZ36" s="155"/>
      <c r="BA36" s="163">
        <v>2.61859934438196</v>
      </c>
      <c r="BB36" s="164">
        <v>2.3415534285730502</v>
      </c>
      <c r="BC36" s="165">
        <v>2.4806849003828702</v>
      </c>
      <c r="BD36" s="155"/>
      <c r="BE36" s="166">
        <v>2.0973357220082698</v>
      </c>
      <c r="BF36" s="38"/>
      <c r="BG36" s="39"/>
      <c r="BH36" s="39"/>
      <c r="BI36" s="39"/>
      <c r="BJ36" s="39"/>
      <c r="BK36" s="39"/>
      <c r="BL36" s="39"/>
      <c r="BM36" s="39"/>
      <c r="BN36" s="39"/>
      <c r="BO36" s="39"/>
      <c r="BP36" s="39"/>
      <c r="BQ36" s="39"/>
      <c r="BR36" s="39"/>
    </row>
    <row r="37" spans="1:70" x14ac:dyDescent="0.2">
      <c r="A37" s="20" t="s">
        <v>27</v>
      </c>
      <c r="B37" s="2" t="str">
        <f t="shared" si="0"/>
        <v>Coastal Virginia - Hampton Roads</v>
      </c>
      <c r="C37" s="2"/>
      <c r="D37" s="23" t="s">
        <v>93</v>
      </c>
      <c r="E37" s="26" t="s">
        <v>94</v>
      </c>
      <c r="F37" s="2"/>
      <c r="G37" s="182">
        <v>89.553443735646795</v>
      </c>
      <c r="H37" s="177">
        <v>90.637217147231397</v>
      </c>
      <c r="I37" s="177">
        <v>90.841388109211493</v>
      </c>
      <c r="J37" s="177">
        <v>83.0001459556009</v>
      </c>
      <c r="K37" s="177">
        <v>126.156611125287</v>
      </c>
      <c r="L37" s="183">
        <v>96.037761214595506</v>
      </c>
      <c r="M37" s="177"/>
      <c r="N37" s="184">
        <v>210.14628706302599</v>
      </c>
      <c r="O37" s="185">
        <v>175.743534064812</v>
      </c>
      <c r="P37" s="186">
        <v>192.944910563919</v>
      </c>
      <c r="Q37" s="177"/>
      <c r="R37" s="187">
        <v>123.725518171545</v>
      </c>
      <c r="S37" s="160"/>
      <c r="T37" s="161">
        <v>11.5924370787063</v>
      </c>
      <c r="U37" s="155">
        <v>10.051875330729899</v>
      </c>
      <c r="V37" s="155">
        <v>9.8896662867026599</v>
      </c>
      <c r="W37" s="155">
        <v>-22.861906550911598</v>
      </c>
      <c r="X37" s="155">
        <v>-24.625239718287599</v>
      </c>
      <c r="Y37" s="162">
        <v>-7.7121381044742003</v>
      </c>
      <c r="Z37" s="155"/>
      <c r="AA37" s="163">
        <v>12.129227031604101</v>
      </c>
      <c r="AB37" s="164">
        <v>12.138178143033601</v>
      </c>
      <c r="AC37" s="165">
        <v>12.133303406482</v>
      </c>
      <c r="AD37" s="155"/>
      <c r="AE37" s="166">
        <v>0.18170270099493599</v>
      </c>
      <c r="AF37" s="38"/>
      <c r="AG37" s="182">
        <v>88.230462235264</v>
      </c>
      <c r="AH37" s="177">
        <v>94.070836501658505</v>
      </c>
      <c r="AI37" s="177">
        <v>100.76139927277301</v>
      </c>
      <c r="AJ37" s="177">
        <v>100.88533828782801</v>
      </c>
      <c r="AK37" s="177">
        <v>116.027434996172</v>
      </c>
      <c r="AL37" s="183">
        <v>99.9950942587394</v>
      </c>
      <c r="AM37" s="177"/>
      <c r="AN37" s="184">
        <v>174.11001409798399</v>
      </c>
      <c r="AO37" s="185">
        <v>168.85198858127001</v>
      </c>
      <c r="AP37" s="186">
        <v>171.481001339627</v>
      </c>
      <c r="AQ37" s="177"/>
      <c r="AR37" s="187">
        <v>120.41963913899301</v>
      </c>
      <c r="AS37" s="160"/>
      <c r="AT37" s="161">
        <v>4.50404210867167</v>
      </c>
      <c r="AU37" s="155">
        <v>-2.3475442304309002</v>
      </c>
      <c r="AV37" s="155">
        <v>0.73937394926621802</v>
      </c>
      <c r="AW37" s="155">
        <v>-7.4702848277429501</v>
      </c>
      <c r="AX37" s="155">
        <v>-6.8775879851964898</v>
      </c>
      <c r="AY37" s="162">
        <v>-2.8083583549807498</v>
      </c>
      <c r="AZ37" s="155"/>
      <c r="BA37" s="163">
        <v>5.5356671854202801</v>
      </c>
      <c r="BB37" s="164">
        <v>5.0086799709149199</v>
      </c>
      <c r="BC37" s="165">
        <v>5.2755538681542298</v>
      </c>
      <c r="BD37" s="155"/>
      <c r="BE37" s="166">
        <v>0.32372609512879802</v>
      </c>
      <c r="BF37" s="38"/>
      <c r="BG37" s="39"/>
      <c r="BH37" s="39"/>
      <c r="BI37" s="39"/>
      <c r="BJ37" s="39"/>
      <c r="BK37" s="39"/>
      <c r="BL37" s="39"/>
      <c r="BM37" s="39"/>
      <c r="BN37" s="39"/>
      <c r="BO37" s="39"/>
      <c r="BP37" s="39"/>
      <c r="BQ37" s="39"/>
      <c r="BR37" s="39"/>
    </row>
    <row r="38" spans="1:70" x14ac:dyDescent="0.2">
      <c r="A38" s="19" t="s">
        <v>28</v>
      </c>
      <c r="B38" s="2" t="str">
        <f t="shared" si="0"/>
        <v>Northern Virginia</v>
      </c>
      <c r="C38" s="2"/>
      <c r="D38" s="23" t="s">
        <v>93</v>
      </c>
      <c r="E38" s="26" t="s">
        <v>94</v>
      </c>
      <c r="F38" s="2"/>
      <c r="G38" s="182">
        <v>74.823911882007593</v>
      </c>
      <c r="H38" s="177">
        <v>77.998485629373207</v>
      </c>
      <c r="I38" s="177">
        <v>77.826720886063995</v>
      </c>
      <c r="J38" s="177">
        <v>67.8924635664454</v>
      </c>
      <c r="K38" s="177">
        <v>69.582464882754394</v>
      </c>
      <c r="L38" s="183">
        <v>73.624458863223396</v>
      </c>
      <c r="M38" s="177"/>
      <c r="N38" s="184">
        <v>90.354844205419397</v>
      </c>
      <c r="O38" s="185">
        <v>82.028150397713304</v>
      </c>
      <c r="P38" s="186">
        <v>86.1914973015664</v>
      </c>
      <c r="Q38" s="177"/>
      <c r="R38" s="187">
        <v>77.215407842241703</v>
      </c>
      <c r="S38" s="160"/>
      <c r="T38" s="161">
        <v>19.160905832965401</v>
      </c>
      <c r="U38" s="155">
        <v>27.208035822856999</v>
      </c>
      <c r="V38" s="155">
        <v>36.623454721244798</v>
      </c>
      <c r="W38" s="155">
        <v>16.843145709816199</v>
      </c>
      <c r="X38" s="155">
        <v>-2.6395354765847299</v>
      </c>
      <c r="Y38" s="162">
        <v>18.502210809501001</v>
      </c>
      <c r="Z38" s="155"/>
      <c r="AA38" s="163">
        <v>12.419808887827701</v>
      </c>
      <c r="AB38" s="164">
        <v>5.2659782072069401</v>
      </c>
      <c r="AC38" s="165">
        <v>8.8982101766259305</v>
      </c>
      <c r="AD38" s="155"/>
      <c r="AE38" s="166">
        <v>15.258933728279301</v>
      </c>
      <c r="AF38" s="38"/>
      <c r="AG38" s="182">
        <v>89.439009189931497</v>
      </c>
      <c r="AH38" s="177">
        <v>123.394501062869</v>
      </c>
      <c r="AI38" s="177">
        <v>136.10747238380901</v>
      </c>
      <c r="AJ38" s="177">
        <v>122.47433573010601</v>
      </c>
      <c r="AK38" s="177">
        <v>103.23165894651601</v>
      </c>
      <c r="AL38" s="183">
        <v>114.929827463772</v>
      </c>
      <c r="AM38" s="177"/>
      <c r="AN38" s="184">
        <v>106.259208124262</v>
      </c>
      <c r="AO38" s="185">
        <v>101.439509986033</v>
      </c>
      <c r="AP38" s="186">
        <v>103.849359055147</v>
      </c>
      <c r="AQ38" s="177"/>
      <c r="AR38" s="187">
        <v>111.76389852541899</v>
      </c>
      <c r="AS38" s="160"/>
      <c r="AT38" s="161">
        <v>6.4892508794379999</v>
      </c>
      <c r="AU38" s="155">
        <v>8.1024484503437595</v>
      </c>
      <c r="AV38" s="155">
        <v>6.8548430062770898</v>
      </c>
      <c r="AW38" s="155">
        <v>-1.41124071723293</v>
      </c>
      <c r="AX38" s="155">
        <v>-0.82441495942028997</v>
      </c>
      <c r="AY38" s="162">
        <v>3.7575247812694998</v>
      </c>
      <c r="AZ38" s="155"/>
      <c r="BA38" s="163">
        <v>10.4019603310576</v>
      </c>
      <c r="BB38" s="164">
        <v>8.8639439113497502</v>
      </c>
      <c r="BC38" s="165">
        <v>9.6454050435457095</v>
      </c>
      <c r="BD38" s="155"/>
      <c r="BE38" s="166">
        <v>5.2582803284845401</v>
      </c>
      <c r="BF38" s="38"/>
      <c r="BG38" s="39"/>
      <c r="BH38" s="39"/>
      <c r="BI38" s="39"/>
      <c r="BJ38" s="39"/>
      <c r="BK38" s="39"/>
      <c r="BL38" s="39"/>
      <c r="BM38" s="39"/>
      <c r="BN38" s="39"/>
      <c r="BO38" s="39"/>
      <c r="BP38" s="39"/>
      <c r="BQ38" s="39"/>
      <c r="BR38" s="39"/>
    </row>
    <row r="39" spans="1:70" x14ac:dyDescent="0.2">
      <c r="A39" s="21" t="s">
        <v>29</v>
      </c>
      <c r="B39" s="2" t="str">
        <f t="shared" si="0"/>
        <v>Shenandoah Valley</v>
      </c>
      <c r="C39" s="2"/>
      <c r="D39" s="24" t="s">
        <v>93</v>
      </c>
      <c r="E39" s="27" t="s">
        <v>94</v>
      </c>
      <c r="F39" s="2"/>
      <c r="G39" s="188">
        <v>51.523696994313497</v>
      </c>
      <c r="H39" s="189">
        <v>55.419951259138898</v>
      </c>
      <c r="I39" s="189">
        <v>57.923702680747297</v>
      </c>
      <c r="J39" s="189">
        <v>55.851111291632797</v>
      </c>
      <c r="K39" s="189">
        <v>57.798726238830199</v>
      </c>
      <c r="L39" s="190">
        <v>55.703437692932503</v>
      </c>
      <c r="M39" s="177"/>
      <c r="N39" s="191">
        <v>76.632303005686396</v>
      </c>
      <c r="O39" s="192">
        <v>76.3841714053614</v>
      </c>
      <c r="P39" s="193">
        <v>76.508237205523898</v>
      </c>
      <c r="Q39" s="177"/>
      <c r="R39" s="194">
        <v>61.647666125101502</v>
      </c>
      <c r="S39" s="160"/>
      <c r="T39" s="167">
        <v>6.5791549532138998</v>
      </c>
      <c r="U39" s="168">
        <v>8.89336722507446</v>
      </c>
      <c r="V39" s="168">
        <v>17.7109704667036</v>
      </c>
      <c r="W39" s="168">
        <v>21.373667478355401</v>
      </c>
      <c r="X39" s="168">
        <v>14.935260362407099</v>
      </c>
      <c r="Y39" s="169">
        <v>13.7969603533168</v>
      </c>
      <c r="Z39" s="155"/>
      <c r="AA39" s="170">
        <v>-3.2398705081182899</v>
      </c>
      <c r="AB39" s="171">
        <v>-6.3271258543688296</v>
      </c>
      <c r="AC39" s="172">
        <v>-4.8060205568922703</v>
      </c>
      <c r="AD39" s="155"/>
      <c r="AE39" s="173">
        <v>6.4225034675807402</v>
      </c>
      <c r="AF39" s="38"/>
      <c r="AG39" s="188">
        <v>48.339688870836703</v>
      </c>
      <c r="AH39" s="189">
        <v>58.525929325751399</v>
      </c>
      <c r="AI39" s="189">
        <v>62.068283509341903</v>
      </c>
      <c r="AJ39" s="189">
        <v>64.344810519902495</v>
      </c>
      <c r="AK39" s="189">
        <v>66.655528025995096</v>
      </c>
      <c r="AL39" s="190">
        <v>59.986848050365502</v>
      </c>
      <c r="AM39" s="177"/>
      <c r="AN39" s="191">
        <v>88.226388708367097</v>
      </c>
      <c r="AO39" s="192">
        <v>88.029922420796098</v>
      </c>
      <c r="AP39" s="193">
        <v>88.128155564581604</v>
      </c>
      <c r="AQ39" s="177"/>
      <c r="AR39" s="194">
        <v>68.027221625855802</v>
      </c>
      <c r="AS39" s="160"/>
      <c r="AT39" s="167">
        <v>3.7746772098993602</v>
      </c>
      <c r="AU39" s="168">
        <v>3.2755685011924598</v>
      </c>
      <c r="AV39" s="168">
        <v>6.3766226921675004</v>
      </c>
      <c r="AW39" s="168">
        <v>6.82304790569692</v>
      </c>
      <c r="AX39" s="168">
        <v>8.2161148043515908</v>
      </c>
      <c r="AY39" s="169">
        <v>5.8235930276185597</v>
      </c>
      <c r="AZ39" s="155"/>
      <c r="BA39" s="170">
        <v>6.5233383551809698</v>
      </c>
      <c r="BB39" s="171">
        <v>3.0089014164716099</v>
      </c>
      <c r="BC39" s="172">
        <v>4.7386046482548796</v>
      </c>
      <c r="BD39" s="155"/>
      <c r="BE39" s="173">
        <v>5.4193870866058402</v>
      </c>
      <c r="BF39" s="38"/>
      <c r="BG39" s="39"/>
      <c r="BH39" s="39"/>
      <c r="BI39" s="39"/>
      <c r="BJ39" s="39"/>
      <c r="BK39" s="39"/>
      <c r="BL39" s="39"/>
      <c r="BM39" s="39"/>
      <c r="BN39" s="39"/>
      <c r="BO39" s="39"/>
      <c r="BP39" s="39"/>
      <c r="BQ39" s="39"/>
      <c r="BR39" s="39"/>
    </row>
    <row r="40" spans="1:70" x14ac:dyDescent="0.2">
      <c r="A40" s="18" t="s">
        <v>30</v>
      </c>
      <c r="B40" s="2" t="str">
        <f t="shared" si="0"/>
        <v>Southern Virginia</v>
      </c>
      <c r="C40" s="8"/>
      <c r="D40" s="22" t="s">
        <v>93</v>
      </c>
      <c r="E40" s="25" t="s">
        <v>94</v>
      </c>
      <c r="F40" s="2"/>
      <c r="G40" s="174">
        <v>44.788316677770297</v>
      </c>
      <c r="H40" s="175">
        <v>61.198245614035002</v>
      </c>
      <c r="I40" s="175">
        <v>62.731292471685499</v>
      </c>
      <c r="J40" s="175">
        <v>54.6566844326004</v>
      </c>
      <c r="K40" s="175">
        <v>47.751965356428997</v>
      </c>
      <c r="L40" s="176">
        <v>54.225300910504103</v>
      </c>
      <c r="M40" s="177"/>
      <c r="N40" s="178">
        <v>72.58430601821</v>
      </c>
      <c r="O40" s="179">
        <v>74.211119253830702</v>
      </c>
      <c r="P40" s="180">
        <v>73.397712636020401</v>
      </c>
      <c r="Q40" s="177"/>
      <c r="R40" s="181">
        <v>59.7031328320802</v>
      </c>
      <c r="S40" s="160"/>
      <c r="T40" s="152">
        <v>-5.8731868081021297</v>
      </c>
      <c r="U40" s="153">
        <v>5.7273328434706601</v>
      </c>
      <c r="V40" s="153">
        <v>13.7913716821949</v>
      </c>
      <c r="W40" s="153">
        <v>28.926285313549201</v>
      </c>
      <c r="X40" s="153">
        <v>2.6404506690151899</v>
      </c>
      <c r="Y40" s="154">
        <v>8.6628588153772608</v>
      </c>
      <c r="Z40" s="155"/>
      <c r="AA40" s="156">
        <v>-0.76787424605978605</v>
      </c>
      <c r="AB40" s="157">
        <v>5.5793622848225697</v>
      </c>
      <c r="AC40" s="158">
        <v>2.3425404979942099</v>
      </c>
      <c r="AD40" s="155"/>
      <c r="AE40" s="159">
        <v>6.3557863190432302</v>
      </c>
      <c r="AF40" s="38"/>
      <c r="AG40" s="174">
        <v>45.6922412835887</v>
      </c>
      <c r="AH40" s="175">
        <v>67.367493892960198</v>
      </c>
      <c r="AI40" s="175">
        <v>71.928276149233795</v>
      </c>
      <c r="AJ40" s="175">
        <v>68.489611925383002</v>
      </c>
      <c r="AK40" s="175">
        <v>62.8491355762824</v>
      </c>
      <c r="AL40" s="176">
        <v>63.265351765489598</v>
      </c>
      <c r="AM40" s="177"/>
      <c r="AN40" s="178">
        <v>76.9546419053964</v>
      </c>
      <c r="AO40" s="179">
        <v>77.524100599600203</v>
      </c>
      <c r="AP40" s="180">
        <v>77.239371252498302</v>
      </c>
      <c r="AQ40" s="177"/>
      <c r="AR40" s="181">
        <v>67.257928761777805</v>
      </c>
      <c r="AS40" s="160"/>
      <c r="AT40" s="152">
        <v>-5.7074942899598602</v>
      </c>
      <c r="AU40" s="153">
        <v>-0.36831888220397502</v>
      </c>
      <c r="AV40" s="153">
        <v>1.6726498222827899</v>
      </c>
      <c r="AW40" s="153">
        <v>-1.0209480412434699</v>
      </c>
      <c r="AX40" s="153">
        <v>-7.5396774244894003</v>
      </c>
      <c r="AY40" s="154">
        <v>-2.3651844359052001</v>
      </c>
      <c r="AZ40" s="155"/>
      <c r="BA40" s="156">
        <v>-2.2445271356688501</v>
      </c>
      <c r="BB40" s="157">
        <v>-1.1243147360029999</v>
      </c>
      <c r="BC40" s="158">
        <v>-1.68554716495254</v>
      </c>
      <c r="BD40" s="155"/>
      <c r="BE40" s="159">
        <v>-2.1432227953320901</v>
      </c>
      <c r="BF40" s="38"/>
    </row>
    <row r="41" spans="1:70" x14ac:dyDescent="0.2">
      <c r="A41" s="19" t="s">
        <v>31</v>
      </c>
      <c r="B41" s="2" t="str">
        <f t="shared" si="0"/>
        <v>Southwest Virginia - Blue Ridge Highlands</v>
      </c>
      <c r="C41" s="9"/>
      <c r="D41" s="23" t="s">
        <v>93</v>
      </c>
      <c r="E41" s="26" t="s">
        <v>94</v>
      </c>
      <c r="F41" s="2"/>
      <c r="G41" s="182">
        <v>50.991864616075397</v>
      </c>
      <c r="H41" s="177">
        <v>53.613987427031802</v>
      </c>
      <c r="I41" s="177">
        <v>56.406983610237901</v>
      </c>
      <c r="J41" s="177">
        <v>55.185287382128401</v>
      </c>
      <c r="K41" s="177">
        <v>54.262936686124803</v>
      </c>
      <c r="L41" s="183">
        <v>54.0922119443197</v>
      </c>
      <c r="M41" s="177"/>
      <c r="N41" s="184">
        <v>71.792568477772704</v>
      </c>
      <c r="O41" s="185">
        <v>77.204134485855406</v>
      </c>
      <c r="P41" s="186">
        <v>74.498351481813998</v>
      </c>
      <c r="Q41" s="177"/>
      <c r="R41" s="187">
        <v>59.9225375264609</v>
      </c>
      <c r="S41" s="160"/>
      <c r="T41" s="161">
        <v>12.9444383988355</v>
      </c>
      <c r="U41" s="155">
        <v>7.72860801218145</v>
      </c>
      <c r="V41" s="155">
        <v>14.399250832767599</v>
      </c>
      <c r="W41" s="155">
        <v>13.5120441786889</v>
      </c>
      <c r="X41" s="155">
        <v>7.77165831785753</v>
      </c>
      <c r="Y41" s="162">
        <v>11.214501158761699</v>
      </c>
      <c r="Z41" s="155"/>
      <c r="AA41" s="163">
        <v>-13.8458001454807</v>
      </c>
      <c r="AB41" s="164">
        <v>-2.62803455158285</v>
      </c>
      <c r="AC41" s="165">
        <v>-8.3763467138228904</v>
      </c>
      <c r="AD41" s="155"/>
      <c r="AE41" s="166">
        <v>3.3638996071812302</v>
      </c>
      <c r="AF41" s="38"/>
      <c r="AG41" s="182">
        <v>51.521400145936198</v>
      </c>
      <c r="AH41" s="177">
        <v>59.847869611584997</v>
      </c>
      <c r="AI41" s="177">
        <v>63.222457061068702</v>
      </c>
      <c r="AJ41" s="177">
        <v>64.996728502469594</v>
      </c>
      <c r="AK41" s="177">
        <v>63.274099405029098</v>
      </c>
      <c r="AL41" s="183">
        <v>60.572510945217701</v>
      </c>
      <c r="AM41" s="177"/>
      <c r="AN41" s="184">
        <v>90.796077963628093</v>
      </c>
      <c r="AO41" s="185">
        <v>87.460902278850398</v>
      </c>
      <c r="AP41" s="186">
        <v>89.128490121239295</v>
      </c>
      <c r="AQ41" s="177"/>
      <c r="AR41" s="187">
        <v>68.731362138366705</v>
      </c>
      <c r="AS41" s="160"/>
      <c r="AT41" s="161">
        <v>8.0492063092869994</v>
      </c>
      <c r="AU41" s="155">
        <v>4.3728150918597297</v>
      </c>
      <c r="AV41" s="155">
        <v>4.9546796920595897</v>
      </c>
      <c r="AW41" s="155">
        <v>6.5175932533215599</v>
      </c>
      <c r="AX41" s="155">
        <v>3.02603649425058</v>
      </c>
      <c r="AY41" s="162">
        <v>5.2713755906089101</v>
      </c>
      <c r="AZ41" s="155"/>
      <c r="BA41" s="163">
        <v>-2.0586315883933501</v>
      </c>
      <c r="BB41" s="164">
        <v>-1.23623109811771</v>
      </c>
      <c r="BC41" s="165">
        <v>-1.6568433136652501</v>
      </c>
      <c r="BD41" s="155"/>
      <c r="BE41" s="166">
        <v>2.59349723339245</v>
      </c>
      <c r="BF41" s="38"/>
    </row>
    <row r="42" spans="1:70" x14ac:dyDescent="0.2">
      <c r="A42" s="20" t="s">
        <v>32</v>
      </c>
      <c r="B42" s="2" t="str">
        <f t="shared" si="0"/>
        <v>Southwest Virginia - Heart of Appalachia</v>
      </c>
      <c r="C42" s="2"/>
      <c r="D42" s="23" t="s">
        <v>93</v>
      </c>
      <c r="E42" s="26" t="s">
        <v>94</v>
      </c>
      <c r="F42" s="2"/>
      <c r="G42" s="182">
        <v>35.805032299741598</v>
      </c>
      <c r="H42" s="177">
        <v>43.128197674418601</v>
      </c>
      <c r="I42" s="177">
        <v>45.299237726098099</v>
      </c>
      <c r="J42" s="177">
        <v>43.080788113695</v>
      </c>
      <c r="K42" s="177">
        <v>45.938023255813903</v>
      </c>
      <c r="L42" s="183">
        <v>42.6502558139534</v>
      </c>
      <c r="M42" s="177"/>
      <c r="N42" s="184">
        <v>59.6168669250645</v>
      </c>
      <c r="O42" s="185">
        <v>55.237881136950897</v>
      </c>
      <c r="P42" s="186">
        <v>57.427374031007702</v>
      </c>
      <c r="Q42" s="177"/>
      <c r="R42" s="187">
        <v>46.872289590254702</v>
      </c>
      <c r="S42" s="160"/>
      <c r="T42" s="161">
        <v>4.0114628773841403</v>
      </c>
      <c r="U42" s="155">
        <v>-1.61947615325048</v>
      </c>
      <c r="V42" s="155">
        <v>9.3770954726793594</v>
      </c>
      <c r="W42" s="155">
        <v>23.366964824657899</v>
      </c>
      <c r="X42" s="155">
        <v>8.0854085581526203</v>
      </c>
      <c r="Y42" s="162">
        <v>8.1942606135674492</v>
      </c>
      <c r="Z42" s="155"/>
      <c r="AA42" s="163">
        <v>-12.8681171509403</v>
      </c>
      <c r="AB42" s="164">
        <v>-12.739000662915499</v>
      </c>
      <c r="AC42" s="165">
        <v>-12.806068000077</v>
      </c>
      <c r="AD42" s="155"/>
      <c r="AE42" s="166">
        <v>-0.21825115510898199</v>
      </c>
      <c r="AF42" s="38"/>
      <c r="AG42" s="182">
        <v>36.697700258397902</v>
      </c>
      <c r="AH42" s="177">
        <v>48.337349806201502</v>
      </c>
      <c r="AI42" s="177">
        <v>52.190011304909497</v>
      </c>
      <c r="AJ42" s="177">
        <v>50.712532299741603</v>
      </c>
      <c r="AK42" s="177">
        <v>51.6906120801033</v>
      </c>
      <c r="AL42" s="183">
        <v>47.925641149870799</v>
      </c>
      <c r="AM42" s="177"/>
      <c r="AN42" s="184">
        <v>61.308790374677002</v>
      </c>
      <c r="AO42" s="185">
        <v>58.706941214470199</v>
      </c>
      <c r="AP42" s="186">
        <v>60.007865794573597</v>
      </c>
      <c r="AQ42" s="177"/>
      <c r="AR42" s="187">
        <v>51.377705334071599</v>
      </c>
      <c r="AS42" s="160"/>
      <c r="AT42" s="161">
        <v>11.7143938028918</v>
      </c>
      <c r="AU42" s="155">
        <v>7.44413480519471</v>
      </c>
      <c r="AV42" s="155">
        <v>9.1384078396339508</v>
      </c>
      <c r="AW42" s="155">
        <v>5.9513572288826904</v>
      </c>
      <c r="AX42" s="155">
        <v>5.0908617145916102</v>
      </c>
      <c r="AY42" s="162">
        <v>7.59723449369669</v>
      </c>
      <c r="AZ42" s="155"/>
      <c r="BA42" s="163">
        <v>-0.39329824719569501</v>
      </c>
      <c r="BB42" s="164">
        <v>0.95084699503023495</v>
      </c>
      <c r="BC42" s="165">
        <v>0.25970286576132301</v>
      </c>
      <c r="BD42" s="155"/>
      <c r="BE42" s="166">
        <v>5.03209472812207</v>
      </c>
      <c r="BF42" s="38"/>
    </row>
    <row r="43" spans="1:70" x14ac:dyDescent="0.2">
      <c r="A43" s="21" t="s">
        <v>33</v>
      </c>
      <c r="B43" s="2" t="str">
        <f t="shared" si="0"/>
        <v>Virginia Mountains</v>
      </c>
      <c r="C43" s="2"/>
      <c r="D43" s="24" t="s">
        <v>93</v>
      </c>
      <c r="E43" s="27" t="s">
        <v>94</v>
      </c>
      <c r="F43" s="2"/>
      <c r="G43" s="182">
        <v>66.481190704032798</v>
      </c>
      <c r="H43" s="177">
        <v>71.286423786739505</v>
      </c>
      <c r="I43" s="177">
        <v>61.295258317554698</v>
      </c>
      <c r="J43" s="177">
        <v>61.211324046524197</v>
      </c>
      <c r="K43" s="177">
        <v>89.811271301054902</v>
      </c>
      <c r="L43" s="183">
        <v>70.021957785504696</v>
      </c>
      <c r="M43" s="177"/>
      <c r="N43" s="184">
        <v>108.67506491749999</v>
      </c>
      <c r="O43" s="185">
        <v>102.53997700838499</v>
      </c>
      <c r="P43" s="186">
        <v>105.607520962942</v>
      </c>
      <c r="Q43" s="177"/>
      <c r="R43" s="187">
        <v>80.220393992248006</v>
      </c>
      <c r="S43" s="160"/>
      <c r="T43" s="161">
        <v>15.1648551858493</v>
      </c>
      <c r="U43" s="155">
        <v>9.7777568042592797</v>
      </c>
      <c r="V43" s="155">
        <v>-6.53712106409347</v>
      </c>
      <c r="W43" s="155">
        <v>-5.7686423226197698</v>
      </c>
      <c r="X43" s="155">
        <v>1.61969081542006</v>
      </c>
      <c r="Y43" s="162">
        <v>2.4957101215914799</v>
      </c>
      <c r="Z43" s="155"/>
      <c r="AA43" s="163">
        <v>4.7675258819008404</v>
      </c>
      <c r="AB43" s="164">
        <v>11.8995159836944</v>
      </c>
      <c r="AC43" s="165">
        <v>8.1127705936807502</v>
      </c>
      <c r="AD43" s="155"/>
      <c r="AE43" s="166">
        <v>4.5800230439559098</v>
      </c>
      <c r="AF43" s="38"/>
      <c r="AG43" s="182">
        <v>60.967354408749102</v>
      </c>
      <c r="AH43" s="177">
        <v>78.966982228297994</v>
      </c>
      <c r="AI43" s="177">
        <v>81.778475408159693</v>
      </c>
      <c r="AJ43" s="177">
        <v>88.621910426394905</v>
      </c>
      <c r="AK43" s="177">
        <v>95.837207471283904</v>
      </c>
      <c r="AL43" s="183">
        <v>81.246534595358099</v>
      </c>
      <c r="AM43" s="177"/>
      <c r="AN43" s="184">
        <v>118.98762500426</v>
      </c>
      <c r="AO43" s="185">
        <v>107.715523023961</v>
      </c>
      <c r="AP43" s="186">
        <v>113.35157401411</v>
      </c>
      <c r="AQ43" s="177"/>
      <c r="AR43" s="187">
        <v>90.426465414321498</v>
      </c>
      <c r="AS43" s="160"/>
      <c r="AT43" s="161">
        <v>11.316092497316101</v>
      </c>
      <c r="AU43" s="155">
        <v>4.4676829576912302</v>
      </c>
      <c r="AV43" s="155">
        <v>0.591425156101548</v>
      </c>
      <c r="AW43" s="155">
        <v>5.4127519692145203</v>
      </c>
      <c r="AX43" s="155">
        <v>12.7927885254401</v>
      </c>
      <c r="AY43" s="162">
        <v>6.7079083287816204</v>
      </c>
      <c r="AZ43" s="155"/>
      <c r="BA43" s="163">
        <v>30.091051084632799</v>
      </c>
      <c r="BB43" s="164">
        <v>21.471288076115702</v>
      </c>
      <c r="BC43" s="165">
        <v>25.8479008545083</v>
      </c>
      <c r="BD43" s="155"/>
      <c r="BE43" s="166">
        <v>12.8644852082202</v>
      </c>
      <c r="BF43" s="38"/>
    </row>
    <row r="44" spans="1:70" x14ac:dyDescent="0.2">
      <c r="A44" s="20" t="s">
        <v>108</v>
      </c>
      <c r="B44" s="2" t="s">
        <v>17</v>
      </c>
      <c r="D44" s="24" t="s">
        <v>93</v>
      </c>
      <c r="E44" s="27" t="s">
        <v>94</v>
      </c>
      <c r="G44" s="182">
        <v>162.42521165856999</v>
      </c>
      <c r="H44" s="177">
        <v>151.926113809854</v>
      </c>
      <c r="I44" s="177">
        <v>138.54762664815999</v>
      </c>
      <c r="J44" s="177">
        <v>129.251204024982</v>
      </c>
      <c r="K44" s="177">
        <v>195.258202637057</v>
      </c>
      <c r="L44" s="183">
        <v>155.48167175572499</v>
      </c>
      <c r="M44" s="177"/>
      <c r="N44" s="184">
        <v>327.46344899375401</v>
      </c>
      <c r="O44" s="185">
        <v>259.535742539902</v>
      </c>
      <c r="P44" s="186">
        <v>293.49959576682801</v>
      </c>
      <c r="Q44" s="177"/>
      <c r="R44" s="187">
        <v>194.91536433032601</v>
      </c>
      <c r="S44" s="160"/>
      <c r="T44" s="161">
        <v>20.7348807991306</v>
      </c>
      <c r="U44" s="155">
        <v>26.0767576101874</v>
      </c>
      <c r="V44" s="155">
        <v>18.513298076111798</v>
      </c>
      <c r="W44" s="155">
        <v>-28.122988706505598</v>
      </c>
      <c r="X44" s="155">
        <v>-21.4385376230356</v>
      </c>
      <c r="Y44" s="162">
        <v>-2.8607168253389199</v>
      </c>
      <c r="Z44" s="155"/>
      <c r="AA44" s="163">
        <v>27.938587218912101</v>
      </c>
      <c r="AB44" s="164">
        <v>18.1571953533929</v>
      </c>
      <c r="AC44" s="165">
        <v>23.421173877756001</v>
      </c>
      <c r="AD44" s="155"/>
      <c r="AE44" s="166">
        <v>6.9360919151383396</v>
      </c>
      <c r="AF44" s="38"/>
      <c r="AG44" s="182">
        <v>187.02119882026301</v>
      </c>
      <c r="AH44" s="177">
        <v>225.46236034004099</v>
      </c>
      <c r="AI44" s="177">
        <v>233.450464954892</v>
      </c>
      <c r="AJ44" s="177">
        <v>215.13441793893099</v>
      </c>
      <c r="AK44" s="177">
        <v>216.88686068702199</v>
      </c>
      <c r="AL44" s="183">
        <v>215.59106054822999</v>
      </c>
      <c r="AM44" s="177"/>
      <c r="AN44" s="184">
        <v>308.52285218598098</v>
      </c>
      <c r="AO44" s="185">
        <v>296.98679129076999</v>
      </c>
      <c r="AP44" s="186">
        <v>302.75482173837599</v>
      </c>
      <c r="AQ44" s="177"/>
      <c r="AR44" s="187">
        <v>240.494992316843</v>
      </c>
      <c r="AS44" s="160"/>
      <c r="AT44" s="161">
        <v>18.027488924275801</v>
      </c>
      <c r="AU44" s="155">
        <v>12.4036892017158</v>
      </c>
      <c r="AV44" s="155">
        <v>8.6614279595161197</v>
      </c>
      <c r="AW44" s="155">
        <v>-2.5572537835788198</v>
      </c>
      <c r="AX44" s="155">
        <v>-0.81015739190395797</v>
      </c>
      <c r="AY44" s="162">
        <v>6.3786648312213696</v>
      </c>
      <c r="AZ44" s="155"/>
      <c r="BA44" s="163">
        <v>17.511931845437601</v>
      </c>
      <c r="BB44" s="164">
        <v>13.758523171321301</v>
      </c>
      <c r="BC44" s="165">
        <v>15.640525768141201</v>
      </c>
      <c r="BD44" s="155"/>
      <c r="BE44" s="166">
        <v>9.5340645945258995</v>
      </c>
    </row>
    <row r="45" spans="1:70" x14ac:dyDescent="0.2">
      <c r="A45" s="20" t="s">
        <v>109</v>
      </c>
      <c r="B45" s="2" t="s">
        <v>18</v>
      </c>
      <c r="D45" s="24" t="s">
        <v>93</v>
      </c>
      <c r="E45" s="27" t="s">
        <v>94</v>
      </c>
      <c r="G45" s="182">
        <v>101.74621574786001</v>
      </c>
      <c r="H45" s="177">
        <v>102.002179501065</v>
      </c>
      <c r="I45" s="177">
        <v>99.452625748719001</v>
      </c>
      <c r="J45" s="177">
        <v>84.434924947679804</v>
      </c>
      <c r="K45" s="177">
        <v>119.37227177599701</v>
      </c>
      <c r="L45" s="183">
        <v>101.401541215533</v>
      </c>
      <c r="M45" s="177"/>
      <c r="N45" s="184">
        <v>172.78257054196399</v>
      </c>
      <c r="O45" s="185">
        <v>149.061781770946</v>
      </c>
      <c r="P45" s="186">
        <v>160.92217615645501</v>
      </c>
      <c r="Q45" s="177"/>
      <c r="R45" s="187">
        <v>118.410067124474</v>
      </c>
      <c r="S45" s="160"/>
      <c r="T45" s="161">
        <v>24.244036490026101</v>
      </c>
      <c r="U45" s="155">
        <v>26.1338622690932</v>
      </c>
      <c r="V45" s="155">
        <v>30.1084640994805</v>
      </c>
      <c r="W45" s="155">
        <v>-5.6989207760441802</v>
      </c>
      <c r="X45" s="155">
        <v>-9.4261089916040497</v>
      </c>
      <c r="Y45" s="162">
        <v>10.083042455805501</v>
      </c>
      <c r="Z45" s="155"/>
      <c r="AA45" s="163">
        <v>16.429283764274501</v>
      </c>
      <c r="AB45" s="164">
        <v>16.863715003976498</v>
      </c>
      <c r="AC45" s="165">
        <v>16.6300877725341</v>
      </c>
      <c r="AD45" s="155"/>
      <c r="AE45" s="166">
        <v>12.5313431048091</v>
      </c>
      <c r="AF45" s="38"/>
      <c r="AG45" s="182">
        <v>111.978276742842</v>
      </c>
      <c r="AH45" s="177">
        <v>152.204245640636</v>
      </c>
      <c r="AI45" s="177">
        <v>169.85700598316001</v>
      </c>
      <c r="AJ45" s="177">
        <v>154.726877746794</v>
      </c>
      <c r="AK45" s="177">
        <v>144.76632735017199</v>
      </c>
      <c r="AL45" s="183">
        <v>146.70733809846101</v>
      </c>
      <c r="AM45" s="177"/>
      <c r="AN45" s="184">
        <v>171.689407640035</v>
      </c>
      <c r="AO45" s="185">
        <v>163.02366164008899</v>
      </c>
      <c r="AP45" s="186">
        <v>167.35653464006199</v>
      </c>
      <c r="AQ45" s="177"/>
      <c r="AR45" s="187">
        <v>152.607336726629</v>
      </c>
      <c r="AS45" s="160"/>
      <c r="AT45" s="161">
        <v>7.4457125176685803</v>
      </c>
      <c r="AU45" s="155">
        <v>6.20886071125918</v>
      </c>
      <c r="AV45" s="155">
        <v>7.1382304373072101</v>
      </c>
      <c r="AW45" s="155">
        <v>-3.6055265320849199</v>
      </c>
      <c r="AX45" s="155">
        <v>-1.6286855713905899</v>
      </c>
      <c r="AY45" s="162">
        <v>2.7683092266439302</v>
      </c>
      <c r="AZ45" s="155"/>
      <c r="BA45" s="163">
        <v>13.485362480503101</v>
      </c>
      <c r="BB45" s="164">
        <v>11.745490205967901</v>
      </c>
      <c r="BC45" s="165">
        <v>12.631232097586601</v>
      </c>
      <c r="BD45" s="155"/>
      <c r="BE45" s="166">
        <v>5.6675789561582297</v>
      </c>
    </row>
    <row r="46" spans="1:70" x14ac:dyDescent="0.2">
      <c r="A46" s="20" t="s">
        <v>110</v>
      </c>
      <c r="B46" s="2" t="s">
        <v>19</v>
      </c>
      <c r="D46" s="24" t="s">
        <v>93</v>
      </c>
      <c r="E46" s="27" t="s">
        <v>94</v>
      </c>
      <c r="G46" s="182">
        <v>86.544814957594397</v>
      </c>
      <c r="H46" s="177">
        <v>91.057412096056893</v>
      </c>
      <c r="I46" s="177">
        <v>89.151822413281906</v>
      </c>
      <c r="J46" s="177">
        <v>79.0544779128372</v>
      </c>
      <c r="K46" s="177">
        <v>95.697799584939204</v>
      </c>
      <c r="L46" s="183">
        <v>88.301348715029405</v>
      </c>
      <c r="M46" s="177"/>
      <c r="N46" s="184">
        <v>135.049765787133</v>
      </c>
      <c r="O46" s="185">
        <v>123.40529469315101</v>
      </c>
      <c r="P46" s="186">
        <v>129.22753024014199</v>
      </c>
      <c r="Q46" s="177"/>
      <c r="R46" s="187">
        <v>99.994939644729797</v>
      </c>
      <c r="S46" s="160"/>
      <c r="T46" s="161">
        <v>15.333875807358799</v>
      </c>
      <c r="U46" s="155">
        <v>19.712775182923099</v>
      </c>
      <c r="V46" s="155">
        <v>23.596706767932101</v>
      </c>
      <c r="W46" s="155">
        <v>1.7157380631160899</v>
      </c>
      <c r="X46" s="155">
        <v>-7.65641624545529</v>
      </c>
      <c r="Y46" s="162">
        <v>9.1254858234955307</v>
      </c>
      <c r="Z46" s="155"/>
      <c r="AA46" s="163">
        <v>7.8557283500784498</v>
      </c>
      <c r="AB46" s="164">
        <v>5.78733868351779</v>
      </c>
      <c r="AC46" s="165">
        <v>6.8581316637499903</v>
      </c>
      <c r="AD46" s="155"/>
      <c r="AE46" s="166">
        <v>8.2775955146744096</v>
      </c>
      <c r="AF46" s="38"/>
      <c r="AG46" s="182">
        <v>91.415192678370204</v>
      </c>
      <c r="AH46" s="177">
        <v>117.738899893251</v>
      </c>
      <c r="AI46" s="177">
        <v>129.84624406950499</v>
      </c>
      <c r="AJ46" s="177">
        <v>122.75273440279901</v>
      </c>
      <c r="AK46" s="177">
        <v>117.143970762661</v>
      </c>
      <c r="AL46" s="183">
        <v>115.779697348444</v>
      </c>
      <c r="AM46" s="177"/>
      <c r="AN46" s="184">
        <v>141.30880055746599</v>
      </c>
      <c r="AO46" s="185">
        <v>136.52679597615901</v>
      </c>
      <c r="AP46" s="186">
        <v>138.91779826681201</v>
      </c>
      <c r="AQ46" s="177"/>
      <c r="AR46" s="187">
        <v>122.390639333915</v>
      </c>
      <c r="AS46" s="160"/>
      <c r="AT46" s="161">
        <v>2.8822683015681601</v>
      </c>
      <c r="AU46" s="155">
        <v>1.8277953359302199</v>
      </c>
      <c r="AV46" s="155">
        <v>4.2021376883836696</v>
      </c>
      <c r="AW46" s="155">
        <v>-2.9863597461120799</v>
      </c>
      <c r="AX46" s="155">
        <v>-2.6274686167974801</v>
      </c>
      <c r="AY46" s="162">
        <v>0.51612227768333996</v>
      </c>
      <c r="AZ46" s="155"/>
      <c r="BA46" s="163">
        <v>4.3701038198582598</v>
      </c>
      <c r="BB46" s="164">
        <v>2.8126004544265801</v>
      </c>
      <c r="BC46" s="165">
        <v>3.5989024094160902</v>
      </c>
      <c r="BD46" s="155"/>
      <c r="BE46" s="166">
        <v>1.49560521049747</v>
      </c>
    </row>
    <row r="47" spans="1:70" x14ac:dyDescent="0.2">
      <c r="A47" s="20" t="s">
        <v>111</v>
      </c>
      <c r="B47" s="2" t="s">
        <v>20</v>
      </c>
      <c r="D47" s="24" t="s">
        <v>93</v>
      </c>
      <c r="E47" s="27" t="s">
        <v>94</v>
      </c>
      <c r="G47" s="182">
        <v>65.607834050429005</v>
      </c>
      <c r="H47" s="177">
        <v>74.283220681200802</v>
      </c>
      <c r="I47" s="177">
        <v>74.891920973081895</v>
      </c>
      <c r="J47" s="177">
        <v>68.674389664603396</v>
      </c>
      <c r="K47" s="177">
        <v>76.502436543352005</v>
      </c>
      <c r="L47" s="183">
        <v>71.993513003476494</v>
      </c>
      <c r="M47" s="177"/>
      <c r="N47" s="184">
        <v>117.68422532508001</v>
      </c>
      <c r="O47" s="185">
        <v>111.79251403483499</v>
      </c>
      <c r="P47" s="186">
        <v>114.738369679957</v>
      </c>
      <c r="Q47" s="177"/>
      <c r="R47" s="187">
        <v>84.212946203226096</v>
      </c>
      <c r="S47" s="160"/>
      <c r="T47" s="161">
        <v>9.2409574710141502</v>
      </c>
      <c r="U47" s="155">
        <v>13.753125225707899</v>
      </c>
      <c r="V47" s="155">
        <v>17.8098692560676</v>
      </c>
      <c r="W47" s="155">
        <v>8.3329267348471596</v>
      </c>
      <c r="X47" s="155">
        <v>-7.8695442597034599</v>
      </c>
      <c r="Y47" s="162">
        <v>7.3315530767196302</v>
      </c>
      <c r="Z47" s="155"/>
      <c r="AA47" s="163">
        <v>3.5812159144924598</v>
      </c>
      <c r="AB47" s="164">
        <v>4.2202038102052697</v>
      </c>
      <c r="AC47" s="165">
        <v>3.8915252835080398</v>
      </c>
      <c r="AD47" s="155"/>
      <c r="AE47" s="166">
        <v>5.96724072366061</v>
      </c>
      <c r="AF47" s="38"/>
      <c r="AG47" s="182">
        <v>68.647084044419799</v>
      </c>
      <c r="AH47" s="177">
        <v>86.349748635915603</v>
      </c>
      <c r="AI47" s="177">
        <v>93.002290754455103</v>
      </c>
      <c r="AJ47" s="177">
        <v>92.819344228817101</v>
      </c>
      <c r="AK47" s="177">
        <v>92.803277174141499</v>
      </c>
      <c r="AL47" s="183">
        <v>86.726100382435504</v>
      </c>
      <c r="AM47" s="177"/>
      <c r="AN47" s="184">
        <v>123.25848310118801</v>
      </c>
      <c r="AO47" s="185">
        <v>119.77444474476</v>
      </c>
      <c r="AP47" s="186">
        <v>121.516463922974</v>
      </c>
      <c r="AQ47" s="177"/>
      <c r="AR47" s="187">
        <v>96.6675520283125</v>
      </c>
      <c r="AS47" s="160"/>
      <c r="AT47" s="161">
        <v>3.2684011890332099</v>
      </c>
      <c r="AU47" s="155">
        <v>1.23557184235273</v>
      </c>
      <c r="AV47" s="155">
        <v>1.70619193487147</v>
      </c>
      <c r="AW47" s="155">
        <v>0.53089355230671598</v>
      </c>
      <c r="AX47" s="155">
        <v>-0.50396169271006097</v>
      </c>
      <c r="AY47" s="162">
        <v>1.1197816596947301</v>
      </c>
      <c r="AZ47" s="155"/>
      <c r="BA47" s="163">
        <v>4.5232628135438402</v>
      </c>
      <c r="BB47" s="164">
        <v>3.2800701026879402</v>
      </c>
      <c r="BC47" s="165">
        <v>3.9068591719295802</v>
      </c>
      <c r="BD47" s="155"/>
      <c r="BE47" s="166">
        <v>2.1038776127809098</v>
      </c>
    </row>
    <row r="48" spans="1:70" x14ac:dyDescent="0.2">
      <c r="A48" s="20" t="s">
        <v>112</v>
      </c>
      <c r="B48" s="2" t="s">
        <v>21</v>
      </c>
      <c r="D48" s="24" t="s">
        <v>93</v>
      </c>
      <c r="E48" s="27" t="s">
        <v>94</v>
      </c>
      <c r="G48" s="182">
        <v>47.944052475554102</v>
      </c>
      <c r="H48" s="177">
        <v>52.395781160125601</v>
      </c>
      <c r="I48" s="177">
        <v>53.743931684438699</v>
      </c>
      <c r="J48" s="177">
        <v>52.767783283925397</v>
      </c>
      <c r="K48" s="177">
        <v>54.500381841511398</v>
      </c>
      <c r="L48" s="183">
        <v>52.270386089111099</v>
      </c>
      <c r="M48" s="177"/>
      <c r="N48" s="184">
        <v>79.241235786027104</v>
      </c>
      <c r="O48" s="185">
        <v>73.138662448564205</v>
      </c>
      <c r="P48" s="186">
        <v>76.189949117295598</v>
      </c>
      <c r="Q48" s="177"/>
      <c r="R48" s="187">
        <v>59.104546954306599</v>
      </c>
      <c r="S48" s="160"/>
      <c r="T48" s="161">
        <v>3.1298977812772999</v>
      </c>
      <c r="U48" s="155">
        <v>4.7873390931022604</v>
      </c>
      <c r="V48" s="155">
        <v>8.4634135411609801</v>
      </c>
      <c r="W48" s="155">
        <v>13.463844746488</v>
      </c>
      <c r="X48" s="155">
        <v>-5.9303066019105</v>
      </c>
      <c r="Y48" s="162">
        <v>4.3388873579607603</v>
      </c>
      <c r="Z48" s="155"/>
      <c r="AA48" s="163">
        <v>4.7648499690052804</v>
      </c>
      <c r="AB48" s="164">
        <v>1.33719454688634</v>
      </c>
      <c r="AC48" s="165">
        <v>3.0911826505596598</v>
      </c>
      <c r="AD48" s="155"/>
      <c r="AE48" s="166">
        <v>3.8758525502546401</v>
      </c>
      <c r="AF48" s="38"/>
      <c r="AG48" s="182">
        <v>49.374367616477102</v>
      </c>
      <c r="AH48" s="177">
        <v>57.149207778416802</v>
      </c>
      <c r="AI48" s="177">
        <v>60.735162160966297</v>
      </c>
      <c r="AJ48" s="177">
        <v>60.871881222069803</v>
      </c>
      <c r="AK48" s="177">
        <v>61.795696097517798</v>
      </c>
      <c r="AL48" s="183">
        <v>57.985262975089498</v>
      </c>
      <c r="AM48" s="177"/>
      <c r="AN48" s="184">
        <v>82.661435002875905</v>
      </c>
      <c r="AO48" s="185">
        <v>80.465358169992399</v>
      </c>
      <c r="AP48" s="186">
        <v>81.563396586434195</v>
      </c>
      <c r="AQ48" s="177"/>
      <c r="AR48" s="187">
        <v>64.721872578330903</v>
      </c>
      <c r="AS48" s="160"/>
      <c r="AT48" s="161">
        <v>2.75533861980316</v>
      </c>
      <c r="AU48" s="155">
        <v>1.1834455954590699</v>
      </c>
      <c r="AV48" s="155">
        <v>1.90343982390935</v>
      </c>
      <c r="AW48" s="155">
        <v>2.3981634229986599</v>
      </c>
      <c r="AX48" s="155">
        <v>1.3897796280865899</v>
      </c>
      <c r="AY48" s="162">
        <v>1.8977139182504701</v>
      </c>
      <c r="AZ48" s="155"/>
      <c r="BA48" s="163">
        <v>6.4440765529127502</v>
      </c>
      <c r="BB48" s="164">
        <v>3.8323558302719301</v>
      </c>
      <c r="BC48" s="165">
        <v>5.1395770945468904</v>
      </c>
      <c r="BD48" s="155"/>
      <c r="BE48" s="166">
        <v>3.0416917815360098</v>
      </c>
    </row>
    <row r="49" spans="1:57" x14ac:dyDescent="0.2">
      <c r="A49" s="21" t="s">
        <v>113</v>
      </c>
      <c r="B49" s="2" t="s">
        <v>22</v>
      </c>
      <c r="D49" s="24" t="s">
        <v>93</v>
      </c>
      <c r="E49" s="27" t="s">
        <v>94</v>
      </c>
      <c r="G49" s="182">
        <v>36.130009335517002</v>
      </c>
      <c r="H49" s="177">
        <v>38.099793633013498</v>
      </c>
      <c r="I49" s="177">
        <v>40.012229173490802</v>
      </c>
      <c r="J49" s="177">
        <v>39.0371345958118</v>
      </c>
      <c r="K49" s="177">
        <v>45.158416252339698</v>
      </c>
      <c r="L49" s="183">
        <v>39.687516598034598</v>
      </c>
      <c r="M49" s="177"/>
      <c r="N49" s="184">
        <v>69.8891347625175</v>
      </c>
      <c r="O49" s="185">
        <v>60.561165214085101</v>
      </c>
      <c r="P49" s="186">
        <v>65.225149988301297</v>
      </c>
      <c r="Q49" s="177"/>
      <c r="R49" s="187">
        <v>46.983983280967898</v>
      </c>
      <c r="S49" s="160"/>
      <c r="T49" s="161">
        <v>3.78717201844968</v>
      </c>
      <c r="U49" s="155">
        <v>3.0108196470067599</v>
      </c>
      <c r="V49" s="155">
        <v>8.3655159480303105</v>
      </c>
      <c r="W49" s="155">
        <v>-0.24326931208195501</v>
      </c>
      <c r="X49" s="155">
        <v>-14.9523771652671</v>
      </c>
      <c r="Y49" s="162">
        <v>-1.2641669180194199</v>
      </c>
      <c r="Z49" s="155"/>
      <c r="AA49" s="163">
        <v>11.925915652650501</v>
      </c>
      <c r="AB49" s="164">
        <v>7.10558026523303</v>
      </c>
      <c r="AC49" s="165">
        <v>9.6352355035371104</v>
      </c>
      <c r="AD49" s="155"/>
      <c r="AE49" s="166">
        <v>2.7801575192808898</v>
      </c>
      <c r="AG49" s="182">
        <v>36.211427982422698</v>
      </c>
      <c r="AH49" s="177">
        <v>37.818652065541599</v>
      </c>
      <c r="AI49" s="177">
        <v>38.858266329111999</v>
      </c>
      <c r="AJ49" s="177">
        <v>40.109498475520503</v>
      </c>
      <c r="AK49" s="177">
        <v>43.016653340693701</v>
      </c>
      <c r="AL49" s="183">
        <v>39.202899638658103</v>
      </c>
      <c r="AM49" s="177"/>
      <c r="AN49" s="184">
        <v>60.480400759680599</v>
      </c>
      <c r="AO49" s="185">
        <v>59.481266338617203</v>
      </c>
      <c r="AP49" s="186">
        <v>59.980833549148898</v>
      </c>
      <c r="AQ49" s="177"/>
      <c r="AR49" s="187">
        <v>45.139452184512599</v>
      </c>
      <c r="AS49" s="160"/>
      <c r="AT49" s="161">
        <v>3.8147101816298301</v>
      </c>
      <c r="AU49" s="155">
        <v>1.92784335348374</v>
      </c>
      <c r="AV49" s="155">
        <v>1.9265221880947001</v>
      </c>
      <c r="AW49" s="155">
        <v>0.59828405399114903</v>
      </c>
      <c r="AX49" s="155">
        <v>-1.5541122806462799</v>
      </c>
      <c r="AY49" s="162">
        <v>1.2055913125535</v>
      </c>
      <c r="AZ49" s="155"/>
      <c r="BA49" s="163">
        <v>5.7753278326207296</v>
      </c>
      <c r="BB49" s="164">
        <v>3.4297573188914199</v>
      </c>
      <c r="BC49" s="165">
        <v>4.5991610697978196</v>
      </c>
      <c r="BD49" s="155"/>
      <c r="BE49" s="166">
        <v>2.4646653162121099</v>
      </c>
    </row>
    <row r="50" spans="1:57" x14ac:dyDescent="0.2">
      <c r="A50" s="33" t="s">
        <v>48</v>
      </c>
      <c r="B50" t="s">
        <v>48</v>
      </c>
      <c r="D50" s="24" t="s">
        <v>93</v>
      </c>
      <c r="E50" s="27" t="s">
        <v>94</v>
      </c>
      <c r="G50" s="182">
        <v>59.079334082607403</v>
      </c>
      <c r="H50" s="177">
        <v>76.689069963472804</v>
      </c>
      <c r="I50" s="177">
        <v>80.067162124192095</v>
      </c>
      <c r="J50" s="177">
        <v>68.908876088788901</v>
      </c>
      <c r="K50" s="177">
        <v>66.362143860635001</v>
      </c>
      <c r="L50" s="183">
        <v>70.221317223939295</v>
      </c>
      <c r="M50" s="177"/>
      <c r="N50" s="184">
        <v>94.660595672941795</v>
      </c>
      <c r="O50" s="185">
        <v>93.567330710873804</v>
      </c>
      <c r="P50" s="186">
        <v>94.1139631919078</v>
      </c>
      <c r="Q50" s="177"/>
      <c r="R50" s="187">
        <v>77.047787500501698</v>
      </c>
      <c r="S50" s="160"/>
      <c r="T50" s="161">
        <v>3.8681712468231502</v>
      </c>
      <c r="U50" s="155">
        <v>5.6539906413330296</v>
      </c>
      <c r="V50" s="155">
        <v>14.6790741967973</v>
      </c>
      <c r="W50" s="155">
        <v>14.068885016453899</v>
      </c>
      <c r="X50" s="155">
        <v>-7.1487071347965596</v>
      </c>
      <c r="Y50" s="162">
        <v>6.0219569658224099</v>
      </c>
      <c r="Z50" s="155"/>
      <c r="AA50" s="163">
        <v>4.2228750408656301</v>
      </c>
      <c r="AB50" s="164">
        <v>3.9625880723475002</v>
      </c>
      <c r="AC50" s="165">
        <v>4.09332474614272</v>
      </c>
      <c r="AD50" s="155"/>
      <c r="AE50" s="166">
        <v>5.3407972052647104</v>
      </c>
      <c r="AG50" s="182">
        <v>58.024016577690297</v>
      </c>
      <c r="AH50" s="177">
        <v>84.635212840685497</v>
      </c>
      <c r="AI50" s="177">
        <v>88.464460522618694</v>
      </c>
      <c r="AJ50" s="177">
        <v>83.172807670693999</v>
      </c>
      <c r="AK50" s="177">
        <v>78.230045658892905</v>
      </c>
      <c r="AL50" s="183">
        <v>78.505308654116305</v>
      </c>
      <c r="AM50" s="177"/>
      <c r="AN50" s="184">
        <v>95.674956448440497</v>
      </c>
      <c r="AO50" s="185">
        <v>96.833071789828594</v>
      </c>
      <c r="AP50" s="186">
        <v>96.254014119134496</v>
      </c>
      <c r="AQ50" s="177"/>
      <c r="AR50" s="187">
        <v>83.576367358407197</v>
      </c>
      <c r="AS50" s="160"/>
      <c r="AT50" s="161">
        <v>-3.6058491810669202</v>
      </c>
      <c r="AU50" s="155">
        <v>-2.2496911970132301</v>
      </c>
      <c r="AV50" s="155">
        <v>-2.03851482106931</v>
      </c>
      <c r="AW50" s="155">
        <v>-5.4263194853736501</v>
      </c>
      <c r="AX50" s="155">
        <v>-12.0048367913875</v>
      </c>
      <c r="AY50" s="162">
        <v>-5.1709294708281002</v>
      </c>
      <c r="AZ50" s="155"/>
      <c r="BA50" s="163">
        <v>-2.50150023062452</v>
      </c>
      <c r="BB50" s="164">
        <v>-1.49511619126024</v>
      </c>
      <c r="BC50" s="165">
        <v>-1.9978646793232899</v>
      </c>
      <c r="BD50" s="155"/>
      <c r="BE50" s="166">
        <v>-4.1497455048064404</v>
      </c>
    </row>
    <row r="51" spans="1:57" x14ac:dyDescent="0.2">
      <c r="A51" s="147" t="s">
        <v>53</v>
      </c>
      <c r="B51" t="s">
        <v>53</v>
      </c>
      <c r="D51" s="24" t="s">
        <v>93</v>
      </c>
      <c r="E51" s="27" t="s">
        <v>94</v>
      </c>
      <c r="G51" s="182">
        <v>47.733795986621999</v>
      </c>
      <c r="H51" s="177">
        <v>52.963809668592198</v>
      </c>
      <c r="I51" s="177">
        <v>54.723095165703803</v>
      </c>
      <c r="J51" s="177">
        <v>54.835278200060799</v>
      </c>
      <c r="K51" s="177">
        <v>57.534321982365398</v>
      </c>
      <c r="L51" s="183">
        <v>53.558060200668798</v>
      </c>
      <c r="M51" s="177"/>
      <c r="N51" s="184">
        <v>76.1706293706293</v>
      </c>
      <c r="O51" s="185">
        <v>74.718412891456296</v>
      </c>
      <c r="P51" s="186">
        <v>75.444521131042805</v>
      </c>
      <c r="Q51" s="177"/>
      <c r="R51" s="187">
        <v>59.811334752204303</v>
      </c>
      <c r="S51" s="160"/>
      <c r="T51" s="161">
        <v>-2.02436524221759</v>
      </c>
      <c r="U51" s="155">
        <v>3.6025346881134301</v>
      </c>
      <c r="V51" s="155">
        <v>12.0087671319103</v>
      </c>
      <c r="W51" s="155">
        <v>20.3451650920757</v>
      </c>
      <c r="X51" s="155">
        <v>11.2532066323453</v>
      </c>
      <c r="Y51" s="162">
        <v>8.8675710995455592</v>
      </c>
      <c r="Z51" s="155"/>
      <c r="AA51" s="163">
        <v>-6.5864089044339202</v>
      </c>
      <c r="AB51" s="164">
        <v>-13.9562825973307</v>
      </c>
      <c r="AC51" s="165">
        <v>-10.3872576225672</v>
      </c>
      <c r="AD51" s="155"/>
      <c r="AE51" s="166">
        <v>1.04313794891735</v>
      </c>
      <c r="AG51" s="182">
        <v>45.997400045606497</v>
      </c>
      <c r="AH51" s="177">
        <v>56.106143204621397</v>
      </c>
      <c r="AI51" s="177">
        <v>58.455779492246798</v>
      </c>
      <c r="AJ51" s="177">
        <v>60.798056020066802</v>
      </c>
      <c r="AK51" s="177">
        <v>63.426708346001803</v>
      </c>
      <c r="AL51" s="183">
        <v>56.956817421708699</v>
      </c>
      <c r="AM51" s="177"/>
      <c r="AN51" s="184">
        <v>84.163150653694103</v>
      </c>
      <c r="AO51" s="185">
        <v>84.484364168440194</v>
      </c>
      <c r="AP51" s="186">
        <v>84.323757411067106</v>
      </c>
      <c r="AQ51" s="177"/>
      <c r="AR51" s="187">
        <v>64.775943132953998</v>
      </c>
      <c r="AS51" s="160"/>
      <c r="AT51" s="161">
        <v>-4.4658281716915997</v>
      </c>
      <c r="AU51" s="155">
        <v>-4.0497179269413</v>
      </c>
      <c r="AV51" s="155">
        <v>-3.8529080141960099</v>
      </c>
      <c r="AW51" s="155">
        <v>-2.0648723048028801</v>
      </c>
      <c r="AX51" s="155">
        <v>-2.1664863873810001</v>
      </c>
      <c r="AY51" s="162">
        <v>-3.2436792790858799</v>
      </c>
      <c r="AZ51" s="155"/>
      <c r="BA51" s="163">
        <v>-1.4117961113494799</v>
      </c>
      <c r="BB51" s="164">
        <v>-5.4091443091831399</v>
      </c>
      <c r="BC51" s="165">
        <v>-3.45563265899017</v>
      </c>
      <c r="BD51" s="155"/>
      <c r="BE51" s="166">
        <v>-3.3226209717452102</v>
      </c>
    </row>
    <row r="52" spans="1:57" x14ac:dyDescent="0.2">
      <c r="A52" s="148" t="s">
        <v>60</v>
      </c>
      <c r="B52" t="s">
        <v>60</v>
      </c>
      <c r="D52" s="24" t="s">
        <v>93</v>
      </c>
      <c r="E52" s="27" t="s">
        <v>94</v>
      </c>
      <c r="G52" s="188">
        <v>57.941201764057297</v>
      </c>
      <c r="H52" s="189">
        <v>71.277526644615904</v>
      </c>
      <c r="I52" s="189">
        <v>76.629779492833507</v>
      </c>
      <c r="J52" s="189">
        <v>63.017655273796301</v>
      </c>
      <c r="K52" s="189">
        <v>50.004204336640903</v>
      </c>
      <c r="L52" s="190">
        <v>63.774073502388802</v>
      </c>
      <c r="M52" s="177"/>
      <c r="N52" s="191">
        <v>74.043697170157998</v>
      </c>
      <c r="O52" s="192">
        <v>70.567747151782399</v>
      </c>
      <c r="P52" s="193">
        <v>72.305722160970205</v>
      </c>
      <c r="Q52" s="177"/>
      <c r="R52" s="194">
        <v>66.211687404840603</v>
      </c>
      <c r="S52" s="160"/>
      <c r="T52" s="167">
        <v>23.376104668229502</v>
      </c>
      <c r="U52" s="168">
        <v>42.087110128018203</v>
      </c>
      <c r="V52" s="168">
        <v>64.902881683607404</v>
      </c>
      <c r="W52" s="168">
        <v>71.553374791968494</v>
      </c>
      <c r="X52" s="168">
        <v>41.537363391270297</v>
      </c>
      <c r="Y52" s="169">
        <v>47.911045518960499</v>
      </c>
      <c r="Z52" s="155"/>
      <c r="AA52" s="170">
        <v>24.594343909937699</v>
      </c>
      <c r="AB52" s="171">
        <v>33.287771407567597</v>
      </c>
      <c r="AC52" s="172">
        <v>28.690249737932401</v>
      </c>
      <c r="AD52" s="155"/>
      <c r="AE52" s="173">
        <v>41.292538521312402</v>
      </c>
      <c r="AG52" s="188">
        <v>58.215950018375501</v>
      </c>
      <c r="AH52" s="189">
        <v>74.7265894891583</v>
      </c>
      <c r="AI52" s="189">
        <v>82.726159500183698</v>
      </c>
      <c r="AJ52" s="189">
        <v>80.138768834987104</v>
      </c>
      <c r="AK52" s="189">
        <v>75.436006063947005</v>
      </c>
      <c r="AL52" s="190">
        <v>74.2486947813303</v>
      </c>
      <c r="AM52" s="177"/>
      <c r="AN52" s="191">
        <v>88.3530944505696</v>
      </c>
      <c r="AO52" s="192">
        <v>81.928572216096995</v>
      </c>
      <c r="AP52" s="193">
        <v>85.140833333333305</v>
      </c>
      <c r="AQ52" s="177"/>
      <c r="AR52" s="194">
        <v>77.360734367616899</v>
      </c>
      <c r="AS52" s="160"/>
      <c r="AT52" s="167">
        <v>15.673490763523599</v>
      </c>
      <c r="AU52" s="168">
        <v>9.5135931612480498</v>
      </c>
      <c r="AV52" s="168">
        <v>15.389811687132999</v>
      </c>
      <c r="AW52" s="168">
        <v>10.8490738635816</v>
      </c>
      <c r="AX52" s="168">
        <v>11.574573371093299</v>
      </c>
      <c r="AY52" s="169">
        <v>12.415577415810199</v>
      </c>
      <c r="AZ52" s="155"/>
      <c r="BA52" s="170">
        <v>12.052561688265801</v>
      </c>
      <c r="BB52" s="171">
        <v>9.1093051111293999</v>
      </c>
      <c r="BC52" s="172">
        <v>10.616889558017499</v>
      </c>
      <c r="BD52" s="155"/>
      <c r="BE52" s="173">
        <v>11.840009984062799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0"/>
      <c r="B1" s="10" t="s">
        <v>122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3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3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25">
      <c r="A4" s="14" t="s">
        <v>123</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25">
      <c r="A5" s="242" t="str">
        <f>HYPERLINK("http://www.str.com/data-insights/resources/glossary", "For all STR definitions, please visit www.str.com/data-insights/resources/glossary")</f>
        <v>For all STR definitions, please visit www.str.com/data-insights/resources/glossary</v>
      </c>
      <c r="B5" s="242"/>
      <c r="C5" s="242"/>
      <c r="D5" s="242"/>
      <c r="E5" s="242"/>
      <c r="F5" s="242"/>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2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2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25">
      <c r="A8" s="14" t="s">
        <v>124</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25">
      <c r="A9" s="242" t="str">
        <f>HYPERLINK("http://www.str.com/data-insights/resources/FAQ", "For all STR FAQs, please click here or visit http://www.str.com/data-insights/resources/FAQ")</f>
        <v>For all STR FAQs, please click here or visit http://www.str.com/data-insights/resources/FAQ</v>
      </c>
      <c r="B9" s="242"/>
      <c r="C9" s="242"/>
      <c r="D9" s="242"/>
      <c r="E9" s="242"/>
      <c r="F9" s="242"/>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2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2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25">
      <c r="A12" s="242" t="str">
        <f>HYPERLINK("http://www.str.com/contact", "For additional support, please contact your regional office")</f>
        <v>For additional support, please contact your regional office</v>
      </c>
      <c r="B12" s="242"/>
      <c r="C12" s="242"/>
      <c r="D12" s="242"/>
      <c r="E12" s="242"/>
      <c r="F12" s="242"/>
      <c r="G12" s="242"/>
      <c r="H12" s="242"/>
      <c r="I12" s="242"/>
      <c r="J12" s="242"/>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2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25">
      <c r="A14" s="241" t="str">
        <f>HYPERLINK("http://www.hotelnewsnow.com/", "For the latest in industry news, visit HotelNewsNow.com.")</f>
        <v>For the latest in industry news, visit HotelNewsNow.com.</v>
      </c>
      <c r="B14" s="241"/>
      <c r="C14" s="241"/>
      <c r="D14" s="241"/>
      <c r="E14" s="241"/>
      <c r="F14" s="241"/>
      <c r="G14" s="241"/>
      <c r="H14" s="241"/>
      <c r="I14" s="241"/>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25">
      <c r="A15" s="241" t="str">
        <f>HYPERLINK("http://www.hoteldataconference.com/", "To learn more about the Hotel Data Conference, visit HotelDataConference.com.")</f>
        <v>To learn more about the Hotel Data Conference, visit HotelDataConference.com.</v>
      </c>
      <c r="B15" s="241"/>
      <c r="C15" s="241"/>
      <c r="D15" s="241"/>
      <c r="E15" s="241"/>
      <c r="F15" s="241"/>
      <c r="G15" s="241"/>
      <c r="H15" s="241"/>
      <c r="I15" s="241"/>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2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75" x14ac:dyDescent="0.2"/>
  <sheetData>
    <row r="1" spans="1:1" x14ac:dyDescent="0.2">
      <c r="A1" s="8" t="s">
        <v>125</v>
      </c>
    </row>
    <row r="2" spans="1:1" x14ac:dyDescent="0.2">
      <c r="A2" s="8" t="s">
        <v>126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D33D7852-C98D-4027-97DB-EB9132F61BE8}"/>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2025-07-10T13:48:31Z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