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0" documentId="13_ncr:1_{DE54AEC3-BA46-48C8-9CB9-60C0F1115ABC}" xr6:coauthVersionLast="47" xr6:coauthVersionMax="47" xr10:uidLastSave="{00000000-0000-0000-0000-000000000000}"/>
  <workbookProtection workbookAlgorithmName="SHA-512" workbookHashValue="yukFKhn+fR1jQ8yjf19QeR8V+UxdVN5Rbih+xf4whlmXRpLC78mdO4oIC2ilwGzDwz18FBtksb2qx/fLIkCxeg==" workbookSaltValue="4ArvXc9+uMkxlV1JnSWZ6g==" workbookSpinCount="100000" lockStructure="1"/>
  <bookViews>
    <workbookView xWindow="-28920" yWindow="1725" windowWidth="29040" windowHeight="15720" tabRatio="602"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AG137" i="28"/>
  <c r="AF137" i="28"/>
  <c r="AE137" i="28"/>
  <c r="AD137" i="28"/>
  <c r="AC137" i="28"/>
  <c r="AB137" i="28"/>
  <c r="AA137" i="28"/>
  <c r="Z137" i="28"/>
  <c r="Y137" i="28"/>
  <c r="X137" i="28"/>
  <c r="V137" i="28"/>
  <c r="U137" i="28"/>
  <c r="T137" i="28"/>
  <c r="S137" i="28"/>
  <c r="R137" i="28"/>
  <c r="Q137" i="28"/>
  <c r="P137" i="28"/>
  <c r="O137" i="28"/>
  <c r="N137" i="28"/>
  <c r="M137" i="28"/>
  <c r="AG105" i="28"/>
  <c r="AF105" i="28"/>
  <c r="AE105" i="28"/>
  <c r="AD105" i="28"/>
  <c r="AC105" i="28"/>
  <c r="AB105" i="28"/>
  <c r="AA105" i="28"/>
  <c r="Z105" i="28"/>
  <c r="Y105" i="28"/>
  <c r="X105" i="28"/>
  <c r="V105" i="28"/>
  <c r="U105" i="28"/>
  <c r="T105" i="28"/>
  <c r="S105" i="28"/>
  <c r="R105" i="28"/>
  <c r="Q105" i="28"/>
  <c r="P105" i="28"/>
  <c r="O105" i="28"/>
  <c r="N105" i="28"/>
  <c r="M105" i="28"/>
  <c r="AG104" i="28"/>
  <c r="AF104" i="28"/>
  <c r="AE104" i="28"/>
  <c r="AD104" i="28"/>
  <c r="AC104" i="28"/>
  <c r="AB104" i="28"/>
  <c r="AA104" i="28"/>
  <c r="Z104" i="28"/>
  <c r="Y104" i="28"/>
  <c r="X104" i="28"/>
  <c r="V104" i="28"/>
  <c r="U104" i="28"/>
  <c r="T104" i="28"/>
  <c r="S104" i="28"/>
  <c r="R104" i="28"/>
  <c r="Q104" i="28"/>
  <c r="P104" i="28"/>
  <c r="O104" i="28"/>
  <c r="N104" i="28"/>
  <c r="M104" i="28"/>
  <c r="AG123" i="28"/>
  <c r="AF123" i="28"/>
  <c r="AE123" i="28"/>
  <c r="AD123" i="28"/>
  <c r="AC123" i="28"/>
  <c r="AB123" i="28"/>
  <c r="AA123" i="28"/>
  <c r="Z123" i="28"/>
  <c r="Y123" i="28"/>
  <c r="X123" i="28"/>
  <c r="V123" i="28"/>
  <c r="U123" i="28"/>
  <c r="T123" i="28"/>
  <c r="S123" i="28"/>
  <c r="R123" i="28"/>
  <c r="Q123" i="28"/>
  <c r="P123" i="28"/>
  <c r="O123" i="28"/>
  <c r="N123" i="28"/>
  <c r="M123"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AG57" i="22"/>
  <c r="AF57" i="22"/>
  <c r="AE57" i="22"/>
  <c r="AD57" i="22"/>
  <c r="AC57" i="22"/>
  <c r="AB57" i="22"/>
  <c r="AA57" i="22"/>
  <c r="Z57" i="22"/>
  <c r="Y57" i="22"/>
  <c r="X57" i="22"/>
  <c r="V57" i="22"/>
  <c r="U57" i="22"/>
  <c r="T57" i="22"/>
  <c r="S57" i="22"/>
  <c r="R57" i="22"/>
  <c r="Q57" i="22"/>
  <c r="P57" i="22"/>
  <c r="O57" i="22"/>
  <c r="N57" i="22"/>
  <c r="M57" i="22"/>
  <c r="AG56" i="22"/>
  <c r="AF56" i="22"/>
  <c r="AE56" i="22"/>
  <c r="AD56" i="22"/>
  <c r="AC56" i="22"/>
  <c r="AB56" i="22"/>
  <c r="AA56" i="22"/>
  <c r="Z56" i="22"/>
  <c r="Y56" i="22"/>
  <c r="X56" i="22"/>
  <c r="V56" i="22"/>
  <c r="U56" i="22"/>
  <c r="T56" i="22"/>
  <c r="S56" i="22"/>
  <c r="R56" i="22"/>
  <c r="Q56" i="22"/>
  <c r="P56" i="22"/>
  <c r="O56" i="22"/>
  <c r="N56" i="22"/>
  <c r="M56" i="22"/>
  <c r="AG54" i="22"/>
  <c r="AF54" i="22"/>
  <c r="AE54" i="22"/>
  <c r="AD54" i="22"/>
  <c r="AC54" i="22"/>
  <c r="AB54" i="22"/>
  <c r="AA54" i="22"/>
  <c r="Z54" i="22"/>
  <c r="Y54" i="22"/>
  <c r="X54" i="22"/>
  <c r="V54" i="22"/>
  <c r="U54" i="22"/>
  <c r="T54" i="22"/>
  <c r="S54" i="22"/>
  <c r="R54" i="22"/>
  <c r="Q54" i="22"/>
  <c r="P54" i="22"/>
  <c r="O54" i="22"/>
  <c r="N54" i="22"/>
  <c r="M54" i="22"/>
  <c r="AG53" i="22"/>
  <c r="AF53" i="22"/>
  <c r="AE53" i="22"/>
  <c r="AD53" i="22"/>
  <c r="AC53" i="22"/>
  <c r="AB53" i="22"/>
  <c r="AA53" i="22"/>
  <c r="Z53" i="22"/>
  <c r="Y53" i="22"/>
  <c r="X53" i="22"/>
  <c r="V53" i="22"/>
  <c r="U53" i="22"/>
  <c r="T53" i="22"/>
  <c r="S53" i="22"/>
  <c r="R53" i="22"/>
  <c r="Q53" i="22"/>
  <c r="P53" i="22"/>
  <c r="O53" i="22"/>
  <c r="N53" i="22"/>
  <c r="M53" i="22"/>
  <c r="AG51" i="22"/>
  <c r="AF51" i="22"/>
  <c r="AE51" i="22"/>
  <c r="AD51" i="22"/>
  <c r="AC51" i="22"/>
  <c r="AB51" i="22"/>
  <c r="AA51" i="22"/>
  <c r="Z51" i="22"/>
  <c r="Y51" i="22"/>
  <c r="X51" i="22"/>
  <c r="V51" i="22"/>
  <c r="U51" i="22"/>
  <c r="T51" i="22"/>
  <c r="S51" i="22"/>
  <c r="R51" i="22"/>
  <c r="Q51" i="22"/>
  <c r="P51" i="22"/>
  <c r="O51" i="22"/>
  <c r="N51" i="22"/>
  <c r="M51" i="22"/>
  <c r="AG50" i="22"/>
  <c r="AF50" i="22"/>
  <c r="AE50" i="22"/>
  <c r="AD50" i="22"/>
  <c r="AC50" i="22"/>
  <c r="AB50" i="22"/>
  <c r="AA50" i="22"/>
  <c r="Z50" i="22"/>
  <c r="Y50" i="22"/>
  <c r="X50" i="22"/>
  <c r="V50" i="22"/>
  <c r="U50" i="22"/>
  <c r="T50" i="22"/>
  <c r="S50" i="22"/>
  <c r="R50" i="22"/>
  <c r="Q50" i="22"/>
  <c r="P50" i="22"/>
  <c r="O50" i="22"/>
  <c r="N50" i="22"/>
  <c r="M50" i="22"/>
  <c r="AG48" i="22"/>
  <c r="AF48" i="22"/>
  <c r="AE48" i="22"/>
  <c r="AD48" i="22"/>
  <c r="AC48" i="22"/>
  <c r="AB48" i="22"/>
  <c r="AA48" i="22"/>
  <c r="Z48" i="22"/>
  <c r="Y48" i="22"/>
  <c r="X48" i="22"/>
  <c r="V48" i="22"/>
  <c r="U48" i="22"/>
  <c r="T48" i="22"/>
  <c r="S48" i="22"/>
  <c r="R48" i="22"/>
  <c r="Q48" i="22"/>
  <c r="P48" i="22"/>
  <c r="O48" i="22"/>
  <c r="N48" i="22"/>
  <c r="M48" i="22"/>
  <c r="AG47" i="22"/>
  <c r="AF47" i="22"/>
  <c r="AE47" i="22"/>
  <c r="AD47" i="22"/>
  <c r="AC47" i="22"/>
  <c r="AB47" i="22"/>
  <c r="AA47" i="22"/>
  <c r="Z47" i="22"/>
  <c r="Y47" i="22"/>
  <c r="X47" i="22"/>
  <c r="V47" i="22"/>
  <c r="U47" i="22"/>
  <c r="T47" i="22"/>
  <c r="S47" i="22"/>
  <c r="R47" i="22"/>
  <c r="Q47" i="22"/>
  <c r="P47" i="22"/>
  <c r="O47" i="22"/>
  <c r="N47" i="22"/>
  <c r="M47" i="22"/>
  <c r="AG45" i="22"/>
  <c r="AF45" i="22"/>
  <c r="AE45" i="22"/>
  <c r="AD45" i="22"/>
  <c r="AC45" i="22"/>
  <c r="AB45" i="22"/>
  <c r="AA45" i="22"/>
  <c r="Z45" i="22"/>
  <c r="Y45" i="22"/>
  <c r="X45" i="22"/>
  <c r="V45" i="22"/>
  <c r="U45" i="22"/>
  <c r="T45" i="22"/>
  <c r="S45" i="22"/>
  <c r="R45" i="22"/>
  <c r="Q45" i="22"/>
  <c r="P45" i="22"/>
  <c r="O45" i="22"/>
  <c r="N45" i="22"/>
  <c r="M45" i="22"/>
  <c r="AG44" i="22"/>
  <c r="AF44" i="22"/>
  <c r="AE44" i="22"/>
  <c r="AD44" i="22"/>
  <c r="AC44" i="22"/>
  <c r="AB44" i="22"/>
  <c r="AA44" i="22"/>
  <c r="Z44" i="22"/>
  <c r="Y44" i="22"/>
  <c r="X44" i="22"/>
  <c r="V44" i="22"/>
  <c r="U44" i="22"/>
  <c r="T44" i="22"/>
  <c r="S44" i="22"/>
  <c r="R44" i="22"/>
  <c r="Q44" i="22"/>
  <c r="P44" i="22"/>
  <c r="O44" i="22"/>
  <c r="N44" i="22"/>
  <c r="M44" i="22"/>
  <c r="AG42" i="22"/>
  <c r="AF42" i="22"/>
  <c r="AE42" i="22"/>
  <c r="AD42" i="22"/>
  <c r="AC42" i="22"/>
  <c r="AB42" i="22"/>
  <c r="AA42" i="22"/>
  <c r="Z42" i="22"/>
  <c r="Y42" i="22"/>
  <c r="X42" i="22"/>
  <c r="V42" i="22"/>
  <c r="U42" i="22"/>
  <c r="T42" i="22"/>
  <c r="S42" i="22"/>
  <c r="R42" i="22"/>
  <c r="Q42" i="22"/>
  <c r="P42" i="22"/>
  <c r="O42" i="22"/>
  <c r="N42" i="22"/>
  <c r="M42" i="22"/>
  <c r="AG41" i="22"/>
  <c r="AF41" i="22"/>
  <c r="AE41" i="22"/>
  <c r="AD41" i="22"/>
  <c r="AC41" i="22"/>
  <c r="AB41" i="22"/>
  <c r="AA41" i="22"/>
  <c r="Z41" i="22"/>
  <c r="Y41" i="22"/>
  <c r="X41" i="22"/>
  <c r="V41" i="22"/>
  <c r="U41" i="22"/>
  <c r="T41" i="22"/>
  <c r="S41" i="22"/>
  <c r="R41" i="22"/>
  <c r="Q41" i="22"/>
  <c r="P41" i="22"/>
  <c r="O41" i="22"/>
  <c r="N41" i="22"/>
  <c r="M41" i="22"/>
  <c r="AG39" i="22"/>
  <c r="AF39" i="22"/>
  <c r="AE39" i="22"/>
  <c r="AD39" i="22"/>
  <c r="AC39" i="22"/>
  <c r="AB39" i="22"/>
  <c r="AA39" i="22"/>
  <c r="Z39" i="22"/>
  <c r="Y39" i="22"/>
  <c r="X39" i="22"/>
  <c r="V39" i="22"/>
  <c r="U39" i="22"/>
  <c r="T39" i="22"/>
  <c r="S39" i="22"/>
  <c r="R39" i="22"/>
  <c r="Q39" i="22"/>
  <c r="P39" i="22"/>
  <c r="O39" i="22"/>
  <c r="N39" i="22"/>
  <c r="M39" i="22"/>
  <c r="AG38" i="22"/>
  <c r="AF38" i="22"/>
  <c r="AE38" i="22"/>
  <c r="AD38" i="22"/>
  <c r="AC38" i="22"/>
  <c r="AB38" i="22"/>
  <c r="AA38" i="22"/>
  <c r="Z38" i="22"/>
  <c r="Y38" i="22"/>
  <c r="X38" i="22"/>
  <c r="V38" i="22"/>
  <c r="U38" i="22"/>
  <c r="T38" i="22"/>
  <c r="S38" i="22"/>
  <c r="R38" i="22"/>
  <c r="Q38" i="22"/>
  <c r="P38" i="22"/>
  <c r="O38" i="22"/>
  <c r="N38" i="22"/>
  <c r="M38" i="22"/>
  <c r="AG36" i="22"/>
  <c r="AF36" i="22"/>
  <c r="AE36" i="22"/>
  <c r="AD36" i="22"/>
  <c r="AC36" i="22"/>
  <c r="AB36" i="22"/>
  <c r="AA36" i="22"/>
  <c r="Z36" i="22"/>
  <c r="Y36" i="22"/>
  <c r="X36" i="22"/>
  <c r="V36" i="22"/>
  <c r="U36" i="22"/>
  <c r="T36" i="22"/>
  <c r="S36" i="22"/>
  <c r="R36" i="22"/>
  <c r="Q36" i="22"/>
  <c r="P36" i="22"/>
  <c r="O36" i="22"/>
  <c r="N36" i="22"/>
  <c r="M36" i="22"/>
  <c r="AG35" i="22"/>
  <c r="AF35" i="22"/>
  <c r="AE35" i="22"/>
  <c r="AD35" i="22"/>
  <c r="AC35" i="22"/>
  <c r="AB35" i="22"/>
  <c r="AA35" i="22"/>
  <c r="Z35" i="22"/>
  <c r="Y35" i="22"/>
  <c r="X35" i="22"/>
  <c r="V35" i="22"/>
  <c r="U35" i="22"/>
  <c r="T35" i="22"/>
  <c r="S35" i="22"/>
  <c r="R35" i="22"/>
  <c r="Q35" i="22"/>
  <c r="P35" i="22"/>
  <c r="O35" i="22"/>
  <c r="N35" i="22"/>
  <c r="M35" i="22"/>
  <c r="AG33" i="22"/>
  <c r="AF33" i="22"/>
  <c r="AE33" i="22"/>
  <c r="AD33" i="22"/>
  <c r="AC33" i="22"/>
  <c r="AB33" i="22"/>
  <c r="AA33" i="22"/>
  <c r="Z33" i="22"/>
  <c r="Y33" i="22"/>
  <c r="X33" i="22"/>
  <c r="V33" i="22"/>
  <c r="U33" i="22"/>
  <c r="T33" i="22"/>
  <c r="S33" i="22"/>
  <c r="R33" i="22"/>
  <c r="Q33" i="22"/>
  <c r="P33" i="22"/>
  <c r="O33" i="22"/>
  <c r="N33" i="22"/>
  <c r="M33" i="22"/>
  <c r="AG32" i="22"/>
  <c r="AF32" i="22"/>
  <c r="AE32" i="22"/>
  <c r="AD32" i="22"/>
  <c r="AC32" i="22"/>
  <c r="AB32" i="22"/>
  <c r="AA32" i="22"/>
  <c r="Z32" i="22"/>
  <c r="Y32" i="22"/>
  <c r="X32" i="22"/>
  <c r="V32" i="22"/>
  <c r="U32" i="22"/>
  <c r="T32" i="22"/>
  <c r="S32" i="22"/>
  <c r="R32" i="22"/>
  <c r="Q32" i="22"/>
  <c r="P32" i="22"/>
  <c r="O32" i="22"/>
  <c r="N32" i="22"/>
  <c r="M32" i="22"/>
  <c r="AG30" i="22"/>
  <c r="AF30" i="22"/>
  <c r="AE30" i="22"/>
  <c r="AD30" i="22"/>
  <c r="AC30" i="22"/>
  <c r="AB30" i="22"/>
  <c r="AA30" i="22"/>
  <c r="Z30" i="22"/>
  <c r="Y30" i="22"/>
  <c r="X30" i="22"/>
  <c r="V30" i="22"/>
  <c r="U30" i="22"/>
  <c r="T30" i="22"/>
  <c r="S30" i="22"/>
  <c r="R30" i="22"/>
  <c r="Q30" i="22"/>
  <c r="P30" i="22"/>
  <c r="O30" i="22"/>
  <c r="N30" i="22"/>
  <c r="M30" i="22"/>
  <c r="AG29" i="22"/>
  <c r="AF29" i="22"/>
  <c r="AE29" i="22"/>
  <c r="AD29" i="22"/>
  <c r="AC29" i="22"/>
  <c r="AB29" i="22"/>
  <c r="AA29" i="22"/>
  <c r="Z29" i="22"/>
  <c r="Y29" i="22"/>
  <c r="X29" i="22"/>
  <c r="V29" i="22"/>
  <c r="U29" i="22"/>
  <c r="T29" i="22"/>
  <c r="S29" i="22"/>
  <c r="R29" i="22"/>
  <c r="Q29" i="22"/>
  <c r="P29" i="22"/>
  <c r="O29" i="22"/>
  <c r="N29" i="22"/>
  <c r="M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J44" i="28" s="1"/>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92" i="28"/>
  <c r="C62" i="28"/>
  <c r="J92" i="28"/>
  <c r="B62" i="28"/>
  <c r="K95" i="28"/>
  <c r="E68" i="28"/>
  <c r="F71" i="28"/>
  <c r="D89" i="28"/>
  <c r="B68" i="28"/>
  <c r="J62" i="28"/>
  <c r="C89" i="28"/>
  <c r="F95" i="28"/>
  <c r="D74" i="28"/>
  <c r="H62" i="28"/>
  <c r="C92" i="28"/>
  <c r="K68" i="28"/>
  <c r="G62" i="28"/>
  <c r="H101" i="28"/>
  <c r="B92" i="28"/>
  <c r="H65" i="28"/>
  <c r="F62" i="28"/>
  <c r="E44" i="28"/>
  <c r="C95" i="28"/>
  <c r="E62" i="28"/>
  <c r="B113" i="28"/>
  <c r="J89" i="28"/>
  <c r="B77" i="28"/>
  <c r="D62" i="28"/>
  <c r="E71" i="28"/>
  <c r="I134" i="28"/>
  <c r="J95" i="22"/>
  <c r="F89" i="22"/>
  <c r="D68" i="22"/>
  <c r="G95" i="22"/>
  <c r="E77" i="22"/>
  <c r="C95" i="22"/>
  <c r="I68" i="22"/>
  <c r="E68" i="22"/>
  <c r="C68" i="28"/>
  <c r="G131" i="22"/>
  <c r="G92" i="22"/>
  <c r="I77" i="22"/>
  <c r="G74" i="22"/>
  <c r="K62" i="22"/>
  <c r="C89" i="22"/>
  <c r="E74" i="22"/>
  <c r="I62" i="22"/>
  <c r="H62" i="22"/>
  <c r="G71" i="22"/>
  <c r="D11" i="28"/>
  <c r="D143" i="22"/>
  <c r="H95" i="22"/>
  <c r="F92" i="22"/>
  <c r="D89" i="22"/>
  <c r="H77" i="22"/>
  <c r="F74" i="22"/>
  <c r="D71" i="22"/>
  <c r="B68" i="22"/>
  <c r="J62" i="22"/>
  <c r="C119" i="22"/>
  <c r="E92" i="22"/>
  <c r="G77" i="22"/>
  <c r="K65" i="22"/>
  <c r="J65" i="22"/>
  <c r="C92" i="22"/>
  <c r="G62" i="22"/>
  <c r="G56" i="28"/>
  <c r="K62" i="28"/>
  <c r="I140" i="22"/>
  <c r="B71" i="22"/>
  <c r="K71" i="22"/>
  <c r="I74" i="22"/>
  <c r="I95" i="28"/>
  <c r="I62" i="28"/>
  <c r="H14" i="22"/>
  <c r="F113" i="22"/>
  <c r="F95" i="22"/>
  <c r="D92" i="22"/>
  <c r="B89" i="22"/>
  <c r="D74" i="22"/>
  <c r="C74" i="22"/>
  <c r="C77" i="22"/>
  <c r="G92" i="28"/>
  <c r="C26" i="22"/>
  <c r="I125" i="22"/>
  <c r="E95" i="22"/>
  <c r="K68" i="22"/>
  <c r="K89" i="22"/>
  <c r="G65" i="22"/>
  <c r="C65" i="22"/>
  <c r="E89" i="28"/>
  <c r="J20" i="22"/>
  <c r="F110" i="22"/>
  <c r="D95" i="22"/>
  <c r="B92" i="22"/>
  <c r="H83" i="22"/>
  <c r="D77" i="22"/>
  <c r="B74" i="22"/>
  <c r="J68" i="22"/>
  <c r="H65" i="22"/>
  <c r="F62" i="22"/>
  <c r="K143" i="22"/>
  <c r="E62" i="22"/>
  <c r="I77" i="28"/>
  <c r="I86" i="22"/>
  <c r="G77" i="28"/>
  <c r="B11" i="22"/>
  <c r="H116" i="22"/>
  <c r="B95" i="22"/>
  <c r="J89" i="22"/>
  <c r="B77" i="22"/>
  <c r="J71" i="22"/>
  <c r="H68" i="22"/>
  <c r="F65" i="22"/>
  <c r="D62" i="22"/>
  <c r="K92" i="22"/>
  <c r="K74" i="22"/>
  <c r="G68" i="22"/>
  <c r="C62" i="22"/>
  <c r="K95" i="22"/>
  <c r="E35" i="28"/>
  <c r="G74" i="28"/>
  <c r="K131" i="22"/>
  <c r="I89" i="22"/>
  <c r="I71" i="22"/>
  <c r="E65" i="22"/>
  <c r="G89" i="22"/>
  <c r="C32" i="28"/>
  <c r="E74" i="28"/>
  <c r="J131" i="22"/>
  <c r="J92" i="22"/>
  <c r="H89" i="22"/>
  <c r="J74" i="22"/>
  <c r="H71" i="22"/>
  <c r="F68" i="22"/>
  <c r="D65" i="22"/>
  <c r="B62" i="22"/>
  <c r="C101" i="22" l="1"/>
  <c r="C125" i="22"/>
  <c r="G143" i="22"/>
  <c r="F125" i="22"/>
  <c r="I131" i="22"/>
  <c r="F86" i="22"/>
  <c r="D125" i="22"/>
  <c r="J26" i="22"/>
  <c r="C17" i="22"/>
  <c r="E125" i="22"/>
  <c r="K26" i="22"/>
  <c r="I26" i="22"/>
  <c r="B134" i="22"/>
  <c r="K83" i="28"/>
  <c r="I41" i="28"/>
  <c r="B107" i="22"/>
  <c r="F14" i="22"/>
  <c r="E113" i="22"/>
  <c r="I17" i="22"/>
  <c r="E140" i="22"/>
  <c r="B119" i="22"/>
  <c r="H140" i="22"/>
  <c r="E119" i="28"/>
  <c r="I110" i="22"/>
  <c r="H113" i="22"/>
  <c r="D23" i="22"/>
  <c r="I113" i="22"/>
  <c r="D86" i="22"/>
  <c r="F23" i="22"/>
  <c r="F83" i="28"/>
  <c r="F17" i="28"/>
  <c r="C134" i="28"/>
  <c r="J86" i="28"/>
  <c r="B56" i="28"/>
  <c r="I47" i="28"/>
  <c r="J47" i="28"/>
  <c r="C23" i="28"/>
  <c r="F56" i="28"/>
  <c r="I131" i="28"/>
  <c r="K131" i="28"/>
  <c r="F20" i="22"/>
  <c r="E20" i="22"/>
  <c r="H143" i="22"/>
  <c r="I143" i="22"/>
  <c r="F101" i="22"/>
  <c r="D140" i="22"/>
  <c r="G38" i="28"/>
  <c r="D113" i="22"/>
  <c r="H17" i="22"/>
  <c r="G125" i="22"/>
  <c r="G110" i="22"/>
  <c r="K20" i="22"/>
  <c r="D107" i="22"/>
  <c r="F11" i="22"/>
  <c r="E53" i="28"/>
  <c r="E131" i="22"/>
  <c r="G107" i="28"/>
  <c r="B86" i="22"/>
  <c r="J110" i="22"/>
  <c r="E143" i="28"/>
  <c r="K125" i="22"/>
  <c r="K110" i="22"/>
  <c r="H26" i="22"/>
  <c r="H20" i="28"/>
  <c r="C41" i="28"/>
  <c r="B26" i="28"/>
  <c r="H11" i="28"/>
  <c r="J11" i="28"/>
  <c r="F26" i="28"/>
  <c r="E50" i="28"/>
  <c r="G50" i="28"/>
  <c r="D101" i="22"/>
  <c r="B140" i="22"/>
  <c r="G26" i="28"/>
  <c r="E83" i="22"/>
  <c r="C140" i="22"/>
  <c r="C83" i="22"/>
  <c r="J119" i="22"/>
  <c r="D14" i="22"/>
  <c r="C113" i="22"/>
  <c r="G17" i="22"/>
  <c r="J86" i="22"/>
  <c r="H125" i="22"/>
  <c r="B26" i="22"/>
  <c r="I83" i="22"/>
  <c r="C131" i="22"/>
  <c r="J83" i="22"/>
  <c r="H110" i="22"/>
  <c r="J17" i="22"/>
  <c r="G11" i="22"/>
  <c r="G83" i="22"/>
  <c r="C143" i="22"/>
  <c r="F131" i="22"/>
  <c r="K14" i="22"/>
  <c r="H107" i="22"/>
  <c r="G23" i="22"/>
  <c r="D110" i="28"/>
  <c r="G83" i="28"/>
  <c r="I50" i="28"/>
  <c r="H125" i="28"/>
  <c r="K101" i="28"/>
  <c r="B101" i="28"/>
  <c r="I53" i="28"/>
  <c r="F116" i="22"/>
  <c r="B14" i="22"/>
  <c r="C14" i="22"/>
  <c r="G86" i="22"/>
  <c r="B113" i="22"/>
  <c r="F17" i="22"/>
  <c r="E14" i="22"/>
  <c r="K23" i="22"/>
  <c r="B131" i="22"/>
  <c r="E134" i="22"/>
  <c r="C116" i="28"/>
  <c r="J125" i="22"/>
  <c r="B23" i="22"/>
  <c r="G101" i="22"/>
  <c r="I14" i="22"/>
  <c r="H134" i="22"/>
  <c r="C11" i="22"/>
  <c r="C20" i="22"/>
  <c r="E107" i="22"/>
  <c r="J113" i="22"/>
  <c r="J143" i="28"/>
  <c r="I86" i="28"/>
  <c r="I20" i="28"/>
  <c r="B131" i="28"/>
  <c r="K125" i="28"/>
  <c r="B116" i="28"/>
  <c r="J134" i="28"/>
  <c r="J131" i="28"/>
  <c r="E86" i="22"/>
  <c r="H119" i="22"/>
  <c r="D17" i="22"/>
  <c r="E116" i="22"/>
  <c r="G116" i="22"/>
  <c r="E17" i="22"/>
  <c r="I107" i="22"/>
  <c r="F83" i="22"/>
  <c r="D110" i="22"/>
  <c r="H20" i="22"/>
  <c r="I20" i="22"/>
  <c r="D134" i="22"/>
  <c r="K44" i="28"/>
  <c r="I101" i="22"/>
  <c r="G140" i="22"/>
  <c r="C50" i="28"/>
  <c r="B143" i="22"/>
  <c r="D26" i="22"/>
  <c r="C134" i="22"/>
  <c r="K17" i="22"/>
  <c r="B116" i="22"/>
  <c r="J140" i="22"/>
  <c r="C86" i="22"/>
  <c r="E23" i="22"/>
  <c r="G134" i="22"/>
  <c r="B125" i="22"/>
  <c r="E23" i="28"/>
  <c r="J35" i="28"/>
  <c r="K23" i="28"/>
  <c r="F140" i="28"/>
  <c r="K116" i="28"/>
  <c r="D107" i="28"/>
  <c r="G134" i="28"/>
  <c r="D143" i="28"/>
  <c r="F53" i="28"/>
  <c r="F50" i="28"/>
  <c r="G20" i="22"/>
  <c r="H86" i="22"/>
  <c r="H101" i="22"/>
  <c r="F140" i="22"/>
  <c r="K116" i="22"/>
  <c r="E11" i="22"/>
  <c r="D131" i="22"/>
  <c r="C23" i="22"/>
  <c r="D119" i="22"/>
  <c r="H11" i="22"/>
  <c r="H131" i="22"/>
  <c r="B41" i="28"/>
  <c r="E110" i="28"/>
  <c r="F44" i="28"/>
  <c r="C131" i="28"/>
  <c r="D131" i="28"/>
  <c r="G41" i="28"/>
  <c r="J140" i="28"/>
  <c r="J107" i="22"/>
  <c r="K107" i="22"/>
  <c r="E101" i="22"/>
  <c r="J23" i="22"/>
  <c r="K113" i="22"/>
  <c r="D83" i="22"/>
  <c r="B110" i="22"/>
  <c r="H23" i="22"/>
  <c r="K134" i="22"/>
  <c r="C110" i="22"/>
  <c r="I23" i="22"/>
  <c r="K11" i="22"/>
  <c r="I119" i="22"/>
  <c r="J143" i="22"/>
  <c r="C86" i="28"/>
  <c r="J116" i="22"/>
  <c r="D11" i="22"/>
  <c r="C107" i="22"/>
  <c r="G14" i="22"/>
  <c r="I116" i="22"/>
  <c r="J101" i="22"/>
  <c r="F134" i="22"/>
  <c r="G113" i="22"/>
  <c r="E26" i="22"/>
  <c r="F107" i="22"/>
  <c r="J14" i="22"/>
  <c r="G107" i="22"/>
  <c r="B83" i="22"/>
  <c r="D20" i="22"/>
  <c r="F47" i="28"/>
  <c r="G125" i="28"/>
  <c r="H47" i="28"/>
  <c r="I29" i="28"/>
  <c r="J29" i="28"/>
  <c r="C53" i="28"/>
  <c r="H132" i="28"/>
  <c r="K65" i="28"/>
  <c r="K86" i="22"/>
  <c r="C68" i="22"/>
  <c r="C116" i="22"/>
  <c r="K140" i="22"/>
  <c r="G131" i="28"/>
  <c r="C71" i="22"/>
  <c r="H74" i="22"/>
  <c r="D116" i="22"/>
  <c r="J11" i="22"/>
  <c r="K77" i="22"/>
  <c r="F65" i="28"/>
  <c r="F101" i="28"/>
  <c r="D140" i="28"/>
  <c r="J53" i="28"/>
  <c r="I68" i="28"/>
  <c r="I116" i="28"/>
  <c r="G29" i="28"/>
  <c r="C11" i="28"/>
  <c r="B74" i="28"/>
  <c r="B107" i="28"/>
  <c r="J32" i="28"/>
  <c r="F14" i="28"/>
  <c r="E77" i="28"/>
  <c r="E113" i="28"/>
  <c r="C38" i="28"/>
  <c r="I17" i="28"/>
  <c r="J83" i="28"/>
  <c r="H110" i="28"/>
  <c r="D38" i="28"/>
  <c r="J17" i="28"/>
  <c r="E107" i="28"/>
  <c r="K29" i="28"/>
  <c r="I11" i="28"/>
  <c r="F74" i="28"/>
  <c r="F107" i="28"/>
  <c r="D35" i="28"/>
  <c r="J14" i="28"/>
  <c r="J77" i="28"/>
  <c r="F119" i="28"/>
  <c r="D32" i="28"/>
  <c r="E11" i="28"/>
  <c r="I74" i="28"/>
  <c r="E116" i="28"/>
  <c r="C29" i="28"/>
  <c r="I56" i="28"/>
  <c r="F68" i="28"/>
  <c r="F116" i="28"/>
  <c r="D29" i="28"/>
  <c r="J56" i="28"/>
  <c r="G68" i="28"/>
  <c r="G116" i="28"/>
  <c r="E29" i="28"/>
  <c r="K56" i="28"/>
  <c r="E4" i="22"/>
  <c r="D7" i="22"/>
  <c r="C80" i="22"/>
  <c r="D4" i="28"/>
  <c r="E7" i="28"/>
  <c r="I80" i="28"/>
  <c r="D8" i="22"/>
  <c r="F66" i="22"/>
  <c r="H144" i="22"/>
  <c r="J30" i="22"/>
  <c r="F32" i="22"/>
  <c r="C33" i="22"/>
  <c r="G36" i="22"/>
  <c r="H38" i="22"/>
  <c r="H45" i="22"/>
  <c r="J47" i="22"/>
  <c r="B53" i="22"/>
  <c r="F54" i="22"/>
  <c r="F12" i="28"/>
  <c r="H21" i="28"/>
  <c r="J30" i="28"/>
  <c r="B42" i="28"/>
  <c r="D51" i="28"/>
  <c r="F60" i="28"/>
  <c r="H69" i="28"/>
  <c r="J78" i="28"/>
  <c r="B90" i="28"/>
  <c r="D99" i="28"/>
  <c r="F120" i="28"/>
  <c r="H111" i="28"/>
  <c r="J144" i="28"/>
  <c r="I113" i="28"/>
  <c r="E71" i="22"/>
  <c r="E119" i="22"/>
  <c r="I11" i="22"/>
  <c r="K14" i="28"/>
  <c r="K83" i="22"/>
  <c r="J77" i="22"/>
  <c r="F119" i="22"/>
  <c r="B17" i="22"/>
  <c r="I92" i="22"/>
  <c r="H68" i="28"/>
  <c r="H116" i="28"/>
  <c r="F29" i="28"/>
  <c r="B11" i="28"/>
  <c r="K71" i="28"/>
  <c r="K119" i="28"/>
  <c r="I32" i="28"/>
  <c r="E14" i="28"/>
  <c r="D77" i="28"/>
  <c r="D113" i="28"/>
  <c r="B38" i="28"/>
  <c r="H17" i="28"/>
  <c r="I83" i="28"/>
  <c r="G110" i="28"/>
  <c r="E41" i="28"/>
  <c r="K20" i="28"/>
  <c r="B89" i="28"/>
  <c r="J125" i="28"/>
  <c r="F41" i="28"/>
  <c r="B23" i="28"/>
  <c r="G113" i="28"/>
  <c r="C35" i="28"/>
  <c r="I14" i="28"/>
  <c r="H77" i="28"/>
  <c r="H113" i="28"/>
  <c r="F38" i="28"/>
  <c r="B20" i="28"/>
  <c r="B83" i="28"/>
  <c r="H107" i="28"/>
  <c r="F35" i="28"/>
  <c r="B17" i="28"/>
  <c r="K77" i="28"/>
  <c r="G119" i="28"/>
  <c r="E32" i="28"/>
  <c r="F11" i="28"/>
  <c r="H71" i="28"/>
  <c r="H119" i="28"/>
  <c r="F32" i="28"/>
  <c r="B14" i="28"/>
  <c r="I71" i="28"/>
  <c r="I119" i="28"/>
  <c r="G32" i="28"/>
  <c r="C14" i="28"/>
  <c r="D4" i="22"/>
  <c r="E7" i="22"/>
  <c r="E98" i="22"/>
  <c r="E4" i="28"/>
  <c r="F7" i="28"/>
  <c r="B5" i="22"/>
  <c r="E8" i="22"/>
  <c r="H69" i="22"/>
  <c r="B29" i="22"/>
  <c r="K30" i="22"/>
  <c r="H32" i="22"/>
  <c r="F33" i="22"/>
  <c r="J36" i="22"/>
  <c r="F44" i="22"/>
  <c r="J45" i="22"/>
  <c r="B51" i="22"/>
  <c r="D53" i="22"/>
  <c r="H12" i="28"/>
  <c r="J21" i="28"/>
  <c r="B33" i="28"/>
  <c r="D42" i="28"/>
  <c r="F51" i="28"/>
  <c r="H60" i="28"/>
  <c r="J69" i="28"/>
  <c r="B81" i="28"/>
  <c r="D90" i="28"/>
  <c r="F99" i="28"/>
  <c r="H120" i="28"/>
  <c r="J111" i="28"/>
  <c r="B132" i="28"/>
  <c r="G119" i="22"/>
  <c r="J71" i="28"/>
  <c r="J119" i="28"/>
  <c r="H32" i="28"/>
  <c r="D14" i="28"/>
  <c r="C77" i="28"/>
  <c r="C113" i="28"/>
  <c r="K35" i="28"/>
  <c r="G17" i="28"/>
  <c r="H83" i="28"/>
  <c r="F110" i="28"/>
  <c r="D41" i="28"/>
  <c r="J20" i="28"/>
  <c r="K86" i="28"/>
  <c r="I125" i="28"/>
  <c r="G44" i="28"/>
  <c r="C26" i="28"/>
  <c r="D92" i="28"/>
  <c r="B143" i="28"/>
  <c r="H44" i="28"/>
  <c r="D26" i="28"/>
  <c r="I110" i="28"/>
  <c r="E38" i="28"/>
  <c r="K17" i="28"/>
  <c r="B86" i="28"/>
  <c r="J110" i="28"/>
  <c r="H41" i="28"/>
  <c r="D23" i="28"/>
  <c r="D86" i="28"/>
  <c r="J113" i="28"/>
  <c r="H38" i="28"/>
  <c r="D20" i="28"/>
  <c r="C83" i="28"/>
  <c r="I107" i="28"/>
  <c r="G35" i="28"/>
  <c r="C17" i="28"/>
  <c r="J74" i="28"/>
  <c r="J107" i="28"/>
  <c r="H35" i="28"/>
  <c r="D17" i="28"/>
  <c r="K74" i="28"/>
  <c r="K107" i="28"/>
  <c r="I35" i="28"/>
  <c r="E17" i="28"/>
  <c r="H4" i="22"/>
  <c r="F7" i="22"/>
  <c r="G128" i="22"/>
  <c r="F4" i="28"/>
  <c r="G7" i="28"/>
  <c r="G5" i="22"/>
  <c r="F8" i="22"/>
  <c r="D81" i="22"/>
  <c r="D29" i="22"/>
  <c r="I32" i="22"/>
  <c r="G33" i="22"/>
  <c r="B35" i="22"/>
  <c r="H44" i="22"/>
  <c r="H51" i="22"/>
  <c r="J53" i="22"/>
  <c r="B5" i="28"/>
  <c r="D15" i="28"/>
  <c r="F24" i="28"/>
  <c r="H33" i="28"/>
  <c r="J42" i="28"/>
  <c r="B54" i="28"/>
  <c r="D63" i="28"/>
  <c r="F72" i="28"/>
  <c r="H81" i="28"/>
  <c r="J90" i="28"/>
  <c r="B102" i="28"/>
  <c r="D108" i="28"/>
  <c r="F126" i="28"/>
  <c r="F89" i="28"/>
  <c r="B125" i="28"/>
  <c r="J41" i="28"/>
  <c r="F23" i="28"/>
  <c r="E86" i="28"/>
  <c r="K113" i="28"/>
  <c r="I38" i="28"/>
  <c r="E20" i="28"/>
  <c r="D83" i="28"/>
  <c r="B110" i="28"/>
  <c r="J38" i="28"/>
  <c r="F20" i="28"/>
  <c r="E83" i="28"/>
  <c r="C110" i="28"/>
  <c r="K38" i="28"/>
  <c r="G20" i="28"/>
  <c r="G138" i="28"/>
  <c r="E137" i="28"/>
  <c r="K105" i="28"/>
  <c r="C105" i="28"/>
  <c r="I104" i="28"/>
  <c r="G123" i="28"/>
  <c r="I122" i="28"/>
  <c r="G138" i="22"/>
  <c r="I137" i="22"/>
  <c r="K123" i="22"/>
  <c r="C123" i="22"/>
  <c r="E122" i="22"/>
  <c r="C105" i="22"/>
  <c r="I104" i="22"/>
  <c r="F105" i="28"/>
  <c r="E122" i="28"/>
  <c r="B138" i="22"/>
  <c r="H138" i="22"/>
  <c r="F138" i="28"/>
  <c r="D137" i="28"/>
  <c r="J105" i="28"/>
  <c r="B105" i="28"/>
  <c r="H104" i="28"/>
  <c r="C123" i="28"/>
  <c r="H122" i="28"/>
  <c r="F138" i="22"/>
  <c r="H137" i="22"/>
  <c r="J123" i="22"/>
  <c r="B123" i="22"/>
  <c r="D122" i="22"/>
  <c r="D105" i="22"/>
  <c r="H104" i="22"/>
  <c r="E104" i="22"/>
  <c r="B138" i="28"/>
  <c r="F123" i="22"/>
  <c r="F104" i="22"/>
  <c r="B137" i="22"/>
  <c r="B104" i="22"/>
  <c r="E138" i="28"/>
  <c r="K137" i="28"/>
  <c r="C137" i="28"/>
  <c r="I105" i="28"/>
  <c r="G104" i="28"/>
  <c r="D123" i="28"/>
  <c r="G122" i="28"/>
  <c r="E138" i="22"/>
  <c r="G137" i="22"/>
  <c r="I123" i="22"/>
  <c r="K122" i="22"/>
  <c r="C122" i="22"/>
  <c r="E105" i="22"/>
  <c r="C104" i="22"/>
  <c r="H137" i="28"/>
  <c r="J123" i="28"/>
  <c r="J138" i="22"/>
  <c r="I105" i="22"/>
  <c r="J122" i="28"/>
  <c r="H105" i="22"/>
  <c r="D138" i="28"/>
  <c r="J137" i="28"/>
  <c r="B137" i="28"/>
  <c r="H105" i="28"/>
  <c r="F104" i="28"/>
  <c r="E123" i="28"/>
  <c r="C122" i="28"/>
  <c r="D138" i="22"/>
  <c r="F137" i="22"/>
  <c r="H123" i="22"/>
  <c r="J122" i="22"/>
  <c r="B122" i="22"/>
  <c r="F105" i="22"/>
  <c r="D104" i="22"/>
  <c r="G105" i="22"/>
  <c r="D104" i="28"/>
  <c r="B123" i="28"/>
  <c r="D137" i="22"/>
  <c r="B105" i="22"/>
  <c r="D123" i="22"/>
  <c r="J104" i="22"/>
  <c r="K138" i="28"/>
  <c r="C138" i="28"/>
  <c r="I137" i="28"/>
  <c r="G105" i="28"/>
  <c r="E104" i="28"/>
  <c r="K123" i="28"/>
  <c r="F123" i="28"/>
  <c r="D122" i="28"/>
  <c r="K138" i="22"/>
  <c r="C138" i="22"/>
  <c r="E137" i="22"/>
  <c r="G123" i="22"/>
  <c r="I122" i="22"/>
  <c r="K105" i="22"/>
  <c r="J138" i="28"/>
  <c r="H122" i="22"/>
  <c r="F122" i="22"/>
  <c r="I138" i="28"/>
  <c r="G137" i="28"/>
  <c r="E105" i="28"/>
  <c r="K104" i="28"/>
  <c r="C104" i="28"/>
  <c r="I123" i="28"/>
  <c r="K122" i="28"/>
  <c r="F122" i="28"/>
  <c r="I138" i="22"/>
  <c r="K137" i="22"/>
  <c r="C137" i="22"/>
  <c r="E123" i="22"/>
  <c r="G122" i="22"/>
  <c r="J105" i="22"/>
  <c r="K104" i="22"/>
  <c r="G104" i="22"/>
  <c r="H138" i="28"/>
  <c r="F137" i="28"/>
  <c r="D105" i="28"/>
  <c r="J104" i="28"/>
  <c r="B104" i="28"/>
  <c r="H123" i="28"/>
  <c r="B122" i="28"/>
  <c r="J137" i="22"/>
  <c r="K141" i="28"/>
  <c r="C141" i="28"/>
  <c r="E135" i="28"/>
  <c r="G132" i="28"/>
  <c r="I144" i="28"/>
  <c r="K129" i="28"/>
  <c r="C129" i="28"/>
  <c r="E126" i="28"/>
  <c r="G111" i="28"/>
  <c r="I114" i="28"/>
  <c r="K108" i="28"/>
  <c r="C108" i="28"/>
  <c r="E120" i="28"/>
  <c r="G117" i="28"/>
  <c r="I102" i="28"/>
  <c r="K99" i="28"/>
  <c r="C99" i="28"/>
  <c r="E96" i="28"/>
  <c r="G93" i="28"/>
  <c r="I90" i="28"/>
  <c r="K87" i="28"/>
  <c r="C87" i="28"/>
  <c r="E84" i="28"/>
  <c r="G81" i="28"/>
  <c r="I78" i="28"/>
  <c r="K75" i="28"/>
  <c r="C75" i="28"/>
  <c r="E72" i="28"/>
  <c r="G69" i="28"/>
  <c r="I66" i="28"/>
  <c r="K63" i="28"/>
  <c r="C63" i="28"/>
  <c r="E60" i="28"/>
  <c r="G57" i="28"/>
  <c r="I54" i="28"/>
  <c r="K51" i="28"/>
  <c r="C51" i="28"/>
  <c r="E48" i="28"/>
  <c r="G45" i="28"/>
  <c r="I42" i="28"/>
  <c r="K39" i="28"/>
  <c r="C39" i="28"/>
  <c r="E36" i="28"/>
  <c r="G33" i="28"/>
  <c r="I30" i="28"/>
  <c r="K27" i="28"/>
  <c r="C27" i="28"/>
  <c r="E24" i="28"/>
  <c r="G21" i="28"/>
  <c r="I18" i="28"/>
  <c r="K15" i="28"/>
  <c r="C15" i="28"/>
  <c r="E12" i="28"/>
  <c r="G8" i="28"/>
  <c r="I5" i="28"/>
  <c r="G57" i="22"/>
  <c r="E56" i="22"/>
  <c r="K54" i="22"/>
  <c r="C54" i="22"/>
  <c r="I53" i="22"/>
  <c r="G51" i="22"/>
  <c r="E50" i="22"/>
  <c r="K48" i="22"/>
  <c r="C48" i="22"/>
  <c r="I47" i="22"/>
  <c r="G45" i="22"/>
  <c r="E44" i="22"/>
  <c r="K42" i="22"/>
  <c r="C42" i="22"/>
  <c r="I41" i="22"/>
  <c r="G39" i="22"/>
  <c r="E38" i="22"/>
  <c r="K36" i="22"/>
  <c r="J141" i="28"/>
  <c r="B141" i="28"/>
  <c r="D135" i="28"/>
  <c r="F132" i="28"/>
  <c r="H144" i="28"/>
  <c r="J129" i="28"/>
  <c r="B129" i="28"/>
  <c r="D126" i="28"/>
  <c r="F111" i="28"/>
  <c r="H114" i="28"/>
  <c r="J108" i="28"/>
  <c r="B108" i="28"/>
  <c r="D120" i="28"/>
  <c r="F117" i="28"/>
  <c r="H102" i="28"/>
  <c r="J99" i="28"/>
  <c r="B99" i="28"/>
  <c r="D96" i="28"/>
  <c r="F93" i="28"/>
  <c r="H90" i="28"/>
  <c r="J87" i="28"/>
  <c r="B87" i="28"/>
  <c r="D84" i="28"/>
  <c r="F81" i="28"/>
  <c r="H78" i="28"/>
  <c r="J75" i="28"/>
  <c r="B75" i="28"/>
  <c r="D72" i="28"/>
  <c r="F69" i="28"/>
  <c r="H66" i="28"/>
  <c r="J63" i="28"/>
  <c r="B63" i="28"/>
  <c r="D60" i="28"/>
  <c r="F57" i="28"/>
  <c r="H54" i="28"/>
  <c r="J51" i="28"/>
  <c r="B51" i="28"/>
  <c r="D48" i="28"/>
  <c r="F45" i="28"/>
  <c r="H42" i="28"/>
  <c r="J39" i="28"/>
  <c r="B39" i="28"/>
  <c r="D36" i="28"/>
  <c r="F33" i="28"/>
  <c r="H30" i="28"/>
  <c r="J27" i="28"/>
  <c r="B27" i="28"/>
  <c r="D24" i="28"/>
  <c r="F21" i="28"/>
  <c r="H18" i="28"/>
  <c r="J15" i="28"/>
  <c r="B15" i="28"/>
  <c r="D12" i="28"/>
  <c r="F8" i="28"/>
  <c r="H5" i="28"/>
  <c r="F57" i="22"/>
  <c r="D56" i="22"/>
  <c r="J54" i="22"/>
  <c r="B54" i="22"/>
  <c r="H53" i="22"/>
  <c r="F51" i="22"/>
  <c r="D50" i="22"/>
  <c r="J48" i="22"/>
  <c r="B48" i="22"/>
  <c r="H47" i="22"/>
  <c r="F45" i="22"/>
  <c r="D44" i="22"/>
  <c r="J42" i="22"/>
  <c r="B42" i="22"/>
  <c r="H41" i="22"/>
  <c r="F39" i="22"/>
  <c r="I141" i="28"/>
  <c r="K135" i="28"/>
  <c r="C135" i="28"/>
  <c r="E132" i="28"/>
  <c r="G144" i="28"/>
  <c r="I129" i="28"/>
  <c r="K126" i="28"/>
  <c r="C126" i="28"/>
  <c r="E111" i="28"/>
  <c r="G114" i="28"/>
  <c r="I108" i="28"/>
  <c r="K120" i="28"/>
  <c r="C120" i="28"/>
  <c r="E117" i="28"/>
  <c r="G102" i="28"/>
  <c r="I99" i="28"/>
  <c r="K96" i="28"/>
  <c r="C96" i="28"/>
  <c r="E93" i="28"/>
  <c r="G90" i="28"/>
  <c r="I87" i="28"/>
  <c r="K84" i="28"/>
  <c r="C84" i="28"/>
  <c r="E81" i="28"/>
  <c r="G78" i="28"/>
  <c r="I75" i="28"/>
  <c r="K72" i="28"/>
  <c r="C72" i="28"/>
  <c r="E69" i="28"/>
  <c r="G66" i="28"/>
  <c r="I63" i="28"/>
  <c r="K60" i="28"/>
  <c r="C60" i="28"/>
  <c r="E57" i="28"/>
  <c r="G54" i="28"/>
  <c r="I51" i="28"/>
  <c r="K48" i="28"/>
  <c r="C48" i="28"/>
  <c r="E45" i="28"/>
  <c r="G42" i="28"/>
  <c r="I39" i="28"/>
  <c r="K36" i="28"/>
  <c r="C36" i="28"/>
  <c r="E33" i="28"/>
  <c r="G30" i="28"/>
  <c r="I27" i="28"/>
  <c r="K24" i="28"/>
  <c r="C24" i="28"/>
  <c r="E21" i="28"/>
  <c r="G18" i="28"/>
  <c r="I15" i="28"/>
  <c r="K12" i="28"/>
  <c r="C12" i="28"/>
  <c r="E8" i="28"/>
  <c r="C5" i="28"/>
  <c r="E57" i="22"/>
  <c r="K56" i="22"/>
  <c r="C56" i="22"/>
  <c r="I54" i="22"/>
  <c r="G53" i="22"/>
  <c r="E51" i="22"/>
  <c r="K50" i="22"/>
  <c r="C50" i="22"/>
  <c r="I48" i="22"/>
  <c r="G47" i="22"/>
  <c r="E45" i="22"/>
  <c r="K44" i="22"/>
  <c r="C44" i="22"/>
  <c r="I42" i="22"/>
  <c r="G41" i="22"/>
  <c r="E39" i="22"/>
  <c r="K38" i="22"/>
  <c r="C38" i="22"/>
  <c r="I36" i="22"/>
  <c r="G35" i="22"/>
  <c r="E33" i="22"/>
  <c r="K32" i="22"/>
  <c r="C32" i="22"/>
  <c r="I30" i="22"/>
  <c r="G29" i="22"/>
  <c r="D111" i="22"/>
  <c r="B78" i="22"/>
  <c r="K8" i="22"/>
  <c r="C8" i="22"/>
  <c r="E5" i="22"/>
  <c r="H141" i="28"/>
  <c r="J135" i="28"/>
  <c r="B135" i="28"/>
  <c r="D132" i="28"/>
  <c r="F144" i="28"/>
  <c r="H129" i="28"/>
  <c r="J126" i="28"/>
  <c r="B126" i="28"/>
  <c r="D111" i="28"/>
  <c r="F114" i="28"/>
  <c r="H108" i="28"/>
  <c r="J120" i="28"/>
  <c r="B120" i="28"/>
  <c r="D117" i="28"/>
  <c r="F102" i="28"/>
  <c r="H99" i="28"/>
  <c r="J96" i="28"/>
  <c r="B96" i="28"/>
  <c r="D93" i="28"/>
  <c r="F90" i="28"/>
  <c r="H87" i="28"/>
  <c r="J84" i="28"/>
  <c r="B84" i="28"/>
  <c r="D81" i="28"/>
  <c r="F78" i="28"/>
  <c r="H75" i="28"/>
  <c r="J72" i="28"/>
  <c r="B72" i="28"/>
  <c r="D69" i="28"/>
  <c r="F66" i="28"/>
  <c r="H63" i="28"/>
  <c r="J60" i="28"/>
  <c r="B60" i="28"/>
  <c r="D57" i="28"/>
  <c r="F54" i="28"/>
  <c r="H51" i="28"/>
  <c r="J48" i="28"/>
  <c r="B48" i="28"/>
  <c r="D45" i="28"/>
  <c r="F42" i="28"/>
  <c r="H39" i="28"/>
  <c r="J36" i="28"/>
  <c r="B36" i="28"/>
  <c r="D33" i="28"/>
  <c r="F30" i="28"/>
  <c r="H27" i="28"/>
  <c r="J24" i="28"/>
  <c r="B24" i="28"/>
  <c r="D21" i="28"/>
  <c r="F18" i="28"/>
  <c r="H15" i="28"/>
  <c r="J12" i="28"/>
  <c r="B12" i="28"/>
  <c r="D8" i="28"/>
  <c r="D5" i="28"/>
  <c r="D57" i="22"/>
  <c r="J56" i="22"/>
  <c r="B56" i="22"/>
  <c r="H54" i="22"/>
  <c r="F53" i="22"/>
  <c r="D51" i="22"/>
  <c r="J50" i="22"/>
  <c r="B50" i="22"/>
  <c r="H48" i="22"/>
  <c r="F47" i="22"/>
  <c r="D45" i="22"/>
  <c r="J44" i="22"/>
  <c r="B44" i="22"/>
  <c r="H42" i="22"/>
  <c r="F41" i="22"/>
  <c r="D39" i="22"/>
  <c r="J38" i="22"/>
  <c r="B38" i="22"/>
  <c r="H36" i="22"/>
  <c r="F35" i="22"/>
  <c r="D33" i="22"/>
  <c r="J32" i="22"/>
  <c r="B32" i="22"/>
  <c r="H30" i="22"/>
  <c r="F29" i="22"/>
  <c r="B114" i="22"/>
  <c r="J72" i="22"/>
  <c r="J8" i="22"/>
  <c r="B8" i="22"/>
  <c r="F5" i="22"/>
  <c r="G141" i="28"/>
  <c r="I135" i="28"/>
  <c r="K132" i="28"/>
  <c r="C132" i="28"/>
  <c r="E144" i="28"/>
  <c r="G129" i="28"/>
  <c r="I126" i="28"/>
  <c r="K111" i="28"/>
  <c r="C111" i="28"/>
  <c r="E114" i="28"/>
  <c r="G108" i="28"/>
  <c r="I120" i="28"/>
  <c r="K117" i="28"/>
  <c r="C117" i="28"/>
  <c r="E102" i="28"/>
  <c r="G99" i="28"/>
  <c r="I96" i="28"/>
  <c r="K93" i="28"/>
  <c r="C93" i="28"/>
  <c r="E90" i="28"/>
  <c r="G87" i="28"/>
  <c r="I84" i="28"/>
  <c r="K81" i="28"/>
  <c r="C81" i="28"/>
  <c r="E78" i="28"/>
  <c r="G75" i="28"/>
  <c r="I72" i="28"/>
  <c r="K69" i="28"/>
  <c r="C69" i="28"/>
  <c r="E66" i="28"/>
  <c r="G63" i="28"/>
  <c r="I60" i="28"/>
  <c r="K57" i="28"/>
  <c r="C57" i="28"/>
  <c r="E54" i="28"/>
  <c r="G51" i="28"/>
  <c r="I48" i="28"/>
  <c r="K45" i="28"/>
  <c r="C45" i="28"/>
  <c r="E42" i="28"/>
  <c r="G39" i="28"/>
  <c r="I36" i="28"/>
  <c r="K33" i="28"/>
  <c r="C33" i="28"/>
  <c r="E30" i="28"/>
  <c r="G27" i="28"/>
  <c r="I24" i="28"/>
  <c r="K21" i="28"/>
  <c r="C21" i="28"/>
  <c r="E18" i="28"/>
  <c r="G15" i="28"/>
  <c r="I12" i="28"/>
  <c r="K8" i="28"/>
  <c r="C8" i="28"/>
  <c r="E5" i="28"/>
  <c r="K57" i="22"/>
  <c r="C57" i="22"/>
  <c r="I56" i="22"/>
  <c r="G54" i="22"/>
  <c r="E53" i="22"/>
  <c r="K51" i="22"/>
  <c r="C51" i="22"/>
  <c r="I50" i="22"/>
  <c r="G48" i="22"/>
  <c r="E47" i="22"/>
  <c r="K45" i="22"/>
  <c r="C45" i="22"/>
  <c r="I44" i="22"/>
  <c r="G42" i="22"/>
  <c r="E41" i="22"/>
  <c r="K39" i="22"/>
  <c r="C39" i="22"/>
  <c r="I38" i="22"/>
  <c r="E141" i="28"/>
  <c r="G135" i="28"/>
  <c r="I132" i="28"/>
  <c r="K144" i="28"/>
  <c r="C144" i="28"/>
  <c r="E129" i="28"/>
  <c r="G126" i="28"/>
  <c r="I111" i="28"/>
  <c r="K114" i="28"/>
  <c r="C114" i="28"/>
  <c r="E108" i="28"/>
  <c r="G120" i="28"/>
  <c r="I117" i="28"/>
  <c r="K102" i="28"/>
  <c r="C102" i="28"/>
  <c r="E99" i="28"/>
  <c r="G96" i="28"/>
  <c r="I93" i="28"/>
  <c r="K90" i="28"/>
  <c r="C90" i="28"/>
  <c r="E87" i="28"/>
  <c r="G84" i="28"/>
  <c r="I81" i="28"/>
  <c r="K78" i="28"/>
  <c r="C78" i="28"/>
  <c r="E75" i="28"/>
  <c r="G72" i="28"/>
  <c r="I69" i="28"/>
  <c r="K66" i="28"/>
  <c r="C66" i="28"/>
  <c r="E63" i="28"/>
  <c r="G60" i="28"/>
  <c r="I57" i="28"/>
  <c r="K54" i="28"/>
  <c r="C54" i="28"/>
  <c r="E51" i="28"/>
  <c r="G48" i="28"/>
  <c r="I45" i="28"/>
  <c r="K42" i="28"/>
  <c r="C42" i="28"/>
  <c r="E39" i="28"/>
  <c r="G36" i="28"/>
  <c r="I33" i="28"/>
  <c r="K30" i="28"/>
  <c r="C30" i="28"/>
  <c r="E27" i="28"/>
  <c r="G24" i="28"/>
  <c r="I21" i="28"/>
  <c r="K18" i="28"/>
  <c r="C18" i="28"/>
  <c r="E15" i="28"/>
  <c r="G12" i="28"/>
  <c r="I8" i="28"/>
  <c r="K5" i="28"/>
  <c r="G5" i="28"/>
  <c r="I57" i="22"/>
  <c r="G56" i="22"/>
  <c r="E54" i="22"/>
  <c r="K53" i="22"/>
  <c r="C53" i="22"/>
  <c r="I51" i="22"/>
  <c r="G50" i="22"/>
  <c r="E48" i="22"/>
  <c r="K47" i="22"/>
  <c r="C47" i="22"/>
  <c r="I45" i="22"/>
  <c r="G44" i="22"/>
  <c r="E42" i="22"/>
  <c r="K41" i="22"/>
  <c r="C41" i="22"/>
  <c r="I39" i="22"/>
  <c r="G38" i="22"/>
  <c r="E36" i="22"/>
  <c r="K35" i="22"/>
  <c r="C35" i="22"/>
  <c r="I33" i="22"/>
  <c r="G32" i="22"/>
  <c r="E30" i="22"/>
  <c r="K29" i="22"/>
  <c r="C29" i="22"/>
  <c r="F102" i="22"/>
  <c r="D63" i="22"/>
  <c r="G8" i="22"/>
  <c r="J5" i="22"/>
  <c r="K98" i="28"/>
  <c r="I4" i="22"/>
  <c r="G7" i="22"/>
  <c r="B4" i="28"/>
  <c r="H4" i="28"/>
  <c r="H7" i="28"/>
  <c r="D5" i="22"/>
  <c r="H8" i="22"/>
  <c r="B96" i="22"/>
  <c r="E29" i="22"/>
  <c r="B30" i="22"/>
  <c r="H33" i="22"/>
  <c r="D35" i="22"/>
  <c r="D42" i="22"/>
  <c r="F50" i="22"/>
  <c r="J51" i="22"/>
  <c r="B57" i="22"/>
  <c r="F5" i="28"/>
  <c r="F15" i="28"/>
  <c r="H24" i="28"/>
  <c r="J33" i="28"/>
  <c r="B45" i="28"/>
  <c r="D54" i="28"/>
  <c r="F63" i="28"/>
  <c r="H72" i="28"/>
  <c r="J81" i="28"/>
  <c r="B93" i="28"/>
  <c r="D102" i="28"/>
  <c r="F108" i="28"/>
  <c r="H126" i="28"/>
  <c r="J132" i="28"/>
  <c r="E95" i="28"/>
  <c r="E134" i="28"/>
  <c r="K50" i="28"/>
  <c r="J65" i="28"/>
  <c r="J101" i="28"/>
  <c r="F134" i="28"/>
  <c r="B53" i="28"/>
  <c r="E92" i="28"/>
  <c r="C143" i="28"/>
  <c r="I44" i="28"/>
  <c r="E26" i="28"/>
  <c r="F92" i="28"/>
  <c r="F131" i="28"/>
  <c r="B50" i="28"/>
  <c r="B65" i="28"/>
  <c r="H92" i="28"/>
  <c r="F143" i="28"/>
  <c r="B47" i="28"/>
  <c r="H26" i="28"/>
  <c r="G89" i="28"/>
  <c r="C125" i="28"/>
  <c r="K41" i="28"/>
  <c r="G23" i="28"/>
  <c r="F86" i="28"/>
  <c r="D125" i="28"/>
  <c r="B44" i="28"/>
  <c r="H23" i="28"/>
  <c r="G86" i="28"/>
  <c r="E125" i="28"/>
  <c r="C44" i="28"/>
  <c r="I23" i="28"/>
  <c r="B4" i="22"/>
  <c r="J4" i="22"/>
  <c r="H7" i="22"/>
  <c r="G4" i="28"/>
  <c r="I4" i="28"/>
  <c r="I7" i="28"/>
  <c r="C5" i="22"/>
  <c r="I8" i="22"/>
  <c r="D99" i="22"/>
  <c r="H29" i="22"/>
  <c r="C30" i="22"/>
  <c r="J33" i="22"/>
  <c r="E35" i="22"/>
  <c r="B36" i="22"/>
  <c r="B41" i="22"/>
  <c r="F42" i="22"/>
  <c r="H50" i="22"/>
  <c r="H57" i="22"/>
  <c r="J5" i="28"/>
  <c r="B18" i="28"/>
  <c r="D27" i="28"/>
  <c r="F36" i="28"/>
  <c r="H45" i="28"/>
  <c r="J54" i="28"/>
  <c r="B66" i="28"/>
  <c r="D75" i="28"/>
  <c r="F84" i="28"/>
  <c r="H93" i="28"/>
  <c r="J102" i="28"/>
  <c r="B114" i="28"/>
  <c r="D129" i="28"/>
  <c r="F135" i="28"/>
  <c r="B20" i="22"/>
  <c r="K119" i="22"/>
  <c r="K101" i="22"/>
  <c r="E89" i="22"/>
  <c r="E143" i="22"/>
  <c r="G26" i="22"/>
  <c r="E110" i="22"/>
  <c r="B65" i="22"/>
  <c r="H92" i="22"/>
  <c r="F143" i="22"/>
  <c r="C71" i="28"/>
  <c r="K140" i="28"/>
  <c r="H86" i="28"/>
  <c r="F125" i="28"/>
  <c r="D44" i="28"/>
  <c r="J23" i="28"/>
  <c r="K89" i="28"/>
  <c r="K143" i="28"/>
  <c r="G47" i="28"/>
  <c r="D95" i="28"/>
  <c r="D134" i="28"/>
  <c r="J50" i="28"/>
  <c r="I65" i="28"/>
  <c r="I101" i="28"/>
  <c r="G140" i="28"/>
  <c r="C56" i="28"/>
  <c r="B71" i="28"/>
  <c r="B119" i="28"/>
  <c r="H140" i="28"/>
  <c r="D56" i="28"/>
  <c r="G95" i="28"/>
  <c r="E131" i="28"/>
  <c r="K47" i="28"/>
  <c r="H95" i="28"/>
  <c r="H134" i="28"/>
  <c r="D53" i="28"/>
  <c r="D68" i="28"/>
  <c r="J95" i="28"/>
  <c r="H131" i="28"/>
  <c r="D50" i="28"/>
  <c r="C65" i="28"/>
  <c r="I92" i="28"/>
  <c r="G143" i="28"/>
  <c r="C47" i="28"/>
  <c r="I26" i="28"/>
  <c r="H89" i="28"/>
  <c r="H143" i="28"/>
  <c r="D47" i="28"/>
  <c r="J26" i="28"/>
  <c r="I89" i="28"/>
  <c r="I143" i="28"/>
  <c r="E47" i="28"/>
  <c r="K26" i="28"/>
  <c r="C4" i="22"/>
  <c r="K4" i="22"/>
  <c r="I7" i="22"/>
  <c r="J4" i="28"/>
  <c r="B7" i="28"/>
  <c r="J7" i="28"/>
  <c r="H5" i="22"/>
  <c r="H21" i="22"/>
  <c r="H117" i="22"/>
  <c r="I29" i="22"/>
  <c r="D30" i="22"/>
  <c r="K33" i="22"/>
  <c r="H35" i="22"/>
  <c r="C36" i="22"/>
  <c r="B39" i="22"/>
  <c r="D41" i="22"/>
  <c r="D48" i="22"/>
  <c r="F56" i="22"/>
  <c r="J57" i="22"/>
  <c r="B8" i="28"/>
  <c r="D18" i="28"/>
  <c r="F27" i="28"/>
  <c r="H36" i="28"/>
  <c r="J45" i="28"/>
  <c r="B57" i="28"/>
  <c r="D66" i="28"/>
  <c r="F75" i="28"/>
  <c r="H84" i="28"/>
  <c r="J93" i="28"/>
  <c r="B117" i="28"/>
  <c r="D114" i="28"/>
  <c r="F129" i="28"/>
  <c r="H135" i="28"/>
  <c r="G4" i="22"/>
  <c r="B7" i="22"/>
  <c r="J7" i="22"/>
  <c r="K4" i="28"/>
  <c r="C7" i="28"/>
  <c r="K7" i="28"/>
  <c r="I5" i="22"/>
  <c r="J24" i="22"/>
  <c r="J120" i="22"/>
  <c r="J29" i="22"/>
  <c r="F30" i="22"/>
  <c r="D32" i="22"/>
  <c r="I35" i="22"/>
  <c r="D36" i="22"/>
  <c r="D38" i="22"/>
  <c r="H39" i="22"/>
  <c r="J41" i="22"/>
  <c r="B47" i="22"/>
  <c r="F48" i="22"/>
  <c r="H56" i="22"/>
  <c r="H8" i="28"/>
  <c r="J18" i="28"/>
  <c r="B30" i="28"/>
  <c r="D39" i="28"/>
  <c r="F48" i="28"/>
  <c r="H57" i="28"/>
  <c r="J66" i="28"/>
  <c r="B78" i="28"/>
  <c r="D87" i="28"/>
  <c r="F96" i="28"/>
  <c r="H117" i="28"/>
  <c r="J114" i="28"/>
  <c r="B144" i="28"/>
  <c r="D141" i="28"/>
  <c r="F26" i="22"/>
  <c r="I65" i="22"/>
  <c r="I95" i="22"/>
  <c r="I134" i="22"/>
  <c r="K110" i="28"/>
  <c r="F77" i="22"/>
  <c r="F71" i="22"/>
  <c r="B101" i="22"/>
  <c r="J134" i="22"/>
  <c r="C20" i="28"/>
  <c r="B95" i="28"/>
  <c r="B134" i="28"/>
  <c r="H50" i="28"/>
  <c r="G65" i="28"/>
  <c r="G101" i="28"/>
  <c r="E140" i="28"/>
  <c r="K53" i="28"/>
  <c r="J68" i="28"/>
  <c r="J116" i="28"/>
  <c r="H29" i="28"/>
  <c r="G11" i="28"/>
  <c r="C74" i="28"/>
  <c r="C107" i="28"/>
  <c r="K32" i="28"/>
  <c r="G14" i="28"/>
  <c r="F77" i="28"/>
  <c r="F113" i="28"/>
  <c r="B35" i="28"/>
  <c r="H14" i="28"/>
  <c r="C119" i="28"/>
  <c r="I140" i="28"/>
  <c r="E56" i="28"/>
  <c r="D71" i="28"/>
  <c r="D119" i="28"/>
  <c r="B32" i="28"/>
  <c r="K11" i="28"/>
  <c r="H74" i="28"/>
  <c r="D116" i="28"/>
  <c r="B29" i="28"/>
  <c r="H56" i="28"/>
  <c r="G71" i="28"/>
  <c r="C101" i="28"/>
  <c r="K134" i="28"/>
  <c r="G53" i="28"/>
  <c r="D65" i="28"/>
  <c r="D101" i="28"/>
  <c r="B140" i="28"/>
  <c r="H53" i="28"/>
  <c r="E65" i="28"/>
  <c r="E101" i="28"/>
  <c r="C140" i="28"/>
  <c r="F4" i="22"/>
  <c r="C7" i="22"/>
  <c r="K7" i="22"/>
  <c r="C4" i="28"/>
  <c r="D7" i="28"/>
  <c r="G59" i="28"/>
  <c r="K5" i="22"/>
  <c r="B60" i="22"/>
  <c r="F126" i="22"/>
  <c r="G30" i="22"/>
  <c r="E32" i="22"/>
  <c r="B33" i="22"/>
  <c r="J35" i="22"/>
  <c r="F36" i="22"/>
  <c r="F38" i="22"/>
  <c r="J39" i="22"/>
  <c r="B45" i="22"/>
  <c r="D47" i="22"/>
  <c r="D54" i="22"/>
  <c r="J8" i="28"/>
  <c r="B21" i="28"/>
  <c r="D30" i="28"/>
  <c r="F39" i="28"/>
  <c r="H48" i="28"/>
  <c r="J57" i="28"/>
  <c r="B69" i="28"/>
  <c r="D78" i="28"/>
  <c r="F87" i="28"/>
  <c r="H96" i="28"/>
  <c r="J117" i="28"/>
  <c r="B111" i="28"/>
  <c r="D144" i="28"/>
  <c r="F141" i="28"/>
  <c r="S110" i="22"/>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<sst xmlns="http://schemas.openxmlformats.org/spreadsheetml/2006/main" count="927" uniqueCount="142">
  <si>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</si>
  <si>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</si>
  <si>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</si>
  <si>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</si>
  <si>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</si>
  <si>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</si>
  <si>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</si>
  <si>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</si>
  <si>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</si>
  <si>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</si>
  <si>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</si>
  <si>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</si>
  <si>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</si>
  <si>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</si>
  <si>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</si>
  <si>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</si>
  <si>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</si>
  <si>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</si>
  <si>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</si>
  <si>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</si>
  <si>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</si>
  <si>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</si>
  <si>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</si>
  <si>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</si>
  <si>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</si>
  <si>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</si>
  <si>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</si>
  <si>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</si>
  <si>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</si>
  <si>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</si>
  <si>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</si>
  <si>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</si>
  <si>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</si>
  <si>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</si>
  <si>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</si>
  <si>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</si>
  <si>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</si>
  <si>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</si>
  <si>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</si>
  <si>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</si>
  <si>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</si>
  <si>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</si>
  <si>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</si>
  <si>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</si>
  <si>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</si>
  <si>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</si>
  <si>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</si>
  <si>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</si>
  <si>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</si>
  <si>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</si>
  <si>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</si>
  <si>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</si>
  <si>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</si>
  <si>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</si>
  <si>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</si>
  <si>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</si>
  <si>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</si>
  <si>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</si>
  <si>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</si>
  <si>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</si>
  <si>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</si>
  <si>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</si>
  <si>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</si>
  <si>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</si>
  <si>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</si>
  <si>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Sun</t>
  </si>
  <si>
    <t>Mon</t>
  </si>
  <si>
    <t>Tue</t>
  </si>
  <si>
    <t>Wed</t>
  </si>
  <si>
    <t>Thu</t>
  </si>
  <si>
    <t>Fri</t>
  </si>
  <si>
    <t>Sat</t>
  </si>
  <si>
    <t>→</t>
  </si>
  <si>
    <t>Jun</t>
  </si>
  <si>
    <t>This Year</t>
  </si>
  <si>
    <t>Last Year</t>
  </si>
  <si>
    <t>Number of Weekdays:</t>
  </si>
  <si>
    <t>Number of Weekend Days: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</si>
  <si>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</si>
  <si>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</si>
  <si>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Update Rolling 28 day period date here.</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</si>
  <si>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</si>
  <si>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</si>
  <si>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</si>
  <si>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</si>
  <si>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</si>
  <si>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</si>
  <si>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</si>
  <si>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</si>
  <si>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</si>
  <si>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</si>
  <si>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</si>
  <si>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</si>
  <si>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</si>
  <si>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</si>
  <si>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</si>
  <si>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</si>
  <si>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</si>
  <si>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</si>
  <si>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</si>
  <si>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</si>
  <si>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</si>
  <si>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</si>
  <si>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</si>
  <si>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</si>
  <si>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</si>
  <si>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</si>
  <si>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</si>
  <si>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</si>
  <si>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</si>
  <si>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</si>
  <si>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</si>
  <si>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</si>
  <si>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</si>
  <si>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</si>
  <si>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</si>
  <si>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</si>
  <si>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</si>
  <si>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</si>
  <si>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</si>
  <si>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</si>
  <si>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</si>
  <si>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</si>
  <si>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</si>
  <si>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</si>
  <si>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</si>
  <si>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</si>
  <si>
    <t>Sunday, Jun 15th</t>
  </si>
  <si>
    <t xml:space="preserve"> - Father's Day</t>
  </si>
  <si>
    <t>Sunday, June 16th</t>
  </si>
  <si>
    <t>Thursday, Jun 19th</t>
  </si>
  <si>
    <t xml:space="preserve"> - Juneteenth</t>
  </si>
  <si>
    <t>Wednesday, June 19th</t>
  </si>
  <si>
    <t>Jun / Jul</t>
  </si>
  <si>
    <t>Friday, July 4th</t>
  </si>
  <si>
    <t xml:space="preserve"> - Independence Day</t>
  </si>
  <si>
    <t>Thursday, July 4th</t>
  </si>
  <si>
    <t>Jul</t>
  </si>
  <si>
    <t>Week of July 6 to July 12, 2025</t>
  </si>
  <si>
    <t>June 15 - July 12, 2025
Rolling-28 Day Period</t>
  </si>
  <si>
    <t>For the Week of July 06, 2025 to July 12, 2025</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</si>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</sst>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x14ac:knownFonts="1">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amily val="2"/>
    </font>
    <font>
      <sz val="11"/>
      <name val="Asap"/>
      <family val="2"/>
    </font>
    <font>
      <b/>
      <sz val="11"/>
      <name val="Asap"/>
      <family val="2"/>
    </font>
    <font>
      <b/>
      <sz val="11"/>
      <color theme="0"/>
      <name val="Asap"/>
      <family val="2"/>
    </font>
    <font>
      <sz val="8"/>
      <name val="Arial"/>
      <family val="2"/>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41">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3" fillId="6" borderId="29" xfId="0" applyFont="1" applyFill="1" applyBorder="1" applyAlignment="1">
      <alignment vertical="center" wrapText="1"/>
    </xf>
    <xf numFmtId="168" fontId="26" fillId="7" borderId="18" xfId="1" applyNumberFormat="1" applyFont="1" applyFill="1" applyBorder="1" applyAlignment="1">
      <alignment horizontal="center" vertical="center"/>
    </xf>
    <xf numFmtId="168" fontId="26" fillId="7" borderId="0" xfId="1" applyNumberFormat="1" applyFont="1" applyFill="1" applyBorder="1" applyAlignment="1">
      <alignment horizontal="center" vertical="center"/>
    </xf>
    <xf numFmtId="168" fontId="26" fillId="7" borderId="0" xfId="0" applyNumberFormat="1" applyFont="1" applyFill="1" applyAlignment="1">
      <alignment horizontal="center" vertical="center"/>
    </xf>
    <xf numFmtId="168" fontId="26" fillId="7" borderId="19" xfId="1" applyNumberFormat="1" applyFont="1" applyFill="1" applyBorder="1" applyAlignment="1">
      <alignment horizontal="center" vertical="center"/>
    </xf>
    <xf numFmtId="168" fontId="26" fillId="0" borderId="18" xfId="0" applyNumberFormat="1" applyFont="1" applyBorder="1" applyAlignment="1">
      <alignment horizontal="center" vertical="center"/>
    </xf>
    <xf numFmtId="168" fontId="27" fillId="0" borderId="19" xfId="0" applyNumberFormat="1" applyFont="1" applyBorder="1" applyAlignment="1">
      <alignment horizontal="center" vertical="center"/>
    </xf>
    <xf numFmtId="168" fontId="26" fillId="7" borderId="20" xfId="1" applyNumberFormat="1" applyFont="1" applyFill="1" applyBorder="1" applyAlignment="1">
      <alignment horizontal="center" vertical="center"/>
    </xf>
    <xf numFmtId="168" fontId="26" fillId="7" borderId="21" xfId="1" applyNumberFormat="1" applyFont="1" applyFill="1" applyBorder="1" applyAlignment="1">
      <alignment horizontal="center" vertical="center"/>
    </xf>
    <xf numFmtId="168" fontId="26" fillId="7" borderId="21" xfId="0" applyNumberFormat="1" applyFont="1" applyFill="1" applyBorder="1" applyAlignment="1">
      <alignment horizontal="center" vertical="center"/>
    </xf>
    <xf numFmtId="168" fontId="26" fillId="7" borderId="22" xfId="1" applyNumberFormat="1" applyFont="1" applyFill="1" applyBorder="1" applyAlignment="1">
      <alignment horizontal="center" vertical="center"/>
    </xf>
    <xf numFmtId="168" fontId="26" fillId="0" borderId="0" xfId="0" applyNumberFormat="1" applyFont="1" applyAlignment="1">
      <alignment horizontal="center" vertical="center"/>
    </xf>
    <xf numFmtId="168" fontId="27" fillId="0" borderId="0" xfId="0" applyNumberFormat="1" applyFont="1" applyAlignment="1">
      <alignment horizontal="center" vertical="center"/>
    </xf>
    <xf numFmtId="0" fontId="26" fillId="7" borderId="38" xfId="0" applyFont="1" applyFill="1" applyBorder="1" applyAlignment="1">
      <alignment horizontal="right" vertical="center"/>
    </xf>
    <xf numFmtId="0" fontId="26" fillId="0" borderId="0" xfId="0" applyFont="1" applyAlignment="1">
      <alignment vertical="center"/>
    </xf>
    <xf numFmtId="0" fontId="27" fillId="0" borderId="0" xfId="0" applyFont="1" applyAlignment="1">
      <alignment horizontal="center" vertical="center"/>
    </xf>
    <xf numFmtId="166" fontId="26" fillId="0" borderId="0" xfId="0" applyNumberFormat="1" applyFont="1" applyAlignment="1">
      <alignment vertical="center"/>
    </xf>
    <xf numFmtId="0" fontId="26" fillId="7" borderId="30" xfId="0" applyFont="1" applyFill="1" applyBorder="1" applyAlignment="1">
      <alignment horizontal="right" vertical="center"/>
    </xf>
    <xf numFmtId="0" fontId="27" fillId="0" borderId="40" xfId="0" applyFont="1" applyBorder="1" applyAlignment="1">
      <alignment horizontal="center" vertical="center"/>
    </xf>
    <xf numFmtId="0" fontId="27" fillId="0" borderId="18" xfId="0" applyFont="1" applyBorder="1" applyAlignment="1">
      <alignment vertical="center"/>
    </xf>
    <xf numFmtId="0" fontId="27" fillId="0" borderId="0" xfId="0" applyFont="1" applyAlignment="1">
      <alignment vertical="center"/>
    </xf>
    <xf numFmtId="0" fontId="27" fillId="0" borderId="0" xfId="0" applyFont="1" applyAlignment="1">
      <alignment vertical="center" wrapText="1"/>
    </xf>
    <xf numFmtId="0" fontId="27" fillId="0" borderId="36" xfId="0" applyFont="1" applyBorder="1" applyAlignment="1">
      <alignment vertical="center"/>
    </xf>
    <xf numFmtId="0" fontId="27" fillId="0" borderId="32" xfId="0" applyFont="1" applyBorder="1" applyAlignment="1">
      <alignment vertical="center"/>
    </xf>
    <xf numFmtId="0" fontId="27" fillId="0" borderId="32" xfId="0" applyFont="1" applyBorder="1" applyAlignment="1">
      <alignment vertical="center" wrapText="1"/>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4" xfId="0" applyFont="1" applyBorder="1" applyAlignment="1">
      <alignment horizontal="center" vertical="center" wrapText="1"/>
    </xf>
    <xf numFmtId="0" fontId="27" fillId="0" borderId="38" xfId="0" applyFont="1" applyBorder="1" applyAlignment="1">
      <alignment horizontal="right" vertical="center"/>
    </xf>
    <xf numFmtId="168" fontId="26" fillId="0" borderId="18" xfId="1" applyNumberFormat="1" applyFont="1" applyBorder="1" applyAlignment="1">
      <alignment horizontal="center" vertical="center"/>
    </xf>
    <xf numFmtId="168" fontId="26" fillId="0" borderId="0"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7" fillId="0" borderId="19" xfId="1" applyNumberFormat="1" applyFont="1" applyBorder="1" applyAlignment="1">
      <alignment horizontal="center" vertical="center"/>
    </xf>
    <xf numFmtId="166" fontId="26" fillId="0" borderId="18" xfId="0" applyNumberFormat="1" applyFont="1" applyBorder="1" applyAlignment="1">
      <alignment horizontal="center" vertical="center"/>
    </xf>
    <xf numFmtId="166" fontId="26" fillId="0" borderId="0" xfId="0" applyNumberFormat="1" applyFont="1" applyAlignment="1">
      <alignment horizontal="center" vertical="center"/>
    </xf>
    <xf numFmtId="166" fontId="27" fillId="0" borderId="0" xfId="0" applyNumberFormat="1" applyFont="1" applyAlignment="1">
      <alignment horizontal="center" vertical="center"/>
    </xf>
    <xf numFmtId="166" fontId="27" fillId="0" borderId="19" xfId="0" applyNumberFormat="1" applyFont="1" applyBorder="1" applyAlignment="1">
      <alignment horizontal="center" vertical="center"/>
    </xf>
    <xf numFmtId="168" fontId="26" fillId="0" borderId="18" xfId="1" applyNumberFormat="1" applyFont="1" applyFill="1" applyBorder="1" applyAlignment="1">
      <alignment horizontal="center" vertical="center"/>
    </xf>
    <xf numFmtId="168" fontId="26" fillId="0" borderId="0"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7" fillId="0" borderId="19" xfId="1" applyNumberFormat="1" applyFont="1" applyFill="1" applyBorder="1" applyAlignment="1">
      <alignment horizontal="center" vertical="center"/>
    </xf>
    <xf numFmtId="0" fontId="27" fillId="9" borderId="38" xfId="0" applyFont="1" applyFill="1" applyBorder="1" applyAlignment="1">
      <alignment horizontal="right" vertical="center"/>
    </xf>
    <xf numFmtId="167" fontId="26" fillId="9" borderId="18" xfId="0" applyNumberFormat="1" applyFont="1" applyFill="1" applyBorder="1" applyAlignment="1">
      <alignment horizontal="center" vertical="center"/>
    </xf>
    <xf numFmtId="167" fontId="26" fillId="9" borderId="0" xfId="0" applyNumberFormat="1" applyFont="1" applyFill="1" applyAlignment="1">
      <alignment horizontal="center" vertical="center"/>
    </xf>
    <xf numFmtId="167" fontId="27" fillId="9" borderId="0" xfId="0" applyNumberFormat="1" applyFont="1" applyFill="1" applyAlignment="1">
      <alignment horizontal="center" vertical="center"/>
    </xf>
    <xf numFmtId="167" fontId="27" fillId="9" borderId="19" xfId="0" applyNumberFormat="1" applyFont="1" applyFill="1" applyBorder="1" applyAlignment="1">
      <alignment horizontal="center" vertical="center"/>
    </xf>
    <xf numFmtId="0" fontId="27" fillId="0" borderId="38" xfId="0" applyFont="1" applyBorder="1" applyAlignment="1">
      <alignment horizontal="left" vertical="center"/>
    </xf>
    <xf numFmtId="167" fontId="26" fillId="0" borderId="18" xfId="0" applyNumberFormat="1" applyFont="1" applyBorder="1" applyAlignment="1">
      <alignment horizontal="center" vertical="center"/>
    </xf>
    <xf numFmtId="167" fontId="26" fillId="0" borderId="0" xfId="0" applyNumberFormat="1" applyFont="1" applyAlignment="1">
      <alignment horizontal="center" vertical="center"/>
    </xf>
    <xf numFmtId="167" fontId="27" fillId="0" borderId="0" xfId="0" applyNumberFormat="1" applyFont="1" applyAlignment="1">
      <alignment horizontal="center" vertical="center"/>
    </xf>
    <xf numFmtId="167" fontId="27" fillId="0" borderId="19" xfId="0" applyNumberFormat="1" applyFont="1" applyBorder="1" applyAlignment="1">
      <alignment horizontal="center" vertical="center"/>
    </xf>
    <xf numFmtId="0" fontId="26" fillId="0" borderId="38" xfId="0" applyFont="1" applyBorder="1" applyAlignment="1">
      <alignment horizontal="right" vertical="center"/>
    </xf>
    <xf numFmtId="1" fontId="26" fillId="0" borderId="38" xfId="0" applyNumberFormat="1" applyFont="1" applyBorder="1" applyAlignment="1">
      <alignment horizontal="right" vertical="center"/>
    </xf>
    <xf numFmtId="168" fontId="26" fillId="0" borderId="19" xfId="1" applyNumberFormat="1" applyFont="1" applyBorder="1" applyAlignment="1">
      <alignment horizontal="center" vertical="center"/>
    </xf>
    <xf numFmtId="0" fontId="26" fillId="0" borderId="38" xfId="0" applyFont="1" applyBorder="1" applyAlignment="1">
      <alignment vertical="center"/>
    </xf>
    <xf numFmtId="0" fontId="27" fillId="0" borderId="38" xfId="0" applyFont="1" applyBorder="1" applyAlignment="1">
      <alignment vertical="center"/>
    </xf>
    <xf numFmtId="0" fontId="26" fillId="0" borderId="19" xfId="0" applyFont="1" applyBorder="1" applyAlignment="1">
      <alignment vertical="center"/>
    </xf>
    <xf numFmtId="0" fontId="26" fillId="0" borderId="21" xfId="0" applyFont="1" applyBorder="1" applyAlignment="1">
      <alignment vertical="center"/>
    </xf>
    <xf numFmtId="0" fontId="27" fillId="0" borderId="21" xfId="0" applyFont="1" applyBorder="1" applyAlignment="1">
      <alignment vertical="center"/>
    </xf>
    <xf numFmtId="0" fontId="26" fillId="0" borderId="22" xfId="0" applyFont="1" applyBorder="1" applyAlignment="1">
      <alignment vertical="center"/>
    </xf>
    <xf numFmtId="10" fontId="27" fillId="0" borderId="0" xfId="0" applyNumberFormat="1" applyFont="1" applyAlignment="1">
      <alignment vertical="center"/>
    </xf>
    <xf numFmtId="10" fontId="26" fillId="0" borderId="0" xfId="0" applyNumberFormat="1" applyFont="1" applyAlignment="1">
      <alignment vertical="center"/>
    </xf>
    <xf numFmtId="10" fontId="26" fillId="0" borderId="21" xfId="0" applyNumberFormat="1" applyFont="1" applyBorder="1" applyAlignment="1">
      <alignment vertical="center"/>
    </xf>
    <xf numFmtId="10" fontId="27" fillId="0" borderId="21" xfId="0" applyNumberFormat="1" applyFont="1" applyBorder="1" applyAlignment="1">
      <alignment vertical="center"/>
    </xf>
    <xf numFmtId="10" fontId="26" fillId="0" borderId="19" xfId="0" applyNumberFormat="1" applyFont="1" applyBorder="1" applyAlignment="1">
      <alignment vertical="center"/>
    </xf>
    <xf numFmtId="10" fontId="26" fillId="0" borderId="22" xfId="0" applyNumberFormat="1" applyFont="1" applyBorder="1" applyAlignment="1">
      <alignment vertical="center"/>
    </xf>
    <xf numFmtId="0" fontId="28" fillId="9" borderId="38" xfId="0" applyFont="1" applyFill="1" applyBorder="1" applyAlignment="1">
      <alignment horizontal="center" vertical="center"/>
    </xf>
    <xf numFmtId="0" fontId="25" fillId="0" borderId="14" xfId="0" applyFont="1" applyBorder="1"/>
    <xf numFmtId="0" fontId="25" fillId="0" borderId="11" xfId="0" applyFont="1" applyBorder="1"/>
    <xf numFmtId="0" fontId="30" fillId="3" borderId="0" xfId="0" applyFont="1" applyFill="1"/>
    <xf numFmtId="0" fontId="30" fillId="3" borderId="0" xfId="0" applyFont="1" applyFill="1" applyAlignment="1">
      <alignment horizontal="center"/>
    </xf>
    <xf numFmtId="0" fontId="30" fillId="3" borderId="0" xfId="0" applyFont="1" applyFill="1" applyAlignment="1">
      <alignment horizontal="left"/>
    </xf>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0" fontId="30" fillId="5" borderId="0" xfId="0" applyFont="1" applyFill="1"/>
    <xf numFmtId="0" fontId="27" fillId="0" borderId="18" xfId="0" applyFont="1" applyBorder="1" applyAlignment="1">
      <alignment horizontal="left" vertical="center" wrapText="1"/>
    </xf>
    <xf numFmtId="0" fontId="27" fillId="0" borderId="0" xfId="0" applyFont="1" applyAlignment="1">
      <alignment horizontal="lef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37" xfId="0" applyFont="1" applyBorder="1" applyAlignment="1">
      <alignment horizontal="left" vertical="center" wrapText="1"/>
    </xf>
    <xf numFmtId="0" fontId="27" fillId="0" borderId="38" xfId="0" applyFont="1" applyBorder="1" applyAlignment="1">
      <alignment horizontal="left" vertical="center" wrapText="1"/>
    </xf>
    <xf numFmtId="0" fontId="27" fillId="0" borderId="39" xfId="0" applyFont="1" applyBorder="1" applyAlignment="1">
      <alignment horizontal="left" vertical="center" wrapText="1"/>
    </xf>
    <xf numFmtId="0" fontId="27" fillId="0" borderId="0" xfId="0" applyFont="1" applyAlignment="1">
      <alignment horizontal="center" vertical="center" wrapText="1"/>
    </xf>
    <xf numFmtId="0" fontId="27" fillId="0" borderId="34"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35" xfId="0" applyFont="1" applyBorder="1" applyAlignment="1">
      <alignment horizontal="center" vertical="center" wrapText="1"/>
    </xf>
    <xf numFmtId="0" fontId="28" fillId="8" borderId="23" xfId="0" applyFont="1" applyFill="1" applyBorder="1" applyAlignment="1">
      <alignment horizontal="center" vertical="center"/>
    </xf>
    <xf numFmtId="0" fontId="28" fillId="8" borderId="24" xfId="0" applyFont="1" applyFill="1" applyBorder="1" applyAlignment="1">
      <alignment horizontal="center" vertical="center"/>
    </xf>
    <xf numFmtId="0" fontId="28" fillId="8" borderId="25" xfId="0" applyFont="1" applyFill="1" applyBorder="1" applyAlignment="1">
      <alignment horizontal="center" vertical="center"/>
    </xf>
    <xf numFmtId="0" fontId="27" fillId="0" borderId="32" xfId="0" applyFont="1" applyBorder="1" applyAlignment="1">
      <alignment horizontal="center" vertical="center" wrapText="1"/>
    </xf>
    <xf numFmtId="0" fontId="27" fillId="0" borderId="31" xfId="0" applyFont="1" applyBorder="1" applyAlignment="1">
      <alignment horizontal="center" vertical="center" wrapText="1"/>
    </xf>
    <xf numFmtId="49" fontId="20" fillId="2" borderId="0" xfId="0" applyNumberFormat="1" applyFont="1" applyFill="1" applyAlignment="1">
      <alignment horizontal="center"/>
    </xf>
    <xf numFmtId="0" fontId="1" fillId="3" borderId="0" xfId="0" applyFont="1" applyFill="1" applyAlignment="1">
      <alignment horizontal="right"/>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5" fillId="3" borderId="0" xfId="0" applyFont="1" applyFill="1" applyAlignment="1">
      <alignment horizontal="center"/>
    </xf>
    <xf numFmtId="0" fontId="30" fillId="0" borderId="0" xfId="0" applyFont="1" applyAlignment="1">
      <alignment horizontal="right"/>
    </xf>
    <xf numFmtId="0" fontId="6" fillId="3" borderId="0" xfId="0" applyFont="1" applyFill="1" applyAlignment="1">
      <alignment horizontal="left"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3" fillId="0" borderId="11" xfId="0" applyFont="1" applyBorder="1" applyAlignment="1">
      <alignment horizont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5" xfId="0" applyFont="1" applyBorder="1" applyAlignment="1">
      <alignment horizontal="center" vertical="center" wrapText="1"/>
    </xf>
    <xf numFmtId="0" fontId="5"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447674</xdr:colOff>
      <xdr:row>146</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Normal="100" zoomScaleSheetLayoutView="100" workbookViewId="0">
      <pane xSplit="1" ySplit="3" topLeftCell="B4" activePane="bottomRight" state="frozen"/>
      <selection pane="topRight" activeCell="B1" sqref="B1"/>
      <selection pane="bottomLeft" activeCell="A4" sqref="A4"/>
      <selection pane="bottomRight" activeCell="AH7" sqref="AH7"/>
    </sheetView>
  </sheetViews>
  <sheetFormatPr defaultColWidth="9.1796875" defaultRowHeight="15.5" x14ac:dyDescent="0.25"/>
  <cols>
    <col min="1" max="1" width="44.7265625" style="91" customWidth="1"/>
    <col min="2" max="6" width="9" style="91" customWidth="1"/>
    <col min="7" max="7" width="9" style="97" customWidth="1"/>
    <col min="8" max="9" width="9" style="91" customWidth="1"/>
    <col min="10" max="11" width="9" style="97" customWidth="1"/>
    <col min="12" max="12" width="2.7265625" style="91" customWidth="1"/>
    <col min="13" max="17" width="9" style="91" customWidth="1"/>
    <col min="18" max="18" width="9" style="97" customWidth="1"/>
    <col min="19" max="22" width="9" style="91" customWidth="1"/>
    <col min="23" max="23" width="2.7265625" style="91" customWidth="1"/>
    <col min="24" max="33" width="9" style="91" customWidth="1"/>
    <col min="34" max="16384" width="9.1796875" style="91"/>
  </cols>
  <sheetData>
    <row r="1" spans="1:34" x14ac:dyDescent="0.25">
      <c r="A1" s="197" t="str">
        <f>'Occupancy Raw Data'!B1</f>
        <v>Week of July 6 to July 12, 2025</v>
      </c>
      <c r="B1" s="204" t="s">
        <v>0</v>
      </c>
      <c r="C1" s="205"/>
      <c r="D1" s="205"/>
      <c r="E1" s="205"/>
      <c r="F1" s="205"/>
      <c r="G1" s="205"/>
      <c r="H1" s="205"/>
      <c r="I1" s="205"/>
      <c r="J1" s="205"/>
      <c r="K1" s="206"/>
      <c r="L1" s="95"/>
      <c r="M1" s="204" t="s">
        <v>1</v>
      </c>
      <c r="N1" s="205"/>
      <c r="O1" s="205"/>
      <c r="P1" s="205"/>
      <c r="Q1" s="205"/>
      <c r="R1" s="205"/>
      <c r="S1" s="205"/>
      <c r="T1" s="205"/>
      <c r="U1" s="205"/>
      <c r="V1" s="206"/>
      <c r="W1" s="95"/>
      <c r="X1" s="204" t="s">
        <v>2</v>
      </c>
      <c r="Y1" s="205"/>
      <c r="Z1" s="205"/>
      <c r="AA1" s="205"/>
      <c r="AB1" s="205"/>
      <c r="AC1" s="205"/>
      <c r="AD1" s="205"/>
      <c r="AE1" s="205"/>
      <c r="AF1" s="205"/>
      <c r="AG1" s="206"/>
      <c r="AH1" s="92"/>
    </row>
    <row r="2" spans="1:34" x14ac:dyDescent="0.25">
      <c r="A2" s="198"/>
      <c r="B2" s="96"/>
      <c r="C2" s="97"/>
      <c r="D2" s="97"/>
      <c r="E2" s="97"/>
      <c r="F2" s="98"/>
      <c r="G2" s="200" t="s">
        <v>3</v>
      </c>
      <c r="H2" s="97"/>
      <c r="I2" s="97"/>
      <c r="J2" s="200" t="s">
        <v>4</v>
      </c>
      <c r="K2" s="202" t="s">
        <v>5</v>
      </c>
      <c r="L2" s="92"/>
      <c r="M2" s="96"/>
      <c r="N2" s="97"/>
      <c r="O2" s="97"/>
      <c r="P2" s="97"/>
      <c r="Q2" s="97"/>
      <c r="R2" s="200" t="s">
        <v>3</v>
      </c>
      <c r="S2" s="97"/>
      <c r="T2" s="97"/>
      <c r="U2" s="200" t="s">
        <v>4</v>
      </c>
      <c r="V2" s="202" t="s">
        <v>5</v>
      </c>
      <c r="W2" s="92"/>
      <c r="X2" s="99"/>
      <c r="Y2" s="100"/>
      <c r="Z2" s="100"/>
      <c r="AA2" s="100"/>
      <c r="AB2" s="100"/>
      <c r="AC2" s="207" t="s">
        <v>3</v>
      </c>
      <c r="AD2" s="101"/>
      <c r="AE2" s="101"/>
      <c r="AF2" s="207" t="s">
        <v>4</v>
      </c>
      <c r="AG2" s="208" t="s">
        <v>5</v>
      </c>
      <c r="AH2" s="92"/>
    </row>
    <row r="3" spans="1:34" x14ac:dyDescent="0.25">
      <c r="A3" s="199"/>
      <c r="B3" s="102" t="s">
        <v>6</v>
      </c>
      <c r="C3" s="103" t="s">
        <v>7</v>
      </c>
      <c r="D3" s="103" t="s">
        <v>8</v>
      </c>
      <c r="E3" s="103" t="s">
        <v>9</v>
      </c>
      <c r="F3" s="104" t="s">
        <v>10</v>
      </c>
      <c r="G3" s="201"/>
      <c r="H3" s="103" t="s">
        <v>11</v>
      </c>
      <c r="I3" s="103" t="s">
        <v>12</v>
      </c>
      <c r="J3" s="201"/>
      <c r="K3" s="203"/>
      <c r="L3" s="92"/>
      <c r="M3" s="102" t="s">
        <v>6</v>
      </c>
      <c r="N3" s="103" t="s">
        <v>7</v>
      </c>
      <c r="O3" s="103" t="s">
        <v>8</v>
      </c>
      <c r="P3" s="103" t="s">
        <v>9</v>
      </c>
      <c r="Q3" s="103" t="s">
        <v>10</v>
      </c>
      <c r="R3" s="201"/>
      <c r="S3" s="103" t="s">
        <v>11</v>
      </c>
      <c r="T3" s="103" t="s">
        <v>12</v>
      </c>
      <c r="U3" s="201"/>
      <c r="V3" s="203"/>
      <c r="W3" s="92"/>
      <c r="X3" s="102" t="s">
        <v>6</v>
      </c>
      <c r="Y3" s="103" t="s">
        <v>7</v>
      </c>
      <c r="Z3" s="103" t="s">
        <v>8</v>
      </c>
      <c r="AA3" s="103" t="s">
        <v>9</v>
      </c>
      <c r="AB3" s="103" t="s">
        <v>10</v>
      </c>
      <c r="AC3" s="201"/>
      <c r="AD3" s="104" t="s">
        <v>11</v>
      </c>
      <c r="AE3" s="104" t="s">
        <v>12</v>
      </c>
      <c r="AF3" s="201"/>
      <c r="AG3" s="203"/>
      <c r="AH3" s="92"/>
    </row>
    <row r="4" spans="1:34" x14ac:dyDescent="0.25">
      <c r="A4" s="123" t="s">
        <v>13</v>
      </c>
      <c r="B4" s="106">
        <f>(VLOOKUP($A4,'Occupancy Raw Data'!$B$8:$BE$45,'Occupancy Raw Data'!G$3,FALSE))/100</f>
        <v>0.51104486239134705</v>
      </c>
      <c r="C4" s="107">
        <f>(VLOOKUP($A4,'Occupancy Raw Data'!$B$8:$BE$45,'Occupancy Raw Data'!H$3,FALSE))/100</f>
        <v>0.604355952756504</v>
      </c>
      <c r="D4" s="107">
        <f>(VLOOKUP($A4,'Occupancy Raw Data'!$B$8:$BE$45,'Occupancy Raw Data'!I$3,FALSE))/100</f>
        <v>0.66561646477415393</v>
      </c>
      <c r="E4" s="107">
        <f>(VLOOKUP($A4,'Occupancy Raw Data'!$B$8:$BE$45,'Occupancy Raw Data'!J$3,FALSE))/100</f>
        <v>0.69029704413160498</v>
      </c>
      <c r="F4" s="107">
        <f>(VLOOKUP($A4,'Occupancy Raw Data'!$B$8:$BE$45,'Occupancy Raw Data'!K$3,FALSE))/100</f>
        <v>0.69662855220089004</v>
      </c>
      <c r="G4" s="108">
        <f>(VLOOKUP($A4,'Occupancy Raw Data'!$B$8:$BE$45,'Occupancy Raw Data'!L$3,FALSE))/100</f>
        <v>0.63358842857433306</v>
      </c>
      <c r="H4" s="88">
        <f>(VLOOKUP($A4,'Occupancy Raw Data'!$B$8:$BE$45,'Occupancy Raw Data'!N$3,FALSE))/100</f>
        <v>0.75677683395383899</v>
      </c>
      <c r="I4" s="88">
        <f>(VLOOKUP($A4,'Occupancy Raw Data'!$B$8:$BE$45,'Occupancy Raw Data'!O$3,FALSE))/100</f>
        <v>0.77626135369400595</v>
      </c>
      <c r="J4" s="108">
        <f>(VLOOKUP($A4,'Occupancy Raw Data'!$B$8:$BE$45,'Occupancy Raw Data'!P$3,FALSE))/100</f>
        <v>0.76651909382392303</v>
      </c>
      <c r="K4" s="109">
        <f>(VLOOKUP($A4,'Occupancy Raw Data'!$B$8:$BE$45,'Occupancy Raw Data'!R$3,FALSE))/100</f>
        <v>0.67156860058850198</v>
      </c>
      <c r="M4" s="110">
        <f>VLOOKUP($A4,'ADR Raw Data'!$B$6:$BE$43,'ADR Raw Data'!G$1,FALSE)</f>
        <v>140.88509104277</v>
      </c>
      <c r="N4" s="111">
        <f>VLOOKUP($A4,'ADR Raw Data'!$B$6:$BE$43,'ADR Raw Data'!H$1,FALSE)</f>
        <v>144.93181006639</v>
      </c>
      <c r="O4" s="111">
        <f>VLOOKUP($A4,'ADR Raw Data'!$B$6:$BE$43,'ADR Raw Data'!I$1,FALSE)</f>
        <v>151.36975675390801</v>
      </c>
      <c r="P4" s="111">
        <f>VLOOKUP($A4,'ADR Raw Data'!$B$6:$BE$43,'ADR Raw Data'!J$1,FALSE)</f>
        <v>154.069404964554</v>
      </c>
      <c r="Q4" s="111">
        <f>VLOOKUP($A4,'ADR Raw Data'!$B$6:$BE$43,'ADR Raw Data'!K$1,FALSE)</f>
        <v>155.22282707487301</v>
      </c>
      <c r="R4" s="112">
        <f>VLOOKUP($A4,'ADR Raw Data'!$B$6:$BE$43,'ADR Raw Data'!L$1,FALSE)</f>
        <v>149.88574416040501</v>
      </c>
      <c r="S4" s="111">
        <f>VLOOKUP($A4,'ADR Raw Data'!$B$6:$BE$43,'ADR Raw Data'!N$1,FALSE)</f>
        <v>174.62552514801001</v>
      </c>
      <c r="T4" s="111">
        <f>VLOOKUP($A4,'ADR Raw Data'!$B$6:$BE$43,'ADR Raw Data'!O$1,FALSE)</f>
        <v>177.45633182316601</v>
      </c>
      <c r="U4" s="112">
        <f>VLOOKUP($A4,'ADR Raw Data'!$B$6:$BE$43,'ADR Raw Data'!P$1,FALSE)</f>
        <v>176.05891789674101</v>
      </c>
      <c r="V4" s="113">
        <f>VLOOKUP($A4,'ADR Raw Data'!$B$6:$BE$43,'ADR Raw Data'!R$1,FALSE)</f>
        <v>158.421082326256</v>
      </c>
      <c r="X4" s="110">
        <f>VLOOKUP($A4,'RevPAR Raw Data'!$B$6:$BE$43,'RevPAR Raw Data'!G$1,FALSE)</f>
        <v>71.998601964945195</v>
      </c>
      <c r="Y4" s="111">
        <f>VLOOKUP($A4,'RevPAR Raw Data'!$B$6:$BE$43,'RevPAR Raw Data'!H$1,FALSE)</f>
        <v>87.590402157397804</v>
      </c>
      <c r="Z4" s="111">
        <f>VLOOKUP($A4,'RevPAR Raw Data'!$B$6:$BE$43,'RevPAR Raw Data'!I$1,FALSE)</f>
        <v>100.75420236426</v>
      </c>
      <c r="AA4" s="111">
        <f>VLOOKUP($A4,'RevPAR Raw Data'!$B$6:$BE$43,'RevPAR Raw Data'!J$1,FALSE)</f>
        <v>106.35365483814699</v>
      </c>
      <c r="AB4" s="111">
        <f>VLOOKUP($A4,'RevPAR Raw Data'!$B$6:$BE$43,'RevPAR Raw Data'!K$1,FALSE)</f>
        <v>108.132653293698</v>
      </c>
      <c r="AC4" s="112">
        <f>VLOOKUP($A4,'RevPAR Raw Data'!$B$6:$BE$43,'RevPAR Raw Data'!L$1,FALSE)</f>
        <v>94.965873108285805</v>
      </c>
      <c r="AD4" s="111">
        <f>VLOOKUP($A4,'RevPAR Raw Data'!$B$6:$BE$43,'RevPAR Raw Data'!N$1,FALSE)</f>
        <v>132.15255204903701</v>
      </c>
      <c r="AE4" s="111">
        <f>VLOOKUP($A4,'RevPAR Raw Data'!$B$6:$BE$43,'RevPAR Raw Data'!O$1,FALSE)</f>
        <v>137.752492362624</v>
      </c>
      <c r="AF4" s="112">
        <f>VLOOKUP($A4,'RevPAR Raw Data'!$B$6:$BE$43,'RevPAR Raw Data'!P$1,FALSE)</f>
        <v>134.952522205831</v>
      </c>
      <c r="AG4" s="113">
        <f>VLOOKUP($A4,'RevPAR Raw Data'!$B$6:$BE$43,'RevPAR Raw Data'!R$1,FALSE)</f>
        <v>106.39062456156</v>
      </c>
    </row>
    <row r="5" spans="1:34" x14ac:dyDescent="0.25">
      <c r="A5" s="90" t="s">
        <v>14</v>
      </c>
      <c r="B5" s="78">
        <f>(VLOOKUP($A4,'Occupancy Raw Data'!$B$8:$BE$51,'Occupancy Raw Data'!T$3,FALSE))/100</f>
        <v>-4.89448649999965E-2</v>
      </c>
      <c r="C5" s="79">
        <f>(VLOOKUP($A4,'Occupancy Raw Data'!$B$8:$BE$51,'Occupancy Raw Data'!U$3,FALSE))/100</f>
        <v>-5.9553930998525899E-2</v>
      </c>
      <c r="D5" s="79">
        <f>(VLOOKUP($A4,'Occupancy Raw Data'!$B$8:$BE$51,'Occupancy Raw Data'!V$3,FALSE))/100</f>
        <v>-4.8564846353471601E-2</v>
      </c>
      <c r="E5" s="79">
        <f>(VLOOKUP($A4,'Occupancy Raw Data'!$B$8:$BE$51,'Occupancy Raw Data'!W$3,FALSE))/100</f>
        <v>-4.3911010988983597E-2</v>
      </c>
      <c r="F5" s="79">
        <f>(VLOOKUP($A4,'Occupancy Raw Data'!$B$8:$BE$51,'Occupancy Raw Data'!X$3,FALSE))/100</f>
        <v>-2.3648549370631402E-2</v>
      </c>
      <c r="G5" s="79">
        <f>(VLOOKUP($A4,'Occupancy Raw Data'!$B$8:$BE$51,'Occupancy Raw Data'!Y$3,FALSE))/100</f>
        <v>-4.4380810411718395E-2</v>
      </c>
      <c r="H5" s="80">
        <f>(VLOOKUP($A4,'Occupancy Raw Data'!$B$8:$BE$51,'Occupancy Raw Data'!AA$3,FALSE))/100</f>
        <v>-4.2871620671735902E-3</v>
      </c>
      <c r="I5" s="80">
        <f>(VLOOKUP($A4,'Occupancy Raw Data'!$B$8:$BE$51,'Occupancy Raw Data'!AB$3,FALSE))/100</f>
        <v>-8.6317092643981089E-3</v>
      </c>
      <c r="J5" s="79">
        <f>(VLOOKUP($A4,'Occupancy Raw Data'!$B$8:$BE$51,'Occupancy Raw Data'!AC$3,FALSE))/100</f>
        <v>-6.4917958688576506E-3</v>
      </c>
      <c r="K5" s="81">
        <f>(VLOOKUP($A4,'Occupancy Raw Data'!$B$8:$BE$51,'Occupancy Raw Data'!AE$3,FALSE))/100</f>
        <v>-3.2346298046352799E-2</v>
      </c>
      <c r="M5" s="78">
        <f>(VLOOKUP($A4,'ADR Raw Data'!$B$6:$BE$43,'ADR Raw Data'!T$1,FALSE))/100</f>
        <v>-1.4490691336679599E-2</v>
      </c>
      <c r="N5" s="79">
        <f>(VLOOKUP($A4,'ADR Raw Data'!$B$6:$BE$43,'ADR Raw Data'!U$1,FALSE))/100</f>
        <v>-2.5445169667447202E-2</v>
      </c>
      <c r="O5" s="79">
        <f>(VLOOKUP($A4,'ADR Raw Data'!$B$6:$BE$43,'ADR Raw Data'!V$1,FALSE))/100</f>
        <v>-2.5359648273154699E-2</v>
      </c>
      <c r="P5" s="79">
        <f>(VLOOKUP($A4,'ADR Raw Data'!$B$6:$BE$43,'ADR Raw Data'!W$1,FALSE))/100</f>
        <v>-1.6521863668573701E-2</v>
      </c>
      <c r="Q5" s="79">
        <f>(VLOOKUP($A4,'ADR Raw Data'!$B$6:$BE$43,'ADR Raw Data'!X$1,FALSE))/100</f>
        <v>-9.9432518234716114E-4</v>
      </c>
      <c r="R5" s="79">
        <f>(VLOOKUP($A4,'ADR Raw Data'!$B$6:$BE$43,'ADR Raw Data'!Y$1,FALSE))/100</f>
        <v>-1.6091117348953E-2</v>
      </c>
      <c r="S5" s="80">
        <f>(VLOOKUP($A4,'ADR Raw Data'!$B$6:$BE$43,'ADR Raw Data'!AA$1,FALSE))/100</f>
        <v>1.47428116100212E-2</v>
      </c>
      <c r="T5" s="80">
        <f>(VLOOKUP($A4,'ADR Raw Data'!$B$6:$BE$43,'ADR Raw Data'!AB$1,FALSE))/100</f>
        <v>7.4594604532098093E-3</v>
      </c>
      <c r="U5" s="79">
        <f>(VLOOKUP($A4,'ADR Raw Data'!$B$6:$BE$43,'ADR Raw Data'!AC$1,FALSE))/100</f>
        <v>1.09867435537868E-2</v>
      </c>
      <c r="V5" s="81">
        <f>(VLOOKUP($A4,'ADR Raw Data'!$B$6:$BE$43,'ADR Raw Data'!AE$1,FALSE))/100</f>
        <v>-5.2921833500696406E-3</v>
      </c>
      <c r="X5" s="78">
        <f>(VLOOKUP($A4,'RevPAR Raw Data'!$B$6:$BE$43,'RevPAR Raw Data'!T$1,FALSE))/100</f>
        <v>-6.2726311405445795E-2</v>
      </c>
      <c r="Y5" s="79">
        <f>(VLOOKUP($A4,'RevPAR Raw Data'!$B$6:$BE$43,'RevPAR Raw Data'!U$1,FALSE))/100</f>
        <v>-8.3483740787352295E-2</v>
      </c>
      <c r="Z5" s="79">
        <f>(VLOOKUP($A4,'RevPAR Raw Data'!$B$6:$BE$43,'RevPAR Raw Data'!V$1,FALSE))/100</f>
        <v>-7.2692907204662496E-2</v>
      </c>
      <c r="AA5" s="79">
        <f>(VLOOKUP($A4,'RevPAR Raw Data'!$B$6:$BE$43,'RevPAR Raw Data'!W$1,FALSE))/100</f>
        <v>-5.9707382920448103E-2</v>
      </c>
      <c r="AB5" s="79">
        <f>(VLOOKUP($A4,'RevPAR Raw Data'!$B$6:$BE$43,'RevPAR Raw Data'!X$1,FALSE))/100</f>
        <v>-2.4619360204813399E-2</v>
      </c>
      <c r="AC5" s="79">
        <f>(VLOOKUP($A4,'RevPAR Raw Data'!$B$6:$BE$43,'RevPAR Raw Data'!Y$1,FALSE))/100</f>
        <v>-5.9757790932294899E-2</v>
      </c>
      <c r="AD5" s="80">
        <f>(VLOOKUP($A4,'RevPAR Raw Data'!$B$6:$BE$43,'RevPAR Raw Data'!AA$1,FALSE))/100</f>
        <v>1.03924447201496E-2</v>
      </c>
      <c r="AE5" s="80">
        <f>(VLOOKUP($A4,'RevPAR Raw Data'!$B$6:$BE$43,'RevPAR Raw Data'!AB$1,FALSE))/100</f>
        <v>-1.23663670508967E-3</v>
      </c>
      <c r="AF5" s="79">
        <f>(VLOOKUP($A4,'RevPAR Raw Data'!$B$6:$BE$43,'RevPAR Raw Data'!AC$1,FALSE))/100</f>
        <v>4.4236239885144905E-3</v>
      </c>
      <c r="AG5" s="81">
        <f>(VLOOKUP($A4,'RevPAR Raw Data'!$B$6:$BE$43,'RevPAR Raw Data'!AE$1,FALSE))/100</f>
        <v>-3.7467298856465103E-2</v>
      </c>
    </row>
    <row r="6" spans="1:34" x14ac:dyDescent="0.25">
      <c r="A6" s="105"/>
      <c r="B6" s="106"/>
      <c r="C6" s="107"/>
      <c r="D6" s="107"/>
      <c r="E6" s="107"/>
      <c r="F6" s="107"/>
      <c r="G6" s="108"/>
      <c r="H6" s="88"/>
      <c r="I6" s="88"/>
      <c r="J6" s="108"/>
      <c r="K6" s="109"/>
      <c r="M6" s="110"/>
      <c r="N6" s="111"/>
      <c r="O6" s="111"/>
      <c r="P6" s="111"/>
      <c r="Q6" s="111"/>
      <c r="R6" s="112"/>
      <c r="S6" s="111"/>
      <c r="T6" s="111"/>
      <c r="U6" s="112"/>
      <c r="V6" s="113"/>
      <c r="X6" s="110"/>
      <c r="Y6" s="111"/>
      <c r="Z6" s="111"/>
      <c r="AA6" s="111"/>
      <c r="AB6" s="111"/>
      <c r="AC6" s="112"/>
      <c r="AD6" s="111"/>
      <c r="AE6" s="111"/>
      <c r="AF6" s="112"/>
      <c r="AG6" s="113"/>
    </row>
    <row r="7" spans="1:34" x14ac:dyDescent="0.25">
      <c r="A7" s="123" t="s">
        <v>15</v>
      </c>
      <c r="B7" s="114">
        <f>(VLOOKUP($A7,'Occupancy Raw Data'!$B$8:$BE$45,'Occupancy Raw Data'!G$3,FALSE))/100</f>
        <v>0.50726132164647197</v>
      </c>
      <c r="C7" s="115">
        <f>(VLOOKUP($A7,'Occupancy Raw Data'!$B$8:$BE$45,'Occupancy Raw Data'!H$3,FALSE))/100</f>
        <v>0.61993763733902907</v>
      </c>
      <c r="D7" s="115">
        <f>(VLOOKUP($A7,'Occupancy Raw Data'!$B$8:$BE$45,'Occupancy Raw Data'!I$3,FALSE))/100</f>
        <v>0.68534477467192001</v>
      </c>
      <c r="E7" s="115">
        <f>(VLOOKUP($A7,'Occupancy Raw Data'!$B$8:$BE$45,'Occupancy Raw Data'!J$3,FALSE))/100</f>
        <v>0.71779668299389798</v>
      </c>
      <c r="F7" s="115">
        <f>(VLOOKUP($A7,'Occupancy Raw Data'!$B$8:$BE$45,'Occupancy Raw Data'!K$3,FALSE))/100</f>
        <v>0.7013896561460361</v>
      </c>
      <c r="G7" s="116">
        <f>(VLOOKUP($A7,'Occupancy Raw Data'!$B$8:$BE$45,'Occupancy Raw Data'!L$3,FALSE))/100</f>
        <v>0.64634601455947105</v>
      </c>
      <c r="H7" s="88">
        <f>(VLOOKUP($A7,'Occupancy Raw Data'!$B$8:$BE$45,'Occupancy Raw Data'!N$3,FALSE))/100</f>
        <v>0.76634257724744903</v>
      </c>
      <c r="I7" s="88">
        <f>(VLOOKUP($A7,'Occupancy Raw Data'!$B$8:$BE$45,'Occupancy Raw Data'!O$3,FALSE))/100</f>
        <v>0.77078653064731895</v>
      </c>
      <c r="J7" s="116">
        <f>(VLOOKUP($A7,'Occupancy Raw Data'!$B$8:$BE$45,'Occupancy Raw Data'!P$3,FALSE))/100</f>
        <v>0.76856455394738399</v>
      </c>
      <c r="K7" s="117">
        <f>(VLOOKUP($A7,'Occupancy Raw Data'!$B$8:$BE$45,'Occupancy Raw Data'!R$3,FALSE))/100</f>
        <v>0.68126559724173208</v>
      </c>
      <c r="M7" s="110">
        <f>VLOOKUP($A7,'ADR Raw Data'!$B$6:$BE$43,'ADR Raw Data'!G$1,FALSE)</f>
        <v>119.57096323782</v>
      </c>
      <c r="N7" s="111">
        <f>VLOOKUP($A7,'ADR Raw Data'!$B$6:$BE$43,'ADR Raw Data'!H$1,FALSE)</f>
        <v>126.73460655452</v>
      </c>
      <c r="O7" s="111">
        <f>VLOOKUP($A7,'ADR Raw Data'!$B$6:$BE$43,'ADR Raw Data'!I$1,FALSE)</f>
        <v>134.49482394877001</v>
      </c>
      <c r="P7" s="111">
        <f>VLOOKUP($A7,'ADR Raw Data'!$B$6:$BE$43,'ADR Raw Data'!J$1,FALSE)</f>
        <v>136.48713671649099</v>
      </c>
      <c r="Q7" s="111">
        <f>VLOOKUP($A7,'ADR Raw Data'!$B$6:$BE$43,'ADR Raw Data'!K$1,FALSE)</f>
        <v>132.21396695954201</v>
      </c>
      <c r="R7" s="112">
        <f>VLOOKUP($A7,'ADR Raw Data'!$B$6:$BE$43,'ADR Raw Data'!L$1,FALSE)</f>
        <v>130.61119447927501</v>
      </c>
      <c r="S7" s="111">
        <f>VLOOKUP($A7,'ADR Raw Data'!$B$6:$BE$43,'ADR Raw Data'!N$1,FALSE)</f>
        <v>148.49952681115801</v>
      </c>
      <c r="T7" s="111">
        <f>VLOOKUP($A7,'ADR Raw Data'!$B$6:$BE$43,'ADR Raw Data'!O$1,FALSE)</f>
        <v>148.661820679275</v>
      </c>
      <c r="U7" s="112">
        <f>VLOOKUP($A7,'ADR Raw Data'!$B$6:$BE$43,'ADR Raw Data'!P$1,FALSE)</f>
        <v>148.580908346976</v>
      </c>
      <c r="V7" s="113">
        <f>VLOOKUP($A7,'ADR Raw Data'!$B$6:$BE$43,'ADR Raw Data'!R$1,FALSE)</f>
        <v>136.403307267679</v>
      </c>
      <c r="X7" s="110">
        <f>VLOOKUP($A7,'RevPAR Raw Data'!$B$6:$BE$43,'RevPAR Raw Data'!G$1,FALSE)</f>
        <v>60.653724842558802</v>
      </c>
      <c r="Y7" s="111">
        <f>VLOOKUP($A7,'RevPAR Raw Data'!$B$6:$BE$43,'RevPAR Raw Data'!H$1,FALSE)</f>
        <v>78.5675525565008</v>
      </c>
      <c r="Z7" s="111">
        <f>VLOOKUP($A7,'RevPAR Raw Data'!$B$6:$BE$43,'RevPAR Raw Data'!I$1,FALSE)</f>
        <v>92.175324813709906</v>
      </c>
      <c r="AA7" s="111">
        <f>VLOOKUP($A7,'RevPAR Raw Data'!$B$6:$BE$43,'RevPAR Raw Data'!J$1,FALSE)</f>
        <v>97.970014006432606</v>
      </c>
      <c r="AB7" s="111">
        <f>VLOOKUP($A7,'RevPAR Raw Data'!$B$6:$BE$43,'RevPAR Raw Data'!K$1,FALSE)</f>
        <v>92.7335088234571</v>
      </c>
      <c r="AC7" s="112">
        <f>VLOOKUP($A7,'RevPAR Raw Data'!$B$6:$BE$43,'RevPAR Raw Data'!L$1,FALSE)</f>
        <v>84.420025008531795</v>
      </c>
      <c r="AD7" s="111">
        <f>VLOOKUP($A7,'RevPAR Raw Data'!$B$6:$BE$43,'RevPAR Raw Data'!N$1,FALSE)</f>
        <v>113.80151009649001</v>
      </c>
      <c r="AE7" s="111">
        <f>VLOOKUP($A7,'RevPAR Raw Data'!$B$6:$BE$43,'RevPAR Raw Data'!O$1,FALSE)</f>
        <v>114.586529001092</v>
      </c>
      <c r="AF7" s="112">
        <f>VLOOKUP($A7,'RevPAR Raw Data'!$B$6:$BE$43,'RevPAR Raw Data'!P$1,FALSE)</f>
        <v>114.194019548791</v>
      </c>
      <c r="AG7" s="113">
        <f>VLOOKUP($A7,'RevPAR Raw Data'!$B$6:$BE$43,'RevPAR Raw Data'!R$1,FALSE)</f>
        <v>92.926880591463103</v>
      </c>
    </row>
    <row r="8" spans="1:34" x14ac:dyDescent="0.25">
      <c r="A8" s="90" t="s">
        <v>14</v>
      </c>
      <c r="B8" s="78">
        <f>(VLOOKUP($A7,'Occupancy Raw Data'!$B$8:$BE$51,'Occupancy Raw Data'!T$3,FALSE))/100</f>
        <v>-2.35519106513353E-2</v>
      </c>
      <c r="C8" s="79">
        <f>(VLOOKUP($A7,'Occupancy Raw Data'!$B$8:$BE$51,'Occupancy Raw Data'!U$3,FALSE))/100</f>
        <v>-6.5404323617183902E-2</v>
      </c>
      <c r="D8" s="79">
        <f>(VLOOKUP($A7,'Occupancy Raw Data'!$B$8:$BE$51,'Occupancy Raw Data'!V$3,FALSE))/100</f>
        <v>-4.2847268291290999E-2</v>
      </c>
      <c r="E8" s="79">
        <f>(VLOOKUP($A7,'Occupancy Raw Data'!$B$8:$BE$51,'Occupancy Raw Data'!W$3,FALSE))/100</f>
        <v>-1.9914311510601499E-2</v>
      </c>
      <c r="F8" s="79">
        <f>(VLOOKUP($A7,'Occupancy Raw Data'!$B$8:$BE$51,'Occupancy Raw Data'!X$3,FALSE))/100</f>
        <v>1.0087175738684E-2</v>
      </c>
      <c r="G8" s="79">
        <f>(VLOOKUP($A7,'Occupancy Raw Data'!$B$8:$BE$51,'Occupancy Raw Data'!Y$3,FALSE))/100</f>
        <v>-2.82292389079725E-2</v>
      </c>
      <c r="H8" s="80">
        <f>(VLOOKUP($A7,'Occupancy Raw Data'!$B$8:$BE$51,'Occupancy Raw Data'!AA$3,FALSE))/100</f>
        <v>5.16837348394657E-2</v>
      </c>
      <c r="I8" s="80">
        <f>(VLOOKUP($A7,'Occupancy Raw Data'!$B$8:$BE$51,'Occupancy Raw Data'!AB$3,FALSE))/100</f>
        <v>2.7489236365298198E-2</v>
      </c>
      <c r="J8" s="79">
        <f>(VLOOKUP($A7,'Occupancy Raw Data'!$B$8:$BE$51,'Occupancy Raw Data'!AC$3,FALSE))/100</f>
        <v>3.94107466594305E-2</v>
      </c>
      <c r="K8" s="81">
        <f>(VLOOKUP($A7,'Occupancy Raw Data'!$B$8:$BE$51,'Occupancy Raw Data'!AE$3,FALSE))/100</f>
        <v>-7.4091578602889499E-3</v>
      </c>
      <c r="M8" s="78">
        <f>(VLOOKUP($A7,'ADR Raw Data'!$B$6:$BE$43,'ADR Raw Data'!T$1,FALSE))/100</f>
        <v>-1.0806717246223001E-2</v>
      </c>
      <c r="N8" s="79">
        <f>(VLOOKUP($A7,'ADR Raw Data'!$B$6:$BE$43,'ADR Raw Data'!U$1,FALSE))/100</f>
        <v>-3.07911008225875E-2</v>
      </c>
      <c r="O8" s="79">
        <f>(VLOOKUP($A7,'ADR Raw Data'!$B$6:$BE$43,'ADR Raw Data'!V$1,FALSE))/100</f>
        <v>-1.07242152559862E-2</v>
      </c>
      <c r="P8" s="79">
        <f>(VLOOKUP($A7,'ADR Raw Data'!$B$6:$BE$43,'ADR Raw Data'!W$1,FALSE))/100</f>
        <v>-4.7488270034951405E-3</v>
      </c>
      <c r="Q8" s="79">
        <f>(VLOOKUP($A7,'ADR Raw Data'!$B$6:$BE$43,'ADR Raw Data'!X$1,FALSE))/100</f>
        <v>6.2783112255943398E-4</v>
      </c>
      <c r="R8" s="79">
        <f>(VLOOKUP($A7,'ADR Raw Data'!$B$6:$BE$43,'ADR Raw Data'!Y$1,FALSE))/100</f>
        <v>-1.07113964727988E-2</v>
      </c>
      <c r="S8" s="80">
        <f>(VLOOKUP($A7,'ADR Raw Data'!$B$6:$BE$43,'ADR Raw Data'!AA$1,FALSE))/100</f>
        <v>3.26808886786027E-2</v>
      </c>
      <c r="T8" s="80">
        <f>(VLOOKUP($A7,'ADR Raw Data'!$B$6:$BE$43,'ADR Raw Data'!AB$1,FALSE))/100</f>
        <v>1.0747606315687901E-2</v>
      </c>
      <c r="U8" s="79">
        <f>(VLOOKUP($A7,'ADR Raw Data'!$B$6:$BE$43,'ADR Raw Data'!AC$1,FALSE))/100</f>
        <v>2.1424788411879399E-2</v>
      </c>
      <c r="V8" s="81">
        <f>(VLOOKUP($A7,'ADR Raw Data'!$B$6:$BE$43,'ADR Raw Data'!AE$1,FALSE))/100</f>
        <v>1.7722723584952E-3</v>
      </c>
      <c r="X8" s="78">
        <f>(VLOOKUP($A7,'RevPAR Raw Data'!$B$6:$BE$43,'RevPAR Raw Data'!T$1,FALSE))/100</f>
        <v>-3.4104109058541103E-2</v>
      </c>
      <c r="Y8" s="79">
        <f>(VLOOKUP($A7,'RevPAR Raw Data'!$B$6:$BE$43,'RevPAR Raw Data'!U$1,FALSE))/100</f>
        <v>-9.4181553317041602E-2</v>
      </c>
      <c r="Z8" s="79">
        <f>(VLOOKUP($A7,'RevPAR Raw Data'!$B$6:$BE$43,'RevPAR Raw Data'!V$1,FALSE))/100</f>
        <v>-5.3111980218990398E-2</v>
      </c>
      <c r="AA8" s="79">
        <f>(VLOOKUP($A7,'RevPAR Raw Data'!$B$6:$BE$43,'RevPAR Raw Data'!W$1,FALSE))/100</f>
        <v>-2.4568568893839002E-2</v>
      </c>
      <c r="AB8" s="79">
        <f>(VLOOKUP($A7,'RevPAR Raw Data'!$B$6:$BE$43,'RevPAR Raw Data'!X$1,FALSE))/100</f>
        <v>1.0721339904110901E-2</v>
      </c>
      <c r="AC8" s="79">
        <f>(VLOOKUP($A7,'RevPAR Raw Data'!$B$6:$BE$43,'RevPAR Raw Data'!Y$1,FALSE))/100</f>
        <v>-3.86382608107027E-2</v>
      </c>
      <c r="AD8" s="80">
        <f>(VLOOKUP($A7,'RevPAR Raw Data'!$B$6:$BE$43,'RevPAR Raw Data'!AA$1,FALSE))/100</f>
        <v>8.6053693902851502E-2</v>
      </c>
      <c r="AE8" s="80">
        <f>(VLOOKUP($A7,'RevPAR Raw Data'!$B$6:$BE$43,'RevPAR Raw Data'!AB$1,FALSE))/100</f>
        <v>3.8532286171359398E-2</v>
      </c>
      <c r="AF8" s="79">
        <f>(VLOOKUP($A7,'RevPAR Raw Data'!$B$6:$BE$43,'RevPAR Raw Data'!AC$1,FALSE))/100</f>
        <v>6.1679901979642404E-2</v>
      </c>
      <c r="AG8" s="81">
        <f>(VLOOKUP($A7,'RevPAR Raw Data'!$B$6:$BE$43,'RevPAR Raw Data'!AE$1,FALSE))/100</f>
        <v>-5.6500165474692599E-3</v>
      </c>
    </row>
    <row r="9" spans="1:34" x14ac:dyDescent="0.25">
      <c r="A9" s="118"/>
      <c r="B9" s="119"/>
      <c r="C9" s="120"/>
      <c r="D9" s="120"/>
      <c r="E9" s="120"/>
      <c r="F9" s="120"/>
      <c r="G9" s="121"/>
      <c r="H9" s="120"/>
      <c r="I9" s="120"/>
      <c r="J9" s="121"/>
      <c r="K9" s="122"/>
      <c r="M9" s="119"/>
      <c r="N9" s="120"/>
      <c r="O9" s="120"/>
      <c r="P9" s="120"/>
      <c r="Q9" s="120"/>
      <c r="R9" s="121"/>
      <c r="S9" s="120"/>
      <c r="T9" s="120"/>
      <c r="U9" s="121"/>
      <c r="V9" s="122"/>
      <c r="X9" s="119"/>
      <c r="Y9" s="120"/>
      <c r="Z9" s="120"/>
      <c r="AA9" s="120"/>
      <c r="AB9" s="120"/>
      <c r="AC9" s="121"/>
      <c r="AD9" s="120"/>
      <c r="AE9" s="120"/>
      <c r="AF9" s="121"/>
      <c r="AG9" s="122"/>
    </row>
    <row r="10" spans="1:34" x14ac:dyDescent="0.25">
      <c r="A10" s="123" t="s">
        <v>16</v>
      </c>
      <c r="B10" s="124"/>
      <c r="C10" s="125"/>
      <c r="D10" s="125"/>
      <c r="E10" s="125"/>
      <c r="F10" s="125"/>
      <c r="G10" s="126"/>
      <c r="H10" s="125"/>
      <c r="I10" s="125"/>
      <c r="J10" s="126"/>
      <c r="K10" s="127"/>
      <c r="M10" s="110"/>
      <c r="N10" s="111"/>
      <c r="O10" s="111"/>
      <c r="P10" s="111"/>
      <c r="Q10" s="111"/>
      <c r="R10" s="112"/>
      <c r="S10" s="111"/>
      <c r="T10" s="111"/>
      <c r="U10" s="112"/>
      <c r="V10" s="113"/>
      <c r="X10" s="110"/>
      <c r="Y10" s="111"/>
      <c r="Z10" s="111"/>
      <c r="AA10" s="111"/>
      <c r="AB10" s="111"/>
      <c r="AC10" s="112"/>
      <c r="AD10" s="111"/>
      <c r="AE10" s="111"/>
      <c r="AF10" s="112"/>
      <c r="AG10" s="113"/>
    </row>
    <row r="11" spans="1:34" x14ac:dyDescent="0.25">
      <c r="A11" s="105" t="s">
        <v>17</v>
      </c>
      <c r="B11" s="82">
        <f>(VLOOKUP($A11,'Occupancy Raw Data'!$B$8:$BE$51,'Occupancy Raw Data'!G$3,FALSE))/100</f>
        <v>0.41568355308813304</v>
      </c>
      <c r="C11" s="88">
        <f>(VLOOKUP($A11,'Occupancy Raw Data'!$B$8:$BE$51,'Occupancy Raw Data'!H$3,FALSE))/100</f>
        <v>0.556557945870922</v>
      </c>
      <c r="D11" s="88">
        <f>(VLOOKUP($A11,'Occupancy Raw Data'!$B$8:$BE$51,'Occupancy Raw Data'!I$3,FALSE))/100</f>
        <v>0.66238723108952102</v>
      </c>
      <c r="E11" s="88">
        <f>(VLOOKUP($A11,'Occupancy Raw Data'!$B$8:$BE$51,'Occupancy Raw Data'!J$3,FALSE))/100</f>
        <v>0.71963913948646707</v>
      </c>
      <c r="F11" s="88">
        <f>(VLOOKUP($A11,'Occupancy Raw Data'!$B$8:$BE$51,'Occupancy Raw Data'!K$3,FALSE))/100</f>
        <v>0.70194309507286601</v>
      </c>
      <c r="G11" s="89">
        <f>(VLOOKUP($A11,'Occupancy Raw Data'!$B$8:$BE$51,'Occupancy Raw Data'!L$3,FALSE))/100</f>
        <v>0.61124219292158199</v>
      </c>
      <c r="H11" s="88">
        <f>(VLOOKUP($A11,'Occupancy Raw Data'!$B$8:$BE$51,'Occupancy Raw Data'!N$3,FALSE))/100</f>
        <v>0.67765440666204002</v>
      </c>
      <c r="I11" s="88">
        <f>(VLOOKUP($A11,'Occupancy Raw Data'!$B$8:$BE$51,'Occupancy Raw Data'!O$3,FALSE))/100</f>
        <v>0.70853573907008993</v>
      </c>
      <c r="J11" s="89">
        <f>(VLOOKUP($A11,'Occupancy Raw Data'!$B$8:$BE$51,'Occupancy Raw Data'!P$3,FALSE))/100</f>
        <v>0.69309507286606509</v>
      </c>
      <c r="K11" s="83">
        <f>(VLOOKUP($A11,'Occupancy Raw Data'!$B$8:$BE$51,'Occupancy Raw Data'!R$3,FALSE))/100</f>
        <v>0.63462873004857701</v>
      </c>
      <c r="M11" s="110">
        <f>VLOOKUP($A11,'ADR Raw Data'!$B$6:$BE$49,'ADR Raw Data'!G$1,FALSE)</f>
        <v>117.446367106176</v>
      </c>
      <c r="N11" s="111">
        <f>VLOOKUP($A11,'ADR Raw Data'!$B$6:$BE$49,'ADR Raw Data'!H$1,FALSE)</f>
        <v>152.43207147813999</v>
      </c>
      <c r="O11" s="111">
        <f>VLOOKUP($A11,'ADR Raw Data'!$B$6:$BE$49,'ADR Raw Data'!I$1,FALSE)</f>
        <v>189.82151283830601</v>
      </c>
      <c r="P11" s="111">
        <f>VLOOKUP($A11,'ADR Raw Data'!$B$6:$BE$49,'ADR Raw Data'!J$1,FALSE)</f>
        <v>202.035315752949</v>
      </c>
      <c r="Q11" s="111">
        <f>VLOOKUP($A11,'ADR Raw Data'!$B$6:$BE$49,'ADR Raw Data'!K$1,FALSE)</f>
        <v>196.34473976405201</v>
      </c>
      <c r="R11" s="112">
        <f>VLOOKUP($A11,'ADR Raw Data'!$B$6:$BE$49,'ADR Raw Data'!L$1,FALSE)</f>
        <v>171.616001387925</v>
      </c>
      <c r="S11" s="111">
        <f>VLOOKUP($A11,'ADR Raw Data'!$B$6:$BE$49,'ADR Raw Data'!N$1,FALSE)</f>
        <v>230.13777931991601</v>
      </c>
      <c r="T11" s="111">
        <f>VLOOKUP($A11,'ADR Raw Data'!$B$6:$BE$49,'ADR Raw Data'!O$1,FALSE)</f>
        <v>241.72810201249101</v>
      </c>
      <c r="U11" s="112">
        <f>VLOOKUP($A11,'ADR Raw Data'!$B$6:$BE$49,'ADR Raw Data'!P$1,FALSE)</f>
        <v>235.93294066620399</v>
      </c>
      <c r="V11" s="113">
        <f>VLOOKUP($A11,'ADR Raw Data'!$B$6:$BE$49,'ADR Raw Data'!R$1,FALSE)</f>
        <v>189.99226975314701</v>
      </c>
      <c r="X11" s="110">
        <f>VLOOKUP($A11,'RevPAR Raw Data'!$B$6:$BE$49,'RevPAR Raw Data'!G$1,FALSE)</f>
        <v>117.446367106176</v>
      </c>
      <c r="Y11" s="111">
        <f>VLOOKUP($A11,'RevPAR Raw Data'!$B$6:$BE$49,'RevPAR Raw Data'!H$1,FALSE)</f>
        <v>152.43207147813999</v>
      </c>
      <c r="Z11" s="111">
        <f>VLOOKUP($A11,'RevPAR Raw Data'!$B$6:$BE$49,'RevPAR Raw Data'!I$1,FALSE)</f>
        <v>189.82151283830601</v>
      </c>
      <c r="AA11" s="111">
        <f>VLOOKUP($A11,'RevPAR Raw Data'!$B$6:$BE$49,'RevPAR Raw Data'!J$1,FALSE)</f>
        <v>202.035315752949</v>
      </c>
      <c r="AB11" s="111">
        <f>VLOOKUP($A11,'RevPAR Raw Data'!$B$6:$BE$49,'RevPAR Raw Data'!K$1,FALSE)</f>
        <v>196.34473976405201</v>
      </c>
      <c r="AC11" s="112">
        <f>VLOOKUP($A11,'RevPAR Raw Data'!$B$6:$BE$49,'RevPAR Raw Data'!L$1,FALSE)</f>
        <v>171.616001387925</v>
      </c>
      <c r="AD11" s="111">
        <f>VLOOKUP($A11,'RevPAR Raw Data'!$B$6:$BE$49,'RevPAR Raw Data'!N$1,FALSE)</f>
        <v>230.13777931991601</v>
      </c>
      <c r="AE11" s="111">
        <f>VLOOKUP($A11,'RevPAR Raw Data'!$B$6:$BE$49,'RevPAR Raw Data'!O$1,FALSE)</f>
        <v>241.72810201249101</v>
      </c>
      <c r="AF11" s="112">
        <f>VLOOKUP($A11,'RevPAR Raw Data'!$B$6:$BE$49,'RevPAR Raw Data'!P$1,FALSE)</f>
        <v>235.93294066620399</v>
      </c>
      <c r="AG11" s="113">
        <f>VLOOKUP($A11,'RevPAR Raw Data'!$B$6:$BE$49,'RevPAR Raw Data'!R$1,FALSE)</f>
        <v>189.99226975314701</v>
      </c>
    </row>
    <row r="12" spans="1:34" x14ac:dyDescent="0.25">
      <c r="A12" s="90" t="s">
        <v>14</v>
      </c>
      <c r="B12" s="78">
        <f>(VLOOKUP($A11,'Occupancy Raw Data'!$B$8:$BE$51,'Occupancy Raw Data'!T$3,FALSE))/100</f>
        <v>-5.1834673697943902E-2</v>
      </c>
      <c r="C12" s="79">
        <f>(VLOOKUP($A11,'Occupancy Raw Data'!$B$8:$BE$51,'Occupancy Raw Data'!U$3,FALSE))/100</f>
        <v>-1.6237025341304299E-2</v>
      </c>
      <c r="D12" s="79">
        <f>(VLOOKUP($A11,'Occupancy Raw Data'!$B$8:$BE$51,'Occupancy Raw Data'!V$3,FALSE))/100</f>
        <v>8.5819113924399393E-2</v>
      </c>
      <c r="E12" s="79">
        <f>(VLOOKUP($A11,'Occupancy Raw Data'!$B$8:$BE$51,'Occupancy Raw Data'!W$3,FALSE))/100</f>
        <v>3.3162997076945699E-2</v>
      </c>
      <c r="F12" s="79">
        <f>(VLOOKUP($A11,'Occupancy Raw Data'!$B$8:$BE$51,'Occupancy Raw Data'!X$3,FALSE))/100</f>
        <v>0.12889011951061899</v>
      </c>
      <c r="G12" s="79">
        <f>(VLOOKUP($A11,'Occupancy Raw Data'!$B$8:$BE$51,'Occupancy Raw Data'!Y$3,FALSE))/100</f>
        <v>4.2176954302874693E-2</v>
      </c>
      <c r="H12" s="80">
        <f>(VLOOKUP($A11,'Occupancy Raw Data'!$B$8:$BE$51,'Occupancy Raw Data'!AA$3,FALSE))/100</f>
        <v>0.102094111003543</v>
      </c>
      <c r="I12" s="80">
        <f>(VLOOKUP($A11,'Occupancy Raw Data'!$B$8:$BE$51,'Occupancy Raw Data'!AB$3,FALSE))/100</f>
        <v>4.4728717302326804E-2</v>
      </c>
      <c r="J12" s="79">
        <f>(VLOOKUP($A11,'Occupancy Raw Data'!$B$8:$BE$51,'Occupancy Raw Data'!AC$3,FALSE))/100</f>
        <v>7.2006829319201701E-2</v>
      </c>
      <c r="K12" s="81">
        <f>(VLOOKUP($A11,'Occupancy Raw Data'!$B$8:$BE$51,'Occupancy Raw Data'!AE$3,FALSE))/100</f>
        <v>5.1305208719515195E-2</v>
      </c>
      <c r="M12" s="78">
        <f>(VLOOKUP($A11,'ADR Raw Data'!$B$6:$BE$49,'ADR Raw Data'!T$1,FALSE))/100</f>
        <v>-6.8944439318958897E-2</v>
      </c>
      <c r="N12" s="79">
        <f>(VLOOKUP($A11,'ADR Raw Data'!$B$6:$BE$49,'ADR Raw Data'!U$1,FALSE))/100</f>
        <v>-6.5004037472399204E-2</v>
      </c>
      <c r="O12" s="79">
        <f>(VLOOKUP($A11,'ADR Raw Data'!$B$6:$BE$49,'ADR Raw Data'!V$1,FALSE))/100</f>
        <v>6.7971186728559396E-2</v>
      </c>
      <c r="P12" s="79">
        <f>(VLOOKUP($A11,'ADR Raw Data'!$B$6:$BE$49,'ADR Raw Data'!W$1,FALSE))/100</f>
        <v>-4.8369536984871906E-3</v>
      </c>
      <c r="Q12" s="79">
        <f>(VLOOKUP($A11,'ADR Raw Data'!$B$6:$BE$49,'ADR Raw Data'!X$1,FALSE))/100</f>
        <v>0.1129454775902</v>
      </c>
      <c r="R12" s="79">
        <f>(VLOOKUP($A11,'ADR Raw Data'!$B$6:$BE$49,'ADR Raw Data'!Y$1,FALSE))/100</f>
        <v>1.3860115327504202E-2</v>
      </c>
      <c r="S12" s="80">
        <f>(VLOOKUP($A11,'ADR Raw Data'!$B$6:$BE$49,'ADR Raw Data'!AA$1,FALSE))/100</f>
        <v>0.10479036190041001</v>
      </c>
      <c r="T12" s="80">
        <f>(VLOOKUP($A11,'ADR Raw Data'!$B$6:$BE$49,'ADR Raw Data'!AB$1,FALSE))/100</f>
        <v>1.24769979743189E-2</v>
      </c>
      <c r="U12" s="79">
        <f>(VLOOKUP($A11,'ADR Raw Data'!$B$6:$BE$49,'ADR Raw Data'!AC$1,FALSE))/100</f>
        <v>5.5490868374647201E-2</v>
      </c>
      <c r="V12" s="81">
        <f>(VLOOKUP($A11,'ADR Raw Data'!$B$6:$BE$49,'ADR Raw Data'!AE$1,FALSE))/100</f>
        <v>2.8249522715764898E-2</v>
      </c>
      <c r="X12" s="78">
        <f>(VLOOKUP($A11,'RevPAR Raw Data'!$B$6:$BE$49,'RevPAR Raw Data'!T$1,FALSE))/100</f>
        <v>-6.8944439318958897E-2</v>
      </c>
      <c r="Y12" s="79">
        <f>(VLOOKUP($A11,'RevPAR Raw Data'!$B$6:$BE$49,'RevPAR Raw Data'!U$1,FALSE))/100</f>
        <v>-6.5004037472399204E-2</v>
      </c>
      <c r="Z12" s="79">
        <f>(VLOOKUP($A11,'RevPAR Raw Data'!$B$6:$BE$49,'RevPAR Raw Data'!V$1,FALSE))/100</f>
        <v>6.7971186728559396E-2</v>
      </c>
      <c r="AA12" s="79">
        <f>(VLOOKUP($A11,'RevPAR Raw Data'!$B$6:$BE$49,'RevPAR Raw Data'!W$1,FALSE))/100</f>
        <v>-4.8369536984871906E-3</v>
      </c>
      <c r="AB12" s="79">
        <f>(VLOOKUP($A11,'RevPAR Raw Data'!$B$6:$BE$49,'RevPAR Raw Data'!X$1,FALSE))/100</f>
        <v>0.1129454775902</v>
      </c>
      <c r="AC12" s="79">
        <f>(VLOOKUP($A11,'RevPAR Raw Data'!$B$6:$BE$49,'RevPAR Raw Data'!Y$1,FALSE))/100</f>
        <v>1.3860115327504202E-2</v>
      </c>
      <c r="AD12" s="80">
        <f>(VLOOKUP($A11,'RevPAR Raw Data'!$B$6:$BE$49,'RevPAR Raw Data'!AA$1,FALSE))/100</f>
        <v>0.10479036190041001</v>
      </c>
      <c r="AE12" s="80">
        <f>(VLOOKUP($A11,'RevPAR Raw Data'!$B$6:$BE$49,'RevPAR Raw Data'!AB$1,FALSE))/100</f>
        <v>1.24769979743189E-2</v>
      </c>
      <c r="AF12" s="79">
        <f>(VLOOKUP($A11,'RevPAR Raw Data'!$B$6:$BE$49,'RevPAR Raw Data'!AC$1,FALSE))/100</f>
        <v>5.5490868374647201E-2</v>
      </c>
      <c r="AG12" s="81">
        <f>(VLOOKUP($A11,'RevPAR Raw Data'!$B$6:$BE$49,'RevPAR Raw Data'!AE$1,FALSE))/100</f>
        <v>2.8249522715764898E-2</v>
      </c>
    </row>
    <row r="13" spans="1:34" x14ac:dyDescent="0.25">
      <c r="A13" s="128"/>
      <c r="B13" s="106"/>
      <c r="C13" s="107"/>
      <c r="D13" s="107"/>
      <c r="E13" s="107"/>
      <c r="F13" s="107"/>
      <c r="G13" s="108"/>
      <c r="H13" s="88"/>
      <c r="I13" s="88"/>
      <c r="J13" s="108"/>
      <c r="K13" s="109"/>
      <c r="M13" s="110"/>
      <c r="N13" s="111"/>
      <c r="O13" s="111"/>
      <c r="P13" s="111"/>
      <c r="Q13" s="111"/>
      <c r="R13" s="112"/>
      <c r="S13" s="111"/>
      <c r="T13" s="111"/>
      <c r="U13" s="112"/>
      <c r="V13" s="113"/>
      <c r="X13" s="110"/>
      <c r="Y13" s="111"/>
      <c r="Z13" s="111"/>
      <c r="AA13" s="111"/>
      <c r="AB13" s="111"/>
      <c r="AC13" s="112"/>
      <c r="AD13" s="111"/>
      <c r="AE13" s="111"/>
      <c r="AF13" s="112"/>
      <c r="AG13" s="113"/>
    </row>
    <row r="14" spans="1:34" x14ac:dyDescent="0.25">
      <c r="A14" s="105" t="s">
        <v>18</v>
      </c>
      <c r="B14" s="82">
        <f>(VLOOKUP($A14,'Occupancy Raw Data'!$B$8:$BE$51,'Occupancy Raw Data'!G$3,FALSE))/100</f>
        <v>0.49366677492692401</v>
      </c>
      <c r="C14" s="88">
        <f>(VLOOKUP($A14,'Occupancy Raw Data'!$B$8:$BE$51,'Occupancy Raw Data'!H$3,FALSE))/100</f>
        <v>0.63963768900436602</v>
      </c>
      <c r="D14" s="88">
        <f>(VLOOKUP($A14,'Occupancy Raw Data'!$B$8:$BE$51,'Occupancy Raw Data'!I$3,FALSE))/100</f>
        <v>0.75930136047057106</v>
      </c>
      <c r="E14" s="88">
        <f>(VLOOKUP($A14,'Occupancy Raw Data'!$B$8:$BE$51,'Occupancy Raw Data'!J$3,FALSE))/100</f>
        <v>0.78936162534733401</v>
      </c>
      <c r="F14" s="88">
        <f>(VLOOKUP($A14,'Occupancy Raw Data'!$B$8:$BE$51,'Occupancy Raw Data'!K$3,FALSE))/100</f>
        <v>0.72527155281296207</v>
      </c>
      <c r="G14" s="89">
        <f>(VLOOKUP($A14,'Occupancy Raw Data'!$B$8:$BE$51,'Occupancy Raw Data'!L$3,FALSE))/100</f>
        <v>0.68144780051243103</v>
      </c>
      <c r="H14" s="88">
        <f>(VLOOKUP($A14,'Occupancy Raw Data'!$B$8:$BE$51,'Occupancy Raw Data'!N$3,FALSE))/100</f>
        <v>0.77305041319331591</v>
      </c>
      <c r="I14" s="88">
        <f>(VLOOKUP($A14,'Occupancy Raw Data'!$B$8:$BE$51,'Occupancy Raw Data'!O$3,FALSE))/100</f>
        <v>0.79343942838583903</v>
      </c>
      <c r="J14" s="89">
        <f>(VLOOKUP($A14,'Occupancy Raw Data'!$B$8:$BE$51,'Occupancy Raw Data'!P$3,FALSE))/100</f>
        <v>0.78324492078957808</v>
      </c>
      <c r="K14" s="83">
        <f>(VLOOKUP($A14,'Occupancy Raw Data'!$B$8:$BE$51,'Occupancy Raw Data'!R$3,FALSE))/100</f>
        <v>0.71053269202018698</v>
      </c>
      <c r="M14" s="110">
        <f>VLOOKUP($A14,'ADR Raw Data'!$B$6:$BE$49,'ADR Raw Data'!G$1,FALSE)</f>
        <v>85.817949911587405</v>
      </c>
      <c r="N14" s="111">
        <f>VLOOKUP($A14,'ADR Raw Data'!$B$6:$BE$49,'ADR Raw Data'!H$1,FALSE)</f>
        <v>119.711941106419</v>
      </c>
      <c r="O14" s="111">
        <f>VLOOKUP($A14,'ADR Raw Data'!$B$6:$BE$49,'ADR Raw Data'!I$1,FALSE)</f>
        <v>153.09026018548499</v>
      </c>
      <c r="P14" s="111">
        <f>VLOOKUP($A14,'ADR Raw Data'!$B$6:$BE$49,'ADR Raw Data'!J$1,FALSE)</f>
        <v>155.779758940492</v>
      </c>
      <c r="Q14" s="111">
        <f>VLOOKUP($A14,'ADR Raw Data'!$B$6:$BE$49,'ADR Raw Data'!K$1,FALSE)</f>
        <v>136.35256540723901</v>
      </c>
      <c r="R14" s="112">
        <f>VLOOKUP($A14,'ADR Raw Data'!$B$6:$BE$49,'ADR Raw Data'!L$1,FALSE)</f>
        <v>130.150495110245</v>
      </c>
      <c r="S14" s="111">
        <f>VLOOKUP($A14,'ADR Raw Data'!$B$6:$BE$49,'ADR Raw Data'!N$1,FALSE)</f>
        <v>160.67251127711</v>
      </c>
      <c r="T14" s="111">
        <f>VLOOKUP($A14,'ADR Raw Data'!$B$6:$BE$49,'ADR Raw Data'!O$1,FALSE)</f>
        <v>164.421914041355</v>
      </c>
      <c r="U14" s="112">
        <f>VLOOKUP($A14,'ADR Raw Data'!$B$6:$BE$49,'ADR Raw Data'!P$1,FALSE)</f>
        <v>162.547212659232</v>
      </c>
      <c r="V14" s="113">
        <f>VLOOKUP($A14,'ADR Raw Data'!$B$6:$BE$49,'ADR Raw Data'!R$1,FALSE)</f>
        <v>139.40670012424101</v>
      </c>
      <c r="X14" s="110">
        <f>VLOOKUP($A14,'RevPAR Raw Data'!$B$6:$BE$49,'RevPAR Raw Data'!G$1,FALSE)</f>
        <v>85.817949911587405</v>
      </c>
      <c r="Y14" s="111">
        <f>VLOOKUP($A14,'RevPAR Raw Data'!$B$6:$BE$49,'RevPAR Raw Data'!H$1,FALSE)</f>
        <v>119.711941106419</v>
      </c>
      <c r="Z14" s="111">
        <f>VLOOKUP($A14,'RevPAR Raw Data'!$B$6:$BE$49,'RevPAR Raw Data'!I$1,FALSE)</f>
        <v>153.09026018548499</v>
      </c>
      <c r="AA14" s="111">
        <f>VLOOKUP($A14,'RevPAR Raw Data'!$B$6:$BE$49,'RevPAR Raw Data'!J$1,FALSE)</f>
        <v>155.779758940492</v>
      </c>
      <c r="AB14" s="111">
        <f>VLOOKUP($A14,'RevPAR Raw Data'!$B$6:$BE$49,'RevPAR Raw Data'!K$1,FALSE)</f>
        <v>136.35256540723901</v>
      </c>
      <c r="AC14" s="112">
        <f>VLOOKUP($A14,'RevPAR Raw Data'!$B$6:$BE$49,'RevPAR Raw Data'!L$1,FALSE)</f>
        <v>130.150495110245</v>
      </c>
      <c r="AD14" s="111">
        <f>VLOOKUP($A14,'RevPAR Raw Data'!$B$6:$BE$49,'RevPAR Raw Data'!N$1,FALSE)</f>
        <v>160.67251127711</v>
      </c>
      <c r="AE14" s="111">
        <f>VLOOKUP($A14,'RevPAR Raw Data'!$B$6:$BE$49,'RevPAR Raw Data'!O$1,FALSE)</f>
        <v>164.421914041355</v>
      </c>
      <c r="AF14" s="112">
        <f>VLOOKUP($A14,'RevPAR Raw Data'!$B$6:$BE$49,'RevPAR Raw Data'!P$1,FALSE)</f>
        <v>162.547212659232</v>
      </c>
      <c r="AG14" s="113">
        <f>VLOOKUP($A14,'RevPAR Raw Data'!$B$6:$BE$49,'RevPAR Raw Data'!R$1,FALSE)</f>
        <v>139.40670012424101</v>
      </c>
    </row>
    <row r="15" spans="1:34" x14ac:dyDescent="0.25">
      <c r="A15" s="90" t="s">
        <v>14</v>
      </c>
      <c r="B15" s="78">
        <f>(VLOOKUP($A14,'Occupancy Raw Data'!$B$8:$BE$51,'Occupancy Raw Data'!T$3,FALSE))/100</f>
        <v>-9.875324390268149E-3</v>
      </c>
      <c r="C15" s="79">
        <f>(VLOOKUP($A14,'Occupancy Raw Data'!$B$8:$BE$51,'Occupancy Raw Data'!U$3,FALSE))/100</f>
        <v>-0.11207483482470501</v>
      </c>
      <c r="D15" s="79">
        <f>(VLOOKUP($A14,'Occupancy Raw Data'!$B$8:$BE$51,'Occupancy Raw Data'!V$3,FALSE))/100</f>
        <v>-5.9353410075121099E-2</v>
      </c>
      <c r="E15" s="79">
        <f>(VLOOKUP($A14,'Occupancy Raw Data'!$B$8:$BE$51,'Occupancy Raw Data'!W$3,FALSE))/100</f>
        <v>-5.0241705736831302E-2</v>
      </c>
      <c r="F15" s="79">
        <f>(VLOOKUP($A14,'Occupancy Raw Data'!$B$8:$BE$51,'Occupancy Raw Data'!X$3,FALSE))/100</f>
        <v>-3.7984146793276004E-2</v>
      </c>
      <c r="G15" s="79">
        <f>(VLOOKUP($A14,'Occupancy Raw Data'!$B$8:$BE$51,'Occupancy Raw Data'!Y$3,FALSE))/100</f>
        <v>-5.6480805403635495E-2</v>
      </c>
      <c r="H15" s="80">
        <f>(VLOOKUP($A14,'Occupancy Raw Data'!$B$8:$BE$51,'Occupancy Raw Data'!AA$3,FALSE))/100</f>
        <v>4.3171229936540101E-2</v>
      </c>
      <c r="I15" s="80">
        <f>(VLOOKUP($A14,'Occupancy Raw Data'!$B$8:$BE$51,'Occupancy Raw Data'!AB$3,FALSE))/100</f>
        <v>4.5984458801120003E-2</v>
      </c>
      <c r="J15" s="79">
        <f>(VLOOKUP($A14,'Occupancy Raw Data'!$B$8:$BE$51,'Occupancy Raw Data'!AC$3,FALSE))/100</f>
        <v>4.4594258647884695E-2</v>
      </c>
      <c r="K15" s="81">
        <f>(VLOOKUP($A14,'Occupancy Raw Data'!$B$8:$BE$51,'Occupancy Raw Data'!AE$3,FALSE))/100</f>
        <v>-2.6823373750232502E-2</v>
      </c>
      <c r="M15" s="78">
        <f>(VLOOKUP($A14,'ADR Raw Data'!$B$6:$BE$49,'ADR Raw Data'!T$1,FALSE))/100</f>
        <v>-5.8881224926059304E-4</v>
      </c>
      <c r="N15" s="79">
        <f>(VLOOKUP($A14,'ADR Raw Data'!$B$6:$BE$49,'ADR Raw Data'!U$1,FALSE))/100</f>
        <v>-0.11736481905420901</v>
      </c>
      <c r="O15" s="79">
        <f>(VLOOKUP($A14,'ADR Raw Data'!$B$6:$BE$49,'ADR Raw Data'!V$1,FALSE))/100</f>
        <v>-3.1444653401044E-2</v>
      </c>
      <c r="P15" s="79">
        <f>(VLOOKUP($A14,'ADR Raw Data'!$B$6:$BE$49,'ADR Raw Data'!W$1,FALSE))/100</f>
        <v>-4.76877103148175E-2</v>
      </c>
      <c r="Q15" s="79">
        <f>(VLOOKUP($A14,'ADR Raw Data'!$B$6:$BE$49,'ADR Raw Data'!X$1,FALSE))/100</f>
        <v>-4.4272034402022695E-2</v>
      </c>
      <c r="R15" s="79">
        <f>(VLOOKUP($A14,'ADR Raw Data'!$B$6:$BE$49,'ADR Raw Data'!Y$1,FALSE))/100</f>
        <v>-5.1116232984327797E-2</v>
      </c>
      <c r="S15" s="80">
        <f>(VLOOKUP($A14,'ADR Raw Data'!$B$6:$BE$49,'ADR Raw Data'!AA$1,FALSE))/100</f>
        <v>0.11349610442750199</v>
      </c>
      <c r="T15" s="80">
        <f>(VLOOKUP($A14,'ADR Raw Data'!$B$6:$BE$49,'ADR Raw Data'!AB$1,FALSE))/100</f>
        <v>8.3038837620917294E-2</v>
      </c>
      <c r="U15" s="79">
        <f>(VLOOKUP($A14,'ADR Raw Data'!$B$6:$BE$49,'ADR Raw Data'!AC$1,FALSE))/100</f>
        <v>9.788073586823319E-2</v>
      </c>
      <c r="V15" s="81">
        <f>(VLOOKUP($A14,'ADR Raw Data'!$B$6:$BE$49,'ADR Raw Data'!AE$1,FALSE))/100</f>
        <v>-6.1842073981719101E-3</v>
      </c>
      <c r="X15" s="78">
        <f>(VLOOKUP($A14,'RevPAR Raw Data'!$B$6:$BE$49,'RevPAR Raw Data'!T$1,FALSE))/100</f>
        <v>-5.8881224926059304E-4</v>
      </c>
      <c r="Y15" s="79">
        <f>(VLOOKUP($A14,'RevPAR Raw Data'!$B$6:$BE$49,'RevPAR Raw Data'!U$1,FALSE))/100</f>
        <v>-0.11736481905420901</v>
      </c>
      <c r="Z15" s="79">
        <f>(VLOOKUP($A14,'RevPAR Raw Data'!$B$6:$BE$49,'RevPAR Raw Data'!V$1,FALSE))/100</f>
        <v>-3.1444653401044E-2</v>
      </c>
      <c r="AA15" s="79">
        <f>(VLOOKUP($A14,'RevPAR Raw Data'!$B$6:$BE$49,'RevPAR Raw Data'!W$1,FALSE))/100</f>
        <v>-4.76877103148175E-2</v>
      </c>
      <c r="AB15" s="79">
        <f>(VLOOKUP($A14,'RevPAR Raw Data'!$B$6:$BE$49,'RevPAR Raw Data'!X$1,FALSE))/100</f>
        <v>-4.4272034402022695E-2</v>
      </c>
      <c r="AC15" s="79">
        <f>(VLOOKUP($A14,'RevPAR Raw Data'!$B$6:$BE$49,'RevPAR Raw Data'!Y$1,FALSE))/100</f>
        <v>-5.1116232984327797E-2</v>
      </c>
      <c r="AD15" s="80">
        <f>(VLOOKUP($A14,'RevPAR Raw Data'!$B$6:$BE$49,'RevPAR Raw Data'!AA$1,FALSE))/100</f>
        <v>0.11349610442750199</v>
      </c>
      <c r="AE15" s="80">
        <f>(VLOOKUP($A14,'RevPAR Raw Data'!$B$6:$BE$49,'RevPAR Raw Data'!AB$1,FALSE))/100</f>
        <v>8.3038837620917294E-2</v>
      </c>
      <c r="AF15" s="79">
        <f>(VLOOKUP($A14,'RevPAR Raw Data'!$B$6:$BE$49,'RevPAR Raw Data'!AC$1,FALSE))/100</f>
        <v>9.788073586823319E-2</v>
      </c>
      <c r="AG15" s="81">
        <f>(VLOOKUP($A14,'RevPAR Raw Data'!$B$6:$BE$49,'RevPAR Raw Data'!AE$1,FALSE))/100</f>
        <v>-6.1842073981719101E-3</v>
      </c>
    </row>
    <row r="16" spans="1:34" x14ac:dyDescent="0.25">
      <c r="A16" s="128"/>
      <c r="B16" s="82"/>
      <c r="C16" s="88"/>
      <c r="D16" s="88"/>
      <c r="E16" s="88"/>
      <c r="F16" s="88"/>
      <c r="G16" s="89"/>
      <c r="H16" s="88"/>
      <c r="I16" s="88"/>
      <c r="J16" s="89"/>
      <c r="K16" s="83"/>
      <c r="M16" s="110"/>
      <c r="N16" s="111"/>
      <c r="O16" s="111"/>
      <c r="P16" s="111"/>
      <c r="Q16" s="111"/>
      <c r="R16" s="112"/>
      <c r="S16" s="111"/>
      <c r="T16" s="111"/>
      <c r="U16" s="112"/>
      <c r="V16" s="113"/>
      <c r="X16" s="110"/>
      <c r="Y16" s="111"/>
      <c r="Z16" s="111"/>
      <c r="AA16" s="111"/>
      <c r="AB16" s="111"/>
      <c r="AC16" s="112"/>
      <c r="AD16" s="111"/>
      <c r="AE16" s="111"/>
      <c r="AF16" s="112"/>
      <c r="AG16" s="113"/>
    </row>
    <row r="17" spans="1:33" x14ac:dyDescent="0.25">
      <c r="A17" s="105" t="s">
        <v>19</v>
      </c>
      <c r="B17" s="82">
        <f>(VLOOKUP($A17,'Occupancy Raw Data'!$B$8:$BE$51,'Occupancy Raw Data'!G$3,FALSE))/100</f>
        <v>0.53032908390157096</v>
      </c>
      <c r="C17" s="88">
        <f>(VLOOKUP($A17,'Occupancy Raw Data'!$B$8:$BE$51,'Occupancy Raw Data'!H$3,FALSE))/100</f>
        <v>0.66403794841387398</v>
      </c>
      <c r="D17" s="88">
        <f>(VLOOKUP($A17,'Occupancy Raw Data'!$B$8:$BE$51,'Occupancy Raw Data'!I$3,FALSE))/100</f>
        <v>0.75217906907797205</v>
      </c>
      <c r="E17" s="88">
        <f>(VLOOKUP($A17,'Occupancy Raw Data'!$B$8:$BE$51,'Occupancy Raw Data'!J$3,FALSE))/100</f>
        <v>0.80587014527127099</v>
      </c>
      <c r="F17" s="88">
        <f>(VLOOKUP($A17,'Occupancy Raw Data'!$B$8:$BE$51,'Occupancy Raw Data'!K$3,FALSE))/100</f>
        <v>0.77521494218796305</v>
      </c>
      <c r="G17" s="89">
        <f>(VLOOKUP($A17,'Occupancy Raw Data'!$B$8:$BE$51,'Occupancy Raw Data'!L$3,FALSE))/100</f>
        <v>0.70552623777053003</v>
      </c>
      <c r="H17" s="88">
        <f>(VLOOKUP($A17,'Occupancy Raw Data'!$B$8:$BE$51,'Occupancy Raw Data'!N$3,FALSE))/100</f>
        <v>0.83050696709160898</v>
      </c>
      <c r="I17" s="88">
        <f>(VLOOKUP($A17,'Occupancy Raw Data'!$B$8:$BE$51,'Occupancy Raw Data'!O$3,FALSE))/100</f>
        <v>0.83661428994959908</v>
      </c>
      <c r="J17" s="89">
        <f>(VLOOKUP($A17,'Occupancy Raw Data'!$B$8:$BE$51,'Occupancy Raw Data'!P$3,FALSE))/100</f>
        <v>0.83356062852060409</v>
      </c>
      <c r="K17" s="83">
        <f>(VLOOKUP($A17,'Occupancy Raw Data'!$B$8:$BE$51,'Occupancy Raw Data'!R$3,FALSE))/100</f>
        <v>0.74210749227055106</v>
      </c>
      <c r="M17" s="110">
        <f>VLOOKUP($A17,'ADR Raw Data'!$B$6:$BE$49,'ADR Raw Data'!G$1,FALSE)</f>
        <v>74.961777349540398</v>
      </c>
      <c r="N17" s="111">
        <f>VLOOKUP($A17,'ADR Raw Data'!$B$6:$BE$49,'ADR Raw Data'!H$1,FALSE)</f>
        <v>98.754758375333495</v>
      </c>
      <c r="O17" s="111">
        <f>VLOOKUP($A17,'ADR Raw Data'!$B$6:$BE$49,'ADR Raw Data'!I$1,FALSE)</f>
        <v>117.734715979839</v>
      </c>
      <c r="P17" s="111">
        <f>VLOOKUP($A17,'ADR Raw Data'!$B$6:$BE$49,'ADR Raw Data'!J$1,FALSE)</f>
        <v>128.96311592054499</v>
      </c>
      <c r="Q17" s="111">
        <f>VLOOKUP($A17,'ADR Raw Data'!$B$6:$BE$49,'ADR Raw Data'!K$1,FALSE)</f>
        <v>118.582799584939</v>
      </c>
      <c r="R17" s="112">
        <f>VLOOKUP($A17,'ADR Raw Data'!$B$6:$BE$49,'ADR Raw Data'!L$1,FALSE)</f>
        <v>107.799433442039</v>
      </c>
      <c r="S17" s="111">
        <f>VLOOKUP($A17,'ADR Raw Data'!$B$6:$BE$49,'ADR Raw Data'!N$1,FALSE)</f>
        <v>138.130087162763</v>
      </c>
      <c r="T17" s="111">
        <f>VLOOKUP($A17,'ADR Raw Data'!$B$6:$BE$49,'ADR Raw Data'!O$1,FALSE)</f>
        <v>138.37871479395099</v>
      </c>
      <c r="U17" s="112">
        <f>VLOOKUP($A17,'ADR Raw Data'!$B$6:$BE$49,'ADR Raw Data'!P$1,FALSE)</f>
        <v>138.25440097835701</v>
      </c>
      <c r="V17" s="113">
        <f>VLOOKUP($A17,'ADR Raw Data'!$B$6:$BE$49,'ADR Raw Data'!R$1,FALSE)</f>
        <v>116.50085273813001</v>
      </c>
      <c r="X17" s="110">
        <f>VLOOKUP($A17,'RevPAR Raw Data'!$B$6:$BE$49,'RevPAR Raw Data'!G$1,FALSE)</f>
        <v>74.961777349540398</v>
      </c>
      <c r="Y17" s="111">
        <f>VLOOKUP($A17,'RevPAR Raw Data'!$B$6:$BE$49,'RevPAR Raw Data'!H$1,FALSE)</f>
        <v>98.754758375333495</v>
      </c>
      <c r="Z17" s="111">
        <f>VLOOKUP($A17,'RevPAR Raw Data'!$B$6:$BE$49,'RevPAR Raw Data'!I$1,FALSE)</f>
        <v>117.734715979839</v>
      </c>
      <c r="AA17" s="111">
        <f>VLOOKUP($A17,'RevPAR Raw Data'!$B$6:$BE$49,'RevPAR Raw Data'!J$1,FALSE)</f>
        <v>128.96311592054499</v>
      </c>
      <c r="AB17" s="111">
        <f>VLOOKUP($A17,'RevPAR Raw Data'!$B$6:$BE$49,'RevPAR Raw Data'!K$1,FALSE)</f>
        <v>118.582799584939</v>
      </c>
      <c r="AC17" s="112">
        <f>VLOOKUP($A17,'RevPAR Raw Data'!$B$6:$BE$49,'RevPAR Raw Data'!L$1,FALSE)</f>
        <v>107.799433442039</v>
      </c>
      <c r="AD17" s="111">
        <f>VLOOKUP($A17,'RevPAR Raw Data'!$B$6:$BE$49,'RevPAR Raw Data'!N$1,FALSE)</f>
        <v>138.130087162763</v>
      </c>
      <c r="AE17" s="111">
        <f>VLOOKUP($A17,'RevPAR Raw Data'!$B$6:$BE$49,'RevPAR Raw Data'!O$1,FALSE)</f>
        <v>138.37871479395099</v>
      </c>
      <c r="AF17" s="112">
        <f>VLOOKUP($A17,'RevPAR Raw Data'!$B$6:$BE$49,'RevPAR Raw Data'!P$1,FALSE)</f>
        <v>138.25440097835701</v>
      </c>
      <c r="AG17" s="113">
        <f>VLOOKUP($A17,'RevPAR Raw Data'!$B$6:$BE$49,'RevPAR Raw Data'!R$1,FALSE)</f>
        <v>116.50085273813001</v>
      </c>
    </row>
    <row r="18" spans="1:33" x14ac:dyDescent="0.25">
      <c r="A18" s="90" t="s">
        <v>14</v>
      </c>
      <c r="B18" s="78">
        <f>(VLOOKUP($A17,'Occupancy Raw Data'!$B$8:$BE$51,'Occupancy Raw Data'!T$3,FALSE))/100</f>
        <v>-4.8726512235022501E-2</v>
      </c>
      <c r="C18" s="79">
        <f>(VLOOKUP($A17,'Occupancy Raw Data'!$B$8:$BE$51,'Occupancy Raw Data'!U$3,FALSE))/100</f>
        <v>-0.106870981012976</v>
      </c>
      <c r="D18" s="79">
        <f>(VLOOKUP($A17,'Occupancy Raw Data'!$B$8:$BE$51,'Occupancy Raw Data'!V$3,FALSE))/100</f>
        <v>-8.4060960131218998E-2</v>
      </c>
      <c r="E18" s="79">
        <f>(VLOOKUP($A17,'Occupancy Raw Data'!$B$8:$BE$51,'Occupancy Raw Data'!W$3,FALSE))/100</f>
        <v>-3.4575840862740501E-2</v>
      </c>
      <c r="F18" s="79">
        <f>(VLOOKUP($A17,'Occupancy Raw Data'!$B$8:$BE$51,'Occupancy Raw Data'!X$3,FALSE))/100</f>
        <v>-3.3380453804138597E-3</v>
      </c>
      <c r="G18" s="79">
        <f>(VLOOKUP($A17,'Occupancy Raw Data'!$B$8:$BE$51,'Occupancy Raw Data'!Y$3,FALSE))/100</f>
        <v>-5.5455632771349406E-2</v>
      </c>
      <c r="H18" s="80">
        <f>(VLOOKUP($A17,'Occupancy Raw Data'!$B$8:$BE$51,'Occupancy Raw Data'!AA$3,FALSE))/100</f>
        <v>3.7476166777763498E-2</v>
      </c>
      <c r="I18" s="80">
        <f>(VLOOKUP($A17,'Occupancy Raw Data'!$B$8:$BE$51,'Occupancy Raw Data'!AB$3,FALSE))/100</f>
        <v>1.1803404868782601E-2</v>
      </c>
      <c r="J18" s="79">
        <f>(VLOOKUP($A17,'Occupancy Raw Data'!$B$8:$BE$51,'Occupancy Raw Data'!AC$3,FALSE))/100</f>
        <v>2.4431960290117696E-2</v>
      </c>
      <c r="K18" s="81">
        <f>(VLOOKUP($A17,'Occupancy Raw Data'!$B$8:$BE$51,'Occupancy Raw Data'!AE$3,FALSE))/100</f>
        <v>-3.1210304938158399E-2</v>
      </c>
      <c r="M18" s="78">
        <f>(VLOOKUP($A17,'ADR Raw Data'!$B$6:$BE$49,'ADR Raw Data'!T$1,FALSE))/100</f>
        <v>-5.6255809619479097E-2</v>
      </c>
      <c r="N18" s="79">
        <f>(VLOOKUP($A17,'ADR Raw Data'!$B$6:$BE$49,'ADR Raw Data'!U$1,FALSE))/100</f>
        <v>-0.12381055241107701</v>
      </c>
      <c r="O18" s="79">
        <f>(VLOOKUP($A17,'ADR Raw Data'!$B$6:$BE$49,'ADR Raw Data'!V$1,FALSE))/100</f>
        <v>-9.3799112824824907E-2</v>
      </c>
      <c r="P18" s="79">
        <f>(VLOOKUP($A17,'ADR Raw Data'!$B$6:$BE$49,'ADR Raw Data'!W$1,FALSE))/100</f>
        <v>-2.4627138502677802E-2</v>
      </c>
      <c r="Q18" s="79">
        <f>(VLOOKUP($A17,'ADR Raw Data'!$B$6:$BE$49,'ADR Raw Data'!X$1,FALSE))/100</f>
        <v>1.12521831598447E-3</v>
      </c>
      <c r="R18" s="79">
        <f>(VLOOKUP($A17,'ADR Raw Data'!$B$6:$BE$49,'ADR Raw Data'!Y$1,FALSE))/100</f>
        <v>-5.8897628623072899E-2</v>
      </c>
      <c r="S18" s="80">
        <f>(VLOOKUP($A17,'ADR Raw Data'!$B$6:$BE$49,'ADR Raw Data'!AA$1,FALSE))/100</f>
        <v>6.6283730108774599E-2</v>
      </c>
      <c r="T18" s="80">
        <f>(VLOOKUP($A17,'ADR Raw Data'!$B$6:$BE$49,'ADR Raw Data'!AB$1,FALSE))/100</f>
        <v>1.6940995819875699E-2</v>
      </c>
      <c r="U18" s="79">
        <f>(VLOOKUP($A17,'ADR Raw Data'!$B$6:$BE$49,'ADR Raw Data'!AC$1,FALSE))/100</f>
        <v>4.1005832432925701E-2</v>
      </c>
      <c r="V18" s="81">
        <f>(VLOOKUP($A17,'ADR Raw Data'!$B$6:$BE$49,'ADR Raw Data'!AE$1,FALSE))/100</f>
        <v>-2.7244783243957099E-2</v>
      </c>
      <c r="X18" s="78">
        <f>(VLOOKUP($A17,'RevPAR Raw Data'!$B$6:$BE$49,'RevPAR Raw Data'!T$1,FALSE))/100</f>
        <v>-5.6255809619479097E-2</v>
      </c>
      <c r="Y18" s="79">
        <f>(VLOOKUP($A17,'RevPAR Raw Data'!$B$6:$BE$49,'RevPAR Raw Data'!U$1,FALSE))/100</f>
        <v>-0.12381055241107701</v>
      </c>
      <c r="Z18" s="79">
        <f>(VLOOKUP($A17,'RevPAR Raw Data'!$B$6:$BE$49,'RevPAR Raw Data'!V$1,FALSE))/100</f>
        <v>-9.3799112824824907E-2</v>
      </c>
      <c r="AA18" s="79">
        <f>(VLOOKUP($A17,'RevPAR Raw Data'!$B$6:$BE$49,'RevPAR Raw Data'!W$1,FALSE))/100</f>
        <v>-2.4627138502677802E-2</v>
      </c>
      <c r="AB18" s="79">
        <f>(VLOOKUP($A17,'RevPAR Raw Data'!$B$6:$BE$49,'RevPAR Raw Data'!X$1,FALSE))/100</f>
        <v>1.12521831598447E-3</v>
      </c>
      <c r="AC18" s="79">
        <f>(VLOOKUP($A17,'RevPAR Raw Data'!$B$6:$BE$49,'RevPAR Raw Data'!Y$1,FALSE))/100</f>
        <v>-5.8897628623072899E-2</v>
      </c>
      <c r="AD18" s="80">
        <f>(VLOOKUP($A17,'RevPAR Raw Data'!$B$6:$BE$49,'RevPAR Raw Data'!AA$1,FALSE))/100</f>
        <v>6.6283730108774599E-2</v>
      </c>
      <c r="AE18" s="80">
        <f>(VLOOKUP($A17,'RevPAR Raw Data'!$B$6:$BE$49,'RevPAR Raw Data'!AB$1,FALSE))/100</f>
        <v>1.6940995819875699E-2</v>
      </c>
      <c r="AF18" s="79">
        <f>(VLOOKUP($A17,'RevPAR Raw Data'!$B$6:$BE$49,'RevPAR Raw Data'!AC$1,FALSE))/100</f>
        <v>4.1005832432925701E-2</v>
      </c>
      <c r="AG18" s="81">
        <f>(VLOOKUP($A17,'RevPAR Raw Data'!$B$6:$BE$49,'RevPAR Raw Data'!AE$1,FALSE))/100</f>
        <v>-2.7244783243957099E-2</v>
      </c>
    </row>
    <row r="19" spans="1:33" x14ac:dyDescent="0.25">
      <c r="A19" s="128"/>
      <c r="B19" s="106"/>
      <c r="C19" s="107"/>
      <c r="D19" s="107"/>
      <c r="E19" s="107"/>
      <c r="F19" s="107"/>
      <c r="G19" s="108"/>
      <c r="H19" s="88"/>
      <c r="I19" s="88"/>
      <c r="J19" s="108"/>
      <c r="K19" s="109"/>
      <c r="M19" s="110"/>
      <c r="N19" s="111"/>
      <c r="O19" s="111"/>
      <c r="P19" s="111"/>
      <c r="Q19" s="111"/>
      <c r="R19" s="112"/>
      <c r="S19" s="111"/>
      <c r="T19" s="111"/>
      <c r="U19" s="112"/>
      <c r="V19" s="113"/>
      <c r="X19" s="110"/>
      <c r="Y19" s="111"/>
      <c r="Z19" s="111"/>
      <c r="AA19" s="111"/>
      <c r="AB19" s="111"/>
      <c r="AC19" s="112"/>
      <c r="AD19" s="111"/>
      <c r="AE19" s="111"/>
      <c r="AF19" s="112"/>
      <c r="AG19" s="113"/>
    </row>
    <row r="20" spans="1:33" x14ac:dyDescent="0.25">
      <c r="A20" s="105" t="s">
        <v>20</v>
      </c>
      <c r="B20" s="82">
        <f>(VLOOKUP($A20,'Occupancy Raw Data'!$B$8:$BE$51,'Occupancy Raw Data'!G$3,FALSE))/100</f>
        <v>0.50866081282088105</v>
      </c>
      <c r="C20" s="88">
        <f>(VLOOKUP($A20,'Occupancy Raw Data'!$B$8:$BE$51,'Occupancy Raw Data'!H$3,FALSE))/100</f>
        <v>0.645290533083825</v>
      </c>
      <c r="D20" s="88">
        <f>(VLOOKUP($A20,'Occupancy Raw Data'!$B$8:$BE$51,'Occupancy Raw Data'!I$3,FALSE))/100</f>
        <v>0.70243750299889596</v>
      </c>
      <c r="E20" s="88">
        <f>(VLOOKUP($A20,'Occupancy Raw Data'!$B$8:$BE$51,'Occupancy Raw Data'!J$3,FALSE))/100</f>
        <v>0.74156710330598297</v>
      </c>
      <c r="F20" s="88">
        <f>(VLOOKUP($A20,'Occupancy Raw Data'!$B$8:$BE$51,'Occupancy Raw Data'!K$3,FALSE))/100</f>
        <v>0.73484957535626805</v>
      </c>
      <c r="G20" s="89">
        <f>(VLOOKUP($A20,'Occupancy Raw Data'!$B$8:$BE$51,'Occupancy Raw Data'!L$3,FALSE))/100</f>
        <v>0.66656110551317094</v>
      </c>
      <c r="H20" s="88">
        <f>(VLOOKUP($A20,'Occupancy Raw Data'!$B$8:$BE$51,'Occupancy Raw Data'!N$3,FALSE))/100</f>
        <v>0.81454824624538102</v>
      </c>
      <c r="I20" s="88">
        <f>(VLOOKUP($A20,'Occupancy Raw Data'!$B$8:$BE$51,'Occupancy Raw Data'!O$3,FALSE))/100</f>
        <v>0.81068566767429506</v>
      </c>
      <c r="J20" s="89">
        <f>(VLOOKUP($A20,'Occupancy Raw Data'!$B$8:$BE$51,'Occupancy Raw Data'!P$3,FALSE))/100</f>
        <v>0.81261695695983804</v>
      </c>
      <c r="K20" s="83">
        <f>(VLOOKUP($A20,'Occupancy Raw Data'!$B$8:$BE$51,'Occupancy Raw Data'!R$3,FALSE))/100</f>
        <v>0.70829134878364697</v>
      </c>
      <c r="M20" s="110">
        <f>VLOOKUP($A20,'ADR Raw Data'!$B$6:$BE$49,'ADR Raw Data'!G$1,FALSE)</f>
        <v>59.635810901588201</v>
      </c>
      <c r="N20" s="111">
        <f>VLOOKUP($A20,'ADR Raw Data'!$B$6:$BE$49,'ADR Raw Data'!H$1,FALSE)</f>
        <v>78.211574060745605</v>
      </c>
      <c r="O20" s="111">
        <f>VLOOKUP($A20,'ADR Raw Data'!$B$6:$BE$49,'ADR Raw Data'!I$1,FALSE)</f>
        <v>87.277505637925202</v>
      </c>
      <c r="P20" s="111">
        <f>VLOOKUP($A20,'ADR Raw Data'!$B$6:$BE$49,'ADR Raw Data'!J$1,FALSE)</f>
        <v>95.814874286262594</v>
      </c>
      <c r="Q20" s="111">
        <f>VLOOKUP($A20,'ADR Raw Data'!$B$6:$BE$49,'ADR Raw Data'!K$1,FALSE)</f>
        <v>95.199611343025694</v>
      </c>
      <c r="R20" s="112">
        <f>VLOOKUP($A20,'ADR Raw Data'!$B$6:$BE$49,'ADR Raw Data'!L$1,FALSE)</f>
        <v>83.227875245909502</v>
      </c>
      <c r="S20" s="111">
        <f>VLOOKUP($A20,'ADR Raw Data'!$B$6:$BE$49,'ADR Raw Data'!N$1,FALSE)</f>
        <v>122.369488508228</v>
      </c>
      <c r="T20" s="111">
        <f>VLOOKUP($A20,'ADR Raw Data'!$B$6:$BE$49,'ADR Raw Data'!O$1,FALSE)</f>
        <v>121.31960222638</v>
      </c>
      <c r="U20" s="112">
        <f>VLOOKUP($A20,'ADR Raw Data'!$B$6:$BE$49,'ADR Raw Data'!P$1,FALSE)</f>
        <v>121.84454536730399</v>
      </c>
      <c r="V20" s="113">
        <f>VLOOKUP($A20,'ADR Raw Data'!$B$6:$BE$49,'ADR Raw Data'!R$1,FALSE)</f>
        <v>94.261209566308096</v>
      </c>
      <c r="X20" s="110">
        <f>VLOOKUP($A20,'RevPAR Raw Data'!$B$6:$BE$49,'RevPAR Raw Data'!G$1,FALSE)</f>
        <v>59.635810901588201</v>
      </c>
      <c r="Y20" s="111">
        <f>VLOOKUP($A20,'RevPAR Raw Data'!$B$6:$BE$49,'RevPAR Raw Data'!H$1,FALSE)</f>
        <v>78.211574060745605</v>
      </c>
      <c r="Z20" s="111">
        <f>VLOOKUP($A20,'RevPAR Raw Data'!$B$6:$BE$49,'RevPAR Raw Data'!I$1,FALSE)</f>
        <v>87.277505637925202</v>
      </c>
      <c r="AA20" s="111">
        <f>VLOOKUP($A20,'RevPAR Raw Data'!$B$6:$BE$49,'RevPAR Raw Data'!J$1,FALSE)</f>
        <v>95.814874286262594</v>
      </c>
      <c r="AB20" s="111">
        <f>VLOOKUP($A20,'RevPAR Raw Data'!$B$6:$BE$49,'RevPAR Raw Data'!K$1,FALSE)</f>
        <v>95.199611343025694</v>
      </c>
      <c r="AC20" s="112">
        <f>VLOOKUP($A20,'RevPAR Raw Data'!$B$6:$BE$49,'RevPAR Raw Data'!L$1,FALSE)</f>
        <v>83.227875245909502</v>
      </c>
      <c r="AD20" s="111">
        <f>VLOOKUP($A20,'RevPAR Raw Data'!$B$6:$BE$49,'RevPAR Raw Data'!N$1,FALSE)</f>
        <v>122.369488508228</v>
      </c>
      <c r="AE20" s="111">
        <f>VLOOKUP($A20,'RevPAR Raw Data'!$B$6:$BE$49,'RevPAR Raw Data'!O$1,FALSE)</f>
        <v>121.31960222638</v>
      </c>
      <c r="AF20" s="112">
        <f>VLOOKUP($A20,'RevPAR Raw Data'!$B$6:$BE$49,'RevPAR Raw Data'!P$1,FALSE)</f>
        <v>121.84454536730399</v>
      </c>
      <c r="AG20" s="113">
        <f>VLOOKUP($A20,'RevPAR Raw Data'!$B$6:$BE$49,'RevPAR Raw Data'!R$1,FALSE)</f>
        <v>94.261209566308096</v>
      </c>
    </row>
    <row r="21" spans="1:33" x14ac:dyDescent="0.25">
      <c r="A21" s="90" t="s">
        <v>14</v>
      </c>
      <c r="B21" s="78">
        <f>(VLOOKUP($A20,'Occupancy Raw Data'!$B$8:$BE$51,'Occupancy Raw Data'!T$3,FALSE))/100</f>
        <v>-2.4805475697690801E-2</v>
      </c>
      <c r="C21" s="79">
        <f>(VLOOKUP($A20,'Occupancy Raw Data'!$B$8:$BE$51,'Occupancy Raw Data'!U$3,FALSE))/100</f>
        <v>-4.9652006257186E-2</v>
      </c>
      <c r="D21" s="79">
        <f>(VLOOKUP($A20,'Occupancy Raw Data'!$B$8:$BE$51,'Occupancy Raw Data'!V$3,FALSE))/100</f>
        <v>-3.9608418162319602E-2</v>
      </c>
      <c r="E21" s="79">
        <f>(VLOOKUP($A20,'Occupancy Raw Data'!$B$8:$BE$51,'Occupancy Raw Data'!W$3,FALSE))/100</f>
        <v>-1.4549498584677301E-2</v>
      </c>
      <c r="F21" s="79">
        <f>(VLOOKUP($A20,'Occupancy Raw Data'!$B$8:$BE$51,'Occupancy Raw Data'!X$3,FALSE))/100</f>
        <v>3.49571833229088E-2</v>
      </c>
      <c r="G21" s="79">
        <f>(VLOOKUP($A20,'Occupancy Raw Data'!$B$8:$BE$51,'Occupancy Raw Data'!Y$3,FALSE))/100</f>
        <v>-1.81910267887571E-2</v>
      </c>
      <c r="H21" s="80">
        <f>(VLOOKUP($A20,'Occupancy Raw Data'!$B$8:$BE$51,'Occupancy Raw Data'!AA$3,FALSE))/100</f>
        <v>6.5508400710503401E-2</v>
      </c>
      <c r="I21" s="80">
        <f>(VLOOKUP($A20,'Occupancy Raw Data'!$B$8:$BE$51,'Occupancy Raw Data'!AB$3,FALSE))/100</f>
        <v>3.5682652547306799E-2</v>
      </c>
      <c r="J21" s="79">
        <f>(VLOOKUP($A20,'Occupancy Raw Data'!$B$8:$BE$51,'Occupancy Raw Data'!AC$3,FALSE))/100</f>
        <v>5.0419279485310199E-2</v>
      </c>
      <c r="K21" s="81">
        <f>(VLOOKUP($A20,'Occupancy Raw Data'!$B$8:$BE$51,'Occupancy Raw Data'!AE$3,FALSE))/100</f>
        <v>3.2902031658385302E-3</v>
      </c>
      <c r="M21" s="78">
        <f>(VLOOKUP($A20,'ADR Raw Data'!$B$6:$BE$49,'ADR Raw Data'!T$1,FALSE))/100</f>
        <v>-4.9083490997710297E-2</v>
      </c>
      <c r="N21" s="79">
        <f>(VLOOKUP($A20,'ADR Raw Data'!$B$6:$BE$49,'ADR Raw Data'!U$1,FALSE))/100</f>
        <v>-7.8588299831727298E-2</v>
      </c>
      <c r="O21" s="79">
        <f>(VLOOKUP($A20,'ADR Raw Data'!$B$6:$BE$49,'ADR Raw Data'!V$1,FALSE))/100</f>
        <v>-6.8214502906019298E-2</v>
      </c>
      <c r="P21" s="79">
        <f>(VLOOKUP($A20,'ADR Raw Data'!$B$6:$BE$49,'ADR Raw Data'!W$1,FALSE))/100</f>
        <v>-2.1012564514504999E-2</v>
      </c>
      <c r="Q21" s="79">
        <f>(VLOOKUP($A20,'ADR Raw Data'!$B$6:$BE$49,'ADR Raw Data'!X$1,FALSE))/100</f>
        <v>4.46014610701055E-2</v>
      </c>
      <c r="R21" s="79">
        <f>(VLOOKUP($A20,'ADR Raw Data'!$B$6:$BE$49,'ADR Raw Data'!Y$1,FALSE))/100</f>
        <v>-3.2840358758756995E-2</v>
      </c>
      <c r="S21" s="80">
        <f>(VLOOKUP($A20,'ADR Raw Data'!$B$6:$BE$49,'ADR Raw Data'!AA$1,FALSE))/100</f>
        <v>9.1537992909876492E-2</v>
      </c>
      <c r="T21" s="80">
        <f>(VLOOKUP($A20,'ADR Raw Data'!$B$6:$BE$49,'ADR Raw Data'!AB$1,FALSE))/100</f>
        <v>4.1534767337725799E-2</v>
      </c>
      <c r="U21" s="79">
        <f>(VLOOKUP($A20,'ADR Raw Data'!$B$6:$BE$49,'ADR Raw Data'!AC$1,FALSE))/100</f>
        <v>6.6057961624851197E-2</v>
      </c>
      <c r="V21" s="81">
        <f>(VLOOKUP($A20,'ADR Raw Data'!$B$6:$BE$49,'ADR Raw Data'!AE$1,FALSE))/100</f>
        <v>1.47211244269485E-3</v>
      </c>
      <c r="X21" s="78">
        <f>(VLOOKUP($A20,'RevPAR Raw Data'!$B$6:$BE$49,'RevPAR Raw Data'!T$1,FALSE))/100</f>
        <v>-4.9083490997710297E-2</v>
      </c>
      <c r="Y21" s="79">
        <f>(VLOOKUP($A20,'RevPAR Raw Data'!$B$6:$BE$49,'RevPAR Raw Data'!U$1,FALSE))/100</f>
        <v>-7.8588299831727298E-2</v>
      </c>
      <c r="Z21" s="79">
        <f>(VLOOKUP($A20,'RevPAR Raw Data'!$B$6:$BE$49,'RevPAR Raw Data'!V$1,FALSE))/100</f>
        <v>-6.8214502906019298E-2</v>
      </c>
      <c r="AA21" s="79">
        <f>(VLOOKUP($A20,'RevPAR Raw Data'!$B$6:$BE$49,'RevPAR Raw Data'!W$1,FALSE))/100</f>
        <v>-2.1012564514504999E-2</v>
      </c>
      <c r="AB21" s="79">
        <f>(VLOOKUP($A20,'RevPAR Raw Data'!$B$6:$BE$49,'RevPAR Raw Data'!X$1,FALSE))/100</f>
        <v>4.46014610701055E-2</v>
      </c>
      <c r="AC21" s="79">
        <f>(VLOOKUP($A20,'RevPAR Raw Data'!$B$6:$BE$49,'RevPAR Raw Data'!Y$1,FALSE))/100</f>
        <v>-3.2840358758756995E-2</v>
      </c>
      <c r="AD21" s="80">
        <f>(VLOOKUP($A20,'RevPAR Raw Data'!$B$6:$BE$49,'RevPAR Raw Data'!AA$1,FALSE))/100</f>
        <v>9.1537992909876492E-2</v>
      </c>
      <c r="AE21" s="80">
        <f>(VLOOKUP($A20,'RevPAR Raw Data'!$B$6:$BE$49,'RevPAR Raw Data'!AB$1,FALSE))/100</f>
        <v>4.1534767337725799E-2</v>
      </c>
      <c r="AF21" s="79">
        <f>(VLOOKUP($A20,'RevPAR Raw Data'!$B$6:$BE$49,'RevPAR Raw Data'!AC$1,FALSE))/100</f>
        <v>6.6057961624851197E-2</v>
      </c>
      <c r="AG21" s="81">
        <f>(VLOOKUP($A20,'RevPAR Raw Data'!$B$6:$BE$49,'RevPAR Raw Data'!AE$1,FALSE))/100</f>
        <v>1.47211244269485E-3</v>
      </c>
    </row>
    <row r="22" spans="1:33" x14ac:dyDescent="0.25">
      <c r="A22" s="128"/>
      <c r="B22" s="106"/>
      <c r="C22" s="107"/>
      <c r="D22" s="107"/>
      <c r="E22" s="107"/>
      <c r="F22" s="107"/>
      <c r="G22" s="108"/>
      <c r="H22" s="88"/>
      <c r="I22" s="88"/>
      <c r="J22" s="108"/>
      <c r="K22" s="109"/>
      <c r="M22" s="110"/>
      <c r="N22" s="111"/>
      <c r="O22" s="111"/>
      <c r="P22" s="111"/>
      <c r="Q22" s="111"/>
      <c r="R22" s="112"/>
      <c r="S22" s="111"/>
      <c r="T22" s="111"/>
      <c r="U22" s="112"/>
      <c r="V22" s="113"/>
      <c r="X22" s="110"/>
      <c r="Y22" s="111"/>
      <c r="Z22" s="111"/>
      <c r="AA22" s="111"/>
      <c r="AB22" s="111"/>
      <c r="AC22" s="112"/>
      <c r="AD22" s="111"/>
      <c r="AE22" s="111"/>
      <c r="AF22" s="112"/>
      <c r="AG22" s="113"/>
    </row>
    <row r="23" spans="1:33" x14ac:dyDescent="0.25">
      <c r="A23" s="105" t="s">
        <v>21</v>
      </c>
      <c r="B23" s="82">
        <f>(VLOOKUP($A23,'Occupancy Raw Data'!$B$8:$BE$51,'Occupancy Raw Data'!G$3,FALSE))/100</f>
        <v>0.505391488050701</v>
      </c>
      <c r="C23" s="88">
        <f>(VLOOKUP($A23,'Occupancy Raw Data'!$B$8:$BE$51,'Occupancy Raw Data'!H$3,FALSE))/100</f>
        <v>0.59601249944984802</v>
      </c>
      <c r="D23" s="88">
        <f>(VLOOKUP($A23,'Occupancy Raw Data'!$B$8:$BE$51,'Occupancy Raw Data'!I$3,FALSE))/100</f>
        <v>0.64240130275956109</v>
      </c>
      <c r="E23" s="88">
        <f>(VLOOKUP($A23,'Occupancy Raw Data'!$B$8:$BE$51,'Occupancy Raw Data'!J$3,FALSE))/100</f>
        <v>0.65322829100831792</v>
      </c>
      <c r="F23" s="88">
        <f>(VLOOKUP($A23,'Occupancy Raw Data'!$B$8:$BE$51,'Occupancy Raw Data'!K$3,FALSE))/100</f>
        <v>0.66128251397385596</v>
      </c>
      <c r="G23" s="89">
        <f>(VLOOKUP($A23,'Occupancy Raw Data'!$B$8:$BE$51,'Occupancy Raw Data'!L$3,FALSE))/100</f>
        <v>0.611663219048457</v>
      </c>
      <c r="H23" s="88">
        <f>(VLOOKUP($A23,'Occupancy Raw Data'!$B$8:$BE$51,'Occupancy Raw Data'!N$3,FALSE))/100</f>
        <v>0.73302231415870689</v>
      </c>
      <c r="I23" s="88">
        <f>(VLOOKUP($A23,'Occupancy Raw Data'!$B$8:$BE$51,'Occupancy Raw Data'!O$3,FALSE))/100</f>
        <v>0.72888517230755601</v>
      </c>
      <c r="J23" s="89">
        <f>(VLOOKUP($A23,'Occupancy Raw Data'!$B$8:$BE$51,'Occupancy Raw Data'!P$3,FALSE))/100</f>
        <v>0.73095374323313189</v>
      </c>
      <c r="K23" s="83">
        <f>(VLOOKUP($A23,'Occupancy Raw Data'!$B$8:$BE$51,'Occupancy Raw Data'!R$3,FALSE))/100</f>
        <v>0.64574622595836406</v>
      </c>
      <c r="M23" s="110">
        <f>VLOOKUP($A23,'ADR Raw Data'!$B$6:$BE$49,'ADR Raw Data'!G$1,FALSE)</f>
        <v>43.674387130848103</v>
      </c>
      <c r="N23" s="111">
        <f>VLOOKUP($A23,'ADR Raw Data'!$B$6:$BE$49,'ADR Raw Data'!H$1,FALSE)</f>
        <v>51.896381321244597</v>
      </c>
      <c r="O23" s="111">
        <f>VLOOKUP($A23,'ADR Raw Data'!$B$6:$BE$49,'ADR Raw Data'!I$1,FALSE)</f>
        <v>56.9293574226486</v>
      </c>
      <c r="P23" s="111">
        <f>VLOOKUP($A23,'ADR Raw Data'!$B$6:$BE$49,'ADR Raw Data'!J$1,FALSE)</f>
        <v>59.431398265921302</v>
      </c>
      <c r="Q23" s="111">
        <f>VLOOKUP($A23,'ADR Raw Data'!$B$6:$BE$49,'ADR Raw Data'!K$1,FALSE)</f>
        <v>60.972258263280601</v>
      </c>
      <c r="R23" s="112">
        <f>VLOOKUP($A23,'ADR Raw Data'!$B$6:$BE$49,'ADR Raw Data'!L$1,FALSE)</f>
        <v>54.580756480788601</v>
      </c>
      <c r="S23" s="111">
        <f>VLOOKUP($A23,'ADR Raw Data'!$B$6:$BE$49,'ADR Raw Data'!N$1,FALSE)</f>
        <v>79.467828880770995</v>
      </c>
      <c r="T23" s="111">
        <f>VLOOKUP($A23,'ADR Raw Data'!$B$6:$BE$49,'ADR Raw Data'!O$1,FALSE)</f>
        <v>78.534110294441206</v>
      </c>
      <c r="U23" s="112">
        <f>VLOOKUP($A23,'ADR Raw Data'!$B$6:$BE$49,'ADR Raw Data'!P$1,FALSE)</f>
        <v>79.000969587606093</v>
      </c>
      <c r="V23" s="113">
        <f>VLOOKUP($A23,'ADR Raw Data'!$B$6:$BE$49,'ADR Raw Data'!R$1,FALSE)</f>
        <v>61.557960225593597</v>
      </c>
      <c r="X23" s="110">
        <f>VLOOKUP($A23,'RevPAR Raw Data'!$B$6:$BE$49,'RevPAR Raw Data'!G$1,FALSE)</f>
        <v>43.674387130848103</v>
      </c>
      <c r="Y23" s="111">
        <f>VLOOKUP($A23,'RevPAR Raw Data'!$B$6:$BE$49,'RevPAR Raw Data'!H$1,FALSE)</f>
        <v>51.896381321244597</v>
      </c>
      <c r="Z23" s="111">
        <f>VLOOKUP($A23,'RevPAR Raw Data'!$B$6:$BE$49,'RevPAR Raw Data'!I$1,FALSE)</f>
        <v>56.9293574226486</v>
      </c>
      <c r="AA23" s="111">
        <f>VLOOKUP($A23,'RevPAR Raw Data'!$B$6:$BE$49,'RevPAR Raw Data'!J$1,FALSE)</f>
        <v>59.431398265921302</v>
      </c>
      <c r="AB23" s="111">
        <f>VLOOKUP($A23,'RevPAR Raw Data'!$B$6:$BE$49,'RevPAR Raw Data'!K$1,FALSE)</f>
        <v>60.972258263280601</v>
      </c>
      <c r="AC23" s="112">
        <f>VLOOKUP($A23,'RevPAR Raw Data'!$B$6:$BE$49,'RevPAR Raw Data'!L$1,FALSE)</f>
        <v>54.580756480788601</v>
      </c>
      <c r="AD23" s="111">
        <f>VLOOKUP($A23,'RevPAR Raw Data'!$B$6:$BE$49,'RevPAR Raw Data'!N$1,FALSE)</f>
        <v>79.467828880770995</v>
      </c>
      <c r="AE23" s="111">
        <f>VLOOKUP($A23,'RevPAR Raw Data'!$B$6:$BE$49,'RevPAR Raw Data'!O$1,FALSE)</f>
        <v>78.534110294441206</v>
      </c>
      <c r="AF23" s="112">
        <f>VLOOKUP($A23,'RevPAR Raw Data'!$B$6:$BE$49,'RevPAR Raw Data'!P$1,FALSE)</f>
        <v>79.000969587606093</v>
      </c>
      <c r="AG23" s="113">
        <f>VLOOKUP($A23,'RevPAR Raw Data'!$B$6:$BE$49,'RevPAR Raw Data'!R$1,FALSE)</f>
        <v>61.557960225593597</v>
      </c>
    </row>
    <row r="24" spans="1:33" x14ac:dyDescent="0.25">
      <c r="A24" s="90" t="s">
        <v>14</v>
      </c>
      <c r="B24" s="78">
        <f>(VLOOKUP($A23,'Occupancy Raw Data'!$B$8:$BE$51,'Occupancy Raw Data'!T$3,FALSE))/100</f>
        <v>-5.0917295809434299E-2</v>
      </c>
      <c r="C24" s="79">
        <f>(VLOOKUP($A23,'Occupancy Raw Data'!$B$8:$BE$51,'Occupancy Raw Data'!U$3,FALSE))/100</f>
        <v>-6.2078639304790496E-2</v>
      </c>
      <c r="D24" s="79">
        <f>(VLOOKUP($A23,'Occupancy Raw Data'!$B$8:$BE$51,'Occupancy Raw Data'!V$3,FALSE))/100</f>
        <v>-3.6900160655854601E-2</v>
      </c>
      <c r="E24" s="79">
        <f>(VLOOKUP($A23,'Occupancy Raw Data'!$B$8:$BE$51,'Occupancy Raw Data'!W$3,FALSE))/100</f>
        <v>-2.4843689559996898E-2</v>
      </c>
      <c r="F24" s="79">
        <f>(VLOOKUP($A23,'Occupancy Raw Data'!$B$8:$BE$51,'Occupancy Raw Data'!X$3,FALSE))/100</f>
        <v>2.4478455978419698E-4</v>
      </c>
      <c r="G24" s="79">
        <f>(VLOOKUP($A23,'Occupancy Raw Data'!$B$8:$BE$51,'Occupancy Raw Data'!Y$3,FALSE))/100</f>
        <v>-3.4003917393078405E-2</v>
      </c>
      <c r="H24" s="80">
        <f>(VLOOKUP($A23,'Occupancy Raw Data'!$B$8:$BE$51,'Occupancy Raw Data'!AA$3,FALSE))/100</f>
        <v>3.8071790299998499E-2</v>
      </c>
      <c r="I24" s="80">
        <f>(VLOOKUP($A23,'Occupancy Raw Data'!$B$8:$BE$51,'Occupancy Raw Data'!AB$3,FALSE))/100</f>
        <v>-2.7447506041378298E-3</v>
      </c>
      <c r="J24" s="79">
        <f>(VLOOKUP($A23,'Occupancy Raw Data'!$B$8:$BE$51,'Occupancy Raw Data'!AC$3,FALSE))/100</f>
        <v>1.7311986133915901E-2</v>
      </c>
      <c r="K24" s="81">
        <f>(VLOOKUP($A23,'Occupancy Raw Data'!$B$8:$BE$51,'Occupancy Raw Data'!AE$3,FALSE))/100</f>
        <v>-1.7983396872669598E-2</v>
      </c>
      <c r="M24" s="78">
        <f>(VLOOKUP($A23,'ADR Raw Data'!$B$6:$BE$49,'ADR Raw Data'!T$1,FALSE))/100</f>
        <v>-5.30075612050286E-2</v>
      </c>
      <c r="N24" s="79">
        <f>(VLOOKUP($A23,'ADR Raw Data'!$B$6:$BE$49,'ADR Raw Data'!U$1,FALSE))/100</f>
        <v>-8.7883288760945602E-2</v>
      </c>
      <c r="O24" s="79">
        <f>(VLOOKUP($A23,'ADR Raw Data'!$B$6:$BE$49,'ADR Raw Data'!V$1,FALSE))/100</f>
        <v>-5.7082274931777199E-2</v>
      </c>
      <c r="P24" s="79">
        <f>(VLOOKUP($A23,'ADR Raw Data'!$B$6:$BE$49,'ADR Raw Data'!W$1,FALSE))/100</f>
        <v>-1.8150544819971699E-2</v>
      </c>
      <c r="Q24" s="79">
        <f>(VLOOKUP($A23,'ADR Raw Data'!$B$6:$BE$49,'ADR Raw Data'!X$1,FALSE))/100</f>
        <v>2.2424548140058401E-2</v>
      </c>
      <c r="R24" s="79">
        <f>(VLOOKUP($A23,'ADR Raw Data'!$B$6:$BE$49,'ADR Raw Data'!Y$1,FALSE))/100</f>
        <v>-3.7568085964222099E-2</v>
      </c>
      <c r="S24" s="80">
        <f>(VLOOKUP($A23,'ADR Raw Data'!$B$6:$BE$49,'ADR Raw Data'!AA$1,FALSE))/100</f>
        <v>7.2710026396606897E-2</v>
      </c>
      <c r="T24" s="80">
        <f>(VLOOKUP($A23,'ADR Raw Data'!$B$6:$BE$49,'ADR Raw Data'!AB$1,FALSE))/100</f>
        <v>7.4609950301065099E-3</v>
      </c>
      <c r="U24" s="79">
        <f>(VLOOKUP($A23,'ADR Raw Data'!$B$6:$BE$49,'ADR Raw Data'!AC$1,FALSE))/100</f>
        <v>3.9254814574240599E-2</v>
      </c>
      <c r="V24" s="81">
        <f>(VLOOKUP($A23,'ADR Raw Data'!$B$6:$BE$49,'ADR Raw Data'!AE$1,FALSE))/100</f>
        <v>-1.0754627171671799E-2</v>
      </c>
      <c r="X24" s="78">
        <f>(VLOOKUP($A23,'RevPAR Raw Data'!$B$6:$BE$49,'RevPAR Raw Data'!T$1,FALSE))/100</f>
        <v>-5.30075612050286E-2</v>
      </c>
      <c r="Y24" s="79">
        <f>(VLOOKUP($A23,'RevPAR Raw Data'!$B$6:$BE$49,'RevPAR Raw Data'!U$1,FALSE))/100</f>
        <v>-8.7883288760945602E-2</v>
      </c>
      <c r="Z24" s="79">
        <f>(VLOOKUP($A23,'RevPAR Raw Data'!$B$6:$BE$49,'RevPAR Raw Data'!V$1,FALSE))/100</f>
        <v>-5.7082274931777199E-2</v>
      </c>
      <c r="AA24" s="79">
        <f>(VLOOKUP($A23,'RevPAR Raw Data'!$B$6:$BE$49,'RevPAR Raw Data'!W$1,FALSE))/100</f>
        <v>-1.8150544819971699E-2</v>
      </c>
      <c r="AB24" s="79">
        <f>(VLOOKUP($A23,'RevPAR Raw Data'!$B$6:$BE$49,'RevPAR Raw Data'!X$1,FALSE))/100</f>
        <v>2.2424548140058401E-2</v>
      </c>
      <c r="AC24" s="79">
        <f>(VLOOKUP($A23,'RevPAR Raw Data'!$B$6:$BE$49,'RevPAR Raw Data'!Y$1,FALSE))/100</f>
        <v>-3.7568085964222099E-2</v>
      </c>
      <c r="AD24" s="80">
        <f>(VLOOKUP($A23,'RevPAR Raw Data'!$B$6:$BE$49,'RevPAR Raw Data'!AA$1,FALSE))/100</f>
        <v>7.2710026396606897E-2</v>
      </c>
      <c r="AE24" s="80">
        <f>(VLOOKUP($A23,'RevPAR Raw Data'!$B$6:$BE$49,'RevPAR Raw Data'!AB$1,FALSE))/100</f>
        <v>7.4609950301065099E-3</v>
      </c>
      <c r="AF24" s="79">
        <f>(VLOOKUP($A23,'RevPAR Raw Data'!$B$6:$BE$49,'RevPAR Raw Data'!AC$1,FALSE))/100</f>
        <v>3.9254814574240599E-2</v>
      </c>
      <c r="AG24" s="81">
        <f>(VLOOKUP($A23,'RevPAR Raw Data'!$B$6:$BE$49,'RevPAR Raw Data'!AE$1,FALSE))/100</f>
        <v>-1.0754627171671799E-2</v>
      </c>
    </row>
    <row r="25" spans="1:33" x14ac:dyDescent="0.25">
      <c r="A25" s="128"/>
      <c r="B25" s="106"/>
      <c r="C25" s="107"/>
      <c r="D25" s="107"/>
      <c r="E25" s="107"/>
      <c r="F25" s="107"/>
      <c r="G25" s="108"/>
      <c r="H25" s="88"/>
      <c r="I25" s="88"/>
      <c r="J25" s="108"/>
      <c r="K25" s="109"/>
      <c r="M25" s="110"/>
      <c r="N25" s="111"/>
      <c r="O25" s="111"/>
      <c r="P25" s="111"/>
      <c r="Q25" s="111"/>
      <c r="R25" s="112"/>
      <c r="S25" s="111"/>
      <c r="T25" s="111"/>
      <c r="U25" s="112"/>
      <c r="V25" s="113"/>
      <c r="X25" s="110"/>
      <c r="Y25" s="111"/>
      <c r="Z25" s="111"/>
      <c r="AA25" s="111"/>
      <c r="AB25" s="111"/>
      <c r="AC25" s="112"/>
      <c r="AD25" s="111"/>
      <c r="AE25" s="111"/>
      <c r="AF25" s="112"/>
      <c r="AG25" s="113"/>
    </row>
    <row r="26" spans="1:33" x14ac:dyDescent="0.25">
      <c r="A26" s="105" t="s">
        <v>22</v>
      </c>
      <c r="B26" s="82">
        <f>(VLOOKUP($A26,'Occupancy Raw Data'!$B$8:$BE$51,'Occupancy Raw Data'!G$3,FALSE))/100</f>
        <v>0.50277842770238601</v>
      </c>
      <c r="C26" s="88">
        <f>(VLOOKUP($A26,'Occupancy Raw Data'!$B$8:$BE$51,'Occupancy Raw Data'!H$3,FALSE))/100</f>
        <v>0.55080135704258304</v>
      </c>
      <c r="D26" s="88">
        <f>(VLOOKUP($A26,'Occupancy Raw Data'!$B$8:$BE$51,'Occupancy Raw Data'!I$3,FALSE))/100</f>
        <v>0.56910973327093994</v>
      </c>
      <c r="E26" s="88">
        <f>(VLOOKUP($A26,'Occupancy Raw Data'!$B$8:$BE$51,'Occupancy Raw Data'!J$3,FALSE))/100</f>
        <v>0.586686944314459</v>
      </c>
      <c r="F26" s="88">
        <f>(VLOOKUP($A26,'Occupancy Raw Data'!$B$8:$BE$51,'Occupancy Raw Data'!K$3,FALSE))/100</f>
        <v>0.59502222742161903</v>
      </c>
      <c r="G26" s="89">
        <f>(VLOOKUP($A26,'Occupancy Raw Data'!$B$8:$BE$51,'Occupancy Raw Data'!L$3,FALSE))/100</f>
        <v>0.56087973795039703</v>
      </c>
      <c r="H26" s="88">
        <f>(VLOOKUP($A26,'Occupancy Raw Data'!$B$8:$BE$51,'Occupancy Raw Data'!N$3,FALSE))/100</f>
        <v>0.66846045858680303</v>
      </c>
      <c r="I26" s="88">
        <f>(VLOOKUP($A26,'Occupancy Raw Data'!$B$8:$BE$51,'Occupancy Raw Data'!O$3,FALSE))/100</f>
        <v>0.67194080486663499</v>
      </c>
      <c r="J26" s="89">
        <f>(VLOOKUP($A26,'Occupancy Raw Data'!$B$8:$BE$51,'Occupancy Raw Data'!P$3,FALSE))/100</f>
        <v>0.67020063172671895</v>
      </c>
      <c r="K26" s="83">
        <f>(VLOOKUP($A26,'Occupancy Raw Data'!$B$8:$BE$51,'Occupancy Raw Data'!R$3,FALSE))/100</f>
        <v>0.59211427902934599</v>
      </c>
      <c r="M26" s="110">
        <f>VLOOKUP($A26,'ADR Raw Data'!$B$6:$BE$49,'ADR Raw Data'!G$1,FALSE)</f>
        <v>33.881479114997603</v>
      </c>
      <c r="N26" s="111">
        <f>VLOOKUP($A26,'ADR Raw Data'!$B$6:$BE$49,'ADR Raw Data'!H$1,FALSE)</f>
        <v>37.238862523397202</v>
      </c>
      <c r="O26" s="111">
        <f>VLOOKUP($A26,'ADR Raw Data'!$B$6:$BE$49,'ADR Raw Data'!I$1,FALSE)</f>
        <v>38.754237189985901</v>
      </c>
      <c r="P26" s="111">
        <f>VLOOKUP($A26,'ADR Raw Data'!$B$6:$BE$49,'ADR Raw Data'!J$1,FALSE)</f>
        <v>40.008708817852103</v>
      </c>
      <c r="Q26" s="111">
        <f>VLOOKUP($A26,'ADR Raw Data'!$B$6:$BE$49,'ADR Raw Data'!K$1,FALSE)</f>
        <v>41.248467492395797</v>
      </c>
      <c r="R26" s="112">
        <f>VLOOKUP($A26,'ADR Raw Data'!$B$6:$BE$49,'ADR Raw Data'!L$1,FALSE)</f>
        <v>38.226351027725698</v>
      </c>
      <c r="S26" s="111">
        <f>VLOOKUP($A26,'ADR Raw Data'!$B$6:$BE$49,'ADR Raw Data'!N$1,FALSE)</f>
        <v>54.379386461745398</v>
      </c>
      <c r="T26" s="111">
        <f>VLOOKUP($A26,'ADR Raw Data'!$B$6:$BE$49,'ADR Raw Data'!O$1,FALSE)</f>
        <v>55.759266840196503</v>
      </c>
      <c r="U26" s="112">
        <f>VLOOKUP($A26,'ADR Raw Data'!$B$6:$BE$49,'ADR Raw Data'!P$1,FALSE)</f>
        <v>55.069326650970901</v>
      </c>
      <c r="V26" s="113">
        <f>VLOOKUP($A26,'ADR Raw Data'!$B$6:$BE$49,'ADR Raw Data'!R$1,FALSE)</f>
        <v>43.038629777224401</v>
      </c>
      <c r="X26" s="110">
        <f>VLOOKUP($A26,'RevPAR Raw Data'!$B$6:$BE$49,'RevPAR Raw Data'!G$1,FALSE)</f>
        <v>33.881479114997603</v>
      </c>
      <c r="Y26" s="111">
        <f>VLOOKUP($A26,'RevPAR Raw Data'!$B$6:$BE$49,'RevPAR Raw Data'!H$1,FALSE)</f>
        <v>37.238862523397202</v>
      </c>
      <c r="Z26" s="111">
        <f>VLOOKUP($A26,'RevPAR Raw Data'!$B$6:$BE$49,'RevPAR Raw Data'!I$1,FALSE)</f>
        <v>38.754237189985901</v>
      </c>
      <c r="AA26" s="111">
        <f>VLOOKUP($A26,'RevPAR Raw Data'!$B$6:$BE$49,'RevPAR Raw Data'!J$1,FALSE)</f>
        <v>40.008708817852103</v>
      </c>
      <c r="AB26" s="111">
        <f>VLOOKUP($A26,'RevPAR Raw Data'!$B$6:$BE$49,'RevPAR Raw Data'!K$1,FALSE)</f>
        <v>41.248467492395797</v>
      </c>
      <c r="AC26" s="112">
        <f>VLOOKUP($A26,'RevPAR Raw Data'!$B$6:$BE$49,'RevPAR Raw Data'!L$1,FALSE)</f>
        <v>38.226351027725698</v>
      </c>
      <c r="AD26" s="111">
        <f>VLOOKUP($A26,'RevPAR Raw Data'!$B$6:$BE$49,'RevPAR Raw Data'!N$1,FALSE)</f>
        <v>54.379386461745398</v>
      </c>
      <c r="AE26" s="111">
        <f>VLOOKUP($A26,'RevPAR Raw Data'!$B$6:$BE$49,'RevPAR Raw Data'!O$1,FALSE)</f>
        <v>55.759266840196503</v>
      </c>
      <c r="AF26" s="112">
        <f>VLOOKUP($A26,'RevPAR Raw Data'!$B$6:$BE$49,'RevPAR Raw Data'!P$1,FALSE)</f>
        <v>55.069326650970901</v>
      </c>
      <c r="AG26" s="113">
        <f>VLOOKUP($A26,'RevPAR Raw Data'!$B$6:$BE$49,'RevPAR Raw Data'!R$1,FALSE)</f>
        <v>43.038629777224401</v>
      </c>
    </row>
    <row r="27" spans="1:33" x14ac:dyDescent="0.25">
      <c r="A27" s="90" t="s">
        <v>14</v>
      </c>
      <c r="B27" s="78">
        <f>(VLOOKUP($A26,'Occupancy Raw Data'!$B$8:$BE$51,'Occupancy Raw Data'!T$3,FALSE))/100</f>
        <v>1.47299218728853E-2</v>
      </c>
      <c r="C27" s="79">
        <f>(VLOOKUP($A26,'Occupancy Raw Data'!$B$8:$BE$51,'Occupancy Raw Data'!U$3,FALSE))/100</f>
        <v>4.5708045557962601E-3</v>
      </c>
      <c r="D27" s="79">
        <f>(VLOOKUP($A26,'Occupancy Raw Data'!$B$8:$BE$51,'Occupancy Raw Data'!V$3,FALSE))/100</f>
        <v>8.2955069379013497E-3</v>
      </c>
      <c r="E27" s="79">
        <f>(VLOOKUP($A26,'Occupancy Raw Data'!$B$8:$BE$51,'Occupancy Raw Data'!W$3,FALSE))/100</f>
        <v>2.0930245080948401E-2</v>
      </c>
      <c r="F27" s="79">
        <f>(VLOOKUP($A26,'Occupancy Raw Data'!$B$8:$BE$51,'Occupancy Raw Data'!X$3,FALSE))/100</f>
        <v>3.36051345612704E-2</v>
      </c>
      <c r="G27" s="79">
        <f>(VLOOKUP($A26,'Occupancy Raw Data'!$B$8:$BE$51,'Occupancy Raw Data'!Y$3,FALSE))/100</f>
        <v>1.66248142666926E-2</v>
      </c>
      <c r="H27" s="80">
        <f>(VLOOKUP($A26,'Occupancy Raw Data'!$B$8:$BE$51,'Occupancy Raw Data'!AA$3,FALSE))/100</f>
        <v>5.8844567280345102E-2</v>
      </c>
      <c r="I27" s="80">
        <f>(VLOOKUP($A26,'Occupancy Raw Data'!$B$8:$BE$51,'Occupancy Raw Data'!AB$3,FALSE))/100</f>
        <v>3.4631853816714797E-2</v>
      </c>
      <c r="J27" s="79">
        <f>(VLOOKUP($A26,'Occupancy Raw Data'!$B$8:$BE$51,'Occupancy Raw Data'!AC$3,FALSE))/100</f>
        <v>4.65667619851272E-2</v>
      </c>
      <c r="K27" s="81">
        <f>(VLOOKUP($A26,'Occupancy Raw Data'!$B$8:$BE$51,'Occupancy Raw Data'!AE$3,FALSE))/100</f>
        <v>2.6118655120220602E-2</v>
      </c>
      <c r="M27" s="78">
        <f>(VLOOKUP($A26,'ADR Raw Data'!$B$6:$BE$49,'ADR Raw Data'!T$1,FALSE))/100</f>
        <v>-1.1805625160707699E-3</v>
      </c>
      <c r="N27" s="79">
        <f>(VLOOKUP($A26,'ADR Raw Data'!$B$6:$BE$49,'ADR Raw Data'!U$1,FALSE))/100</f>
        <v>-1.5386757021730599E-2</v>
      </c>
      <c r="O27" s="79">
        <f>(VLOOKUP($A26,'ADR Raw Data'!$B$6:$BE$49,'ADR Raw Data'!V$1,FALSE))/100</f>
        <v>-8.1382565246992094E-3</v>
      </c>
      <c r="P27" s="79">
        <f>(VLOOKUP($A26,'ADR Raw Data'!$B$6:$BE$49,'ADR Raw Data'!W$1,FALSE))/100</f>
        <v>7.6783518121911701E-3</v>
      </c>
      <c r="Q27" s="79">
        <f>(VLOOKUP($A26,'ADR Raw Data'!$B$6:$BE$49,'ADR Raw Data'!X$1,FALSE))/100</f>
        <v>3.6044825958044105E-2</v>
      </c>
      <c r="R27" s="79">
        <f>(VLOOKUP($A26,'ADR Raw Data'!$B$6:$BE$49,'ADR Raw Data'!Y$1,FALSE))/100</f>
        <v>4.2029841410933695E-3</v>
      </c>
      <c r="S27" s="80">
        <f>(VLOOKUP($A26,'ADR Raw Data'!$B$6:$BE$49,'ADR Raw Data'!AA$1,FALSE))/100</f>
        <v>4.8077606290784593E-2</v>
      </c>
      <c r="T27" s="80">
        <f>(VLOOKUP($A26,'ADR Raw Data'!$B$6:$BE$49,'ADR Raw Data'!AB$1,FALSE))/100</f>
        <v>8.1580136103792892E-3</v>
      </c>
      <c r="U27" s="79">
        <f>(VLOOKUP($A26,'ADR Raw Data'!$B$6:$BE$49,'ADR Raw Data'!AC$1,FALSE))/100</f>
        <v>2.7480399303466897E-2</v>
      </c>
      <c r="V27" s="81">
        <f>(VLOOKUP($A26,'ADR Raw Data'!$B$6:$BE$49,'ADR Raw Data'!AE$1,FALSE))/100</f>
        <v>1.2589428722465601E-2</v>
      </c>
      <c r="X27" s="78">
        <f>(VLOOKUP($A26,'RevPAR Raw Data'!$B$6:$BE$49,'RevPAR Raw Data'!T$1,FALSE))/100</f>
        <v>-1.1805625160707699E-3</v>
      </c>
      <c r="Y27" s="79">
        <f>(VLOOKUP($A26,'RevPAR Raw Data'!$B$6:$BE$49,'RevPAR Raw Data'!U$1,FALSE))/100</f>
        <v>-1.5386757021730599E-2</v>
      </c>
      <c r="Z27" s="79">
        <f>(VLOOKUP($A26,'RevPAR Raw Data'!$B$6:$BE$49,'RevPAR Raw Data'!V$1,FALSE))/100</f>
        <v>-8.1382565246992094E-3</v>
      </c>
      <c r="AA27" s="79">
        <f>(VLOOKUP($A26,'RevPAR Raw Data'!$B$6:$BE$49,'RevPAR Raw Data'!W$1,FALSE))/100</f>
        <v>7.6783518121911701E-3</v>
      </c>
      <c r="AB27" s="79">
        <f>(VLOOKUP($A26,'RevPAR Raw Data'!$B$6:$BE$49,'RevPAR Raw Data'!X$1,FALSE))/100</f>
        <v>3.6044825958044105E-2</v>
      </c>
      <c r="AC27" s="79">
        <f>(VLOOKUP($A26,'RevPAR Raw Data'!$B$6:$BE$49,'RevPAR Raw Data'!Y$1,FALSE))/100</f>
        <v>4.2029841410933695E-3</v>
      </c>
      <c r="AD27" s="80">
        <f>(VLOOKUP($A26,'RevPAR Raw Data'!$B$6:$BE$49,'RevPAR Raw Data'!AA$1,FALSE))/100</f>
        <v>4.8077606290784593E-2</v>
      </c>
      <c r="AE27" s="80">
        <f>(VLOOKUP($A26,'RevPAR Raw Data'!$B$6:$BE$49,'RevPAR Raw Data'!AB$1,FALSE))/100</f>
        <v>8.1580136103792892E-3</v>
      </c>
      <c r="AF27" s="79">
        <f>(VLOOKUP($A26,'RevPAR Raw Data'!$B$6:$BE$49,'RevPAR Raw Data'!AC$1,FALSE))/100</f>
        <v>2.7480399303466897E-2</v>
      </c>
      <c r="AG27" s="81">
        <f>(VLOOKUP($A26,'RevPAR Raw Data'!$B$6:$BE$49,'RevPAR Raw Data'!AE$1,FALSE))/100</f>
        <v>1.2589428722465601E-2</v>
      </c>
    </row>
    <row r="28" spans="1:33" x14ac:dyDescent="0.25">
      <c r="A28" s="143" t="s">
        <v>23</v>
      </c>
      <c r="B28" s="119"/>
      <c r="C28" s="120"/>
      <c r="D28" s="120"/>
      <c r="E28" s="120"/>
      <c r="F28" s="120"/>
      <c r="G28" s="121"/>
      <c r="H28" s="120"/>
      <c r="I28" s="120"/>
      <c r="J28" s="121"/>
      <c r="K28" s="122"/>
      <c r="M28" s="119"/>
      <c r="N28" s="120"/>
      <c r="O28" s="120"/>
      <c r="P28" s="120"/>
      <c r="Q28" s="120"/>
      <c r="R28" s="121"/>
      <c r="S28" s="120"/>
      <c r="T28" s="120"/>
      <c r="U28" s="121"/>
      <c r="V28" s="122"/>
      <c r="X28" s="119"/>
      <c r="Y28" s="120"/>
      <c r="Z28" s="120"/>
      <c r="AA28" s="120"/>
      <c r="AB28" s="120"/>
      <c r="AC28" s="121"/>
      <c r="AD28" s="120"/>
      <c r="AE28" s="120"/>
      <c r="AF28" s="121"/>
      <c r="AG28" s="122"/>
    </row>
    <row r="29" spans="1:33" x14ac:dyDescent="0.25">
      <c r="A29" s="105" t="s">
        <v>24</v>
      </c>
      <c r="B29" s="106">
        <f>(VLOOKUP($A29,'Occupancy Raw Data'!$B$8:$BE$45,'Occupancy Raw Data'!G$3,FALSE))/100</f>
        <v>0.459061775945596</v>
      </c>
      <c r="C29" s="107">
        <f>(VLOOKUP($A29,'Occupancy Raw Data'!$B$8:$BE$45,'Occupancy Raw Data'!H$3,FALSE))/100</f>
        <v>0.606625944091716</v>
      </c>
      <c r="D29" s="107">
        <f>(VLOOKUP($A29,'Occupancy Raw Data'!$B$8:$BE$45,'Occupancy Raw Data'!I$3,FALSE))/100</f>
        <v>0.67342701531610105</v>
      </c>
      <c r="E29" s="107">
        <f>(VLOOKUP($A29,'Occupancy Raw Data'!$B$8:$BE$45,'Occupancy Raw Data'!J$3,FALSE))/100</f>
        <v>0.74904462431919994</v>
      </c>
      <c r="F29" s="107">
        <f>(VLOOKUP($A29,'Occupancy Raw Data'!$B$8:$BE$45,'Occupancy Raw Data'!K$3,FALSE))/100</f>
        <v>0.764751903228718</v>
      </c>
      <c r="G29" s="108">
        <f>(VLOOKUP($A29,'Occupancy Raw Data'!$B$8:$BE$45,'Occupancy Raw Data'!L$3,FALSE))/100</f>
        <v>0.65058225258026592</v>
      </c>
      <c r="H29" s="88">
        <f>(VLOOKUP($A29,'Occupancy Raw Data'!$B$8:$BE$45,'Occupancy Raw Data'!N$3,FALSE))/100</f>
        <v>0.821863810068305</v>
      </c>
      <c r="I29" s="88">
        <f>(VLOOKUP($A29,'Occupancy Raw Data'!$B$8:$BE$45,'Occupancy Raw Data'!O$3,FALSE))/100</f>
        <v>0.82394005957933303</v>
      </c>
      <c r="J29" s="108">
        <f>(VLOOKUP($A29,'Occupancy Raw Data'!$B$8:$BE$45,'Occupancy Raw Data'!P$3,FALSE))/100</f>
        <v>0.8229019348238189</v>
      </c>
      <c r="K29" s="109">
        <f>(VLOOKUP($A29,'Occupancy Raw Data'!$B$8:$BE$45,'Occupancy Raw Data'!R$3,FALSE))/100</f>
        <v>0.69981644750699601</v>
      </c>
      <c r="M29" s="110">
        <f>VLOOKUP($A29,'ADR Raw Data'!$B$6:$BE$43,'ADR Raw Data'!G$1,FALSE)</f>
        <v>103.42808730991</v>
      </c>
      <c r="N29" s="111">
        <f>VLOOKUP($A29,'ADR Raw Data'!$B$6:$BE$43,'ADR Raw Data'!H$1,FALSE)</f>
        <v>109.75590922619</v>
      </c>
      <c r="O29" s="111">
        <f>VLOOKUP($A29,'ADR Raw Data'!$B$6:$BE$43,'ADR Raw Data'!I$1,FALSE)</f>
        <v>114.96785120643401</v>
      </c>
      <c r="P29" s="111">
        <f>VLOOKUP($A29,'ADR Raw Data'!$B$6:$BE$43,'ADR Raw Data'!J$1,FALSE)</f>
        <v>122.732150403727</v>
      </c>
      <c r="Q29" s="111">
        <f>VLOOKUP($A29,'ADR Raw Data'!$B$6:$BE$43,'ADR Raw Data'!K$1,FALSE)</f>
        <v>125.827781231556</v>
      </c>
      <c r="R29" s="112">
        <f>VLOOKUP($A29,'ADR Raw Data'!$B$6:$BE$43,'ADR Raw Data'!L$1,FALSE)</f>
        <v>116.708382853548</v>
      </c>
      <c r="S29" s="111">
        <f>VLOOKUP($A29,'ADR Raw Data'!$B$6:$BE$43,'ADR Raw Data'!N$1,FALSE)</f>
        <v>142.21708490462399</v>
      </c>
      <c r="T29" s="111">
        <f>VLOOKUP($A29,'ADR Raw Data'!$B$6:$BE$43,'ADR Raw Data'!O$1,FALSE)</f>
        <v>143.17774486889101</v>
      </c>
      <c r="U29" s="112">
        <f>VLOOKUP($A29,'ADR Raw Data'!$B$6:$BE$43,'ADR Raw Data'!P$1,FALSE)</f>
        <v>142.69802084285499</v>
      </c>
      <c r="V29" s="113">
        <f>VLOOKUP($A29,'ADR Raw Data'!$B$6:$BE$43,'ADR Raw Data'!R$1,FALSE)</f>
        <v>125.44002893138099</v>
      </c>
      <c r="X29" s="110">
        <f>VLOOKUP($A29,'RevPAR Raw Data'!$B$6:$BE$43,'RevPAR Raw Data'!G$1,FALSE)</f>
        <v>47.479881443143803</v>
      </c>
      <c r="Y29" s="111">
        <f>VLOOKUP($A29,'RevPAR Raw Data'!$B$6:$BE$43,'RevPAR Raw Data'!H$1,FALSE)</f>
        <v>66.580782053982404</v>
      </c>
      <c r="Z29" s="111">
        <f>VLOOKUP($A29,'RevPAR Raw Data'!$B$6:$BE$43,'RevPAR Raw Data'!I$1,FALSE)</f>
        <v>77.422456895254697</v>
      </c>
      <c r="AA29" s="111">
        <f>VLOOKUP($A29,'RevPAR Raw Data'!$B$6:$BE$43,'RevPAR Raw Data'!J$1,FALSE)</f>
        <v>91.931857491048007</v>
      </c>
      <c r="AB29" s="111">
        <f>VLOOKUP($A29,'RevPAR Raw Data'!$B$6:$BE$43,'RevPAR Raw Data'!K$1,FALSE)</f>
        <v>96.227035175879294</v>
      </c>
      <c r="AC29" s="112">
        <f>VLOOKUP($A29,'RevPAR Raw Data'!$B$6:$BE$43,'RevPAR Raw Data'!L$1,FALSE)</f>
        <v>75.928402611861699</v>
      </c>
      <c r="AD29" s="111">
        <f>VLOOKUP($A29,'RevPAR Raw Data'!$B$6:$BE$43,'RevPAR Raw Data'!N$1,FALSE)</f>
        <v>116.88307525652201</v>
      </c>
      <c r="AE29" s="111">
        <f>VLOOKUP($A29,'RevPAR Raw Data'!$B$6:$BE$43,'RevPAR Raw Data'!O$1,FALSE)</f>
        <v>117.969879637709</v>
      </c>
      <c r="AF29" s="112">
        <f>VLOOKUP($A29,'RevPAR Raw Data'!$B$6:$BE$43,'RevPAR Raw Data'!P$1,FALSE)</f>
        <v>117.426477447115</v>
      </c>
      <c r="AG29" s="113">
        <f>VLOOKUP($A29,'RevPAR Raw Data'!$B$6:$BE$43,'RevPAR Raw Data'!R$1,FALSE)</f>
        <v>87.784995421934298</v>
      </c>
    </row>
    <row r="30" spans="1:33" x14ac:dyDescent="0.25">
      <c r="A30" s="90" t="s">
        <v>14</v>
      </c>
      <c r="B30" s="78">
        <f>(VLOOKUP($A29,'Occupancy Raw Data'!$B$8:$BE$51,'Occupancy Raw Data'!T$3,FALSE))/100</f>
        <v>-1.0364158388446301E-2</v>
      </c>
      <c r="C30" s="79">
        <f>(VLOOKUP($A29,'Occupancy Raw Data'!$B$8:$BE$51,'Occupancy Raw Data'!U$3,FALSE))/100</f>
        <v>-3.0878795797757798E-2</v>
      </c>
      <c r="D30" s="79">
        <f>(VLOOKUP($A29,'Occupancy Raw Data'!$B$8:$BE$51,'Occupancy Raw Data'!V$3,FALSE))/100</f>
        <v>-2.3130607654719099E-2</v>
      </c>
      <c r="E30" s="79">
        <f>(VLOOKUP($A29,'Occupancy Raw Data'!$B$8:$BE$51,'Occupancy Raw Data'!W$3,FALSE))/100</f>
        <v>2.2275064147667299E-2</v>
      </c>
      <c r="F30" s="79">
        <f>(VLOOKUP($A29,'Occupancy Raw Data'!$B$8:$BE$51,'Occupancy Raw Data'!X$3,FALSE))/100</f>
        <v>0.117565464837557</v>
      </c>
      <c r="G30" s="79">
        <f>(VLOOKUP($A29,'Occupancy Raw Data'!$B$8:$BE$51,'Occupancy Raw Data'!Y$3,FALSE))/100</f>
        <v>1.77364892133232E-2</v>
      </c>
      <c r="H30" s="80">
        <f>(VLOOKUP($A29,'Occupancy Raw Data'!$B$8:$BE$51,'Occupancy Raw Data'!AA$3,FALSE))/100</f>
        <v>0.189736246426707</v>
      </c>
      <c r="I30" s="80">
        <f>(VLOOKUP($A29,'Occupancy Raw Data'!$B$8:$BE$51,'Occupancy Raw Data'!AB$3,FALSE))/100</f>
        <v>0.16316929882819997</v>
      </c>
      <c r="J30" s="79">
        <f>(VLOOKUP($A29,'Occupancy Raw Data'!$B$8:$BE$51,'Occupancy Raw Data'!AC$3,FALSE))/100</f>
        <v>0.17628603200606199</v>
      </c>
      <c r="K30" s="81">
        <f>(VLOOKUP($A29,'Occupancy Raw Data'!$B$8:$BE$51,'Occupancy Raw Data'!AE$3,FALSE))/100</f>
        <v>6.60100397779982E-2</v>
      </c>
      <c r="M30" s="78">
        <f>(VLOOKUP($A29,'ADR Raw Data'!$B$6:$BE$49,'ADR Raw Data'!T$1,FALSE))/100</f>
        <v>-2.4467499241371402E-2</v>
      </c>
      <c r="N30" s="79">
        <f>(VLOOKUP($A29,'ADR Raw Data'!$B$6:$BE$49,'ADR Raw Data'!U$1,FALSE))/100</f>
        <v>-2.57661632690903E-2</v>
      </c>
      <c r="O30" s="79">
        <f>(VLOOKUP($A29,'ADR Raw Data'!$B$6:$BE$49,'ADR Raw Data'!V$1,FALSE))/100</f>
        <v>-2.5375067640736399E-2</v>
      </c>
      <c r="P30" s="79">
        <f>(VLOOKUP($A29,'ADR Raw Data'!$B$6:$BE$49,'ADR Raw Data'!W$1,FALSE))/100</f>
        <v>1.0270720862139499E-2</v>
      </c>
      <c r="Q30" s="79">
        <f>(VLOOKUP($A29,'ADR Raw Data'!$B$6:$BE$49,'ADR Raw Data'!X$1,FALSE))/100</f>
        <v>6.1562553269053799E-2</v>
      </c>
      <c r="R30" s="79">
        <f>(VLOOKUP($A29,'ADR Raw Data'!$B$6:$BE$49,'ADR Raw Data'!Y$1,FALSE))/100</f>
        <v>5.0701985652518997E-3</v>
      </c>
      <c r="S30" s="80">
        <f>(VLOOKUP($A29,'ADR Raw Data'!$B$6:$BE$49,'ADR Raw Data'!AA$1,FALSE))/100</f>
        <v>7.6752607901316799E-2</v>
      </c>
      <c r="T30" s="80">
        <f>(VLOOKUP($A29,'ADR Raw Data'!$B$6:$BE$49,'ADR Raw Data'!AB$1,FALSE))/100</f>
        <v>6.8380952068111706E-2</v>
      </c>
      <c r="U30" s="79">
        <f>(VLOOKUP($A29,'ADR Raw Data'!$B$6:$BE$49,'ADR Raw Data'!AC$1,FALSE))/100</f>
        <v>7.24430606189225E-2</v>
      </c>
      <c r="V30" s="81">
        <f>(VLOOKUP($A29,'ADR Raw Data'!$B$6:$BE$49,'ADR Raw Data'!AE$1,FALSE))/100</f>
        <v>3.4325694492895902E-2</v>
      </c>
      <c r="X30" s="78">
        <f>(VLOOKUP($A29,'RevPAR Raw Data'!$B$6:$BE$43,'RevPAR Raw Data'!T$1,FALSE))/100</f>
        <v>-3.4578072592311E-2</v>
      </c>
      <c r="Y30" s="79">
        <f>(VLOOKUP($A29,'RevPAR Raw Data'!$B$6:$BE$43,'RevPAR Raw Data'!U$1,FALSE))/100</f>
        <v>-5.5849330972770304E-2</v>
      </c>
      <c r="Z30" s="79">
        <f>(VLOOKUP($A29,'RevPAR Raw Data'!$B$6:$BE$43,'RevPAR Raw Data'!V$1,FALSE))/100</f>
        <v>-4.79187345616457E-2</v>
      </c>
      <c r="AA30" s="79">
        <f>(VLOOKUP($A29,'RevPAR Raw Data'!$B$6:$BE$43,'RevPAR Raw Data'!W$1,FALSE))/100</f>
        <v>3.2774565975853799E-2</v>
      </c>
      <c r="AB30" s="79">
        <f>(VLOOKUP($A29,'RevPAR Raw Data'!$B$6:$BE$43,'RevPAR Raw Data'!X$1,FALSE))/100</f>
        <v>0.18636564829827398</v>
      </c>
      <c r="AC30" s="79">
        <f>(VLOOKUP($A29,'RevPAR Raw Data'!$B$6:$BE$43,'RevPAR Raw Data'!Y$1,FALSE))/100</f>
        <v>2.2896615300737101E-2</v>
      </c>
      <c r="AD30" s="80">
        <f>(VLOOKUP($A29,'RevPAR Raw Data'!$B$6:$BE$43,'RevPAR Raw Data'!AA$1,FALSE))/100</f>
        <v>0.28105160605468099</v>
      </c>
      <c r="AE30" s="80">
        <f>(VLOOKUP($A29,'RevPAR Raw Data'!$B$6:$BE$43,'RevPAR Raw Data'!AB$1,FALSE))/100</f>
        <v>0.24270792289847001</v>
      </c>
      <c r="AF30" s="79">
        <f>(VLOOKUP($A29,'RevPAR Raw Data'!$B$6:$BE$43,'RevPAR Raw Data'!AC$1,FALSE))/100</f>
        <v>0.26149979232786902</v>
      </c>
      <c r="AG30" s="81">
        <f>(VLOOKUP($A29,'RevPAR Raw Data'!$B$6:$BE$43,'RevPAR Raw Data'!AE$1,FALSE))/100</f>
        <v>0.10260157472977699</v>
      </c>
    </row>
    <row r="31" spans="1:33" x14ac:dyDescent="0.25">
      <c r="A31" s="128"/>
      <c r="B31" s="106"/>
      <c r="C31" s="107"/>
      <c r="D31" s="107"/>
      <c r="E31" s="107"/>
      <c r="F31" s="107"/>
      <c r="G31" s="108"/>
      <c r="H31" s="88"/>
      <c r="I31" s="88"/>
      <c r="J31" s="108"/>
      <c r="K31" s="109"/>
      <c r="M31" s="110"/>
      <c r="N31" s="111"/>
      <c r="O31" s="111"/>
      <c r="P31" s="111"/>
      <c r="Q31" s="111"/>
      <c r="R31" s="112"/>
      <c r="S31" s="111"/>
      <c r="T31" s="111"/>
      <c r="U31" s="112"/>
      <c r="V31" s="113"/>
      <c r="X31" s="110"/>
      <c r="Y31" s="111"/>
      <c r="Z31" s="111"/>
      <c r="AA31" s="111"/>
      <c r="AB31" s="111"/>
      <c r="AC31" s="112"/>
      <c r="AD31" s="111"/>
      <c r="AE31" s="111"/>
      <c r="AF31" s="112"/>
      <c r="AG31" s="113"/>
    </row>
    <row r="32" spans="1:33" x14ac:dyDescent="0.25">
      <c r="A32" s="105" t="s">
        <v>25</v>
      </c>
      <c r="B32" s="106">
        <f>(VLOOKUP($A32,'Occupancy Raw Data'!$B$8:$BE$45,'Occupancy Raw Data'!G$3,FALSE))/100</f>
        <v>0.47693510555121099</v>
      </c>
      <c r="C32" s="107">
        <f>(VLOOKUP($A32,'Occupancy Raw Data'!$B$8:$BE$45,'Occupancy Raw Data'!H$3,FALSE))/100</f>
        <v>0.637216575449569</v>
      </c>
      <c r="D32" s="107">
        <f>(VLOOKUP($A32,'Occupancy Raw Data'!$B$8:$BE$45,'Occupancy Raw Data'!I$3,FALSE))/100</f>
        <v>0.64816262705238403</v>
      </c>
      <c r="E32" s="107">
        <f>(VLOOKUP($A32,'Occupancy Raw Data'!$B$8:$BE$45,'Occupancy Raw Data'!J$3,FALSE))/100</f>
        <v>0.65441751368256407</v>
      </c>
      <c r="F32" s="107">
        <f>(VLOOKUP($A32,'Occupancy Raw Data'!$B$8:$BE$45,'Occupancy Raw Data'!K$3,FALSE))/100</f>
        <v>0.61219702892885008</v>
      </c>
      <c r="G32" s="108">
        <f>(VLOOKUP($A32,'Occupancy Raw Data'!$B$8:$BE$45,'Occupancy Raw Data'!L$3,FALSE))/100</f>
        <v>0.60578577013291601</v>
      </c>
      <c r="H32" s="88">
        <f>(VLOOKUP($A32,'Occupancy Raw Data'!$B$8:$BE$45,'Occupancy Raw Data'!N$3,FALSE))/100</f>
        <v>0.68647380766223609</v>
      </c>
      <c r="I32" s="88">
        <f>(VLOOKUP($A32,'Occupancy Raw Data'!$B$8:$BE$45,'Occupancy Raw Data'!O$3,FALSE))/100</f>
        <v>0.75136825645035099</v>
      </c>
      <c r="J32" s="108">
        <f>(VLOOKUP($A32,'Occupancy Raw Data'!$B$8:$BE$45,'Occupancy Raw Data'!P$3,FALSE))/100</f>
        <v>0.71892103205629299</v>
      </c>
      <c r="K32" s="109">
        <f>(VLOOKUP($A32,'Occupancy Raw Data'!$B$8:$BE$45,'Occupancy Raw Data'!R$3,FALSE))/100</f>
        <v>0.63811013068245204</v>
      </c>
      <c r="M32" s="110">
        <f>VLOOKUP($A32,'ADR Raw Data'!$B$6:$BE$43,'ADR Raw Data'!G$1,FALSE)</f>
        <v>119.297622950819</v>
      </c>
      <c r="N32" s="111">
        <f>VLOOKUP($A32,'ADR Raw Data'!$B$6:$BE$43,'ADR Raw Data'!H$1,FALSE)</f>
        <v>116.32280981595</v>
      </c>
      <c r="O32" s="111">
        <f>VLOOKUP($A32,'ADR Raw Data'!$B$6:$BE$43,'ADR Raw Data'!I$1,FALSE)</f>
        <v>120.461519903498</v>
      </c>
      <c r="P32" s="111">
        <f>VLOOKUP($A32,'ADR Raw Data'!$B$6:$BE$43,'ADR Raw Data'!J$1,FALSE)</f>
        <v>111.209032258064</v>
      </c>
      <c r="Q32" s="111">
        <f>VLOOKUP($A32,'ADR Raw Data'!$B$6:$BE$43,'ADR Raw Data'!K$1,FALSE)</f>
        <v>112.623537675606</v>
      </c>
      <c r="R32" s="112">
        <f>VLOOKUP($A32,'ADR Raw Data'!$B$6:$BE$43,'ADR Raw Data'!L$1,FALSE)</f>
        <v>115.82432369643701</v>
      </c>
      <c r="S32" s="111">
        <f>VLOOKUP($A32,'ADR Raw Data'!$B$6:$BE$43,'ADR Raw Data'!N$1,FALSE)</f>
        <v>138.587141230068</v>
      </c>
      <c r="T32" s="111">
        <f>VLOOKUP($A32,'ADR Raw Data'!$B$6:$BE$43,'ADR Raw Data'!O$1,FALSE)</f>
        <v>140.653194588969</v>
      </c>
      <c r="U32" s="112">
        <f>VLOOKUP($A32,'ADR Raw Data'!$B$6:$BE$43,'ADR Raw Data'!P$1,FALSE)</f>
        <v>139.666791734638</v>
      </c>
      <c r="V32" s="113">
        <f>VLOOKUP($A32,'ADR Raw Data'!$B$6:$BE$43,'ADR Raw Data'!R$1,FALSE)</f>
        <v>123.499152809382</v>
      </c>
      <c r="X32" s="110">
        <f>VLOOKUP($A32,'RevPAR Raw Data'!$B$6:$BE$43,'RevPAR Raw Data'!G$1,FALSE)</f>
        <v>56.897224394057801</v>
      </c>
      <c r="Y32" s="111">
        <f>VLOOKUP($A32,'RevPAR Raw Data'!$B$6:$BE$43,'RevPAR Raw Data'!H$1,FALSE)</f>
        <v>74.1228225175918</v>
      </c>
      <c r="Z32" s="111">
        <f>VLOOKUP($A32,'RevPAR Raw Data'!$B$6:$BE$43,'RevPAR Raw Data'!I$1,FALSE)</f>
        <v>78.078655199374495</v>
      </c>
      <c r="AA32" s="111">
        <f>VLOOKUP($A32,'RevPAR Raw Data'!$B$6:$BE$43,'RevPAR Raw Data'!J$1,FALSE)</f>
        <v>72.777138389366598</v>
      </c>
      <c r="AB32" s="111">
        <f>VLOOKUP($A32,'RevPAR Raw Data'!$B$6:$BE$43,'RevPAR Raw Data'!K$1,FALSE)</f>
        <v>68.947795152462803</v>
      </c>
      <c r="AC32" s="112">
        <f>VLOOKUP($A32,'RevPAR Raw Data'!$B$6:$BE$43,'RevPAR Raw Data'!L$1,FALSE)</f>
        <v>70.164727130570697</v>
      </c>
      <c r="AD32" s="111">
        <f>VLOOKUP($A32,'RevPAR Raw Data'!$B$6:$BE$43,'RevPAR Raw Data'!N$1,FALSE)</f>
        <v>95.136442533229001</v>
      </c>
      <c r="AE32" s="111">
        <f>VLOOKUP($A32,'RevPAR Raw Data'!$B$6:$BE$43,'RevPAR Raw Data'!O$1,FALSE)</f>
        <v>105.68234558248599</v>
      </c>
      <c r="AF32" s="112">
        <f>VLOOKUP($A32,'RevPAR Raw Data'!$B$6:$BE$43,'RevPAR Raw Data'!P$1,FALSE)</f>
        <v>100.409394057857</v>
      </c>
      <c r="AG32" s="113">
        <f>VLOOKUP($A32,'RevPAR Raw Data'!$B$6:$BE$43,'RevPAR Raw Data'!R$1,FALSE)</f>
        <v>78.806060538367007</v>
      </c>
    </row>
    <row r="33" spans="1:33" x14ac:dyDescent="0.25">
      <c r="A33" s="90" t="s">
        <v>14</v>
      </c>
      <c r="B33" s="78">
        <f>(VLOOKUP($A32,'Occupancy Raw Data'!$B$8:$BE$51,'Occupancy Raw Data'!T$3,FALSE))/100</f>
        <v>7.3943661971830901E-2</v>
      </c>
      <c r="C33" s="79">
        <f>(VLOOKUP($A32,'Occupancy Raw Data'!$B$8:$BE$51,'Occupancy Raw Data'!U$3,FALSE))/100</f>
        <v>1.4943960149439599E-2</v>
      </c>
      <c r="D33" s="79">
        <f>(VLOOKUP($A32,'Occupancy Raw Data'!$B$8:$BE$51,'Occupancy Raw Data'!V$3,FALSE))/100</f>
        <v>-3.93974507531865E-2</v>
      </c>
      <c r="E33" s="79">
        <f>(VLOOKUP($A32,'Occupancy Raw Data'!$B$8:$BE$51,'Occupancy Raw Data'!W$3,FALSE))/100</f>
        <v>-1.6451233842538101E-2</v>
      </c>
      <c r="F33" s="79">
        <f>(VLOOKUP($A32,'Occupancy Raw Data'!$B$8:$BE$51,'Occupancy Raw Data'!X$3,FALSE))/100</f>
        <v>4.9597855227882001E-2</v>
      </c>
      <c r="G33" s="79">
        <f>(VLOOKUP($A32,'Occupancy Raw Data'!$B$8:$BE$51,'Occupancy Raw Data'!Y$3,FALSE))/100</f>
        <v>1.1224223440354899E-2</v>
      </c>
      <c r="H33" s="80">
        <f>(VLOOKUP($A32,'Occupancy Raw Data'!$B$8:$BE$51,'Occupancy Raw Data'!AA$3,FALSE))/100</f>
        <v>9.8873591989987394E-2</v>
      </c>
      <c r="I33" s="80">
        <f>(VLOOKUP($A32,'Occupancy Raw Data'!$B$8:$BE$51,'Occupancy Raw Data'!AB$3,FALSE))/100</f>
        <v>0.148148148148148</v>
      </c>
      <c r="J33" s="79">
        <f>(VLOOKUP($A32,'Occupancy Raw Data'!$B$8:$BE$51,'Occupancy Raw Data'!AC$3,FALSE))/100</f>
        <v>0.124083129584352</v>
      </c>
      <c r="K33" s="81">
        <f>(VLOOKUP($A32,'Occupancy Raw Data'!$B$8:$BE$51,'Occupancy Raw Data'!AE$3,FALSE))/100</f>
        <v>4.4997256264861799E-2</v>
      </c>
      <c r="M33" s="78">
        <f>(VLOOKUP($A32,'ADR Raw Data'!$B$6:$BE$49,'ADR Raw Data'!T$1,FALSE))/100</f>
        <v>2.1354180473506599E-3</v>
      </c>
      <c r="N33" s="79">
        <f>(VLOOKUP($A32,'ADR Raw Data'!$B$6:$BE$49,'ADR Raw Data'!U$1,FALSE))/100</f>
        <v>-8.2061884668231388E-2</v>
      </c>
      <c r="O33" s="79">
        <f>(VLOOKUP($A32,'ADR Raw Data'!$B$6:$BE$49,'ADR Raw Data'!V$1,FALSE))/100</f>
        <v>-6.4780222199141702E-2</v>
      </c>
      <c r="P33" s="79">
        <f>(VLOOKUP($A32,'ADR Raw Data'!$B$6:$BE$49,'ADR Raw Data'!W$1,FALSE))/100</f>
        <v>-0.122284068799002</v>
      </c>
      <c r="Q33" s="79">
        <f>(VLOOKUP($A32,'ADR Raw Data'!$B$6:$BE$49,'ADR Raw Data'!X$1,FALSE))/100</f>
        <v>-7.6968924639000402E-2</v>
      </c>
      <c r="R33" s="79">
        <f>(VLOOKUP($A32,'ADR Raw Data'!$B$6:$BE$49,'ADR Raw Data'!Y$1,FALSE))/100</f>
        <v>-7.4382819647164297E-2</v>
      </c>
      <c r="S33" s="80">
        <f>(VLOOKUP($A32,'ADR Raw Data'!$B$6:$BE$49,'ADR Raw Data'!AA$1,FALSE))/100</f>
        <v>-3.9220491121191199E-2</v>
      </c>
      <c r="T33" s="80">
        <f>(VLOOKUP($A32,'ADR Raw Data'!$B$6:$BE$49,'ADR Raw Data'!AB$1,FALSE))/100</f>
        <v>-0.108369053304641</v>
      </c>
      <c r="U33" s="79">
        <f>(VLOOKUP($A32,'ADR Raw Data'!$B$6:$BE$49,'ADR Raw Data'!AC$1,FALSE))/100</f>
        <v>-7.5991698386129999E-2</v>
      </c>
      <c r="V33" s="81">
        <f>(VLOOKUP($A32,'ADR Raw Data'!$B$6:$BE$49,'ADR Raw Data'!AE$1,FALSE))/100</f>
        <v>-7.0867925001091597E-2</v>
      </c>
      <c r="X33" s="78">
        <f>(VLOOKUP($A32,'RevPAR Raw Data'!$B$6:$BE$43,'RevPAR Raw Data'!T$1,FALSE))/100</f>
        <v>7.6236980649443398E-2</v>
      </c>
      <c r="Y33" s="79">
        <f>(VLOOKUP($A32,'RevPAR Raw Data'!$B$6:$BE$43,'RevPAR Raw Data'!U$1,FALSE))/100</f>
        <v>-6.8344254053061701E-2</v>
      </c>
      <c r="Z33" s="79">
        <f>(VLOOKUP($A32,'RevPAR Raw Data'!$B$6:$BE$43,'RevPAR Raw Data'!V$1,FALSE))/100</f>
        <v>-0.10162549733845699</v>
      </c>
      <c r="AA33" s="79">
        <f>(VLOOKUP($A32,'RevPAR Raw Data'!$B$6:$BE$43,'RevPAR Raw Data'!W$1,FALSE))/100</f>
        <v>-0.13672357883051101</v>
      </c>
      <c r="AB33" s="79">
        <f>(VLOOKUP($A32,'RevPAR Raw Data'!$B$6:$BE$43,'RevPAR Raw Data'!X$1,FALSE))/100</f>
        <v>-3.1188562992409199E-2</v>
      </c>
      <c r="AC33" s="79">
        <f>(VLOOKUP($A32,'RevPAR Raw Data'!$B$6:$BE$43,'RevPAR Raw Data'!Y$1,FALSE))/100</f>
        <v>-6.3993485594652705E-2</v>
      </c>
      <c r="AD33" s="80">
        <f>(VLOOKUP($A32,'RevPAR Raw Data'!$B$6:$BE$43,'RevPAR Raw Data'!AA$1,FALSE))/100</f>
        <v>5.5775230032032504E-2</v>
      </c>
      <c r="AE33" s="80">
        <f>(VLOOKUP($A32,'RevPAR Raw Data'!$B$6:$BE$43,'RevPAR Raw Data'!AB$1,FALSE))/100</f>
        <v>2.3724420279855499E-2</v>
      </c>
      <c r="AF33" s="79">
        <f>(VLOOKUP($A32,'RevPAR Raw Data'!$B$6:$BE$43,'RevPAR Raw Data'!AC$1,FALSE))/100</f>
        <v>3.8662143440040798E-2</v>
      </c>
      <c r="AG33" s="81">
        <f>(VLOOKUP($A32,'RevPAR Raw Data'!$B$6:$BE$43,'RevPAR Raw Data'!AE$1,FALSE))/100</f>
        <v>-2.9059530918462802E-2</v>
      </c>
    </row>
    <row r="34" spans="1:33" x14ac:dyDescent="0.25">
      <c r="A34" s="128"/>
      <c r="B34" s="106"/>
      <c r="C34" s="107"/>
      <c r="D34" s="107"/>
      <c r="E34" s="107"/>
      <c r="F34" s="107"/>
      <c r="G34" s="108"/>
      <c r="H34" s="88"/>
      <c r="I34" s="88"/>
      <c r="J34" s="108"/>
      <c r="K34" s="109"/>
      <c r="M34" s="110"/>
      <c r="N34" s="111"/>
      <c r="O34" s="111"/>
      <c r="P34" s="111"/>
      <c r="Q34" s="111"/>
      <c r="R34" s="112"/>
      <c r="S34" s="111"/>
      <c r="T34" s="111"/>
      <c r="U34" s="112"/>
      <c r="V34" s="113"/>
      <c r="X34" s="110"/>
      <c r="Y34" s="111"/>
      <c r="Z34" s="111"/>
      <c r="AA34" s="111"/>
      <c r="AB34" s="111"/>
      <c r="AC34" s="112"/>
      <c r="AD34" s="111"/>
      <c r="AE34" s="111"/>
      <c r="AF34" s="112"/>
      <c r="AG34" s="113"/>
    </row>
    <row r="35" spans="1:33" x14ac:dyDescent="0.25">
      <c r="A35" s="105" t="s">
        <v>26</v>
      </c>
      <c r="B35" s="106">
        <f>(VLOOKUP($A35,'Occupancy Raw Data'!$B$8:$BE$45,'Occupancy Raw Data'!G$3,FALSE))/100</f>
        <v>0.47950819672131095</v>
      </c>
      <c r="C35" s="107">
        <f>(VLOOKUP($A35,'Occupancy Raw Data'!$B$8:$BE$45,'Occupancy Raw Data'!H$3,FALSE))/100</f>
        <v>0.625</v>
      </c>
      <c r="D35" s="107">
        <f>(VLOOKUP($A35,'Occupancy Raw Data'!$B$8:$BE$45,'Occupancy Raw Data'!I$3,FALSE))/100</f>
        <v>0.64890710382513606</v>
      </c>
      <c r="E35" s="107">
        <f>(VLOOKUP($A35,'Occupancy Raw Data'!$B$8:$BE$45,'Occupancy Raw Data'!J$3,FALSE))/100</f>
        <v>0.67554644808743103</v>
      </c>
      <c r="F35" s="107">
        <f>(VLOOKUP($A35,'Occupancy Raw Data'!$B$8:$BE$45,'Occupancy Raw Data'!K$3,FALSE))/100</f>
        <v>0.68920765027322406</v>
      </c>
      <c r="G35" s="108">
        <f>(VLOOKUP($A35,'Occupancy Raw Data'!$B$8:$BE$45,'Occupancy Raw Data'!L$3,FALSE))/100</f>
        <v>0.62363387978142004</v>
      </c>
      <c r="H35" s="88">
        <f>(VLOOKUP($A35,'Occupancy Raw Data'!$B$8:$BE$45,'Occupancy Raw Data'!N$3,FALSE))/100</f>
        <v>0.77254098360655699</v>
      </c>
      <c r="I35" s="88">
        <f>(VLOOKUP($A35,'Occupancy Raw Data'!$B$8:$BE$45,'Occupancy Raw Data'!O$3,FALSE))/100</f>
        <v>0.76161202185792309</v>
      </c>
      <c r="J35" s="108">
        <f>(VLOOKUP($A35,'Occupancy Raw Data'!$B$8:$BE$45,'Occupancy Raw Data'!P$3,FALSE))/100</f>
        <v>0.76707650273224004</v>
      </c>
      <c r="K35" s="109">
        <f>(VLOOKUP($A35,'Occupancy Raw Data'!$B$8:$BE$45,'Occupancy Raw Data'!R$3,FALSE))/100</f>
        <v>0.66461748633879691</v>
      </c>
      <c r="M35" s="110">
        <f>VLOOKUP($A35,'ADR Raw Data'!$B$6:$BE$43,'ADR Raw Data'!G$1,FALSE)</f>
        <v>146.28266381766301</v>
      </c>
      <c r="N35" s="111">
        <f>VLOOKUP($A35,'ADR Raw Data'!$B$6:$BE$43,'ADR Raw Data'!H$1,FALSE)</f>
        <v>150.22973770491799</v>
      </c>
      <c r="O35" s="111">
        <f>VLOOKUP($A35,'ADR Raw Data'!$B$6:$BE$43,'ADR Raw Data'!I$1,FALSE)</f>
        <v>149.65990526315699</v>
      </c>
      <c r="P35" s="111">
        <f>VLOOKUP($A35,'ADR Raw Data'!$B$6:$BE$43,'ADR Raw Data'!J$1,FALSE)</f>
        <v>151.36399393326499</v>
      </c>
      <c r="Q35" s="111">
        <f>VLOOKUP($A35,'ADR Raw Data'!$B$6:$BE$43,'ADR Raw Data'!K$1,FALSE)</f>
        <v>150.12098116947399</v>
      </c>
      <c r="R35" s="112">
        <f>VLOOKUP($A35,'ADR Raw Data'!$B$6:$BE$43,'ADR Raw Data'!L$1,FALSE)</f>
        <v>149.72587294633001</v>
      </c>
      <c r="S35" s="111">
        <f>VLOOKUP($A35,'ADR Raw Data'!$B$6:$BE$43,'ADR Raw Data'!N$1,FALSE)</f>
        <v>173.544358974358</v>
      </c>
      <c r="T35" s="111">
        <f>VLOOKUP($A35,'ADR Raw Data'!$B$6:$BE$43,'ADR Raw Data'!O$1,FALSE)</f>
        <v>178.959668161434</v>
      </c>
      <c r="U35" s="112">
        <f>VLOOKUP($A35,'ADR Raw Data'!$B$6:$BE$43,'ADR Raw Data'!P$1,FALSE)</f>
        <v>176.232724844167</v>
      </c>
      <c r="V35" s="113">
        <f>VLOOKUP($A35,'ADR Raw Data'!$B$6:$BE$43,'ADR Raw Data'!R$1,FALSE)</f>
        <v>158.46679048597801</v>
      </c>
      <c r="X35" s="110">
        <f>VLOOKUP($A35,'RevPAR Raw Data'!$B$6:$BE$43,'RevPAR Raw Data'!G$1,FALSE)</f>
        <v>70.143736338797794</v>
      </c>
      <c r="Y35" s="111">
        <f>VLOOKUP($A35,'RevPAR Raw Data'!$B$6:$BE$43,'RevPAR Raw Data'!H$1,FALSE)</f>
        <v>93.8935860655737</v>
      </c>
      <c r="Z35" s="111">
        <f>VLOOKUP($A35,'RevPAR Raw Data'!$B$6:$BE$43,'RevPAR Raw Data'!I$1,FALSE)</f>
        <v>97.115375683060094</v>
      </c>
      <c r="AA35" s="111">
        <f>VLOOKUP($A35,'RevPAR Raw Data'!$B$6:$BE$43,'RevPAR Raw Data'!J$1,FALSE)</f>
        <v>102.253408469945</v>
      </c>
      <c r="AB35" s="111">
        <f>VLOOKUP($A35,'RevPAR Raw Data'!$B$6:$BE$43,'RevPAR Raw Data'!K$1,FALSE)</f>
        <v>103.464528688524</v>
      </c>
      <c r="AC35" s="112">
        <f>VLOOKUP($A35,'RevPAR Raw Data'!$B$6:$BE$43,'RevPAR Raw Data'!L$1,FALSE)</f>
        <v>93.374127049180302</v>
      </c>
      <c r="AD35" s="111">
        <f>VLOOKUP($A35,'RevPAR Raw Data'!$B$6:$BE$43,'RevPAR Raw Data'!N$1,FALSE)</f>
        <v>134.07012978142001</v>
      </c>
      <c r="AE35" s="111">
        <f>VLOOKUP($A35,'RevPAR Raw Data'!$B$6:$BE$43,'RevPAR Raw Data'!O$1,FALSE)</f>
        <v>136.29783469945301</v>
      </c>
      <c r="AF35" s="112">
        <f>VLOOKUP($A35,'RevPAR Raw Data'!$B$6:$BE$43,'RevPAR Raw Data'!P$1,FALSE)</f>
        <v>135.18398224043699</v>
      </c>
      <c r="AG35" s="113">
        <f>VLOOKUP($A35,'RevPAR Raw Data'!$B$6:$BE$43,'RevPAR Raw Data'!R$1,FALSE)</f>
        <v>105.319799960967</v>
      </c>
    </row>
    <row r="36" spans="1:33" x14ac:dyDescent="0.25">
      <c r="A36" s="90" t="s">
        <v>14</v>
      </c>
      <c r="B36" s="78">
        <f>(VLOOKUP($A35,'Occupancy Raw Data'!$B$8:$BE$51,'Occupancy Raw Data'!T$3,FALSE))/100</f>
        <v>2.1834061135371102E-2</v>
      </c>
      <c r="C36" s="79">
        <f>(VLOOKUP($A35,'Occupancy Raw Data'!$B$8:$BE$51,'Occupancy Raw Data'!U$3,FALSE))/100</f>
        <v>3.7414965986394502E-2</v>
      </c>
      <c r="D36" s="79">
        <f>(VLOOKUP($A35,'Occupancy Raw Data'!$B$8:$BE$51,'Occupancy Raw Data'!V$3,FALSE))/100</f>
        <v>8.4925690021231404E-3</v>
      </c>
      <c r="E36" s="79">
        <f>(VLOOKUP($A35,'Occupancy Raw Data'!$B$8:$BE$51,'Occupancy Raw Data'!W$3,FALSE))/100</f>
        <v>9.7669256381797992E-2</v>
      </c>
      <c r="F36" s="79">
        <f>(VLOOKUP($A35,'Occupancy Raw Data'!$B$8:$BE$51,'Occupancy Raw Data'!X$3,FALSE))/100</f>
        <v>0.149202733485193</v>
      </c>
      <c r="G36" s="79">
        <f>(VLOOKUP($A35,'Occupancy Raw Data'!$B$8:$BE$51,'Occupancy Raw Data'!Y$3,FALSE))/100</f>
        <v>6.4102564102564097E-2</v>
      </c>
      <c r="H36" s="80">
        <f>(VLOOKUP($A35,'Occupancy Raw Data'!$B$8:$BE$51,'Occupancy Raw Data'!AA$3,FALSE))/100</f>
        <v>9.0646094503375102E-2</v>
      </c>
      <c r="I36" s="80">
        <f>(VLOOKUP($A35,'Occupancy Raw Data'!$B$8:$BE$51,'Occupancy Raw Data'!AB$3,FALSE))/100</f>
        <v>6.19047619047619E-2</v>
      </c>
      <c r="J36" s="79">
        <f>(VLOOKUP($A35,'Occupancy Raw Data'!$B$8:$BE$51,'Occupancy Raw Data'!AC$3,FALSE))/100</f>
        <v>7.6185912793483399E-2</v>
      </c>
      <c r="K36" s="81">
        <f>(VLOOKUP($A35,'Occupancy Raw Data'!$B$8:$BE$51,'Occupancy Raw Data'!AE$3,FALSE))/100</f>
        <v>6.8057080131723305E-2</v>
      </c>
      <c r="M36" s="78">
        <f>(VLOOKUP($A35,'ADR Raw Data'!$B$6:$BE$49,'ADR Raw Data'!T$1,FALSE))/100</f>
        <v>4.0717088950458995E-2</v>
      </c>
      <c r="N36" s="79">
        <f>(VLOOKUP($A35,'ADR Raw Data'!$B$6:$BE$49,'ADR Raw Data'!U$1,FALSE))/100</f>
        <v>2.5308115657550298E-2</v>
      </c>
      <c r="O36" s="79">
        <f>(VLOOKUP($A35,'ADR Raw Data'!$B$6:$BE$49,'ADR Raw Data'!V$1,FALSE))/100</f>
        <v>6.6521527717154708E-3</v>
      </c>
      <c r="P36" s="79">
        <f>(VLOOKUP($A35,'ADR Raw Data'!$B$6:$BE$49,'ADR Raw Data'!W$1,FALSE))/100</f>
        <v>6.4639011658601198E-2</v>
      </c>
      <c r="Q36" s="79">
        <f>(VLOOKUP($A35,'ADR Raw Data'!$B$6:$BE$49,'ADR Raw Data'!X$1,FALSE))/100</f>
        <v>1.86440267369751E-2</v>
      </c>
      <c r="R36" s="79">
        <f>(VLOOKUP($A35,'ADR Raw Data'!$B$6:$BE$49,'ADR Raw Data'!Y$1,FALSE))/100</f>
        <v>3.0460290105621398E-2</v>
      </c>
      <c r="S36" s="80">
        <f>(VLOOKUP($A35,'ADR Raw Data'!$B$6:$BE$49,'ADR Raw Data'!AA$1,FALSE))/100</f>
        <v>1.5721473800962102E-2</v>
      </c>
      <c r="T36" s="80">
        <f>(VLOOKUP($A35,'ADR Raw Data'!$B$6:$BE$49,'ADR Raw Data'!AB$1,FALSE))/100</f>
        <v>3.56357253073862E-2</v>
      </c>
      <c r="U36" s="79">
        <f>(VLOOKUP($A35,'ADR Raw Data'!$B$6:$BE$49,'ADR Raw Data'!AC$1,FALSE))/100</f>
        <v>2.5586527349737497E-2</v>
      </c>
      <c r="V36" s="81">
        <f>(VLOOKUP($A35,'ADR Raw Data'!$B$6:$BE$49,'ADR Raw Data'!AE$1,FALSE))/100</f>
        <v>2.9109106727560698E-2</v>
      </c>
      <c r="X36" s="78">
        <f>(VLOOKUP($A35,'RevPAR Raw Data'!$B$6:$BE$43,'RevPAR Raw Data'!T$1,FALSE))/100</f>
        <v>6.3440169495228904E-2</v>
      </c>
      <c r="Y36" s="79">
        <f>(VLOOKUP($A35,'RevPAR Raw Data'!$B$6:$BE$43,'RevPAR Raw Data'!U$1,FALSE))/100</f>
        <v>6.3669983930451896E-2</v>
      </c>
      <c r="Z36" s="79">
        <f>(VLOOKUP($A35,'RevPAR Raw Data'!$B$6:$BE$43,'RevPAR Raw Data'!V$1,FALSE))/100</f>
        <v>1.5201215640265E-2</v>
      </c>
      <c r="AA36" s="79">
        <f>(VLOOKUP($A35,'RevPAR Raw Data'!$B$6:$BE$43,'RevPAR Raw Data'!W$1,FALSE))/100</f>
        <v>0.168621512242349</v>
      </c>
      <c r="AB36" s="79">
        <f>(VLOOKUP($A35,'RevPAR Raw Data'!$B$6:$BE$43,'RevPAR Raw Data'!X$1,FALSE))/100</f>
        <v>0.170628499974496</v>
      </c>
      <c r="AC36" s="79">
        <f>(VLOOKUP($A35,'RevPAR Raw Data'!$B$6:$BE$43,'RevPAR Raw Data'!Y$1,FALSE))/100</f>
        <v>9.6515436907263788E-2</v>
      </c>
      <c r="AD36" s="80">
        <f>(VLOOKUP($A35,'RevPAR Raw Data'!$B$6:$BE$43,'RevPAR Raw Data'!AA$1,FALSE))/100</f>
        <v>0.10779265850423099</v>
      </c>
      <c r="AE36" s="80">
        <f>(VLOOKUP($A35,'RevPAR Raw Data'!$B$6:$BE$43,'RevPAR Raw Data'!AB$1,FALSE))/100</f>
        <v>9.9746508302605286E-2</v>
      </c>
      <c r="AF36" s="79">
        <f>(VLOOKUP($A35,'RevPAR Raw Data'!$B$6:$BE$43,'RevPAR Raw Data'!AC$1,FALSE))/100</f>
        <v>0.103721773084576</v>
      </c>
      <c r="AG36" s="81">
        <f>(VLOOKUP($A35,'RevPAR Raw Data'!$B$6:$BE$43,'RevPAR Raw Data'!AE$1,FALSE))/100</f>
        <v>9.914726766840451E-2</v>
      </c>
    </row>
    <row r="37" spans="1:33" x14ac:dyDescent="0.25">
      <c r="A37" s="128"/>
      <c r="B37" s="106"/>
      <c r="C37" s="107"/>
      <c r="D37" s="107"/>
      <c r="E37" s="107"/>
      <c r="F37" s="107"/>
      <c r="G37" s="108"/>
      <c r="H37" s="88"/>
      <c r="I37" s="88"/>
      <c r="J37" s="108"/>
      <c r="K37" s="109"/>
      <c r="M37" s="110"/>
      <c r="N37" s="111"/>
      <c r="O37" s="111"/>
      <c r="P37" s="111"/>
      <c r="Q37" s="111"/>
      <c r="R37" s="112"/>
      <c r="S37" s="111"/>
      <c r="T37" s="111"/>
      <c r="U37" s="112"/>
      <c r="V37" s="113"/>
      <c r="X37" s="110"/>
      <c r="Y37" s="111"/>
      <c r="Z37" s="111"/>
      <c r="AA37" s="111"/>
      <c r="AB37" s="111"/>
      <c r="AC37" s="112"/>
      <c r="AD37" s="111"/>
      <c r="AE37" s="111"/>
      <c r="AF37" s="112"/>
      <c r="AG37" s="113"/>
    </row>
    <row r="38" spans="1:33" x14ac:dyDescent="0.25">
      <c r="A38" s="105" t="s">
        <v>27</v>
      </c>
      <c r="B38" s="106">
        <f>(VLOOKUP($A38,'Occupancy Raw Data'!$B$8:$BE$45,'Occupancy Raw Data'!G$3,FALSE))/100</f>
        <v>0.57499364029509004</v>
      </c>
      <c r="C38" s="107">
        <f>(VLOOKUP($A38,'Occupancy Raw Data'!$B$8:$BE$45,'Occupancy Raw Data'!H$3,FALSE))/100</f>
        <v>0.64388196387687602</v>
      </c>
      <c r="D38" s="107">
        <f>(VLOOKUP($A38,'Occupancy Raw Data'!$B$8:$BE$45,'Occupancy Raw Data'!I$3,FALSE))/100</f>
        <v>0.68173492749936404</v>
      </c>
      <c r="E38" s="107">
        <f>(VLOOKUP($A38,'Occupancy Raw Data'!$B$8:$BE$45,'Occupancy Raw Data'!J$3,FALSE))/100</f>
        <v>0.70145001271940899</v>
      </c>
      <c r="F38" s="107">
        <f>(VLOOKUP($A38,'Occupancy Raw Data'!$B$8:$BE$45,'Occupancy Raw Data'!K$3,FALSE))/100</f>
        <v>0.7296107860595259</v>
      </c>
      <c r="G38" s="108">
        <f>(VLOOKUP($A38,'Occupancy Raw Data'!$B$8:$BE$45,'Occupancy Raw Data'!L$3,FALSE))/100</f>
        <v>0.66633426609005297</v>
      </c>
      <c r="H38" s="88">
        <f>(VLOOKUP($A38,'Occupancy Raw Data'!$B$8:$BE$45,'Occupancy Raw Data'!N$3,FALSE))/100</f>
        <v>0.82332739760874996</v>
      </c>
      <c r="I38" s="88">
        <f>(VLOOKUP($A38,'Occupancy Raw Data'!$B$8:$BE$45,'Occupancy Raw Data'!O$3,FALSE))/100</f>
        <v>0.82760111930806401</v>
      </c>
      <c r="J38" s="108">
        <f>(VLOOKUP($A38,'Occupancy Raw Data'!$B$8:$BE$45,'Occupancy Raw Data'!P$3,FALSE))/100</f>
        <v>0.82546425845840699</v>
      </c>
      <c r="K38" s="109">
        <f>(VLOOKUP($A38,'Occupancy Raw Data'!$B$8:$BE$45,'Occupancy Raw Data'!R$3,FALSE))/100</f>
        <v>0.71179997819529706</v>
      </c>
      <c r="M38" s="110">
        <f>VLOOKUP($A38,'ADR Raw Data'!$B$6:$BE$43,'ADR Raw Data'!G$1,FALSE)</f>
        <v>140.37758616112899</v>
      </c>
      <c r="N38" s="111">
        <f>VLOOKUP($A38,'ADR Raw Data'!$B$6:$BE$43,'ADR Raw Data'!H$1,FALSE)</f>
        <v>139.58515665125799</v>
      </c>
      <c r="O38" s="111">
        <f>VLOOKUP($A38,'ADR Raw Data'!$B$6:$BE$43,'ADR Raw Data'!I$1,FALSE)</f>
        <v>145.725291615358</v>
      </c>
      <c r="P38" s="111">
        <f>VLOOKUP($A38,'ADR Raw Data'!$B$6:$BE$43,'ADR Raw Data'!J$1,FALSE)</f>
        <v>145.50507543337901</v>
      </c>
      <c r="Q38" s="111">
        <f>VLOOKUP($A38,'ADR Raw Data'!$B$6:$BE$43,'ADR Raw Data'!K$1,FALSE)</f>
        <v>148.91635159164599</v>
      </c>
      <c r="R38" s="112">
        <f>VLOOKUP($A38,'ADR Raw Data'!$B$6:$BE$43,'ADR Raw Data'!L$1,FALSE)</f>
        <v>144.26816779671299</v>
      </c>
      <c r="S38" s="111">
        <f>VLOOKUP($A38,'ADR Raw Data'!$B$6:$BE$43,'ADR Raw Data'!N$1,FALSE)</f>
        <v>187.44102394562</v>
      </c>
      <c r="T38" s="111">
        <f>VLOOKUP($A38,'ADR Raw Data'!$B$6:$BE$43,'ADR Raw Data'!O$1,FALSE)</f>
        <v>190.43242522976601</v>
      </c>
      <c r="U38" s="112">
        <f>VLOOKUP($A38,'ADR Raw Data'!$B$6:$BE$43,'ADR Raw Data'!P$1,FALSE)</f>
        <v>188.94059647446699</v>
      </c>
      <c r="V38" s="113">
        <f>VLOOKUP($A38,'ADR Raw Data'!$B$6:$BE$43,'ADR Raw Data'!R$1,FALSE)</f>
        <v>159.06987547609</v>
      </c>
      <c r="X38" s="110">
        <f>VLOOKUP($A38,'RevPAR Raw Data'!$B$6:$BE$43,'RevPAR Raw Data'!G$1,FALSE)</f>
        <v>80.716219282625204</v>
      </c>
      <c r="Y38" s="111">
        <f>VLOOKUP($A38,'RevPAR Raw Data'!$B$6:$BE$43,'RevPAR Raw Data'!H$1,FALSE)</f>
        <v>89.876364792673598</v>
      </c>
      <c r="Z38" s="111">
        <f>VLOOKUP($A38,'RevPAR Raw Data'!$B$6:$BE$43,'RevPAR Raw Data'!I$1,FALSE)</f>
        <v>99.346021114220306</v>
      </c>
      <c r="AA38" s="111">
        <f>VLOOKUP($A38,'RevPAR Raw Data'!$B$6:$BE$43,'RevPAR Raw Data'!J$1,FALSE)</f>
        <v>102.064537013482</v>
      </c>
      <c r="AB38" s="111">
        <f>VLOOKUP($A38,'RevPAR Raw Data'!$B$6:$BE$43,'RevPAR Raw Data'!K$1,FALSE)</f>
        <v>108.65097634189701</v>
      </c>
      <c r="AC38" s="112">
        <f>VLOOKUP($A38,'RevPAR Raw Data'!$B$6:$BE$43,'RevPAR Raw Data'!L$1,FALSE)</f>
        <v>96.130823708979904</v>
      </c>
      <c r="AD38" s="111">
        <f>VLOOKUP($A38,'RevPAR Raw Data'!$B$6:$BE$43,'RevPAR Raw Data'!N$1,FALSE)</f>
        <v>154.32533045026699</v>
      </c>
      <c r="AE38" s="111">
        <f>VLOOKUP($A38,'RevPAR Raw Data'!$B$6:$BE$43,'RevPAR Raw Data'!O$1,FALSE)</f>
        <v>157.60208827270401</v>
      </c>
      <c r="AF38" s="112">
        <f>VLOOKUP($A38,'RevPAR Raw Data'!$B$6:$BE$43,'RevPAR Raw Data'!P$1,FALSE)</f>
        <v>155.963709361485</v>
      </c>
      <c r="AG38" s="113">
        <f>VLOOKUP($A38,'RevPAR Raw Data'!$B$6:$BE$43,'RevPAR Raw Data'!R$1,FALSE)</f>
        <v>113.22593389540999</v>
      </c>
    </row>
    <row r="39" spans="1:33" x14ac:dyDescent="0.25">
      <c r="A39" s="90" t="s">
        <v>14</v>
      </c>
      <c r="B39" s="78">
        <f>(VLOOKUP($A38,'Occupancy Raw Data'!$B$8:$BE$51,'Occupancy Raw Data'!T$3,FALSE))/100</f>
        <v>-5.7443950354854004E-3</v>
      </c>
      <c r="C39" s="79">
        <f>(VLOOKUP($A38,'Occupancy Raw Data'!$B$8:$BE$51,'Occupancy Raw Data'!U$3,FALSE))/100</f>
        <v>-5.5485430222638403E-2</v>
      </c>
      <c r="D39" s="79">
        <f>(VLOOKUP($A38,'Occupancy Raw Data'!$B$8:$BE$51,'Occupancy Raw Data'!V$3,FALSE))/100</f>
        <v>-6.7543195350304008E-2</v>
      </c>
      <c r="E39" s="79">
        <f>(VLOOKUP($A38,'Occupancy Raw Data'!$B$8:$BE$51,'Occupancy Raw Data'!W$3,FALSE))/100</f>
        <v>-2.7397486258407801E-2</v>
      </c>
      <c r="F39" s="79">
        <f>(VLOOKUP($A38,'Occupancy Raw Data'!$B$8:$BE$51,'Occupancy Raw Data'!X$3,FALSE))/100</f>
        <v>2.3059099991521E-2</v>
      </c>
      <c r="G39" s="79">
        <f>(VLOOKUP($A38,'Occupancy Raw Data'!$B$8:$BE$51,'Occupancy Raw Data'!Y$3,FALSE))/100</f>
        <v>-2.7395358605342E-2</v>
      </c>
      <c r="H39" s="80">
        <f>(VLOOKUP($A38,'Occupancy Raw Data'!$B$8:$BE$51,'Occupancy Raw Data'!AA$3,FALSE))/100</f>
        <v>6.1013772916315198E-2</v>
      </c>
      <c r="I39" s="80">
        <f>(VLOOKUP($A38,'Occupancy Raw Data'!$B$8:$BE$51,'Occupancy Raw Data'!AB$3,FALSE))/100</f>
        <v>7.72697700212693E-3</v>
      </c>
      <c r="J39" s="79">
        <f>(VLOOKUP($A38,'Occupancy Raw Data'!$B$8:$BE$51,'Occupancy Raw Data'!AC$3,FALSE))/100</f>
        <v>3.3615171292166499E-2</v>
      </c>
      <c r="K39" s="81">
        <f>(VLOOKUP($A38,'Occupancy Raw Data'!$B$8:$BE$51,'Occupancy Raw Data'!AE$3,FALSE))/100</f>
        <v>-7.99398466408573E-3</v>
      </c>
      <c r="M39" s="78">
        <f>(VLOOKUP($A38,'ADR Raw Data'!$B$6:$BE$49,'ADR Raw Data'!T$1,FALSE))/100</f>
        <v>-5.3315023014234896E-3</v>
      </c>
      <c r="N39" s="79">
        <f>(VLOOKUP($A38,'ADR Raw Data'!$B$6:$BE$49,'ADR Raw Data'!U$1,FALSE))/100</f>
        <v>-5.3951423225918997E-2</v>
      </c>
      <c r="O39" s="79">
        <f>(VLOOKUP($A38,'ADR Raw Data'!$B$6:$BE$49,'ADR Raw Data'!V$1,FALSE))/100</f>
        <v>-2.0909056980864999E-2</v>
      </c>
      <c r="P39" s="79">
        <f>(VLOOKUP($A38,'ADR Raw Data'!$B$6:$BE$49,'ADR Raw Data'!W$1,FALSE))/100</f>
        <v>-3.3835310596523199E-2</v>
      </c>
      <c r="Q39" s="79">
        <f>(VLOOKUP($A38,'ADR Raw Data'!$B$6:$BE$49,'ADR Raw Data'!X$1,FALSE))/100</f>
        <v>-1.5635502183965998E-2</v>
      </c>
      <c r="R39" s="79">
        <f>(VLOOKUP($A38,'ADR Raw Data'!$B$6:$BE$49,'ADR Raw Data'!Y$1,FALSE))/100</f>
        <v>-2.62625385639303E-2</v>
      </c>
      <c r="S39" s="80">
        <f>(VLOOKUP($A38,'ADR Raw Data'!$B$6:$BE$49,'ADR Raw Data'!AA$1,FALSE))/100</f>
        <v>3.1208870222953301E-2</v>
      </c>
      <c r="T39" s="80">
        <f>(VLOOKUP($A38,'ADR Raw Data'!$B$6:$BE$49,'ADR Raw Data'!AB$1,FALSE))/100</f>
        <v>1.7021644387289899E-3</v>
      </c>
      <c r="U39" s="79">
        <f>(VLOOKUP($A38,'ADR Raw Data'!$B$6:$BE$49,'ADR Raw Data'!AC$1,FALSE))/100</f>
        <v>1.5499865388741301E-2</v>
      </c>
      <c r="V39" s="81">
        <f>(VLOOKUP($A38,'ADR Raw Data'!$B$6:$BE$49,'ADR Raw Data'!AE$1,FALSE))/100</f>
        <v>-7.1203876066823204E-3</v>
      </c>
      <c r="X39" s="78">
        <f>(VLOOKUP($A38,'RevPAR Raw Data'!$B$6:$BE$43,'RevPAR Raw Data'!T$1,FALSE))/100</f>
        <v>-1.1045271081556901E-2</v>
      </c>
      <c r="Y39" s="79">
        <f>(VLOOKUP($A38,'RevPAR Raw Data'!$B$6:$BE$43,'RevPAR Raw Data'!U$1,FALSE))/100</f>
        <v>-0.106443335519743</v>
      </c>
      <c r="Z39" s="79">
        <f>(VLOOKUP($A38,'RevPAR Raw Data'!$B$6:$BE$43,'RevPAR Raw Data'!V$1,FALSE))/100</f>
        <v>-8.70399878109199E-2</v>
      </c>
      <c r="AA39" s="79">
        <f>(VLOOKUP($A38,'RevPAR Raw Data'!$B$6:$BE$43,'RevPAR Raw Data'!W$1,FALSE))/100</f>
        <v>-6.0305794397813903E-2</v>
      </c>
      <c r="AB39" s="79">
        <f>(VLOOKUP($A38,'RevPAR Raw Data'!$B$6:$BE$43,'RevPAR Raw Data'!X$1,FALSE))/100</f>
        <v>7.0630571992772199E-3</v>
      </c>
      <c r="AC39" s="79">
        <f>(VLOOKUP($A38,'RevPAR Raw Data'!$B$6:$BE$43,'RevPAR Raw Data'!Y$1,FALSE))/100</f>
        <v>-5.2938425507426903E-2</v>
      </c>
      <c r="AD39" s="80">
        <f>(VLOOKUP($A38,'RevPAR Raw Data'!$B$6:$BE$43,'RevPAR Raw Data'!AA$1,FALSE))/100</f>
        <v>9.4126814060026598E-2</v>
      </c>
      <c r="AE39" s="80">
        <f>(VLOOKUP($A38,'RevPAR Raw Data'!$B$6:$BE$43,'RevPAR Raw Data'!AB$1,FALSE))/100</f>
        <v>9.4422940263278205E-3</v>
      </c>
      <c r="AF39" s="79">
        <f>(VLOOKUP($A38,'RevPAR Raw Data'!$B$6:$BE$43,'RevPAR Raw Data'!AC$1,FALSE))/100</f>
        <v>4.9636067310955996E-2</v>
      </c>
      <c r="AG39" s="81">
        <f>(VLOOKUP($A38,'RevPAR Raw Data'!$B$6:$BE$43,'RevPAR Raw Data'!AE$1,FALSE))/100</f>
        <v>-1.50574520014378E-2</v>
      </c>
    </row>
    <row r="40" spans="1:33" x14ac:dyDescent="0.25">
      <c r="A40" s="128"/>
      <c r="B40" s="106"/>
      <c r="C40" s="107"/>
      <c r="D40" s="107"/>
      <c r="E40" s="107"/>
      <c r="F40" s="107"/>
      <c r="G40" s="108"/>
      <c r="H40" s="88"/>
      <c r="I40" s="88"/>
      <c r="J40" s="108"/>
      <c r="K40" s="109"/>
      <c r="M40" s="110"/>
      <c r="N40" s="111"/>
      <c r="O40" s="111"/>
      <c r="P40" s="111"/>
      <c r="Q40" s="111"/>
      <c r="R40" s="112"/>
      <c r="S40" s="111"/>
      <c r="T40" s="111"/>
      <c r="U40" s="112"/>
      <c r="V40" s="113"/>
      <c r="X40" s="110"/>
      <c r="Y40" s="111"/>
      <c r="Z40" s="111"/>
      <c r="AA40" s="111"/>
      <c r="AB40" s="111"/>
      <c r="AC40" s="112"/>
      <c r="AD40" s="111"/>
      <c r="AE40" s="111"/>
      <c r="AF40" s="112"/>
      <c r="AG40" s="113"/>
    </row>
    <row r="41" spans="1:33" x14ac:dyDescent="0.25">
      <c r="A41" s="105" t="s">
        <v>28</v>
      </c>
      <c r="B41" s="106">
        <f>(VLOOKUP($A41,'Occupancy Raw Data'!$B$8:$BE$45,'Occupancy Raw Data'!G$3,FALSE))/100</f>
        <v>0.51266477368886199</v>
      </c>
      <c r="C41" s="107">
        <f>(VLOOKUP($A41,'Occupancy Raw Data'!$B$8:$BE$45,'Occupancy Raw Data'!H$3,FALSE))/100</f>
        <v>0.64316741570920799</v>
      </c>
      <c r="D41" s="107">
        <f>(VLOOKUP($A41,'Occupancy Raw Data'!$B$8:$BE$45,'Occupancy Raw Data'!I$3,FALSE))/100</f>
        <v>0.74559506572143108</v>
      </c>
      <c r="E41" s="107">
        <f>(VLOOKUP($A41,'Occupancy Raw Data'!$B$8:$BE$45,'Occupancy Raw Data'!J$3,FALSE))/100</f>
        <v>0.77325636059346703</v>
      </c>
      <c r="F41" s="107">
        <f>(VLOOKUP($A41,'Occupancy Raw Data'!$B$8:$BE$45,'Occupancy Raw Data'!K$3,FALSE))/100</f>
        <v>0.69745576261306097</v>
      </c>
      <c r="G41" s="108">
        <f>(VLOOKUP($A41,'Occupancy Raw Data'!$B$8:$BE$45,'Occupancy Raw Data'!L$3,FALSE))/100</f>
        <v>0.6744278756652059</v>
      </c>
      <c r="H41" s="88">
        <f>(VLOOKUP($A41,'Occupancy Raw Data'!$B$8:$BE$45,'Occupancy Raw Data'!N$3,FALSE))/100</f>
        <v>0.726659019537787</v>
      </c>
      <c r="I41" s="88">
        <f>(VLOOKUP($A41,'Occupancy Raw Data'!$B$8:$BE$45,'Occupancy Raw Data'!O$3,FALSE))/100</f>
        <v>0.75255269937381197</v>
      </c>
      <c r="J41" s="108">
        <f>(VLOOKUP($A41,'Occupancy Raw Data'!$B$8:$BE$45,'Occupancy Raw Data'!P$3,FALSE))/100</f>
        <v>0.73960585945579993</v>
      </c>
      <c r="K41" s="109">
        <f>(VLOOKUP($A41,'Occupancy Raw Data'!$B$8:$BE$45,'Occupancy Raw Data'!R$3,FALSE))/100</f>
        <v>0.693050156748233</v>
      </c>
      <c r="M41" s="110">
        <f>VLOOKUP($A41,'ADR Raw Data'!$B$6:$BE$43,'ADR Raw Data'!G$1,FALSE)</f>
        <v>121.717033708689</v>
      </c>
      <c r="N41" s="111">
        <f>VLOOKUP($A41,'ADR Raw Data'!$B$6:$BE$43,'ADR Raw Data'!H$1,FALSE)</f>
        <v>139.30510072215799</v>
      </c>
      <c r="O41" s="111">
        <f>VLOOKUP($A41,'ADR Raw Data'!$B$6:$BE$43,'ADR Raw Data'!I$1,FALSE)</f>
        <v>151.691138209331</v>
      </c>
      <c r="P41" s="111">
        <f>VLOOKUP($A41,'ADR Raw Data'!$B$6:$BE$43,'ADR Raw Data'!J$1,FALSE)</f>
        <v>153.913694949052</v>
      </c>
      <c r="Q41" s="111">
        <f>VLOOKUP($A41,'ADR Raw Data'!$B$6:$BE$43,'ADR Raw Data'!K$1,FALSE)</f>
        <v>136.518918576435</v>
      </c>
      <c r="R41" s="112">
        <f>VLOOKUP($A41,'ADR Raw Data'!$B$6:$BE$43,'ADR Raw Data'!L$1,FALSE)</f>
        <v>142.14339848433301</v>
      </c>
      <c r="S41" s="111">
        <f>VLOOKUP($A41,'ADR Raw Data'!$B$6:$BE$43,'ADR Raw Data'!N$1,FALSE)</f>
        <v>131.55869575343499</v>
      </c>
      <c r="T41" s="111">
        <f>VLOOKUP($A41,'ADR Raw Data'!$B$6:$BE$43,'ADR Raw Data'!O$1,FALSE)</f>
        <v>129.37255222388799</v>
      </c>
      <c r="U41" s="112">
        <f>VLOOKUP($A41,'ADR Raw Data'!$B$6:$BE$43,'ADR Raw Data'!P$1,FALSE)</f>
        <v>130.44648970926599</v>
      </c>
      <c r="V41" s="113">
        <f>VLOOKUP($A41,'ADR Raw Data'!$B$6:$BE$43,'ADR Raw Data'!R$1,FALSE)</f>
        <v>138.57692716771899</v>
      </c>
      <c r="X41" s="110">
        <f>VLOOKUP($A41,'RevPAR Raw Data'!$B$6:$BE$43,'RevPAR Raw Data'!G$1,FALSE)</f>
        <v>62.400035540344803</v>
      </c>
      <c r="Y41" s="111">
        <f>VLOOKUP($A41,'RevPAR Raw Data'!$B$6:$BE$43,'RevPAR Raw Data'!H$1,FALSE)</f>
        <v>89.596501626581897</v>
      </c>
      <c r="Z41" s="111">
        <f>VLOOKUP($A41,'RevPAR Raw Data'!$B$6:$BE$43,'RevPAR Raw Data'!I$1,FALSE)</f>
        <v>113.100164162545</v>
      </c>
      <c r="AA41" s="111">
        <f>VLOOKUP($A41,'RevPAR Raw Data'!$B$6:$BE$43,'RevPAR Raw Data'!J$1,FALSE)</f>
        <v>119.01474360179699</v>
      </c>
      <c r="AB41" s="111">
        <f>VLOOKUP($A41,'RevPAR Raw Data'!$B$6:$BE$43,'RevPAR Raw Data'!K$1,FALSE)</f>
        <v>95.215906466838405</v>
      </c>
      <c r="AC41" s="112">
        <f>VLOOKUP($A41,'RevPAR Raw Data'!$B$6:$BE$43,'RevPAR Raw Data'!L$1,FALSE)</f>
        <v>95.865470279621604</v>
      </c>
      <c r="AD41" s="111">
        <f>VLOOKUP($A41,'RevPAR Raw Data'!$B$6:$BE$43,'RevPAR Raw Data'!N$1,FALSE)</f>
        <v>95.598312867861296</v>
      </c>
      <c r="AE41" s="111">
        <f>VLOOKUP($A41,'RevPAR Raw Data'!$B$6:$BE$43,'RevPAR Raw Data'!O$1,FALSE)</f>
        <v>97.359663400966497</v>
      </c>
      <c r="AF41" s="112">
        <f>VLOOKUP($A41,'RevPAR Raw Data'!$B$6:$BE$43,'RevPAR Raw Data'!P$1,FALSE)</f>
        <v>96.478988134413896</v>
      </c>
      <c r="AG41" s="113">
        <f>VLOOKUP($A41,'RevPAR Raw Data'!$B$6:$BE$43,'RevPAR Raw Data'!R$1,FALSE)</f>
        <v>96.040761095276494</v>
      </c>
    </row>
    <row r="42" spans="1:33" x14ac:dyDescent="0.25">
      <c r="A42" s="90" t="s">
        <v>14</v>
      </c>
      <c r="B42" s="78">
        <f>(VLOOKUP($A41,'Occupancy Raw Data'!$B$8:$BE$51,'Occupancy Raw Data'!T$3,FALSE))/100</f>
        <v>-4.9870647863825598E-2</v>
      </c>
      <c r="C42" s="79">
        <f>(VLOOKUP($A41,'Occupancy Raw Data'!$B$8:$BE$51,'Occupancy Raw Data'!U$3,FALSE))/100</f>
        <v>-0.10077197223478701</v>
      </c>
      <c r="D42" s="79">
        <f>(VLOOKUP($A41,'Occupancy Raw Data'!$B$8:$BE$51,'Occupancy Raw Data'!V$3,FALSE))/100</f>
        <v>-4.8074811460989401E-2</v>
      </c>
      <c r="E42" s="79">
        <f>(VLOOKUP($A41,'Occupancy Raw Data'!$B$8:$BE$51,'Occupancy Raw Data'!W$3,FALSE))/100</f>
        <v>-4.7129044053511995E-2</v>
      </c>
      <c r="F42" s="79">
        <f>(VLOOKUP($A41,'Occupancy Raw Data'!$B$8:$BE$51,'Occupancy Raw Data'!X$3,FALSE))/100</f>
        <v>-6.0751030342587803E-2</v>
      </c>
      <c r="G42" s="79">
        <f>(VLOOKUP($A41,'Occupancy Raw Data'!$B$8:$BE$51,'Occupancy Raw Data'!Y$3,FALSE))/100</f>
        <v>-6.1244068621093002E-2</v>
      </c>
      <c r="H42" s="80">
        <f>(VLOOKUP($A41,'Occupancy Raw Data'!$B$8:$BE$51,'Occupancy Raw Data'!AA$3,FALSE))/100</f>
        <v>-2.6713624787910902E-2</v>
      </c>
      <c r="I42" s="80">
        <f>(VLOOKUP($A41,'Occupancy Raw Data'!$B$8:$BE$51,'Occupancy Raw Data'!AB$3,FALSE))/100</f>
        <v>-2.6903300106508002E-2</v>
      </c>
      <c r="J42" s="79">
        <f>(VLOOKUP($A41,'Occupancy Raw Data'!$B$8:$BE$51,'Occupancy Raw Data'!AC$3,FALSE))/100</f>
        <v>-2.6810131824577203E-2</v>
      </c>
      <c r="K42" s="81">
        <f>(VLOOKUP($A41,'Occupancy Raw Data'!$B$8:$BE$51,'Occupancy Raw Data'!AE$3,FALSE))/100</f>
        <v>-5.1005948468570102E-2</v>
      </c>
      <c r="M42" s="78">
        <f>(VLOOKUP($A41,'ADR Raw Data'!$B$6:$BE$49,'ADR Raw Data'!T$1,FALSE))/100</f>
        <v>-1.86615540648313E-2</v>
      </c>
      <c r="N42" s="79">
        <f>(VLOOKUP($A41,'ADR Raw Data'!$B$6:$BE$49,'ADR Raw Data'!U$1,FALSE))/100</f>
        <v>-1.51964971944646E-2</v>
      </c>
      <c r="O42" s="79">
        <f>(VLOOKUP($A41,'ADR Raw Data'!$B$6:$BE$49,'ADR Raw Data'!V$1,FALSE))/100</f>
        <v>2.2235140027549701E-3</v>
      </c>
      <c r="P42" s="79">
        <f>(VLOOKUP($A41,'ADR Raw Data'!$B$6:$BE$49,'ADR Raw Data'!W$1,FALSE))/100</f>
        <v>8.0840535132789305E-3</v>
      </c>
      <c r="Q42" s="79">
        <f>(VLOOKUP($A41,'ADR Raw Data'!$B$6:$BE$49,'ADR Raw Data'!X$1,FALSE))/100</f>
        <v>-1.8168403091971499E-2</v>
      </c>
      <c r="R42" s="79">
        <f>(VLOOKUP($A41,'ADR Raw Data'!$B$6:$BE$49,'ADR Raw Data'!Y$1,FALSE))/100</f>
        <v>-6.2258381120780006E-3</v>
      </c>
      <c r="S42" s="80">
        <f>(VLOOKUP($A41,'ADR Raw Data'!$B$6:$BE$49,'ADR Raw Data'!AA$1,FALSE))/100</f>
        <v>-7.5999776434017199E-3</v>
      </c>
      <c r="T42" s="80">
        <f>(VLOOKUP($A41,'ADR Raw Data'!$B$6:$BE$49,'ADR Raw Data'!AB$1,FALSE))/100</f>
        <v>-3.4400319638415403E-2</v>
      </c>
      <c r="U42" s="79">
        <f>(VLOOKUP($A41,'ADR Raw Data'!$B$6:$BE$49,'ADR Raw Data'!AC$1,FALSE))/100</f>
        <v>-2.1306351883391899E-2</v>
      </c>
      <c r="V42" s="81">
        <f>(VLOOKUP($A41,'ADR Raw Data'!$B$6:$BE$49,'ADR Raw Data'!AE$1,FALSE))/100</f>
        <v>-1.1123269747937401E-2</v>
      </c>
      <c r="X42" s="78">
        <f>(VLOOKUP($A41,'RevPAR Raw Data'!$B$6:$BE$43,'RevPAR Raw Data'!T$1,FALSE))/100</f>
        <v>-6.7601538137297995E-2</v>
      </c>
      <c r="Y42" s="79">
        <f>(VLOOKUP($A41,'RevPAR Raw Data'!$B$6:$BE$43,'RevPAR Raw Data'!U$1,FALSE))/100</f>
        <v>-0.114437088435905</v>
      </c>
      <c r="Z42" s="79">
        <f>(VLOOKUP($A41,'RevPAR Raw Data'!$B$6:$BE$43,'RevPAR Raw Data'!V$1,FALSE))/100</f>
        <v>-4.59581924746977E-2</v>
      </c>
      <c r="AA42" s="79">
        <f>(VLOOKUP($A41,'RevPAR Raw Data'!$B$6:$BE$43,'RevPAR Raw Data'!W$1,FALSE))/100</f>
        <v>-3.9425984254391297E-2</v>
      </c>
      <c r="AB42" s="79">
        <f>(VLOOKUP($A41,'RevPAR Raw Data'!$B$6:$BE$43,'RevPAR Raw Data'!X$1,FALSE))/100</f>
        <v>-7.78156842270427E-2</v>
      </c>
      <c r="AC42" s="79">
        <f>(VLOOKUP($A41,'RevPAR Raw Data'!$B$6:$BE$43,'RevPAR Raw Data'!Y$1,FALSE))/100</f>
        <v>-6.7088611076611099E-2</v>
      </c>
      <c r="AD42" s="80">
        <f>(VLOOKUP($A41,'RevPAR Raw Data'!$B$6:$BE$43,'RevPAR Raw Data'!AA$1,FALSE))/100</f>
        <v>-3.4110579480150303E-2</v>
      </c>
      <c r="AE42" s="80">
        <f>(VLOOKUP($A41,'RevPAR Raw Data'!$B$6:$BE$43,'RevPAR Raw Data'!AB$1,FALSE))/100</f>
        <v>-6.0378137621931297E-2</v>
      </c>
      <c r="AF42" s="79">
        <f>(VLOOKUP($A41,'RevPAR Raw Data'!$B$6:$BE$43,'RevPAR Raw Data'!AC$1,FALSE))/100</f>
        <v>-4.7545257605274498E-2</v>
      </c>
      <c r="AG42" s="81">
        <f>(VLOOKUP($A41,'RevPAR Raw Data'!$B$6:$BE$43,'RevPAR Raw Data'!AE$1,FALSE))/100</f>
        <v>-6.1561865292942199E-2</v>
      </c>
    </row>
    <row r="43" spans="1:33" x14ac:dyDescent="0.25">
      <c r="A43" s="129"/>
      <c r="B43" s="106"/>
      <c r="C43" s="107"/>
      <c r="D43" s="107"/>
      <c r="E43" s="107"/>
      <c r="F43" s="107"/>
      <c r="G43" s="108"/>
      <c r="H43" s="88"/>
      <c r="I43" s="88"/>
      <c r="J43" s="108"/>
      <c r="K43" s="109"/>
      <c r="M43" s="110"/>
      <c r="N43" s="111"/>
      <c r="O43" s="111"/>
      <c r="P43" s="111"/>
      <c r="Q43" s="111"/>
      <c r="R43" s="112"/>
      <c r="S43" s="111"/>
      <c r="T43" s="111"/>
      <c r="U43" s="112"/>
      <c r="V43" s="113"/>
      <c r="X43" s="110"/>
      <c r="Y43" s="111"/>
      <c r="Z43" s="111"/>
      <c r="AA43" s="111"/>
      <c r="AB43" s="111"/>
      <c r="AC43" s="112"/>
      <c r="AD43" s="111"/>
      <c r="AE43" s="111"/>
      <c r="AF43" s="112"/>
      <c r="AG43" s="113"/>
    </row>
    <row r="44" spans="1:33" x14ac:dyDescent="0.25">
      <c r="A44" s="105" t="s">
        <v>29</v>
      </c>
      <c r="B44" s="106">
        <f>(VLOOKUP($A44,'Occupancy Raw Data'!$B$8:$BE$45,'Occupancy Raw Data'!G$3,FALSE))/100</f>
        <v>0.47891443893718999</v>
      </c>
      <c r="C44" s="107">
        <f>(VLOOKUP($A44,'Occupancy Raw Data'!$B$8:$BE$45,'Occupancy Raw Data'!H$3,FALSE))/100</f>
        <v>0.58048265214918304</v>
      </c>
      <c r="D44" s="107">
        <f>(VLOOKUP($A44,'Occupancy Raw Data'!$B$8:$BE$45,'Occupancy Raw Data'!I$3,FALSE))/100</f>
        <v>0.62704152108556099</v>
      </c>
      <c r="E44" s="107">
        <f>(VLOOKUP($A44,'Occupancy Raw Data'!$B$8:$BE$45,'Occupancy Raw Data'!J$3,FALSE))/100</f>
        <v>0.63337937758998897</v>
      </c>
      <c r="F44" s="107">
        <f>(VLOOKUP($A44,'Occupancy Raw Data'!$B$8:$BE$45,'Occupancy Raw Data'!K$3,FALSE))/100</f>
        <v>0.63394815958397599</v>
      </c>
      <c r="G44" s="108">
        <f>(VLOOKUP($A44,'Occupancy Raw Data'!$B$8:$BE$45,'Occupancy Raw Data'!L$3,FALSE))/100</f>
        <v>0.59075322986918</v>
      </c>
      <c r="H44" s="88">
        <f>(VLOOKUP($A44,'Occupancy Raw Data'!$B$8:$BE$45,'Occupancy Raw Data'!N$3,FALSE))/100</f>
        <v>0.71317136588933094</v>
      </c>
      <c r="I44" s="88">
        <f>(VLOOKUP($A44,'Occupancy Raw Data'!$B$8:$BE$45,'Occupancy Raw Data'!O$3,FALSE))/100</f>
        <v>0.71317136588933094</v>
      </c>
      <c r="J44" s="108">
        <f>(VLOOKUP($A44,'Occupancy Raw Data'!$B$8:$BE$45,'Occupancy Raw Data'!P$3,FALSE))/100</f>
        <v>0.71317136588933094</v>
      </c>
      <c r="K44" s="109">
        <f>(VLOOKUP($A44,'Occupancy Raw Data'!$B$8:$BE$45,'Occupancy Raw Data'!R$3,FALSE))/100</f>
        <v>0.62572984016065103</v>
      </c>
      <c r="M44" s="110">
        <f>VLOOKUP($A44,'ADR Raw Data'!$B$6:$BE$43,'ADR Raw Data'!G$1,FALSE)</f>
        <v>94.377736681370806</v>
      </c>
      <c r="N44" s="111">
        <f>VLOOKUP($A44,'ADR Raw Data'!$B$6:$BE$43,'ADR Raw Data'!H$1,FALSE)</f>
        <v>98.526073628219393</v>
      </c>
      <c r="O44" s="111">
        <f>VLOOKUP($A44,'ADR Raw Data'!$B$6:$BE$43,'ADR Raw Data'!I$1,FALSE)</f>
        <v>99.435153557081705</v>
      </c>
      <c r="P44" s="111">
        <f>VLOOKUP($A44,'ADR Raw Data'!$B$6:$BE$43,'ADR Raw Data'!J$1,FALSE)</f>
        <v>99.169715202052501</v>
      </c>
      <c r="Q44" s="111">
        <f>VLOOKUP($A44,'ADR Raw Data'!$B$6:$BE$43,'ADR Raw Data'!K$1,FALSE)</f>
        <v>98.739529607792804</v>
      </c>
      <c r="R44" s="112">
        <f>VLOOKUP($A44,'ADR Raw Data'!$B$6:$BE$43,'ADR Raw Data'!L$1,FALSE)</f>
        <v>98.2302891175176</v>
      </c>
      <c r="S44" s="111">
        <f>VLOOKUP($A44,'ADR Raw Data'!$B$6:$BE$43,'ADR Raw Data'!N$1,FALSE)</f>
        <v>112.82448444798899</v>
      </c>
      <c r="T44" s="111">
        <f>VLOOKUP($A44,'ADR Raw Data'!$B$6:$BE$43,'ADR Raw Data'!O$1,FALSE)</f>
        <v>113.004397858038</v>
      </c>
      <c r="U44" s="112">
        <f>VLOOKUP($A44,'ADR Raw Data'!$B$6:$BE$43,'ADR Raw Data'!P$1,FALSE)</f>
        <v>112.914441153013</v>
      </c>
      <c r="V44" s="113">
        <f>VLOOKUP($A44,'ADR Raw Data'!$B$6:$BE$43,'ADR Raw Data'!R$1,FALSE)</f>
        <v>103.012050050087</v>
      </c>
      <c r="X44" s="110">
        <f>VLOOKUP($A44,'RevPAR Raw Data'!$B$6:$BE$43,'RevPAR Raw Data'!G$1,FALSE)</f>
        <v>45.1988608109206</v>
      </c>
      <c r="Y44" s="111">
        <f>VLOOKUP($A44,'RevPAR Raw Data'!$B$6:$BE$43,'RevPAR Raw Data'!H$1,FALSE)</f>
        <v>57.192676525554504</v>
      </c>
      <c r="Z44" s="111">
        <f>VLOOKUP($A44,'RevPAR Raw Data'!$B$6:$BE$43,'RevPAR Raw Data'!I$1,FALSE)</f>
        <v>62.349969935808801</v>
      </c>
      <c r="AA44" s="111">
        <f>VLOOKUP($A44,'RevPAR Raw Data'!$B$6:$BE$43,'RevPAR Raw Data'!J$1,FALSE)</f>
        <v>62.812052490452501</v>
      </c>
      <c r="AB44" s="111">
        <f>VLOOKUP($A44,'RevPAR Raw Data'!$B$6:$BE$43,'RevPAR Raw Data'!K$1,FALSE)</f>
        <v>62.595743073047799</v>
      </c>
      <c r="AC44" s="112">
        <f>VLOOKUP($A44,'RevPAR Raw Data'!$B$6:$BE$43,'RevPAR Raw Data'!L$1,FALSE)</f>
        <v>58.029860567156902</v>
      </c>
      <c r="AD44" s="111">
        <f>VLOOKUP($A44,'RevPAR Raw Data'!$B$6:$BE$43,'RevPAR Raw Data'!N$1,FALSE)</f>
        <v>80.463191679531903</v>
      </c>
      <c r="AE44" s="111">
        <f>VLOOKUP($A44,'RevPAR Raw Data'!$B$6:$BE$43,'RevPAR Raw Data'!O$1,FALSE)</f>
        <v>80.591500771918405</v>
      </c>
      <c r="AF44" s="112">
        <f>VLOOKUP($A44,'RevPAR Raw Data'!$B$6:$BE$43,'RevPAR Raw Data'!P$1,FALSE)</f>
        <v>80.527346225725097</v>
      </c>
      <c r="AG44" s="113">
        <f>VLOOKUP($A44,'RevPAR Raw Data'!$B$6:$BE$43,'RevPAR Raw Data'!R$1,FALSE)</f>
        <v>64.457713612462101</v>
      </c>
    </row>
    <row r="45" spans="1:33" x14ac:dyDescent="0.25">
      <c r="A45" s="90" t="s">
        <v>14</v>
      </c>
      <c r="B45" s="78">
        <f>(VLOOKUP($A44,'Occupancy Raw Data'!$B$8:$BE$51,'Occupancy Raw Data'!T$3,FALSE))/100</f>
        <v>3.1406497290533803E-3</v>
      </c>
      <c r="C45" s="79">
        <f>(VLOOKUP($A44,'Occupancy Raw Data'!$B$8:$BE$51,'Occupancy Raw Data'!U$3,FALSE))/100</f>
        <v>-9.4827290510372496E-3</v>
      </c>
      <c r="D45" s="79">
        <f>(VLOOKUP($A44,'Occupancy Raw Data'!$B$8:$BE$51,'Occupancy Raw Data'!V$3,FALSE))/100</f>
        <v>2.4427267499899701E-2</v>
      </c>
      <c r="E45" s="79">
        <f>(VLOOKUP($A44,'Occupancy Raw Data'!$B$8:$BE$51,'Occupancy Raw Data'!W$3,FALSE))/100</f>
        <v>1.33562390322339E-2</v>
      </c>
      <c r="F45" s="79">
        <f>(VLOOKUP($A44,'Occupancy Raw Data'!$B$8:$BE$51,'Occupancy Raw Data'!X$3,FALSE))/100</f>
        <v>4.3540009254712402E-2</v>
      </c>
      <c r="G45" s="79">
        <f>(VLOOKUP($A44,'Occupancy Raw Data'!$B$8:$BE$51,'Occupancy Raw Data'!Y$3,FALSE))/100</f>
        <v>1.57122357368892E-2</v>
      </c>
      <c r="H45" s="80">
        <f>(VLOOKUP($A44,'Occupancy Raw Data'!$B$8:$BE$51,'Occupancy Raw Data'!AA$3,FALSE))/100</f>
        <v>1.5775175318886902E-2</v>
      </c>
      <c r="I45" s="80">
        <f>(VLOOKUP($A44,'Occupancy Raw Data'!$B$8:$BE$51,'Occupancy Raw Data'!AB$3,FALSE))/100</f>
        <v>2.1728881490014399E-2</v>
      </c>
      <c r="J45" s="79">
        <f>(VLOOKUP($A44,'Occupancy Raw Data'!$B$8:$BE$51,'Occupancy Raw Data'!AC$3,FALSE))/100</f>
        <v>1.87433298654088E-2</v>
      </c>
      <c r="K45" s="81">
        <f>(VLOOKUP($A44,'Occupancy Raw Data'!$B$8:$BE$51,'Occupancy Raw Data'!AE$3,FALSE))/100</f>
        <v>1.6697301676948998E-2</v>
      </c>
      <c r="M45" s="78">
        <f>(VLOOKUP($A44,'ADR Raw Data'!$B$6:$BE$49,'ADR Raw Data'!T$1,FALSE))/100</f>
        <v>-9.9111311098006305E-3</v>
      </c>
      <c r="N45" s="79">
        <f>(VLOOKUP($A44,'ADR Raw Data'!$B$6:$BE$49,'ADR Raw Data'!U$1,FALSE))/100</f>
        <v>-9.0448931668770313E-3</v>
      </c>
      <c r="O45" s="79">
        <f>(VLOOKUP($A44,'ADR Raw Data'!$B$6:$BE$49,'ADR Raw Data'!V$1,FALSE))/100</f>
        <v>-1.0186000791398E-2</v>
      </c>
      <c r="P45" s="79">
        <f>(VLOOKUP($A44,'ADR Raw Data'!$B$6:$BE$49,'ADR Raw Data'!W$1,FALSE))/100</f>
        <v>1.0050789377307899E-4</v>
      </c>
      <c r="Q45" s="79">
        <f>(VLOOKUP($A44,'ADR Raw Data'!$B$6:$BE$49,'ADR Raw Data'!X$1,FALSE))/100</f>
        <v>-1.1696499731053E-2</v>
      </c>
      <c r="R45" s="79">
        <f>(VLOOKUP($A44,'ADR Raw Data'!$B$6:$BE$49,'ADR Raw Data'!Y$1,FALSE))/100</f>
        <v>-7.9050749467084406E-3</v>
      </c>
      <c r="S45" s="80">
        <f>(VLOOKUP($A44,'ADR Raw Data'!$B$6:$BE$49,'ADR Raw Data'!AA$1,FALSE))/100</f>
        <v>-3.0898662955340498E-2</v>
      </c>
      <c r="T45" s="80">
        <f>(VLOOKUP($A44,'ADR Raw Data'!$B$6:$BE$49,'ADR Raw Data'!AB$1,FALSE))/100</f>
        <v>-1.9914160763615799E-2</v>
      </c>
      <c r="U45" s="79">
        <f>(VLOOKUP($A44,'ADR Raw Data'!$B$6:$BE$49,'ADR Raw Data'!AC$1,FALSE))/100</f>
        <v>-2.5446766960400501E-2</v>
      </c>
      <c r="V45" s="81">
        <f>(VLOOKUP($A44,'ADR Raw Data'!$B$6:$BE$49,'ADR Raw Data'!AE$1,FALSE))/100</f>
        <v>-1.41345302312448E-2</v>
      </c>
      <c r="X45" s="78">
        <f>(VLOOKUP($A44,'RevPAR Raw Data'!$B$6:$BE$43,'RevPAR Raw Data'!T$1,FALSE))/100</f>
        <v>-6.8016087719818593E-3</v>
      </c>
      <c r="Y45" s="79">
        <f>(VLOOKUP($A44,'RevPAR Raw Data'!$B$6:$BE$43,'RevPAR Raw Data'!U$1,FALSE))/100</f>
        <v>-1.84418519467172E-2</v>
      </c>
      <c r="Z45" s="79">
        <f>(VLOOKUP($A44,'RevPAR Raw Data'!$B$6:$BE$43,'RevPAR Raw Data'!V$1,FALSE))/100</f>
        <v>1.39924505424159E-2</v>
      </c>
      <c r="AA45" s="79">
        <f>(VLOOKUP($A44,'RevPAR Raw Data'!$B$6:$BE$43,'RevPAR Raw Data'!W$1,FALSE))/100</f>
        <v>1.3458089333460901E-2</v>
      </c>
      <c r="AB45" s="79">
        <f>(VLOOKUP($A44,'RevPAR Raw Data'!$B$6:$BE$43,'RevPAR Raw Data'!X$1,FALSE))/100</f>
        <v>3.13342438171215E-2</v>
      </c>
      <c r="AC45" s="79">
        <f>(VLOOKUP($A44,'RevPAR Raw Data'!$B$6:$BE$43,'RevPAR Raw Data'!Y$1,FALSE))/100</f>
        <v>7.6829543891003401E-3</v>
      </c>
      <c r="AD45" s="80">
        <f>(VLOOKUP($A44,'RevPAR Raw Data'!$B$6:$BE$43,'RevPAR Raw Data'!AA$1,FALSE))/100</f>
        <v>-1.56109194616932E-2</v>
      </c>
      <c r="AE45" s="80">
        <f>(VLOOKUP($A44,'RevPAR Raw Data'!$B$6:$BE$43,'RevPAR Raw Data'!AB$1,FALSE))/100</f>
        <v>1.3820082871928998E-3</v>
      </c>
      <c r="AF45" s="79">
        <f>(VLOOKUP($A44,'RevPAR Raw Data'!$B$6:$BE$43,'RevPAR Raw Data'!AC$1,FALSE))/100</f>
        <v>-7.1803942421386005E-3</v>
      </c>
      <c r="AG45" s="81">
        <f>(VLOOKUP($A44,'RevPAR Raw Data'!$B$6:$BE$43,'RevPAR Raw Data'!AE$1,FALSE))/100</f>
        <v>2.32676293037112E-3</v>
      </c>
    </row>
    <row r="46" spans="1:33" x14ac:dyDescent="0.25">
      <c r="A46" s="128"/>
      <c r="B46" s="106"/>
      <c r="C46" s="107"/>
      <c r="D46" s="107"/>
      <c r="E46" s="107"/>
      <c r="F46" s="107"/>
      <c r="G46" s="108"/>
      <c r="H46" s="88"/>
      <c r="I46" s="88"/>
      <c r="J46" s="108"/>
      <c r="K46" s="109"/>
      <c r="M46" s="110"/>
      <c r="N46" s="111"/>
      <c r="O46" s="111"/>
      <c r="P46" s="111"/>
      <c r="Q46" s="111"/>
      <c r="R46" s="112"/>
      <c r="S46" s="111"/>
      <c r="T46" s="111"/>
      <c r="U46" s="112"/>
      <c r="V46" s="113"/>
      <c r="X46" s="110"/>
      <c r="Y46" s="111"/>
      <c r="Z46" s="111"/>
      <c r="AA46" s="111"/>
      <c r="AB46" s="111"/>
      <c r="AC46" s="112"/>
      <c r="AD46" s="111"/>
      <c r="AE46" s="111"/>
      <c r="AF46" s="112"/>
      <c r="AG46" s="113"/>
    </row>
    <row r="47" spans="1:33" x14ac:dyDescent="0.25">
      <c r="A47" s="105" t="s">
        <v>30</v>
      </c>
      <c r="B47" s="106">
        <f>(VLOOKUP($A47,'Occupancy Raw Data'!$B$8:$BE$45,'Occupancy Raw Data'!G$3,FALSE))/100</f>
        <v>0.44881190317566</v>
      </c>
      <c r="C47" s="107">
        <f>(VLOOKUP($A47,'Occupancy Raw Data'!$B$8:$BE$45,'Occupancy Raw Data'!H$3,FALSE))/100</f>
        <v>0.61114812347323999</v>
      </c>
      <c r="D47" s="107">
        <f>(VLOOKUP($A47,'Occupancy Raw Data'!$B$8:$BE$45,'Occupancy Raw Data'!I$3,FALSE))/100</f>
        <v>0.66444592493892896</v>
      </c>
      <c r="E47" s="107">
        <f>(VLOOKUP($A47,'Occupancy Raw Data'!$B$8:$BE$45,'Occupancy Raw Data'!J$3,FALSE))/100</f>
        <v>0.66777703753053497</v>
      </c>
      <c r="F47" s="107">
        <f>(VLOOKUP($A47,'Occupancy Raw Data'!$B$8:$BE$45,'Occupancy Raw Data'!K$3,FALSE))/100</f>
        <v>0.638685320897179</v>
      </c>
      <c r="G47" s="108">
        <f>(VLOOKUP($A47,'Occupancy Raw Data'!$B$8:$BE$45,'Occupancy Raw Data'!L$3,FALSE))/100</f>
        <v>0.60617366200310896</v>
      </c>
      <c r="H47" s="88">
        <f>(VLOOKUP($A47,'Occupancy Raw Data'!$B$8:$BE$45,'Occupancy Raw Data'!N$3,FALSE))/100</f>
        <v>0.71663335554075003</v>
      </c>
      <c r="I47" s="88">
        <f>(VLOOKUP($A47,'Occupancy Raw Data'!$B$8:$BE$45,'Occupancy Raw Data'!O$3,FALSE))/100</f>
        <v>0.6604485898290019</v>
      </c>
      <c r="J47" s="108">
        <f>(VLOOKUP($A47,'Occupancy Raw Data'!$B$8:$BE$45,'Occupancy Raw Data'!P$3,FALSE))/100</f>
        <v>0.68854097268487602</v>
      </c>
      <c r="K47" s="109">
        <f>(VLOOKUP($A47,'Occupancy Raw Data'!$B$8:$BE$45,'Occupancy Raw Data'!R$3,FALSE))/100</f>
        <v>0.62970717934075604</v>
      </c>
      <c r="M47" s="110">
        <f>VLOOKUP($A47,'ADR Raw Data'!$B$6:$BE$43,'ADR Raw Data'!G$1,FALSE)</f>
        <v>44.387741505662802</v>
      </c>
      <c r="N47" s="111">
        <f>VLOOKUP($A47,'ADR Raw Data'!$B$6:$BE$43,'ADR Raw Data'!H$1,FALSE)</f>
        <v>66.853815234288206</v>
      </c>
      <c r="O47" s="111">
        <f>VLOOKUP($A47,'ADR Raw Data'!$B$6:$BE$43,'ADR Raw Data'!I$1,FALSE)</f>
        <v>74.338265600710599</v>
      </c>
      <c r="P47" s="111">
        <f>VLOOKUP($A47,'ADR Raw Data'!$B$6:$BE$43,'ADR Raw Data'!J$1,FALSE)</f>
        <v>75.424847879191603</v>
      </c>
      <c r="Q47" s="111">
        <f>VLOOKUP($A47,'ADR Raw Data'!$B$6:$BE$43,'ADR Raw Data'!K$1,FALSE)</f>
        <v>72.628059071729894</v>
      </c>
      <c r="R47" s="112">
        <f>VLOOKUP($A47,'ADR Raw Data'!$B$6:$BE$43,'ADR Raw Data'!L$1,FALSE)</f>
        <v>66.726545858316598</v>
      </c>
      <c r="S47" s="111">
        <f>VLOOKUP($A47,'ADR Raw Data'!$B$6:$BE$43,'ADR Raw Data'!N$1,FALSE)</f>
        <v>91.859795691760993</v>
      </c>
      <c r="T47" s="111">
        <f>VLOOKUP($A47,'ADR Raw Data'!$B$6:$BE$43,'ADR Raw Data'!O$1,FALSE)</f>
        <v>81.716264712413903</v>
      </c>
      <c r="U47" s="112">
        <f>VLOOKUP($A47,'ADR Raw Data'!$B$6:$BE$43,'ADR Raw Data'!P$1,FALSE)</f>
        <v>86.788030202087398</v>
      </c>
      <c r="V47" s="113">
        <f>VLOOKUP($A47,'ADR Raw Data'!$B$6:$BE$43,'ADR Raw Data'!R$1,FALSE)</f>
        <v>72.4583985279654</v>
      </c>
      <c r="X47" s="110">
        <f>VLOOKUP($A47,'RevPAR Raw Data'!$B$6:$BE$43,'RevPAR Raw Data'!G$1,FALSE)</f>
        <v>44.387741505662802</v>
      </c>
      <c r="Y47" s="111">
        <f>VLOOKUP($A47,'RevPAR Raw Data'!$B$6:$BE$43,'RevPAR Raw Data'!H$1,FALSE)</f>
        <v>66.853815234288206</v>
      </c>
      <c r="Z47" s="111">
        <f>VLOOKUP($A47,'RevPAR Raw Data'!$B$6:$BE$43,'RevPAR Raw Data'!I$1,FALSE)</f>
        <v>74.338265600710599</v>
      </c>
      <c r="AA47" s="111">
        <f>VLOOKUP($A47,'RevPAR Raw Data'!$B$6:$BE$43,'RevPAR Raw Data'!J$1,FALSE)</f>
        <v>75.424847879191603</v>
      </c>
      <c r="AB47" s="111">
        <f>VLOOKUP($A47,'RevPAR Raw Data'!$B$6:$BE$43,'RevPAR Raw Data'!K$1,FALSE)</f>
        <v>72.628059071729894</v>
      </c>
      <c r="AC47" s="112">
        <f>VLOOKUP($A47,'RevPAR Raw Data'!$B$6:$BE$43,'RevPAR Raw Data'!L$1,FALSE)</f>
        <v>66.726545858316598</v>
      </c>
      <c r="AD47" s="111">
        <f>VLOOKUP($A47,'RevPAR Raw Data'!$B$6:$BE$43,'RevPAR Raw Data'!N$1,FALSE)</f>
        <v>91.859795691760993</v>
      </c>
      <c r="AE47" s="111">
        <f>VLOOKUP($A47,'RevPAR Raw Data'!$B$6:$BE$43,'RevPAR Raw Data'!O$1,FALSE)</f>
        <v>81.716264712413903</v>
      </c>
      <c r="AF47" s="112">
        <f>VLOOKUP($A47,'RevPAR Raw Data'!$B$6:$BE$43,'RevPAR Raw Data'!P$1,FALSE)</f>
        <v>86.788030202087398</v>
      </c>
      <c r="AG47" s="113">
        <f>VLOOKUP($A47,'RevPAR Raw Data'!$B$6:$BE$43,'RevPAR Raw Data'!R$1,FALSE)</f>
        <v>72.4583985279654</v>
      </c>
    </row>
    <row r="48" spans="1:33" x14ac:dyDescent="0.25">
      <c r="A48" s="90" t="s">
        <v>14</v>
      </c>
      <c r="B48" s="78">
        <f>(VLOOKUP($A47,'Occupancy Raw Data'!$B$8:$BE$51,'Occupancy Raw Data'!T$3,FALSE))/100</f>
        <v>-5.3741949811236901E-2</v>
      </c>
      <c r="C48" s="79">
        <f>(VLOOKUP($A47,'Occupancy Raw Data'!$B$8:$BE$51,'Occupancy Raw Data'!U$3,FALSE))/100</f>
        <v>-7.94972944081032E-2</v>
      </c>
      <c r="D48" s="79">
        <f>(VLOOKUP($A47,'Occupancy Raw Data'!$B$8:$BE$51,'Occupancy Raw Data'!V$3,FALSE))/100</f>
        <v>-2.6743181105266699E-2</v>
      </c>
      <c r="E48" s="79">
        <f>(VLOOKUP($A47,'Occupancy Raw Data'!$B$8:$BE$51,'Occupancy Raw Data'!W$3,FALSE))/100</f>
        <v>-1.02963628112659E-2</v>
      </c>
      <c r="F48" s="79">
        <f>(VLOOKUP($A47,'Occupancy Raw Data'!$B$8:$BE$51,'Occupancy Raw Data'!X$3,FALSE))/100</f>
        <v>3.3981060920547999E-2</v>
      </c>
      <c r="G48" s="79">
        <f>(VLOOKUP($A47,'Occupancy Raw Data'!$B$8:$BE$51,'Occupancy Raw Data'!Y$3,FALSE))/100</f>
        <v>-2.6494054803539998E-2</v>
      </c>
      <c r="H48" s="80">
        <f>(VLOOKUP($A47,'Occupancy Raw Data'!$B$8:$BE$51,'Occupancy Raw Data'!AA$3,FALSE))/100</f>
        <v>7.3312733904793703E-2</v>
      </c>
      <c r="I48" s="80">
        <f>(VLOOKUP($A47,'Occupancy Raw Data'!$B$8:$BE$51,'Occupancy Raw Data'!AB$3,FALSE))/100</f>
        <v>-2.11577595612586E-2</v>
      </c>
      <c r="J48" s="79">
        <f>(VLOOKUP($A47,'Occupancy Raw Data'!$B$8:$BE$51,'Occupancy Raw Data'!AC$3,FALSE))/100</f>
        <v>2.58297498637272E-2</v>
      </c>
      <c r="K48" s="81">
        <f>(VLOOKUP($A47,'Occupancy Raw Data'!$B$8:$BE$51,'Occupancy Raw Data'!AE$3,FALSE))/100</f>
        <v>-1.0730220257202201E-2</v>
      </c>
      <c r="M48" s="78">
        <f>(VLOOKUP($A47,'ADR Raw Data'!$B$6:$BE$49,'ADR Raw Data'!T$1,FALSE))/100</f>
        <v>-2.0891099850010599E-3</v>
      </c>
      <c r="N48" s="79">
        <f>(VLOOKUP($A47,'ADR Raw Data'!$B$6:$BE$49,'ADR Raw Data'!U$1,FALSE))/100</f>
        <v>-4.8681908731811802E-2</v>
      </c>
      <c r="O48" s="79">
        <f>(VLOOKUP($A47,'ADR Raw Data'!$B$6:$BE$49,'ADR Raw Data'!V$1,FALSE))/100</f>
        <v>8.1304698496996695E-3</v>
      </c>
      <c r="P48" s="79">
        <f>(VLOOKUP($A47,'ADR Raw Data'!$B$6:$BE$49,'ADR Raw Data'!W$1,FALSE))/100</f>
        <v>5.3213154524575701E-2</v>
      </c>
      <c r="Q48" s="79">
        <f>(VLOOKUP($A47,'ADR Raw Data'!$B$6:$BE$49,'ADR Raw Data'!X$1,FALSE))/100</f>
        <v>0.12755672814969599</v>
      </c>
      <c r="R48" s="79">
        <f>(VLOOKUP($A47,'ADR Raw Data'!$B$6:$BE$49,'ADR Raw Data'!Y$1,FALSE))/100</f>
        <v>2.8079807289951103E-2</v>
      </c>
      <c r="S48" s="80">
        <f>(VLOOKUP($A47,'ADR Raw Data'!$B$6:$BE$49,'ADR Raw Data'!AA$1,FALSE))/100</f>
        <v>0.24471869529148102</v>
      </c>
      <c r="T48" s="80">
        <f>(VLOOKUP($A47,'ADR Raw Data'!$B$6:$BE$49,'ADR Raw Data'!AB$1,FALSE))/100</f>
        <v>0.106868642377657</v>
      </c>
      <c r="U48" s="79">
        <f>(VLOOKUP($A47,'ADR Raw Data'!$B$6:$BE$49,'ADR Raw Data'!AC$1,FALSE))/100</f>
        <v>0.17578111838622298</v>
      </c>
      <c r="V48" s="81">
        <f>(VLOOKUP($A47,'ADR Raw Data'!$B$6:$BE$49,'ADR Raw Data'!AE$1,FALSE))/100</f>
        <v>7.4261621017689294E-2</v>
      </c>
      <c r="X48" s="78">
        <f>(VLOOKUP($A47,'RevPAR Raw Data'!$B$6:$BE$43,'RevPAR Raw Data'!T$1,FALSE))/100</f>
        <v>-2.0891099850010599E-3</v>
      </c>
      <c r="Y48" s="79">
        <f>(VLOOKUP($A47,'RevPAR Raw Data'!$B$6:$BE$43,'RevPAR Raw Data'!U$1,FALSE))/100</f>
        <v>-4.8681908731811802E-2</v>
      </c>
      <c r="Z48" s="79">
        <f>(VLOOKUP($A47,'RevPAR Raw Data'!$B$6:$BE$43,'RevPAR Raw Data'!V$1,FALSE))/100</f>
        <v>8.1304698496996695E-3</v>
      </c>
      <c r="AA48" s="79">
        <f>(VLOOKUP($A47,'RevPAR Raw Data'!$B$6:$BE$43,'RevPAR Raw Data'!W$1,FALSE))/100</f>
        <v>5.3213154524575701E-2</v>
      </c>
      <c r="AB48" s="79">
        <f>(VLOOKUP($A47,'RevPAR Raw Data'!$B$6:$BE$43,'RevPAR Raw Data'!X$1,FALSE))/100</f>
        <v>0.12755672814969599</v>
      </c>
      <c r="AC48" s="79">
        <f>(VLOOKUP($A47,'RevPAR Raw Data'!$B$6:$BE$43,'RevPAR Raw Data'!Y$1,FALSE))/100</f>
        <v>2.8079807289951103E-2</v>
      </c>
      <c r="AD48" s="80">
        <f>(VLOOKUP($A47,'RevPAR Raw Data'!$B$6:$BE$43,'RevPAR Raw Data'!AA$1,FALSE))/100</f>
        <v>0.24471869529148102</v>
      </c>
      <c r="AE48" s="80">
        <f>(VLOOKUP($A47,'RevPAR Raw Data'!$B$6:$BE$43,'RevPAR Raw Data'!AB$1,FALSE))/100</f>
        <v>0.106868642377657</v>
      </c>
      <c r="AF48" s="79">
        <f>(VLOOKUP($A47,'RevPAR Raw Data'!$B$6:$BE$43,'RevPAR Raw Data'!AC$1,FALSE))/100</f>
        <v>0.17578111838622298</v>
      </c>
      <c r="AG48" s="81">
        <f>(VLOOKUP($A47,'RevPAR Raw Data'!$B$6:$BE$43,'RevPAR Raw Data'!AE$1,FALSE))/100</f>
        <v>7.4261621017689294E-2</v>
      </c>
    </row>
    <row r="49" spans="1:33" x14ac:dyDescent="0.25">
      <c r="A49" s="128"/>
      <c r="B49" s="106"/>
      <c r="C49" s="107"/>
      <c r="D49" s="107"/>
      <c r="E49" s="107"/>
      <c r="F49" s="107"/>
      <c r="G49" s="108"/>
      <c r="H49" s="88"/>
      <c r="I49" s="88"/>
      <c r="J49" s="108"/>
      <c r="K49" s="109"/>
      <c r="M49" s="110"/>
      <c r="N49" s="111"/>
      <c r="O49" s="111"/>
      <c r="P49" s="111"/>
      <c r="Q49" s="111"/>
      <c r="R49" s="112"/>
      <c r="S49" s="111"/>
      <c r="T49" s="111"/>
      <c r="U49" s="112"/>
      <c r="V49" s="113"/>
      <c r="X49" s="110"/>
      <c r="Y49" s="111"/>
      <c r="Z49" s="111"/>
      <c r="AA49" s="111"/>
      <c r="AB49" s="111"/>
      <c r="AC49" s="112"/>
      <c r="AD49" s="111"/>
      <c r="AE49" s="111"/>
      <c r="AF49" s="112"/>
      <c r="AG49" s="113"/>
    </row>
    <row r="50" spans="1:33" x14ac:dyDescent="0.25">
      <c r="A50" s="105" t="s">
        <v>31</v>
      </c>
      <c r="B50" s="106">
        <f>(VLOOKUP($A50,'Occupancy Raw Data'!$B$8:$BE$45,'Occupancy Raw Data'!G$3,FALSE))/100</f>
        <v>0.486304445442299</v>
      </c>
      <c r="C50" s="107">
        <f>(VLOOKUP($A50,'Occupancy Raw Data'!$B$8:$BE$45,'Occupancy Raw Data'!H$3,FALSE))/100</f>
        <v>0.55669061517736795</v>
      </c>
      <c r="D50" s="107">
        <f>(VLOOKUP($A50,'Occupancy Raw Data'!$B$8:$BE$45,'Occupancy Raw Data'!I$3,FALSE))/100</f>
        <v>0.57139649753030897</v>
      </c>
      <c r="E50" s="107">
        <f>(VLOOKUP($A50,'Occupancy Raw Data'!$B$8:$BE$45,'Occupancy Raw Data'!J$3,FALSE))/100</f>
        <v>0.59250112258643906</v>
      </c>
      <c r="F50" s="107">
        <f>(VLOOKUP($A50,'Occupancy Raw Data'!$B$8:$BE$45,'Occupancy Raw Data'!K$3,FALSE))/100</f>
        <v>0.58149977548271203</v>
      </c>
      <c r="G50" s="108">
        <f>(VLOOKUP($A50,'Occupancy Raw Data'!$B$8:$BE$45,'Occupancy Raw Data'!L$3,FALSE))/100</f>
        <v>0.55767849124382496</v>
      </c>
      <c r="H50" s="88">
        <f>(VLOOKUP($A50,'Occupancy Raw Data'!$B$8:$BE$45,'Occupancy Raw Data'!N$3,FALSE))/100</f>
        <v>0.7165469241131559</v>
      </c>
      <c r="I50" s="88">
        <f>(VLOOKUP($A50,'Occupancy Raw Data'!$B$8:$BE$45,'Occupancy Raw Data'!O$3,FALSE))/100</f>
        <v>0.67377638078131996</v>
      </c>
      <c r="J50" s="108">
        <f>(VLOOKUP($A50,'Occupancy Raw Data'!$B$8:$BE$45,'Occupancy Raw Data'!P$3,FALSE))/100</f>
        <v>0.69516165244723793</v>
      </c>
      <c r="K50" s="109">
        <f>(VLOOKUP($A50,'Occupancy Raw Data'!$B$8:$BE$45,'Occupancy Raw Data'!R$3,FALSE))/100</f>
        <v>0.59695939444479995</v>
      </c>
      <c r="M50" s="110">
        <f>VLOOKUP($A50,'ADR Raw Data'!$B$6:$BE$43,'ADR Raw Data'!G$1,FALSE)</f>
        <v>50.0927110462505</v>
      </c>
      <c r="N50" s="111">
        <f>VLOOKUP($A50,'ADR Raw Data'!$B$6:$BE$43,'ADR Raw Data'!H$1,FALSE)</f>
        <v>58.240830713964897</v>
      </c>
      <c r="O50" s="111">
        <f>VLOOKUP($A50,'ADR Raw Data'!$B$6:$BE$43,'ADR Raw Data'!I$1,FALSE)</f>
        <v>61.927352941176402</v>
      </c>
      <c r="P50" s="111">
        <f>VLOOKUP($A50,'ADR Raw Data'!$B$6:$BE$43,'ADR Raw Data'!J$1,FALSE)</f>
        <v>64.270598338572</v>
      </c>
      <c r="Q50" s="111">
        <f>VLOOKUP($A50,'ADR Raw Data'!$B$6:$BE$43,'ADR Raw Data'!K$1,FALSE)</f>
        <v>63.221370678042199</v>
      </c>
      <c r="R50" s="112">
        <f>VLOOKUP($A50,'ADR Raw Data'!$B$6:$BE$43,'ADR Raw Data'!L$1,FALSE)</f>
        <v>59.550572743601201</v>
      </c>
      <c r="S50" s="111">
        <f>VLOOKUP($A50,'ADR Raw Data'!$B$6:$BE$43,'ADR Raw Data'!N$1,FALSE)</f>
        <v>94.334123259991003</v>
      </c>
      <c r="T50" s="111">
        <f>VLOOKUP($A50,'ADR Raw Data'!$B$6:$BE$43,'ADR Raw Data'!O$1,FALSE)</f>
        <v>88.045691513246496</v>
      </c>
      <c r="U50" s="112">
        <f>VLOOKUP($A50,'ADR Raw Data'!$B$6:$BE$43,'ADR Raw Data'!P$1,FALSE)</f>
        <v>91.1899073866187</v>
      </c>
      <c r="V50" s="113">
        <f>VLOOKUP($A50,'ADR Raw Data'!$B$6:$BE$43,'ADR Raw Data'!R$1,FALSE)</f>
        <v>68.590382641606197</v>
      </c>
      <c r="X50" s="110">
        <f>VLOOKUP($A50,'RevPAR Raw Data'!$B$6:$BE$43,'RevPAR Raw Data'!G$1,FALSE)</f>
        <v>50.0927110462505</v>
      </c>
      <c r="Y50" s="111">
        <f>VLOOKUP($A50,'RevPAR Raw Data'!$B$6:$BE$43,'RevPAR Raw Data'!H$1,FALSE)</f>
        <v>58.240830713964897</v>
      </c>
      <c r="Z50" s="111">
        <f>VLOOKUP($A50,'RevPAR Raw Data'!$B$6:$BE$43,'RevPAR Raw Data'!I$1,FALSE)</f>
        <v>61.927352941176402</v>
      </c>
      <c r="AA50" s="111">
        <f>VLOOKUP($A50,'RevPAR Raw Data'!$B$6:$BE$43,'RevPAR Raw Data'!J$1,FALSE)</f>
        <v>64.270598338572</v>
      </c>
      <c r="AB50" s="111">
        <f>VLOOKUP($A50,'RevPAR Raw Data'!$B$6:$BE$43,'RevPAR Raw Data'!K$1,FALSE)</f>
        <v>63.221370678042199</v>
      </c>
      <c r="AC50" s="112">
        <f>VLOOKUP($A50,'RevPAR Raw Data'!$B$6:$BE$43,'RevPAR Raw Data'!L$1,FALSE)</f>
        <v>59.550572743601201</v>
      </c>
      <c r="AD50" s="111">
        <f>VLOOKUP($A50,'RevPAR Raw Data'!$B$6:$BE$43,'RevPAR Raw Data'!N$1,FALSE)</f>
        <v>94.334123259991003</v>
      </c>
      <c r="AE50" s="111">
        <f>VLOOKUP($A50,'RevPAR Raw Data'!$B$6:$BE$43,'RevPAR Raw Data'!O$1,FALSE)</f>
        <v>88.045691513246496</v>
      </c>
      <c r="AF50" s="112">
        <f>VLOOKUP($A50,'RevPAR Raw Data'!$B$6:$BE$43,'RevPAR Raw Data'!P$1,FALSE)</f>
        <v>91.1899073866187</v>
      </c>
      <c r="AG50" s="113">
        <f>VLOOKUP($A50,'RevPAR Raw Data'!$B$6:$BE$43,'RevPAR Raw Data'!R$1,FALSE)</f>
        <v>68.590382641606197</v>
      </c>
    </row>
    <row r="51" spans="1:33" x14ac:dyDescent="0.25">
      <c r="A51" s="90" t="s">
        <v>14</v>
      </c>
      <c r="B51" s="78">
        <f>(VLOOKUP($A50,'Occupancy Raw Data'!$B$8:$BE$51,'Occupancy Raw Data'!T$3,FALSE))/100</f>
        <v>3.8174272282153299E-3</v>
      </c>
      <c r="C51" s="79">
        <f>(VLOOKUP($A50,'Occupancy Raw Data'!$B$8:$BE$51,'Occupancy Raw Data'!U$3,FALSE))/100</f>
        <v>-5.4121460550991804E-2</v>
      </c>
      <c r="D51" s="79">
        <f>(VLOOKUP($A50,'Occupancy Raw Data'!$B$8:$BE$51,'Occupancy Raw Data'!V$3,FALSE))/100</f>
        <v>-5.6341424710616705E-2</v>
      </c>
      <c r="E51" s="79">
        <f>(VLOOKUP($A50,'Occupancy Raw Data'!$B$8:$BE$51,'Occupancy Raw Data'!W$3,FALSE))/100</f>
        <v>-9.3769311821168596E-3</v>
      </c>
      <c r="F51" s="79">
        <f>(VLOOKUP($A50,'Occupancy Raw Data'!$B$8:$BE$51,'Occupancy Raw Data'!X$3,FALSE))/100</f>
        <v>-5.3189406913833503E-2</v>
      </c>
      <c r="G51" s="79">
        <f>(VLOOKUP($A50,'Occupancy Raw Data'!$B$8:$BE$51,'Occupancy Raw Data'!Y$3,FALSE))/100</f>
        <v>-3.5420967615026305E-2</v>
      </c>
      <c r="H51" s="80">
        <f>(VLOOKUP($A50,'Occupancy Raw Data'!$B$8:$BE$51,'Occupancy Raw Data'!AA$3,FALSE))/100</f>
        <v>1.5821527387411799E-2</v>
      </c>
      <c r="I51" s="80">
        <f>(VLOOKUP($A50,'Occupancy Raw Data'!$B$8:$BE$51,'Occupancy Raw Data'!AB$3,FALSE))/100</f>
        <v>1.4269464523988301E-3</v>
      </c>
      <c r="J51" s="79">
        <f>(VLOOKUP($A50,'Occupancy Raw Data'!$B$8:$BE$51,'Occupancy Raw Data'!AC$3,FALSE))/100</f>
        <v>8.7943265805983592E-3</v>
      </c>
      <c r="K51" s="81">
        <f>(VLOOKUP($A50,'Occupancy Raw Data'!$B$8:$BE$51,'Occupancy Raw Data'!AE$3,FALSE))/100</f>
        <v>-2.1146478729697101E-2</v>
      </c>
      <c r="M51" s="78">
        <f>(VLOOKUP($A50,'ADR Raw Data'!$B$6:$BE$49,'ADR Raw Data'!T$1,FALSE))/100</f>
        <v>-4.2742831924187305E-3</v>
      </c>
      <c r="N51" s="79">
        <f>(VLOOKUP($A50,'ADR Raw Data'!$B$6:$BE$49,'ADR Raw Data'!U$1,FALSE))/100</f>
        <v>-8.5504677535455209E-2</v>
      </c>
      <c r="O51" s="79">
        <f>(VLOOKUP($A50,'ADR Raw Data'!$B$6:$BE$49,'ADR Raw Data'!V$1,FALSE))/100</f>
        <v>-4.6642285305518005E-2</v>
      </c>
      <c r="P51" s="79">
        <f>(VLOOKUP($A50,'ADR Raw Data'!$B$6:$BE$49,'ADR Raw Data'!W$1,FALSE))/100</f>
        <v>1.32989879185746E-2</v>
      </c>
      <c r="Q51" s="79">
        <f>(VLOOKUP($A50,'ADR Raw Data'!$B$6:$BE$49,'ADR Raw Data'!X$1,FALSE))/100</f>
        <v>-4.96662224950703E-2</v>
      </c>
      <c r="R51" s="79">
        <f>(VLOOKUP($A50,'ADR Raw Data'!$B$6:$BE$49,'ADR Raw Data'!Y$1,FALSE))/100</f>
        <v>-3.6098002959069703E-2</v>
      </c>
      <c r="S51" s="80">
        <f>(VLOOKUP($A50,'ADR Raw Data'!$B$6:$BE$49,'ADR Raw Data'!AA$1,FALSE))/100</f>
        <v>3.8002679561040503E-2</v>
      </c>
      <c r="T51" s="80">
        <f>(VLOOKUP($A50,'ADR Raw Data'!$B$6:$BE$49,'ADR Raw Data'!AB$1,FALSE))/100</f>
        <v>5.4677263939370994E-2</v>
      </c>
      <c r="U51" s="79">
        <f>(VLOOKUP($A50,'ADR Raw Data'!$B$6:$BE$49,'ADR Raw Data'!AC$1,FALSE))/100</f>
        <v>4.5986168243151403E-2</v>
      </c>
      <c r="V51" s="81">
        <f>(VLOOKUP($A50,'ADR Raw Data'!$B$6:$BE$49,'ADR Raw Data'!AE$1,FALSE))/100</f>
        <v>-6.4821212084157798E-3</v>
      </c>
      <c r="X51" s="78">
        <f>(VLOOKUP($A50,'RevPAR Raw Data'!$B$6:$BE$43,'RevPAR Raw Data'!T$1,FALSE))/100</f>
        <v>-4.2742831924187305E-3</v>
      </c>
      <c r="Y51" s="79">
        <f>(VLOOKUP($A50,'RevPAR Raw Data'!$B$6:$BE$43,'RevPAR Raw Data'!U$1,FALSE))/100</f>
        <v>-8.5504677535455209E-2</v>
      </c>
      <c r="Z51" s="79">
        <f>(VLOOKUP($A50,'RevPAR Raw Data'!$B$6:$BE$43,'RevPAR Raw Data'!V$1,FALSE))/100</f>
        <v>-4.6642285305518005E-2</v>
      </c>
      <c r="AA51" s="79">
        <f>(VLOOKUP($A50,'RevPAR Raw Data'!$B$6:$BE$43,'RevPAR Raw Data'!W$1,FALSE))/100</f>
        <v>1.32989879185746E-2</v>
      </c>
      <c r="AB51" s="79">
        <f>(VLOOKUP($A50,'RevPAR Raw Data'!$B$6:$BE$43,'RevPAR Raw Data'!X$1,FALSE))/100</f>
        <v>-4.96662224950703E-2</v>
      </c>
      <c r="AC51" s="79">
        <f>(VLOOKUP($A50,'RevPAR Raw Data'!$B$6:$BE$43,'RevPAR Raw Data'!Y$1,FALSE))/100</f>
        <v>-3.6098002959069703E-2</v>
      </c>
      <c r="AD51" s="80">
        <f>(VLOOKUP($A50,'RevPAR Raw Data'!$B$6:$BE$43,'RevPAR Raw Data'!AA$1,FALSE))/100</f>
        <v>3.8002679561040503E-2</v>
      </c>
      <c r="AE51" s="80">
        <f>(VLOOKUP($A50,'RevPAR Raw Data'!$B$6:$BE$43,'RevPAR Raw Data'!AB$1,FALSE))/100</f>
        <v>5.4677263939370994E-2</v>
      </c>
      <c r="AF51" s="79">
        <f>(VLOOKUP($A50,'RevPAR Raw Data'!$B$6:$BE$43,'RevPAR Raw Data'!AC$1,FALSE))/100</f>
        <v>4.5986168243151403E-2</v>
      </c>
      <c r="AG51" s="81">
        <f>(VLOOKUP($A50,'RevPAR Raw Data'!$B$6:$BE$43,'RevPAR Raw Data'!AE$1,FALSE))/100</f>
        <v>-6.4821212084157798E-3</v>
      </c>
    </row>
    <row r="52" spans="1:33" x14ac:dyDescent="0.25">
      <c r="A52" s="129"/>
      <c r="B52" s="106"/>
      <c r="C52" s="107"/>
      <c r="D52" s="107"/>
      <c r="E52" s="107"/>
      <c r="F52" s="107"/>
      <c r="G52" s="108"/>
      <c r="H52" s="88"/>
      <c r="I52" s="88"/>
      <c r="J52" s="108"/>
      <c r="K52" s="109"/>
      <c r="M52" s="110"/>
      <c r="N52" s="111"/>
      <c r="O52" s="111"/>
      <c r="P52" s="111"/>
      <c r="Q52" s="111"/>
      <c r="R52" s="112"/>
      <c r="S52" s="111"/>
      <c r="T52" s="111"/>
      <c r="U52" s="112"/>
      <c r="V52" s="113"/>
      <c r="X52" s="110"/>
      <c r="Y52" s="111"/>
      <c r="Z52" s="111"/>
      <c r="AA52" s="111"/>
      <c r="AB52" s="111"/>
      <c r="AC52" s="112"/>
      <c r="AD52" s="111"/>
      <c r="AE52" s="111"/>
      <c r="AF52" s="112"/>
      <c r="AG52" s="113"/>
    </row>
    <row r="53" spans="1:33" x14ac:dyDescent="0.25">
      <c r="A53" s="105" t="s">
        <v>32</v>
      </c>
      <c r="B53" s="106">
        <f>(VLOOKUP($A53,'Occupancy Raw Data'!$B$8:$BE$45,'Occupancy Raw Data'!G$3,FALSE))/100</f>
        <v>0.40051679586563305</v>
      </c>
      <c r="C53" s="107">
        <f>(VLOOKUP($A53,'Occupancy Raw Data'!$B$8:$BE$45,'Occupancy Raw Data'!H$3,FALSE))/100</f>
        <v>0.52777777777777701</v>
      </c>
      <c r="D53" s="107">
        <f>(VLOOKUP($A53,'Occupancy Raw Data'!$B$8:$BE$45,'Occupancy Raw Data'!I$3,FALSE))/100</f>
        <v>0.55555555555555503</v>
      </c>
      <c r="E53" s="107">
        <f>(VLOOKUP($A53,'Occupancy Raw Data'!$B$8:$BE$45,'Occupancy Raw Data'!J$3,FALSE))/100</f>
        <v>0.547803617571059</v>
      </c>
      <c r="F53" s="107">
        <f>(VLOOKUP($A53,'Occupancy Raw Data'!$B$8:$BE$45,'Occupancy Raw Data'!K$3,FALSE))/100</f>
        <v>0.587209302325581</v>
      </c>
      <c r="G53" s="108">
        <f>(VLOOKUP($A53,'Occupancy Raw Data'!$B$8:$BE$45,'Occupancy Raw Data'!L$3,FALSE))/100</f>
        <v>0.52377260981912099</v>
      </c>
      <c r="H53" s="88">
        <f>(VLOOKUP($A53,'Occupancy Raw Data'!$B$8:$BE$45,'Occupancy Raw Data'!N$3,FALSE))/100</f>
        <v>0.64082687338501199</v>
      </c>
      <c r="I53" s="88">
        <f>(VLOOKUP($A53,'Occupancy Raw Data'!$B$8:$BE$45,'Occupancy Raw Data'!O$3,FALSE))/100</f>
        <v>0.63630490956072305</v>
      </c>
      <c r="J53" s="108">
        <f>(VLOOKUP($A53,'Occupancy Raw Data'!$B$8:$BE$45,'Occupancy Raw Data'!P$3,FALSE))/100</f>
        <v>0.63856589147286802</v>
      </c>
      <c r="K53" s="109">
        <f>(VLOOKUP($A53,'Occupancy Raw Data'!$B$8:$BE$45,'Occupancy Raw Data'!R$3,FALSE))/100</f>
        <v>0.55657069029161998</v>
      </c>
      <c r="M53" s="110">
        <f>VLOOKUP($A53,'ADR Raw Data'!$B$6:$BE$43,'ADR Raw Data'!G$1,FALSE)</f>
        <v>34.6711046511627</v>
      </c>
      <c r="N53" s="111">
        <f>VLOOKUP($A53,'ADR Raw Data'!$B$6:$BE$43,'ADR Raw Data'!H$1,FALSE)</f>
        <v>46.462319121447003</v>
      </c>
      <c r="O53" s="111">
        <f>VLOOKUP($A53,'ADR Raw Data'!$B$6:$BE$43,'ADR Raw Data'!I$1,FALSE)</f>
        <v>50.3987209302325</v>
      </c>
      <c r="P53" s="111">
        <f>VLOOKUP($A53,'ADR Raw Data'!$B$6:$BE$43,'ADR Raw Data'!J$1,FALSE)</f>
        <v>50.630781653746702</v>
      </c>
      <c r="Q53" s="111">
        <f>VLOOKUP($A53,'ADR Raw Data'!$B$6:$BE$43,'ADR Raw Data'!K$1,FALSE)</f>
        <v>58.234954780361697</v>
      </c>
      <c r="R53" s="112">
        <f>VLOOKUP($A53,'ADR Raw Data'!$B$6:$BE$43,'ADR Raw Data'!L$1,FALSE)</f>
        <v>48.079576227390099</v>
      </c>
      <c r="S53" s="111">
        <f>VLOOKUP($A53,'ADR Raw Data'!$B$6:$BE$43,'ADR Raw Data'!N$1,FALSE)</f>
        <v>66.676828165374602</v>
      </c>
      <c r="T53" s="111">
        <f>VLOOKUP($A53,'ADR Raw Data'!$B$6:$BE$43,'ADR Raw Data'!O$1,FALSE)</f>
        <v>67.789593023255804</v>
      </c>
      <c r="U53" s="112">
        <f>VLOOKUP($A53,'ADR Raw Data'!$B$6:$BE$43,'ADR Raw Data'!P$1,FALSE)</f>
        <v>67.233210594315196</v>
      </c>
      <c r="V53" s="113">
        <f>VLOOKUP($A53,'ADR Raw Data'!$B$6:$BE$43,'ADR Raw Data'!R$1,FALSE)</f>
        <v>53.552043189368703</v>
      </c>
      <c r="X53" s="110">
        <f>VLOOKUP($A53,'RevPAR Raw Data'!$B$6:$BE$43,'RevPAR Raw Data'!G$1,FALSE)</f>
        <v>34.6711046511627</v>
      </c>
      <c r="Y53" s="111">
        <f>VLOOKUP($A53,'RevPAR Raw Data'!$B$6:$BE$43,'RevPAR Raw Data'!H$1,FALSE)</f>
        <v>46.462319121447003</v>
      </c>
      <c r="Z53" s="111">
        <f>VLOOKUP($A53,'RevPAR Raw Data'!$B$6:$BE$43,'RevPAR Raw Data'!I$1,FALSE)</f>
        <v>50.3987209302325</v>
      </c>
      <c r="AA53" s="111">
        <f>VLOOKUP($A53,'RevPAR Raw Data'!$B$6:$BE$43,'RevPAR Raw Data'!J$1,FALSE)</f>
        <v>50.630781653746702</v>
      </c>
      <c r="AB53" s="111">
        <f>VLOOKUP($A53,'RevPAR Raw Data'!$B$6:$BE$43,'RevPAR Raw Data'!K$1,FALSE)</f>
        <v>58.234954780361697</v>
      </c>
      <c r="AC53" s="112">
        <f>VLOOKUP($A53,'RevPAR Raw Data'!$B$6:$BE$43,'RevPAR Raw Data'!L$1,FALSE)</f>
        <v>48.079576227390099</v>
      </c>
      <c r="AD53" s="111">
        <f>VLOOKUP($A53,'RevPAR Raw Data'!$B$6:$BE$43,'RevPAR Raw Data'!N$1,FALSE)</f>
        <v>66.676828165374602</v>
      </c>
      <c r="AE53" s="111">
        <f>VLOOKUP($A53,'RevPAR Raw Data'!$B$6:$BE$43,'RevPAR Raw Data'!O$1,FALSE)</f>
        <v>67.789593023255804</v>
      </c>
      <c r="AF53" s="112">
        <f>VLOOKUP($A53,'RevPAR Raw Data'!$B$6:$BE$43,'RevPAR Raw Data'!P$1,FALSE)</f>
        <v>67.233210594315196</v>
      </c>
      <c r="AG53" s="113">
        <f>VLOOKUP($A53,'RevPAR Raw Data'!$B$6:$BE$43,'RevPAR Raw Data'!R$1,FALSE)</f>
        <v>53.552043189368703</v>
      </c>
    </row>
    <row r="54" spans="1:33" x14ac:dyDescent="0.25">
      <c r="A54" s="90" t="s">
        <v>14</v>
      </c>
      <c r="B54" s="78">
        <f>(VLOOKUP($A53,'Occupancy Raw Data'!$B$8:$BE$51,'Occupancy Raw Data'!T$3,FALSE))/100</f>
        <v>-0.19165580182529302</v>
      </c>
      <c r="C54" s="79">
        <f>(VLOOKUP($A53,'Occupancy Raw Data'!$B$8:$BE$51,'Occupancy Raw Data'!U$3,FALSE))/100</f>
        <v>-0.13269639065817398</v>
      </c>
      <c r="D54" s="79">
        <f>(VLOOKUP($A53,'Occupancy Raw Data'!$B$8:$BE$51,'Occupancy Raw Data'!V$3,FALSE))/100</f>
        <v>-0.11340206185567001</v>
      </c>
      <c r="E54" s="79">
        <f>(VLOOKUP($A53,'Occupancy Raw Data'!$B$8:$BE$51,'Occupancy Raw Data'!W$3,FALSE))/100</f>
        <v>-4.6119235095612998E-2</v>
      </c>
      <c r="F54" s="79">
        <f>(VLOOKUP($A53,'Occupancy Raw Data'!$B$8:$BE$51,'Occupancy Raw Data'!X$3,FALSE))/100</f>
        <v>3.4129692832764499E-2</v>
      </c>
      <c r="G54" s="79">
        <f>(VLOOKUP($A53,'Occupancy Raw Data'!$B$8:$BE$51,'Occupancy Raw Data'!Y$3,FALSE))/100</f>
        <v>-8.8374184843714787E-2</v>
      </c>
      <c r="H54" s="80">
        <f>(VLOOKUP($A53,'Occupancy Raw Data'!$B$8:$BE$51,'Occupancy Raw Data'!AA$3,FALSE))/100</f>
        <v>5.0658561296859092E-3</v>
      </c>
      <c r="I54" s="80">
        <f>(VLOOKUP($A53,'Occupancy Raw Data'!$B$8:$BE$51,'Occupancy Raw Data'!AB$3,FALSE))/100</f>
        <v>1.33744855967078E-2</v>
      </c>
      <c r="J54" s="79">
        <f>(VLOOKUP($A53,'Occupancy Raw Data'!$B$8:$BE$51,'Occupancy Raw Data'!AC$3,FALSE))/100</f>
        <v>9.18836140888208E-3</v>
      </c>
      <c r="K54" s="81">
        <f>(VLOOKUP($A53,'Occupancy Raw Data'!$B$8:$BE$51,'Occupancy Raw Data'!AE$3,FALSE))/100</f>
        <v>-5.8538869809553501E-2</v>
      </c>
      <c r="M54" s="78">
        <f>(VLOOKUP($A53,'ADR Raw Data'!$B$6:$BE$49,'ADR Raw Data'!T$1,FALSE))/100</f>
        <v>-0.250373236006809</v>
      </c>
      <c r="N54" s="79">
        <f>(VLOOKUP($A53,'ADR Raw Data'!$B$6:$BE$49,'ADR Raw Data'!U$1,FALSE))/100</f>
        <v>-0.19449112456718101</v>
      </c>
      <c r="O54" s="79">
        <f>(VLOOKUP($A53,'ADR Raw Data'!$B$6:$BE$49,'ADR Raw Data'!V$1,FALSE))/100</f>
        <v>-0.149013187711452</v>
      </c>
      <c r="P54" s="79">
        <f>(VLOOKUP($A53,'ADR Raw Data'!$B$6:$BE$49,'ADR Raw Data'!W$1,FALSE))/100</f>
        <v>-6.2782878881621401E-2</v>
      </c>
      <c r="Q54" s="79">
        <f>(VLOOKUP($A53,'ADR Raw Data'!$B$6:$BE$49,'ADR Raw Data'!X$1,FALSE))/100</f>
        <v>0.17620738830964899</v>
      </c>
      <c r="R54" s="79">
        <f>(VLOOKUP($A53,'ADR Raw Data'!$B$6:$BE$49,'ADR Raw Data'!Y$1,FALSE))/100</f>
        <v>-9.8583347667163396E-2</v>
      </c>
      <c r="S54" s="80">
        <f>(VLOOKUP($A53,'ADR Raw Data'!$B$6:$BE$49,'ADR Raw Data'!AA$1,FALSE))/100</f>
        <v>9.3756924349517698E-2</v>
      </c>
      <c r="T54" s="80">
        <f>(VLOOKUP($A53,'ADR Raw Data'!$B$6:$BE$49,'ADR Raw Data'!AB$1,FALSE))/100</f>
        <v>0.11425481534965699</v>
      </c>
      <c r="U54" s="79">
        <f>(VLOOKUP($A53,'ADR Raw Data'!$B$6:$BE$49,'ADR Raw Data'!AC$1,FALSE))/100</f>
        <v>0.103995538066638</v>
      </c>
      <c r="V54" s="81">
        <f>(VLOOKUP($A53,'ADR Raw Data'!$B$6:$BE$49,'ADR Raw Data'!AE$1,FALSE))/100</f>
        <v>-3.5070403002690799E-2</v>
      </c>
      <c r="X54" s="78">
        <f>(VLOOKUP($A53,'RevPAR Raw Data'!$B$6:$BE$43,'RevPAR Raw Data'!T$1,FALSE))/100</f>
        <v>-0.250373236006809</v>
      </c>
      <c r="Y54" s="79">
        <f>(VLOOKUP($A53,'RevPAR Raw Data'!$B$6:$BE$43,'RevPAR Raw Data'!U$1,FALSE))/100</f>
        <v>-0.19449112456718101</v>
      </c>
      <c r="Z54" s="79">
        <f>(VLOOKUP($A53,'RevPAR Raw Data'!$B$6:$BE$43,'RevPAR Raw Data'!V$1,FALSE))/100</f>
        <v>-0.149013187711452</v>
      </c>
      <c r="AA54" s="79">
        <f>(VLOOKUP($A53,'RevPAR Raw Data'!$B$6:$BE$43,'RevPAR Raw Data'!W$1,FALSE))/100</f>
        <v>-6.2782878881621401E-2</v>
      </c>
      <c r="AB54" s="79">
        <f>(VLOOKUP($A53,'RevPAR Raw Data'!$B$6:$BE$43,'RevPAR Raw Data'!X$1,FALSE))/100</f>
        <v>0.17620738830964899</v>
      </c>
      <c r="AC54" s="79">
        <f>(VLOOKUP($A53,'RevPAR Raw Data'!$B$6:$BE$43,'RevPAR Raw Data'!Y$1,FALSE))/100</f>
        <v>-9.8583347667163396E-2</v>
      </c>
      <c r="AD54" s="80">
        <f>(VLOOKUP($A53,'RevPAR Raw Data'!$B$6:$BE$43,'RevPAR Raw Data'!AA$1,FALSE))/100</f>
        <v>9.3756924349517698E-2</v>
      </c>
      <c r="AE54" s="80">
        <f>(VLOOKUP($A53,'RevPAR Raw Data'!$B$6:$BE$43,'RevPAR Raw Data'!AB$1,FALSE))/100</f>
        <v>0.11425481534965699</v>
      </c>
      <c r="AF54" s="79">
        <f>(VLOOKUP($A53,'RevPAR Raw Data'!$B$6:$BE$43,'RevPAR Raw Data'!AC$1,FALSE))/100</f>
        <v>0.103995538066638</v>
      </c>
      <c r="AG54" s="81">
        <f>(VLOOKUP($A53,'RevPAR Raw Data'!$B$6:$BE$43,'RevPAR Raw Data'!AE$1,FALSE))/100</f>
        <v>-3.5070403002690799E-2</v>
      </c>
    </row>
    <row r="55" spans="1:33" x14ac:dyDescent="0.25">
      <c r="A55" s="128"/>
      <c r="B55" s="106"/>
      <c r="C55" s="107"/>
      <c r="D55" s="107"/>
      <c r="E55" s="107"/>
      <c r="F55" s="107"/>
      <c r="G55" s="108"/>
      <c r="H55" s="88"/>
      <c r="I55" s="88"/>
      <c r="J55" s="108"/>
      <c r="K55" s="109"/>
      <c r="M55" s="110"/>
      <c r="N55" s="111"/>
      <c r="O55" s="111"/>
      <c r="P55" s="111"/>
      <c r="Q55" s="111"/>
      <c r="R55" s="112"/>
      <c r="S55" s="111"/>
      <c r="T55" s="111"/>
      <c r="U55" s="112"/>
      <c r="V55" s="113"/>
      <c r="X55" s="110"/>
      <c r="Y55" s="111"/>
      <c r="Z55" s="111"/>
      <c r="AA55" s="111"/>
      <c r="AB55" s="111"/>
      <c r="AC55" s="112"/>
      <c r="AD55" s="111"/>
      <c r="AE55" s="111"/>
      <c r="AF55" s="112"/>
      <c r="AG55" s="113"/>
    </row>
    <row r="56" spans="1:33" x14ac:dyDescent="0.25">
      <c r="A56" s="105" t="s">
        <v>33</v>
      </c>
      <c r="B56" s="106">
        <f>(VLOOKUP($A56,'Occupancy Raw Data'!$B$8:$BE$45,'Occupancy Raw Data'!G$3,FALSE))/100</f>
        <v>0.46334866107654799</v>
      </c>
      <c r="C56" s="107">
        <f>(VLOOKUP($A56,'Occupancy Raw Data'!$B$8:$BE$45,'Occupancy Raw Data'!H$3,FALSE))/100</f>
        <v>0.54476602650797901</v>
      </c>
      <c r="D56" s="107">
        <f>(VLOOKUP($A56,'Occupancy Raw Data'!$B$8:$BE$45,'Occupancy Raw Data'!I$3,FALSE))/100</f>
        <v>0.61008926156342902</v>
      </c>
      <c r="E56" s="107">
        <f>(VLOOKUP($A56,'Occupancy Raw Data'!$B$8:$BE$45,'Occupancy Raw Data'!J$3,FALSE))/100</f>
        <v>0.63903164728157902</v>
      </c>
      <c r="F56" s="107">
        <f>(VLOOKUP($A56,'Occupancy Raw Data'!$B$8:$BE$45,'Occupancy Raw Data'!K$3,FALSE))/100</f>
        <v>0.62564241276710808</v>
      </c>
      <c r="G56" s="107">
        <f>(VLOOKUP($A56,'Occupancy Raw Data'!$B$8:$BE$45,'Occupancy Raw Data'!L$3,FALSE))/100</f>
        <v>0.57657560183932899</v>
      </c>
      <c r="H56" s="88">
        <f>(VLOOKUP($A56,'Occupancy Raw Data'!$B$8:$BE$45,'Occupancy Raw Data'!N$3,FALSE))/100</f>
        <v>0.71098187719772699</v>
      </c>
      <c r="I56" s="88">
        <f>(VLOOKUP($A56,'Occupancy Raw Data'!$B$8:$BE$45,'Occupancy Raw Data'!O$3,FALSE))/100</f>
        <v>0.66702731944820104</v>
      </c>
      <c r="J56" s="107">
        <f>(VLOOKUP($A56,'Occupancy Raw Data'!$B$8:$BE$45,'Occupancy Raw Data'!P$3,FALSE))/100</f>
        <v>0.68900459832296401</v>
      </c>
      <c r="K56" s="130">
        <f>(VLOOKUP($A56,'Occupancy Raw Data'!$B$8:$BE$45,'Occupancy Raw Data'!R$3,FALSE))/100</f>
        <v>0.60869817226322498</v>
      </c>
      <c r="M56" s="110">
        <f>VLOOKUP($A56,'ADR Raw Data'!$B$6:$BE$43,'ADR Raw Data'!G$1,FALSE)</f>
        <v>52.1807911820394</v>
      </c>
      <c r="N56" s="111">
        <f>VLOOKUP($A56,'ADR Raw Data'!$B$6:$BE$43,'ADR Raw Data'!H$1,FALSE)</f>
        <v>63.359507708953203</v>
      </c>
      <c r="O56" s="111">
        <f>VLOOKUP($A56,'ADR Raw Data'!$B$6:$BE$43,'ADR Raw Data'!I$1,FALSE)</f>
        <v>75.323271571544396</v>
      </c>
      <c r="P56" s="111">
        <f>VLOOKUP($A56,'ADR Raw Data'!$B$6:$BE$43,'ADR Raw Data'!J$1,FALSE)</f>
        <v>76.638639437381599</v>
      </c>
      <c r="Q56" s="111">
        <f>VLOOKUP($A56,'ADR Raw Data'!$B$6:$BE$43,'ADR Raw Data'!K$1,FALSE)</f>
        <v>80.045116310522005</v>
      </c>
      <c r="R56" s="112">
        <f>VLOOKUP($A56,'ADR Raw Data'!$B$6:$BE$43,'ADR Raw Data'!L$1,FALSE)</f>
        <v>69.509465242088098</v>
      </c>
      <c r="S56" s="111">
        <f>VLOOKUP($A56,'ADR Raw Data'!$B$6:$BE$43,'ADR Raw Data'!N$1,FALSE)</f>
        <v>114.712979442791</v>
      </c>
      <c r="T56" s="111">
        <f>VLOOKUP($A56,'ADR Raw Data'!$B$6:$BE$43,'ADR Raw Data'!O$1,FALSE)</f>
        <v>107.999959426562</v>
      </c>
      <c r="U56" s="112">
        <f>VLOOKUP($A56,'ADR Raw Data'!$B$6:$BE$43,'ADR Raw Data'!P$1,FALSE)</f>
        <v>111.356469434676</v>
      </c>
      <c r="V56" s="113">
        <f>VLOOKUP($A56,'ADR Raw Data'!$B$6:$BE$43,'ADR Raw Data'!R$1,FALSE)</f>
        <v>81.465752154256293</v>
      </c>
      <c r="X56" s="110">
        <f>VLOOKUP($A56,'RevPAR Raw Data'!$B$6:$BE$43,'RevPAR Raw Data'!G$1,FALSE)</f>
        <v>52.1807911820394</v>
      </c>
      <c r="Y56" s="111">
        <f>VLOOKUP($A56,'RevPAR Raw Data'!$B$6:$BE$43,'RevPAR Raw Data'!H$1,FALSE)</f>
        <v>63.359507708953203</v>
      </c>
      <c r="Z56" s="111">
        <f>VLOOKUP($A56,'RevPAR Raw Data'!$B$6:$BE$43,'RevPAR Raw Data'!I$1,FALSE)</f>
        <v>75.323271571544396</v>
      </c>
      <c r="AA56" s="111">
        <f>VLOOKUP($A56,'RevPAR Raw Data'!$B$6:$BE$43,'RevPAR Raw Data'!J$1,FALSE)</f>
        <v>76.638639437381599</v>
      </c>
      <c r="AB56" s="111">
        <f>VLOOKUP($A56,'RevPAR Raw Data'!$B$6:$BE$43,'RevPAR Raw Data'!K$1,FALSE)</f>
        <v>80.045116310522005</v>
      </c>
      <c r="AC56" s="112">
        <f>VLOOKUP($A56,'RevPAR Raw Data'!$B$6:$BE$43,'RevPAR Raw Data'!L$1,FALSE)</f>
        <v>69.509465242088098</v>
      </c>
      <c r="AD56" s="111">
        <f>VLOOKUP($A56,'RevPAR Raw Data'!$B$6:$BE$43,'RevPAR Raw Data'!N$1,FALSE)</f>
        <v>114.712979442791</v>
      </c>
      <c r="AE56" s="111">
        <f>VLOOKUP($A56,'RevPAR Raw Data'!$B$6:$BE$43,'RevPAR Raw Data'!O$1,FALSE)</f>
        <v>107.999959426562</v>
      </c>
      <c r="AF56" s="112">
        <f>VLOOKUP($A56,'RevPAR Raw Data'!$B$6:$BE$43,'RevPAR Raw Data'!P$1,FALSE)</f>
        <v>111.356469434676</v>
      </c>
      <c r="AG56" s="113">
        <f>VLOOKUP($A56,'RevPAR Raw Data'!$B$6:$BE$43,'RevPAR Raw Data'!R$1,FALSE)</f>
        <v>81.465752154256293</v>
      </c>
    </row>
    <row r="57" spans="1:33" ht="16" thickBot="1" x14ac:dyDescent="0.3">
      <c r="A57" s="94" t="s">
        <v>14</v>
      </c>
      <c r="B57" s="84">
        <f>(VLOOKUP($A56,'Occupancy Raw Data'!$B$8:$BE$51,'Occupancy Raw Data'!T$3,FALSE))/100</f>
        <v>-6.8722651992923697E-3</v>
      </c>
      <c r="C57" s="85">
        <f>(VLOOKUP($A56,'Occupancy Raw Data'!$B$8:$BE$51,'Occupancy Raw Data'!U$3,FALSE))/100</f>
        <v>-8.4685707221107187E-2</v>
      </c>
      <c r="D57" s="85">
        <f>(VLOOKUP($A56,'Occupancy Raw Data'!$B$8:$BE$51,'Occupancy Raw Data'!V$3,FALSE))/100</f>
        <v>-2.0876467490873799E-2</v>
      </c>
      <c r="E57" s="85">
        <f>(VLOOKUP($A56,'Occupancy Raw Data'!$B$8:$BE$51,'Occupancy Raw Data'!W$3,FALSE))/100</f>
        <v>-1.3982842882268399E-2</v>
      </c>
      <c r="F57" s="85">
        <f>(VLOOKUP($A56,'Occupancy Raw Data'!$B$8:$BE$51,'Occupancy Raw Data'!X$3,FALSE))/100</f>
        <v>-3.9516856769088995E-3</v>
      </c>
      <c r="G57" s="85">
        <f>(VLOOKUP($A56,'Occupancy Raw Data'!$B$8:$BE$51,'Occupancy Raw Data'!Y$3,FALSE))/100</f>
        <v>-2.63964618063958E-2</v>
      </c>
      <c r="H57" s="86">
        <f>(VLOOKUP($A56,'Occupancy Raw Data'!$B$8:$BE$51,'Occupancy Raw Data'!AA$3,FALSE))/100</f>
        <v>8.9989557399470996E-2</v>
      </c>
      <c r="I57" s="86">
        <f>(VLOOKUP($A56,'Occupancy Raw Data'!$B$8:$BE$51,'Occupancy Raw Data'!AB$3,FALSE))/100</f>
        <v>2.7222071950229899E-2</v>
      </c>
      <c r="J57" s="85">
        <f>(VLOOKUP($A56,'Occupancy Raw Data'!$B$8:$BE$51,'Occupancy Raw Data'!AC$3,FALSE))/100</f>
        <v>5.8676521530039494E-2</v>
      </c>
      <c r="K57" s="87">
        <f>(VLOOKUP($A56,'Occupancy Raw Data'!$B$8:$BE$51,'Occupancy Raw Data'!AE$3,FALSE))/100</f>
        <v>-4.1889333206617397E-4</v>
      </c>
      <c r="M57" s="84">
        <f>(VLOOKUP($A56,'ADR Raw Data'!$B$6:$BE$49,'ADR Raw Data'!T$1,FALSE))/100</f>
        <v>5.1173941900773103E-2</v>
      </c>
      <c r="N57" s="85">
        <f>(VLOOKUP($A56,'ADR Raw Data'!$B$6:$BE$49,'ADR Raw Data'!U$1,FALSE))/100</f>
        <v>-8.4185501193452111E-2</v>
      </c>
      <c r="O57" s="85">
        <f>(VLOOKUP($A56,'ADR Raw Data'!$B$6:$BE$49,'ADR Raw Data'!V$1,FALSE))/100</f>
        <v>3.0441237513509498E-2</v>
      </c>
      <c r="P57" s="85">
        <f>(VLOOKUP($A56,'ADR Raw Data'!$B$6:$BE$49,'ADR Raw Data'!W$1,FALSE))/100</f>
        <v>2.6659349369195201E-2</v>
      </c>
      <c r="Q57" s="85">
        <f>(VLOOKUP($A56,'ADR Raw Data'!$B$6:$BE$49,'ADR Raw Data'!X$1,FALSE))/100</f>
        <v>3.4601023653246396E-2</v>
      </c>
      <c r="R57" s="85">
        <f>(VLOOKUP($A56,'ADR Raw Data'!$B$6:$BE$49,'ADR Raw Data'!Y$1,FALSE))/100</f>
        <v>1.04911680153174E-2</v>
      </c>
      <c r="S57" s="86">
        <f>(VLOOKUP($A56,'ADR Raw Data'!$B$6:$BE$49,'ADR Raw Data'!AA$1,FALSE))/100</f>
        <v>0.25982090645650002</v>
      </c>
      <c r="T57" s="86">
        <f>(VLOOKUP($A56,'ADR Raw Data'!$B$6:$BE$49,'ADR Raw Data'!AB$1,FALSE))/100</f>
        <v>0.19286942939495202</v>
      </c>
      <c r="U57" s="85">
        <f>(VLOOKUP($A56,'ADR Raw Data'!$B$6:$BE$49,'ADR Raw Data'!AC$1,FALSE))/100</f>
        <v>0.22644048050941901</v>
      </c>
      <c r="V57" s="87">
        <f>(VLOOKUP($A56,'ADR Raw Data'!$B$6:$BE$49,'ADR Raw Data'!AE$1,FALSE))/100</f>
        <v>8.5110554512128594E-2</v>
      </c>
      <c r="X57" s="84">
        <f>(VLOOKUP($A56,'RevPAR Raw Data'!$B$6:$BE$43,'RevPAR Raw Data'!T$1,FALSE))/100</f>
        <v>5.1173941900773103E-2</v>
      </c>
      <c r="Y57" s="85">
        <f>(VLOOKUP($A56,'RevPAR Raw Data'!$B$6:$BE$43,'RevPAR Raw Data'!U$1,FALSE))/100</f>
        <v>-8.4185501193452111E-2</v>
      </c>
      <c r="Z57" s="85">
        <f>(VLOOKUP($A56,'RevPAR Raw Data'!$B$6:$BE$43,'RevPAR Raw Data'!V$1,FALSE))/100</f>
        <v>3.0441237513509498E-2</v>
      </c>
      <c r="AA57" s="85">
        <f>(VLOOKUP($A56,'RevPAR Raw Data'!$B$6:$BE$43,'RevPAR Raw Data'!W$1,FALSE))/100</f>
        <v>2.6659349369195201E-2</v>
      </c>
      <c r="AB57" s="85">
        <f>(VLOOKUP($A56,'RevPAR Raw Data'!$B$6:$BE$43,'RevPAR Raw Data'!X$1,FALSE))/100</f>
        <v>3.4601023653246396E-2</v>
      </c>
      <c r="AC57" s="85">
        <f>(VLOOKUP($A56,'RevPAR Raw Data'!$B$6:$BE$43,'RevPAR Raw Data'!Y$1,FALSE))/100</f>
        <v>1.04911680153174E-2</v>
      </c>
      <c r="AD57" s="86">
        <f>(VLOOKUP($A56,'RevPAR Raw Data'!$B$6:$BE$43,'RevPAR Raw Data'!AA$1,FALSE))/100</f>
        <v>0.25982090645650002</v>
      </c>
      <c r="AE57" s="86">
        <f>(VLOOKUP($A56,'RevPAR Raw Data'!$B$6:$BE$43,'RevPAR Raw Data'!AB$1,FALSE))/100</f>
        <v>0.19286942939495202</v>
      </c>
      <c r="AF57" s="85">
        <f>(VLOOKUP($A56,'RevPAR Raw Data'!$B$6:$BE$43,'RevPAR Raw Data'!AC$1,FALSE))/100</f>
        <v>0.22644048050941901</v>
      </c>
      <c r="AG57" s="87">
        <f>(VLOOKUP($A56,'RevPAR Raw Data'!$B$6:$BE$43,'RevPAR Raw Data'!AE$1,FALSE))/100</f>
        <v>8.5110554512128594E-2</v>
      </c>
    </row>
    <row r="58" spans="1:33" x14ac:dyDescent="0.25">
      <c r="A58" s="143"/>
      <c r="B58" s="119"/>
      <c r="C58" s="120"/>
      <c r="D58" s="120"/>
      <c r="E58" s="120"/>
      <c r="F58" s="120"/>
      <c r="G58" s="121"/>
      <c r="H58" s="120"/>
      <c r="I58" s="120"/>
      <c r="J58" s="121"/>
      <c r="K58" s="122"/>
      <c r="M58" s="119"/>
      <c r="N58" s="120"/>
      <c r="O58" s="120"/>
      <c r="P58" s="120"/>
      <c r="Q58" s="120"/>
      <c r="R58" s="121"/>
      <c r="S58" s="120"/>
      <c r="T58" s="120"/>
      <c r="U58" s="121"/>
      <c r="V58" s="122"/>
      <c r="X58" s="119"/>
      <c r="Y58" s="120"/>
      <c r="Z58" s="120"/>
      <c r="AA58" s="120"/>
      <c r="AB58" s="120"/>
      <c r="AC58" s="121"/>
      <c r="AD58" s="120"/>
      <c r="AE58" s="120"/>
      <c r="AF58" s="121"/>
      <c r="AG58" s="122"/>
    </row>
    <row r="59" spans="1:33" x14ac:dyDescent="0.25">
      <c r="A59" s="123" t="s">
        <v>34</v>
      </c>
      <c r="B59" s="106">
        <f>(VLOOKUP($A59,'Occupancy Raw Data'!$B$8:$BE$45,'Occupancy Raw Data'!G$3,FALSE))/100</f>
        <v>0.51460798330014901</v>
      </c>
      <c r="C59" s="107">
        <f>(VLOOKUP($A59,'Occupancy Raw Data'!$B$8:$BE$45,'Occupancy Raw Data'!H$3,FALSE))/100</f>
        <v>0.64542639874400198</v>
      </c>
      <c r="D59" s="107">
        <f>(VLOOKUP($A59,'Occupancy Raw Data'!$B$8:$BE$45,'Occupancy Raw Data'!I$3,FALSE))/100</f>
        <v>0.74843219632848801</v>
      </c>
      <c r="E59" s="107">
        <f>(VLOOKUP($A59,'Occupancy Raw Data'!$B$8:$BE$45,'Occupancy Raw Data'!J$3,FALSE))/100</f>
        <v>0.76720198573846798</v>
      </c>
      <c r="F59" s="107">
        <f>(VLOOKUP($A59,'Occupancy Raw Data'!$B$8:$BE$45,'Occupancy Raw Data'!K$3,FALSE))/100</f>
        <v>0.71021725592695506</v>
      </c>
      <c r="G59" s="108">
        <f>(VLOOKUP($A59,'Occupancy Raw Data'!$B$8:$BE$45,'Occupancy Raw Data'!L$3,FALSE))/100</f>
        <v>0.67717716400761307</v>
      </c>
      <c r="H59" s="88">
        <f>(VLOOKUP($A59,'Occupancy Raw Data'!$B$8:$BE$45,'Occupancy Raw Data'!N$3,FALSE))/100</f>
        <v>0.74210835606465908</v>
      </c>
      <c r="I59" s="88">
        <f>(VLOOKUP($A59,'Occupancy Raw Data'!$B$8:$BE$45,'Occupancy Raw Data'!O$3,FALSE))/100</f>
        <v>0.76192188610070699</v>
      </c>
      <c r="J59" s="108">
        <f>(VLOOKUP($A59,'Occupancy Raw Data'!$B$8:$BE$45,'Occupancy Raw Data'!P$3,FALSE))/100</f>
        <v>0.75201512108268309</v>
      </c>
      <c r="K59" s="109">
        <f>(VLOOKUP($A59,'Occupancy Raw Data'!$B$8:$BE$45,'Occupancy Raw Data'!R$3,FALSE))/100</f>
        <v>0.69855943745763294</v>
      </c>
      <c r="M59" s="110">
        <f>VLOOKUP($A59,'ADR Raw Data'!$B$6:$BE$43,'ADR Raw Data'!G$1,FALSE)</f>
        <v>142.95661388737301</v>
      </c>
      <c r="N59" s="111">
        <f>VLOOKUP($A59,'ADR Raw Data'!$B$6:$BE$43,'ADR Raw Data'!H$1,FALSE)</f>
        <v>163.45321225216401</v>
      </c>
      <c r="O59" s="111">
        <f>VLOOKUP($A59,'ADR Raw Data'!$B$6:$BE$43,'ADR Raw Data'!I$1,FALSE)</f>
        <v>185.05771536721701</v>
      </c>
      <c r="P59" s="111">
        <f>VLOOKUP($A59,'ADR Raw Data'!$B$6:$BE$43,'ADR Raw Data'!J$1,FALSE)</f>
        <v>189.07201632541</v>
      </c>
      <c r="Q59" s="111">
        <f>VLOOKUP($A59,'ADR Raw Data'!$B$6:$BE$43,'ADR Raw Data'!K$1,FALSE)</f>
        <v>173.54083841726899</v>
      </c>
      <c r="R59" s="112">
        <f>VLOOKUP($A59,'ADR Raw Data'!$B$6:$BE$43,'ADR Raw Data'!L$1,FALSE)</f>
        <v>173.034455632261</v>
      </c>
      <c r="S59" s="111">
        <f>VLOOKUP($A59,'ADR Raw Data'!$B$6:$BE$43,'ADR Raw Data'!N$1,FALSE)</f>
        <v>167.41640928968201</v>
      </c>
      <c r="T59" s="111">
        <f>VLOOKUP($A59,'ADR Raw Data'!$B$6:$BE$43,'ADR Raw Data'!O$1,FALSE)</f>
        <v>165.67411550725799</v>
      </c>
      <c r="U59" s="112">
        <f>VLOOKUP($A59,'ADR Raw Data'!$B$6:$BE$43,'ADR Raw Data'!P$1,FALSE)</f>
        <v>166.53378623621501</v>
      </c>
      <c r="V59" s="113">
        <f>VLOOKUP($A59,'ADR Raw Data'!$B$6:$BE$43,'ADR Raw Data'!R$1,FALSE)</f>
        <v>171.034993219901</v>
      </c>
      <c r="X59" s="110">
        <f>VLOOKUP($A59,'RevPAR Raw Data'!$B$6:$BE$43,'RevPAR Raw Data'!G$1,FALSE)</f>
        <v>73.566614771999596</v>
      </c>
      <c r="Y59" s="111">
        <f>VLOOKUP($A59,'RevPAR Raw Data'!$B$6:$BE$43,'RevPAR Raw Data'!H$1,FALSE)</f>
        <v>105.497018147053</v>
      </c>
      <c r="Z59" s="111">
        <f>VLOOKUP($A59,'RevPAR Raw Data'!$B$6:$BE$43,'RevPAR Raw Data'!I$1,FALSE)</f>
        <v>138.50315235981799</v>
      </c>
      <c r="AA59" s="111">
        <f>VLOOKUP($A59,'RevPAR Raw Data'!$B$6:$BE$43,'RevPAR Raw Data'!J$1,FALSE)</f>
        <v>145.05642637243099</v>
      </c>
      <c r="AB59" s="111">
        <f>VLOOKUP($A59,'RevPAR Raw Data'!$B$6:$BE$43,'RevPAR Raw Data'!K$1,FALSE)</f>
        <v>123.25169805197601</v>
      </c>
      <c r="AC59" s="112">
        <f>VLOOKUP($A59,'RevPAR Raw Data'!$B$6:$BE$43,'RevPAR Raw Data'!L$1,FALSE)</f>
        <v>117.174981940655</v>
      </c>
      <c r="AD59" s="111">
        <f>VLOOKUP($A59,'RevPAR Raw Data'!$B$6:$BE$43,'RevPAR Raw Data'!N$1,FALSE)</f>
        <v>124.241116276214</v>
      </c>
      <c r="AE59" s="111">
        <f>VLOOKUP($A59,'RevPAR Raw Data'!$B$6:$BE$43,'RevPAR Raw Data'!O$1,FALSE)</f>
        <v>126.230734565356</v>
      </c>
      <c r="AF59" s="112">
        <f>VLOOKUP($A59,'RevPAR Raw Data'!$B$6:$BE$43,'RevPAR Raw Data'!P$1,FALSE)</f>
        <v>125.23592542078499</v>
      </c>
      <c r="AG59" s="113">
        <f>VLOOKUP($A59,'RevPAR Raw Data'!$B$6:$BE$43,'RevPAR Raw Data'!R$1,FALSE)</f>
        <v>119.478108649264</v>
      </c>
    </row>
    <row r="60" spans="1:33" x14ac:dyDescent="0.25">
      <c r="A60" s="90" t="s">
        <v>14</v>
      </c>
      <c r="B60" s="78">
        <f>(VLOOKUP($A59,'Occupancy Raw Data'!$B$8:$BE$51,'Occupancy Raw Data'!T$3,FALSE))/100</f>
        <v>-7.05546304842537E-2</v>
      </c>
      <c r="C60" s="79">
        <f>(VLOOKUP($A59,'Occupancy Raw Data'!$B$8:$BE$51,'Occupancy Raw Data'!U$3,FALSE))/100</f>
        <v>-9.8498994599087911E-2</v>
      </c>
      <c r="D60" s="79">
        <f>(VLOOKUP($A59,'Occupancy Raw Data'!$B$8:$BE$51,'Occupancy Raw Data'!V$3,FALSE))/100</f>
        <v>-6.0652938492305603E-2</v>
      </c>
      <c r="E60" s="79">
        <f>(VLOOKUP($A59,'Occupancy Raw Data'!$B$8:$BE$51,'Occupancy Raw Data'!W$3,FALSE))/100</f>
        <v>-3.32849623129284E-2</v>
      </c>
      <c r="F60" s="79">
        <f>(VLOOKUP($A59,'Occupancy Raw Data'!$B$8:$BE$51,'Occupancy Raw Data'!X$3,FALSE))/100</f>
        <v>-2.46890325850798E-2</v>
      </c>
      <c r="G60" s="79">
        <f>(VLOOKUP($A59,'Occupancy Raw Data'!$B$8:$BE$51,'Occupancy Raw Data'!Y$3,FALSE))/100</f>
        <v>-5.6380469584436502E-2</v>
      </c>
      <c r="H60" s="80">
        <f>(VLOOKUP($A59,'Occupancy Raw Data'!$B$8:$BE$51,'Occupancy Raw Data'!AA$3,FALSE))/100</f>
        <v>-2.7043124129205996E-3</v>
      </c>
      <c r="I60" s="80">
        <f>(VLOOKUP($A59,'Occupancy Raw Data'!$B$8:$BE$51,'Occupancy Raw Data'!AB$3,FALSE))/100</f>
        <v>-1.8770389617444001E-2</v>
      </c>
      <c r="J60" s="79">
        <f>(VLOOKUP($A59,'Occupancy Raw Data'!$B$8:$BE$51,'Occupancy Raw Data'!AC$3,FALSE))/100</f>
        <v>-1.0908387062937902E-2</v>
      </c>
      <c r="K60" s="81">
        <f>(VLOOKUP($A59,'Occupancy Raw Data'!$B$8:$BE$51,'Occupancy Raw Data'!AE$3,FALSE))/100</f>
        <v>-4.2845871408262105E-2</v>
      </c>
      <c r="M60" s="78">
        <f>(VLOOKUP($A59,'ADR Raw Data'!$B$6:$BE$49,'ADR Raw Data'!T$1,FALSE))/100</f>
        <v>-4.76516138218901E-2</v>
      </c>
      <c r="N60" s="79">
        <f>(VLOOKUP($A59,'ADR Raw Data'!$B$6:$BE$49,'ADR Raw Data'!U$1,FALSE))/100</f>
        <v>-6.9877480073006606E-2</v>
      </c>
      <c r="O60" s="79">
        <f>(VLOOKUP($A59,'ADR Raw Data'!$B$6:$BE$49,'ADR Raw Data'!V$1,FALSE))/100</f>
        <v>-4.9232440427005503E-2</v>
      </c>
      <c r="P60" s="79">
        <f>(VLOOKUP($A59,'ADR Raw Data'!$B$6:$BE$49,'ADR Raw Data'!W$1,FALSE))/100</f>
        <v>-9.3969209356443203E-3</v>
      </c>
      <c r="Q60" s="79">
        <f>(VLOOKUP($A59,'ADR Raw Data'!$B$6:$BE$49,'ADR Raw Data'!X$1,FALSE))/100</f>
        <v>3.1917520425622202E-2</v>
      </c>
      <c r="R60" s="79">
        <f>(VLOOKUP($A59,'ADR Raw Data'!$B$6:$BE$49,'ADR Raw Data'!Y$1,FALSE))/100</f>
        <v>-2.6749794583043898E-2</v>
      </c>
      <c r="S60" s="80">
        <f>(VLOOKUP($A59,'ADR Raw Data'!$B$6:$BE$49,'ADR Raw Data'!AA$1,FALSE))/100</f>
        <v>0.105869660331183</v>
      </c>
      <c r="T60" s="80">
        <f>(VLOOKUP($A59,'ADR Raw Data'!$B$6:$BE$49,'ADR Raw Data'!AB$1,FALSE))/100</f>
        <v>6.8765648580428398E-2</v>
      </c>
      <c r="U60" s="79">
        <f>(VLOOKUP($A59,'ADR Raw Data'!$B$6:$BE$49,'ADR Raw Data'!AC$1,FALSE))/100</f>
        <v>8.6749439702305295E-2</v>
      </c>
      <c r="V60" s="81">
        <f>(VLOOKUP($A59,'ADR Raw Data'!$B$6:$BE$49,'ADR Raw Data'!AE$1,FALSE))/100</f>
        <v>3.2373303373284699E-3</v>
      </c>
      <c r="X60" s="78">
        <f>(VLOOKUP($A59,'RevPAR Raw Data'!$B$6:$BE$43,'RevPAR Raw Data'!T$1,FALSE))/100</f>
        <v>-0.114844202300962</v>
      </c>
      <c r="Y60" s="79">
        <f>(VLOOKUP($A59,'RevPAR Raw Data'!$B$6:$BE$43,'RevPAR Raw Data'!U$1,FALSE))/100</f>
        <v>-0.161493613139785</v>
      </c>
      <c r="Z60" s="79">
        <f>(VLOOKUP($A59,'RevPAR Raw Data'!$B$6:$BE$43,'RevPAR Raw Data'!V$1,FALSE))/100</f>
        <v>-0.106899286738265</v>
      </c>
      <c r="AA60" s="79">
        <f>(VLOOKUP($A59,'RevPAR Raw Data'!$B$6:$BE$43,'RevPAR Raw Data'!W$1,FALSE))/100</f>
        <v>-4.23691070893722E-2</v>
      </c>
      <c r="AB60" s="79">
        <f>(VLOOKUP($A59,'RevPAR Raw Data'!$B$6:$BE$43,'RevPAR Raw Data'!X$1,FALSE))/100</f>
        <v>6.4404751387192507E-3</v>
      </c>
      <c r="AC60" s="79">
        <f>(VLOOKUP($A59,'RevPAR Raw Data'!$B$6:$BE$43,'RevPAR Raw Data'!Y$1,FALSE))/100</f>
        <v>-8.1622098187601203E-2</v>
      </c>
      <c r="AD60" s="80">
        <f>(VLOOKUP($A59,'RevPAR Raw Data'!$B$6:$BE$43,'RevPAR Raw Data'!AA$1,FALSE))/100</f>
        <v>0.102879043281678</v>
      </c>
      <c r="AE60" s="80">
        <f>(VLOOKUP($A59,'RevPAR Raw Data'!$B$6:$BE$43,'RevPAR Raw Data'!AB$1,FALSE))/100</f>
        <v>4.8704500946833401E-2</v>
      </c>
      <c r="AF60" s="79">
        <f>(VLOOKUP($A59,'RevPAR Raw Data'!$B$6:$BE$43,'RevPAR Raw Data'!AC$1,FALSE))/100</f>
        <v>7.4894756173601598E-2</v>
      </c>
      <c r="AG60" s="81">
        <f>(VLOOKUP($A59,'RevPAR Raw Data'!$B$6:$BE$43,'RevPAR Raw Data'!AE$1,FALSE))/100</f>
        <v>-3.9747247310272897E-2</v>
      </c>
    </row>
    <row r="61" spans="1:33" x14ac:dyDescent="0.25">
      <c r="A61" s="128"/>
      <c r="B61" s="106"/>
      <c r="C61" s="107"/>
      <c r="D61" s="107"/>
      <c r="E61" s="107"/>
      <c r="F61" s="107"/>
      <c r="G61" s="107"/>
      <c r="H61" s="88"/>
      <c r="I61" s="88"/>
      <c r="J61" s="107"/>
      <c r="K61" s="130"/>
      <c r="M61" s="110"/>
      <c r="N61" s="111"/>
      <c r="O61" s="111"/>
      <c r="P61" s="111"/>
      <c r="Q61" s="111"/>
      <c r="R61" s="112"/>
      <c r="S61" s="111"/>
      <c r="T61" s="111"/>
      <c r="U61" s="112"/>
      <c r="V61" s="113"/>
      <c r="X61" s="110"/>
      <c r="Y61" s="111"/>
      <c r="Z61" s="111"/>
      <c r="AA61" s="111"/>
      <c r="AB61" s="111"/>
      <c r="AC61" s="112"/>
      <c r="AD61" s="111"/>
      <c r="AE61" s="111"/>
      <c r="AF61" s="112"/>
      <c r="AG61" s="113"/>
    </row>
    <row r="62" spans="1:33" x14ac:dyDescent="0.25">
      <c r="A62" s="105" t="s">
        <v>35</v>
      </c>
      <c r="B62" s="106">
        <f>(VLOOKUP($A62,'Occupancy Raw Data'!$B$8:$BE$45,'Occupancy Raw Data'!G$3,FALSE))/100</f>
        <v>0.50950369588173106</v>
      </c>
      <c r="C62" s="107">
        <f>(VLOOKUP($A62,'Occupancy Raw Data'!$B$8:$BE$45,'Occupancy Raw Data'!H$3,FALSE))/100</f>
        <v>0.66779303062302009</v>
      </c>
      <c r="D62" s="107">
        <f>(VLOOKUP($A62,'Occupancy Raw Data'!$B$8:$BE$45,'Occupancy Raw Data'!I$3,FALSE))/100</f>
        <v>0.79978880675818298</v>
      </c>
      <c r="E62" s="107">
        <f>(VLOOKUP($A62,'Occupancy Raw Data'!$B$8:$BE$45,'Occupancy Raw Data'!J$3,FALSE))/100</f>
        <v>0.88965153115100304</v>
      </c>
      <c r="F62" s="107">
        <f>(VLOOKUP($A62,'Occupancy Raw Data'!$B$8:$BE$45,'Occupancy Raw Data'!K$3,FALSE))/100</f>
        <v>0.81298838437170007</v>
      </c>
      <c r="G62" s="108">
        <f>(VLOOKUP($A62,'Occupancy Raw Data'!$B$8:$BE$45,'Occupancy Raw Data'!L$3,FALSE))/100</f>
        <v>0.73594508975712702</v>
      </c>
      <c r="H62" s="88">
        <f>(VLOOKUP($A62,'Occupancy Raw Data'!$B$8:$BE$45,'Occupancy Raw Data'!N$3,FALSE))/100</f>
        <v>0.79503695881731706</v>
      </c>
      <c r="I62" s="88">
        <f>(VLOOKUP($A62,'Occupancy Raw Data'!$B$8:$BE$45,'Occupancy Raw Data'!O$3,FALSE))/100</f>
        <v>0.80960929250263902</v>
      </c>
      <c r="J62" s="108">
        <f>(VLOOKUP($A62,'Occupancy Raw Data'!$B$8:$BE$45,'Occupancy Raw Data'!P$3,FALSE))/100</f>
        <v>0.80232312565997799</v>
      </c>
      <c r="K62" s="109">
        <f>(VLOOKUP($A62,'Occupancy Raw Data'!$B$8:$BE$45,'Occupancy Raw Data'!R$3,FALSE))/100</f>
        <v>0.75491024287222797</v>
      </c>
      <c r="M62" s="110">
        <f>VLOOKUP($A62,'ADR Raw Data'!$B$6:$BE$43,'ADR Raw Data'!G$1,FALSE)</f>
        <v>149.433376165803</v>
      </c>
      <c r="N62" s="111">
        <f>VLOOKUP($A62,'ADR Raw Data'!$B$6:$BE$43,'ADR Raw Data'!H$1,FALSE)</f>
        <v>170.925749525616</v>
      </c>
      <c r="O62" s="111">
        <f>VLOOKUP($A62,'ADR Raw Data'!$B$6:$BE$43,'ADR Raw Data'!I$1,FALSE)</f>
        <v>180.68386189595901</v>
      </c>
      <c r="P62" s="111">
        <f>VLOOKUP($A62,'ADR Raw Data'!$B$6:$BE$43,'ADR Raw Data'!J$1,FALSE)</f>
        <v>188.433088427299</v>
      </c>
      <c r="Q62" s="111">
        <f>VLOOKUP($A62,'ADR Raw Data'!$B$6:$BE$43,'ADR Raw Data'!K$1,FALSE)</f>
        <v>166.25305494220001</v>
      </c>
      <c r="R62" s="112">
        <f>VLOOKUP($A62,'ADR Raw Data'!$B$6:$BE$43,'ADR Raw Data'!L$1,FALSE)</f>
        <v>173.27118805062099</v>
      </c>
      <c r="S62" s="111">
        <f>VLOOKUP($A62,'ADR Raw Data'!$B$6:$BE$43,'ADR Raw Data'!N$1,FALSE)</f>
        <v>147.399585602337</v>
      </c>
      <c r="T62" s="111">
        <f>VLOOKUP($A62,'ADR Raw Data'!$B$6:$BE$43,'ADR Raw Data'!O$1,FALSE)</f>
        <v>138.189606104082</v>
      </c>
      <c r="U62" s="112">
        <f>VLOOKUP($A62,'ADR Raw Data'!$B$6:$BE$43,'ADR Raw Data'!P$1,FALSE)</f>
        <v>142.75277638852299</v>
      </c>
      <c r="V62" s="113">
        <f>VLOOKUP($A62,'ADR Raw Data'!$B$6:$BE$43,'ADR Raw Data'!R$1,FALSE)</f>
        <v>164.00400215814301</v>
      </c>
      <c r="X62" s="110">
        <f>VLOOKUP($A62,'RevPAR Raw Data'!$B$6:$BE$43,'RevPAR Raw Data'!G$1,FALSE)</f>
        <v>76.136857444561699</v>
      </c>
      <c r="Y62" s="111">
        <f>VLOOKUP($A62,'RevPAR Raw Data'!$B$6:$BE$43,'RevPAR Raw Data'!H$1,FALSE)</f>
        <v>114.143024287222</v>
      </c>
      <c r="Z62" s="111">
        <f>VLOOKUP($A62,'RevPAR Raw Data'!$B$6:$BE$43,'RevPAR Raw Data'!I$1,FALSE)</f>
        <v>144.50893030623001</v>
      </c>
      <c r="AA62" s="111">
        <f>VLOOKUP($A62,'RevPAR Raw Data'!$B$6:$BE$43,'RevPAR Raw Data'!J$1,FALSE)</f>
        <v>167.639785638859</v>
      </c>
      <c r="AB62" s="111">
        <f>VLOOKUP($A62,'RevPAR Raw Data'!$B$6:$BE$43,'RevPAR Raw Data'!K$1,FALSE)</f>
        <v>135.16180253431801</v>
      </c>
      <c r="AC62" s="112">
        <f>VLOOKUP($A62,'RevPAR Raw Data'!$B$6:$BE$43,'RevPAR Raw Data'!L$1,FALSE)</f>
        <v>127.518080042238</v>
      </c>
      <c r="AD62" s="111">
        <f>VLOOKUP($A62,'RevPAR Raw Data'!$B$6:$BE$43,'RevPAR Raw Data'!N$1,FALSE)</f>
        <v>117.18811826821501</v>
      </c>
      <c r="AE62" s="111">
        <f>VLOOKUP($A62,'RevPAR Raw Data'!$B$6:$BE$43,'RevPAR Raw Data'!O$1,FALSE)</f>
        <v>111.879589229144</v>
      </c>
      <c r="AF62" s="112">
        <f>VLOOKUP($A62,'RevPAR Raw Data'!$B$6:$BE$43,'RevPAR Raw Data'!P$1,FALSE)</f>
        <v>114.53385374868</v>
      </c>
      <c r="AG62" s="113">
        <f>VLOOKUP($A62,'RevPAR Raw Data'!$B$6:$BE$43,'RevPAR Raw Data'!R$1,FALSE)</f>
        <v>123.80830110122101</v>
      </c>
    </row>
    <row r="63" spans="1:33" x14ac:dyDescent="0.25">
      <c r="A63" s="90" t="s">
        <v>14</v>
      </c>
      <c r="B63" s="78">
        <f>(VLOOKUP($A62,'Occupancy Raw Data'!$B$8:$BE$51,'Occupancy Raw Data'!T$3,FALSE))/100</f>
        <v>-0.132229092612698</v>
      </c>
      <c r="C63" s="79">
        <f>(VLOOKUP($A62,'Occupancy Raw Data'!$B$8:$BE$51,'Occupancy Raw Data'!U$3,FALSE))/100</f>
        <v>-0.134597484494695</v>
      </c>
      <c r="D63" s="79">
        <f>(VLOOKUP($A62,'Occupancy Raw Data'!$B$8:$BE$51,'Occupancy Raw Data'!V$3,FALSE))/100</f>
        <v>-8.2187791627678503E-2</v>
      </c>
      <c r="E63" s="79">
        <f>(VLOOKUP($A62,'Occupancy Raw Data'!$B$8:$BE$51,'Occupancy Raw Data'!W$3,FALSE))/100</f>
        <v>-1.9091758336584802E-2</v>
      </c>
      <c r="F63" s="79">
        <f>(VLOOKUP($A62,'Occupancy Raw Data'!$B$8:$BE$51,'Occupancy Raw Data'!X$3,FALSE))/100</f>
        <v>-4.7608424508134302E-2</v>
      </c>
      <c r="G63" s="79">
        <f>(VLOOKUP($A62,'Occupancy Raw Data'!$B$8:$BE$51,'Occupancy Raw Data'!Y$3,FALSE))/100</f>
        <v>-7.7947937121447597E-2</v>
      </c>
      <c r="H63" s="80">
        <f>(VLOOKUP($A62,'Occupancy Raw Data'!$B$8:$BE$51,'Occupancy Raw Data'!AA$3,FALSE))/100</f>
        <v>-5.8951726465345307E-2</v>
      </c>
      <c r="I63" s="80">
        <f>(VLOOKUP($A62,'Occupancy Raw Data'!$B$8:$BE$51,'Occupancy Raw Data'!AB$3,FALSE))/100</f>
        <v>-4.0999106689048694E-2</v>
      </c>
      <c r="J63" s="79">
        <f>(VLOOKUP($A62,'Occupancy Raw Data'!$B$8:$BE$51,'Occupancy Raw Data'!AC$3,FALSE))/100</f>
        <v>-4.9978712651819295E-2</v>
      </c>
      <c r="K63" s="81">
        <f>(VLOOKUP($A62,'Occupancy Raw Data'!$B$8:$BE$51,'Occupancy Raw Data'!AE$3,FALSE))/100</f>
        <v>-6.96305198314459E-2</v>
      </c>
      <c r="M63" s="78">
        <f>(VLOOKUP($A62,'ADR Raw Data'!$B$6:$BE$49,'ADR Raw Data'!T$1,FALSE))/100</f>
        <v>-1.5054322567309599E-2</v>
      </c>
      <c r="N63" s="79">
        <f>(VLOOKUP($A62,'ADR Raw Data'!$B$6:$BE$49,'ADR Raw Data'!U$1,FALSE))/100</f>
        <v>-5.1386636062807503E-3</v>
      </c>
      <c r="O63" s="79">
        <f>(VLOOKUP($A62,'ADR Raw Data'!$B$6:$BE$49,'ADR Raw Data'!V$1,FALSE))/100</f>
        <v>-1.84903886766048E-2</v>
      </c>
      <c r="P63" s="79">
        <f>(VLOOKUP($A62,'ADR Raw Data'!$B$6:$BE$49,'ADR Raw Data'!W$1,FALSE))/100</f>
        <v>1.3269684787408E-2</v>
      </c>
      <c r="Q63" s="79">
        <f>(VLOOKUP($A62,'ADR Raw Data'!$B$6:$BE$49,'ADR Raw Data'!X$1,FALSE))/100</f>
        <v>-1.6500410141262002E-2</v>
      </c>
      <c r="R63" s="79">
        <f>(VLOOKUP($A62,'ADR Raw Data'!$B$6:$BE$49,'ADR Raw Data'!Y$1,FALSE))/100</f>
        <v>-5.1007806404723298E-3</v>
      </c>
      <c r="S63" s="80">
        <f>(VLOOKUP($A62,'ADR Raw Data'!$B$6:$BE$49,'ADR Raw Data'!AA$1,FALSE))/100</f>
        <v>-4.6388865167842699E-2</v>
      </c>
      <c r="T63" s="80">
        <f>(VLOOKUP($A62,'ADR Raw Data'!$B$6:$BE$49,'ADR Raw Data'!AB$1,FALSE))/100</f>
        <v>-8.8486133067892006E-2</v>
      </c>
      <c r="U63" s="79">
        <f>(VLOOKUP($A62,'ADR Raw Data'!$B$6:$BE$49,'ADR Raw Data'!AC$1,FALSE))/100</f>
        <v>-6.7510126225887299E-2</v>
      </c>
      <c r="V63" s="81">
        <f>(VLOOKUP($A62,'ADR Raw Data'!$B$6:$BE$49,'ADR Raw Data'!AE$1,FALSE))/100</f>
        <v>-2.3165077503203301E-2</v>
      </c>
      <c r="X63" s="78">
        <f>(VLOOKUP($A62,'RevPAR Raw Data'!$B$6:$BE$43,'RevPAR Raw Data'!T$1,FALSE))/100</f>
        <v>-0.145292795767033</v>
      </c>
      <c r="Y63" s="79">
        <f>(VLOOKUP($A62,'RevPAR Raw Data'!$B$6:$BE$43,'RevPAR Raw Data'!U$1,FALSE))/100</f>
        <v>-0.13904449690590601</v>
      </c>
      <c r="Z63" s="79">
        <f>(VLOOKUP($A62,'RevPAR Raw Data'!$B$6:$BE$43,'RevPAR Raw Data'!V$1,FALSE))/100</f>
        <v>-9.9158496092615789E-2</v>
      </c>
      <c r="AA63" s="79">
        <f>(VLOOKUP($A62,'RevPAR Raw Data'!$B$6:$BE$43,'RevPAR Raw Data'!W$1,FALSE))/100</f>
        <v>-6.0754151643406694E-3</v>
      </c>
      <c r="AB63" s="79">
        <f>(VLOOKUP($A62,'RevPAR Raw Data'!$B$6:$BE$43,'RevPAR Raw Data'!X$1,FALSE))/100</f>
        <v>-6.3323276118832802E-2</v>
      </c>
      <c r="AC63" s="79">
        <f>(VLOOKUP($A62,'RevPAR Raw Data'!$B$6:$BE$43,'RevPAR Raw Data'!Y$1,FALSE))/100</f>
        <v>-8.2651122433286109E-2</v>
      </c>
      <c r="AD63" s="80">
        <f>(VLOOKUP($A62,'RevPAR Raw Data'!$B$6:$BE$43,'RevPAR Raw Data'!AA$1,FALSE))/100</f>
        <v>-0.10260588794277499</v>
      </c>
      <c r="AE63" s="80">
        <f>(VLOOKUP($A62,'RevPAR Raw Data'!$B$6:$BE$43,'RevPAR Raw Data'!AB$1,FALSE))/100</f>
        <v>-0.125857387346788</v>
      </c>
      <c r="AF63" s="79">
        <f>(VLOOKUP($A62,'RevPAR Raw Data'!$B$6:$BE$43,'RevPAR Raw Data'!AC$1,FALSE))/100</f>
        <v>-0.114114769677975</v>
      </c>
      <c r="AG63" s="81">
        <f>(VLOOKUP($A62,'RevPAR Raw Data'!$B$6:$BE$43,'RevPAR Raw Data'!AE$1,FALSE))/100</f>
        <v>-9.1182600946165399E-2</v>
      </c>
    </row>
    <row r="64" spans="1:33" x14ac:dyDescent="0.25">
      <c r="A64" s="128"/>
      <c r="B64" s="106"/>
      <c r="C64" s="107"/>
      <c r="D64" s="107"/>
      <c r="E64" s="107"/>
      <c r="F64" s="107"/>
      <c r="G64" s="108"/>
      <c r="H64" s="88"/>
      <c r="I64" s="88"/>
      <c r="J64" s="108"/>
      <c r="K64" s="109"/>
      <c r="M64" s="110"/>
      <c r="N64" s="111"/>
      <c r="O64" s="111"/>
      <c r="P64" s="111"/>
      <c r="Q64" s="111"/>
      <c r="R64" s="112"/>
      <c r="S64" s="111"/>
      <c r="T64" s="111"/>
      <c r="U64" s="112"/>
      <c r="V64" s="113"/>
      <c r="X64" s="110"/>
      <c r="Y64" s="111"/>
      <c r="Z64" s="111"/>
      <c r="AA64" s="111"/>
      <c r="AB64" s="111"/>
      <c r="AC64" s="112"/>
      <c r="AD64" s="111"/>
      <c r="AE64" s="111"/>
      <c r="AF64" s="112"/>
      <c r="AG64" s="113"/>
    </row>
    <row r="65" spans="1:33" x14ac:dyDescent="0.25">
      <c r="A65" s="105" t="s">
        <v>36</v>
      </c>
      <c r="B65" s="106">
        <f>(VLOOKUP($A65,'Occupancy Raw Data'!$B$8:$BE$45,'Occupancy Raw Data'!G$3,FALSE))/100</f>
        <v>0.56099825885084098</v>
      </c>
      <c r="C65" s="107">
        <f>(VLOOKUP($A65,'Occupancy Raw Data'!$B$8:$BE$45,'Occupancy Raw Data'!H$3,FALSE))/100</f>
        <v>0.61578641903656395</v>
      </c>
      <c r="D65" s="107">
        <f>(VLOOKUP($A65,'Occupancy Raw Data'!$B$8:$BE$45,'Occupancy Raw Data'!I$3,FALSE))/100</f>
        <v>0.652698781195589</v>
      </c>
      <c r="E65" s="107">
        <f>(VLOOKUP($A65,'Occupancy Raw Data'!$B$8:$BE$45,'Occupancy Raw Data'!J$3,FALSE))/100</f>
        <v>0.66755658734764911</v>
      </c>
      <c r="F65" s="107">
        <f>(VLOOKUP($A65,'Occupancy Raw Data'!$B$8:$BE$45,'Occupancy Raw Data'!K$3,FALSE))/100</f>
        <v>0.605687753917585</v>
      </c>
      <c r="G65" s="108">
        <f>(VLOOKUP($A65,'Occupancy Raw Data'!$B$8:$BE$45,'Occupancy Raw Data'!L$3,FALSE))/100</f>
        <v>0.62054556006964501</v>
      </c>
      <c r="H65" s="88">
        <f>(VLOOKUP($A65,'Occupancy Raw Data'!$B$8:$BE$45,'Occupancy Raw Data'!N$3,FALSE))/100</f>
        <v>0.67858386535113102</v>
      </c>
      <c r="I65" s="88">
        <f>(VLOOKUP($A65,'Occupancy Raw Data'!$B$8:$BE$45,'Occupancy Raw Data'!O$3,FALSE))/100</f>
        <v>0.72246082414393398</v>
      </c>
      <c r="J65" s="108">
        <f>(VLOOKUP($A65,'Occupancy Raw Data'!$B$8:$BE$45,'Occupancy Raw Data'!P$3,FALSE))/100</f>
        <v>0.70052234474753305</v>
      </c>
      <c r="K65" s="109">
        <f>(VLOOKUP($A65,'Occupancy Raw Data'!$B$8:$BE$45,'Occupancy Raw Data'!R$3,FALSE))/100</f>
        <v>0.64339606997761289</v>
      </c>
      <c r="M65" s="110">
        <f>VLOOKUP($A65,'ADR Raw Data'!$B$6:$BE$43,'ADR Raw Data'!G$1,FALSE)</f>
        <v>129.89888681977999</v>
      </c>
      <c r="N65" s="111">
        <f>VLOOKUP($A65,'ADR Raw Data'!$B$6:$BE$43,'ADR Raw Data'!H$1,FALSE)</f>
        <v>139.103506126295</v>
      </c>
      <c r="O65" s="111">
        <f>VLOOKUP($A65,'ADR Raw Data'!$B$6:$BE$43,'ADR Raw Data'!I$1,FALSE)</f>
        <v>142.7589614085</v>
      </c>
      <c r="P65" s="111">
        <f>VLOOKUP($A65,'ADR Raw Data'!$B$6:$BE$43,'ADR Raw Data'!J$1,FALSE)</f>
        <v>141.182609980872</v>
      </c>
      <c r="Q65" s="111">
        <f>VLOOKUP($A65,'ADR Raw Data'!$B$6:$BE$43,'ADR Raw Data'!K$1,FALSE)</f>
        <v>131.15515523188901</v>
      </c>
      <c r="R65" s="112">
        <f>VLOOKUP($A65,'ADR Raw Data'!$B$6:$BE$43,'ADR Raw Data'!L$1,FALSE)</f>
        <v>137.10392255892199</v>
      </c>
      <c r="S65" s="111">
        <f>VLOOKUP($A65,'ADR Raw Data'!$B$6:$BE$43,'ADR Raw Data'!N$1,FALSE)</f>
        <v>128.630636332535</v>
      </c>
      <c r="T65" s="111">
        <f>VLOOKUP($A65,'ADR Raw Data'!$B$6:$BE$43,'ADR Raw Data'!O$1,FALSE)</f>
        <v>127.637702442159</v>
      </c>
      <c r="U65" s="112">
        <f>VLOOKUP($A65,'ADR Raw Data'!$B$6:$BE$43,'ADR Raw Data'!P$1,FALSE)</f>
        <v>128.11862137531</v>
      </c>
      <c r="V65" s="113">
        <f>VLOOKUP($A65,'ADR Raw Data'!$B$6:$BE$43,'ADR Raw Data'!R$1,FALSE)</f>
        <v>134.308752835051</v>
      </c>
      <c r="X65" s="110">
        <f>VLOOKUP($A65,'RevPAR Raw Data'!$B$6:$BE$43,'RevPAR Raw Data'!G$1,FALSE)</f>
        <v>72.873049332559404</v>
      </c>
      <c r="Y65" s="111">
        <f>VLOOKUP($A65,'RevPAR Raw Data'!$B$6:$BE$43,'RevPAR Raw Data'!H$1,FALSE)</f>
        <v>85.658049912942502</v>
      </c>
      <c r="Z65" s="111">
        <f>VLOOKUP($A65,'RevPAR Raw Data'!$B$6:$BE$43,'RevPAR Raw Data'!I$1,FALSE)</f>
        <v>93.178600116076595</v>
      </c>
      <c r="AA65" s="111">
        <f>VLOOKUP($A65,'RevPAR Raw Data'!$B$6:$BE$43,'RevPAR Raw Data'!J$1,FALSE)</f>
        <v>94.247381311665606</v>
      </c>
      <c r="AB65" s="111">
        <f>VLOOKUP($A65,'RevPAR Raw Data'!$B$6:$BE$43,'RevPAR Raw Data'!K$1,FALSE)</f>
        <v>79.439071387115405</v>
      </c>
      <c r="AC65" s="112">
        <f>VLOOKUP($A65,'RevPAR Raw Data'!$B$6:$BE$43,'RevPAR Raw Data'!L$1,FALSE)</f>
        <v>85.079230412071894</v>
      </c>
      <c r="AD65" s="111">
        <f>VLOOKUP($A65,'RevPAR Raw Data'!$B$6:$BE$43,'RevPAR Raw Data'!N$1,FALSE)</f>
        <v>87.286674405107306</v>
      </c>
      <c r="AE65" s="111">
        <f>VLOOKUP($A65,'RevPAR Raw Data'!$B$6:$BE$43,'RevPAR Raw Data'!O$1,FALSE)</f>
        <v>92.213239698200795</v>
      </c>
      <c r="AF65" s="112">
        <f>VLOOKUP($A65,'RevPAR Raw Data'!$B$6:$BE$43,'RevPAR Raw Data'!P$1,FALSE)</f>
        <v>89.749957051653993</v>
      </c>
      <c r="AG65" s="113">
        <f>VLOOKUP($A65,'RevPAR Raw Data'!$B$6:$BE$43,'RevPAR Raw Data'!R$1,FALSE)</f>
        <v>86.4137237376668</v>
      </c>
    </row>
    <row r="66" spans="1:33" x14ac:dyDescent="0.25">
      <c r="A66" s="90" t="s">
        <v>14</v>
      </c>
      <c r="B66" s="78">
        <f>(VLOOKUP($A65,'Occupancy Raw Data'!$B$8:$BE$51,'Occupancy Raw Data'!T$3,FALSE))/100</f>
        <v>0.11709358903647299</v>
      </c>
      <c r="C66" s="79">
        <f>(VLOOKUP($A65,'Occupancy Raw Data'!$B$8:$BE$51,'Occupancy Raw Data'!U$3,FALSE))/100</f>
        <v>-7.1332726699429999E-2</v>
      </c>
      <c r="D66" s="79">
        <f>(VLOOKUP($A65,'Occupancy Raw Data'!$B$8:$BE$51,'Occupancy Raw Data'!V$3,FALSE))/100</f>
        <v>-0.106409543391617</v>
      </c>
      <c r="E66" s="79">
        <f>(VLOOKUP($A65,'Occupancy Raw Data'!$B$8:$BE$51,'Occupancy Raw Data'!W$3,FALSE))/100</f>
        <v>-5.1107382489583103E-2</v>
      </c>
      <c r="F66" s="79">
        <f>(VLOOKUP($A65,'Occupancy Raw Data'!$B$8:$BE$51,'Occupancy Raw Data'!X$3,FALSE))/100</f>
        <v>-9.2568857342367805E-2</v>
      </c>
      <c r="G66" s="79">
        <f>(VLOOKUP($A65,'Occupancy Raw Data'!$B$8:$BE$51,'Occupancy Raw Data'!Y$3,FALSE))/100</f>
        <v>-5.0192083745890598E-2</v>
      </c>
      <c r="H66" s="80">
        <f>(VLOOKUP($A65,'Occupancy Raw Data'!$B$8:$BE$51,'Occupancy Raw Data'!AA$3,FALSE))/100</f>
        <v>-6.5642363527056704E-3</v>
      </c>
      <c r="I66" s="80">
        <f>(VLOOKUP($A65,'Occupancy Raw Data'!$B$8:$BE$51,'Occupancy Raw Data'!AB$3,FALSE))/100</f>
        <v>3.2700316235461303E-2</v>
      </c>
      <c r="J66" s="79">
        <f>(VLOOKUP($A65,'Occupancy Raw Data'!$B$8:$BE$51,'Occupancy Raw Data'!AC$3,FALSE))/100</f>
        <v>1.3302557985823001E-2</v>
      </c>
      <c r="K66" s="81">
        <f>(VLOOKUP($A65,'Occupancy Raw Data'!$B$8:$BE$51,'Occupancy Raw Data'!AE$3,FALSE))/100</f>
        <v>-3.1309628432869697E-2</v>
      </c>
      <c r="M66" s="78">
        <f>(VLOOKUP($A65,'ADR Raw Data'!$B$6:$BE$49,'ADR Raw Data'!T$1,FALSE))/100</f>
        <v>7.3413519397076098E-3</v>
      </c>
      <c r="N66" s="79">
        <f>(VLOOKUP($A65,'ADR Raw Data'!$B$6:$BE$49,'ADR Raw Data'!U$1,FALSE))/100</f>
        <v>-6.5553139637528804E-2</v>
      </c>
      <c r="O66" s="79">
        <f>(VLOOKUP($A65,'ADR Raw Data'!$B$6:$BE$49,'ADR Raw Data'!V$1,FALSE))/100</f>
        <v>-6.6565511736004598E-2</v>
      </c>
      <c r="P66" s="79">
        <f>(VLOOKUP($A65,'ADR Raw Data'!$B$6:$BE$49,'ADR Raw Data'!W$1,FALSE))/100</f>
        <v>-4.8051900231453996E-2</v>
      </c>
      <c r="Q66" s="79">
        <f>(VLOOKUP($A65,'ADR Raw Data'!$B$6:$BE$49,'ADR Raw Data'!X$1,FALSE))/100</f>
        <v>-6.6783207185809199E-2</v>
      </c>
      <c r="R66" s="79">
        <f>(VLOOKUP($A65,'ADR Raw Data'!$B$6:$BE$49,'ADR Raw Data'!Y$1,FALSE))/100</f>
        <v>-5.3761508848970303E-2</v>
      </c>
      <c r="S66" s="80">
        <f>(VLOOKUP($A65,'ADR Raw Data'!$B$6:$BE$49,'ADR Raw Data'!AA$1,FALSE))/100</f>
        <v>-4.8213894901382004E-2</v>
      </c>
      <c r="T66" s="80">
        <f>(VLOOKUP($A65,'ADR Raw Data'!$B$6:$BE$49,'ADR Raw Data'!AB$1,FALSE))/100</f>
        <v>-4.8753992441725999E-2</v>
      </c>
      <c r="U66" s="79">
        <f>(VLOOKUP($A65,'ADR Raw Data'!$B$6:$BE$49,'ADR Raw Data'!AC$1,FALSE))/100</f>
        <v>-4.8557621648025205E-2</v>
      </c>
      <c r="V66" s="81">
        <f>(VLOOKUP($A65,'ADR Raw Data'!$B$6:$BE$49,'ADR Raw Data'!AE$1,FALSE))/100</f>
        <v>-5.3159959630853203E-2</v>
      </c>
      <c r="X66" s="78">
        <f>(VLOOKUP($A65,'RevPAR Raw Data'!$B$6:$BE$43,'RevPAR Raw Data'!T$1,FALSE))/100</f>
        <v>0.125294566223181</v>
      </c>
      <c r="Y66" s="79">
        <f>(VLOOKUP($A65,'RevPAR Raw Data'!$B$6:$BE$43,'RevPAR Raw Data'!U$1,FALSE))/100</f>
        <v>-0.13220978214290502</v>
      </c>
      <c r="Z66" s="79">
        <f>(VLOOKUP($A65,'RevPAR Raw Data'!$B$6:$BE$43,'RevPAR Raw Data'!V$1,FALSE))/100</f>
        <v>-0.16589184941816398</v>
      </c>
      <c r="AA66" s="79">
        <f>(VLOOKUP($A65,'RevPAR Raw Data'!$B$6:$BE$43,'RevPAR Raw Data'!W$1,FALSE))/100</f>
        <v>-9.6703475876556907E-2</v>
      </c>
      <c r="AB66" s="79">
        <f>(VLOOKUP($A65,'RevPAR Raw Data'!$B$6:$BE$43,'RevPAR Raw Data'!X$1,FALSE))/100</f>
        <v>-0.153170019349328</v>
      </c>
      <c r="AC66" s="79">
        <f>(VLOOKUP($A65,'RevPAR Raw Data'!$B$6:$BE$43,'RevPAR Raw Data'!Y$1,FALSE))/100</f>
        <v>-0.101255190440408</v>
      </c>
      <c r="AD66" s="80">
        <f>(VLOOKUP($A65,'RevPAR Raw Data'!$B$6:$BE$43,'RevPAR Raw Data'!AA$1,FALSE))/100</f>
        <v>-5.4461643852470501E-2</v>
      </c>
      <c r="AE66" s="80">
        <f>(VLOOKUP($A65,'RevPAR Raw Data'!$B$6:$BE$43,'RevPAR Raw Data'!AB$1,FALSE))/100</f>
        <v>-1.76479471768504E-2</v>
      </c>
      <c r="AF66" s="79">
        <f>(VLOOKUP($A65,'RevPAR Raw Data'!$B$6:$BE$43,'RevPAR Raw Data'!AC$1,FALSE))/100</f>
        <v>-3.5901004239828699E-2</v>
      </c>
      <c r="AG66" s="81">
        <f>(VLOOKUP($A65,'RevPAR Raw Data'!$B$6:$BE$43,'RevPAR Raw Data'!AE$1,FALSE))/100</f>
        <v>-8.2805169480174606E-2</v>
      </c>
    </row>
    <row r="67" spans="1:33" x14ac:dyDescent="0.25">
      <c r="A67" s="131"/>
      <c r="B67" s="106"/>
      <c r="C67" s="107"/>
      <c r="D67" s="107"/>
      <c r="E67" s="107"/>
      <c r="F67" s="107"/>
      <c r="G67" s="108"/>
      <c r="H67" s="88"/>
      <c r="I67" s="88"/>
      <c r="J67" s="108"/>
      <c r="K67" s="109"/>
      <c r="M67" s="110"/>
      <c r="N67" s="111"/>
      <c r="O67" s="111"/>
      <c r="P67" s="111"/>
      <c r="Q67" s="111"/>
      <c r="R67" s="112"/>
      <c r="S67" s="111"/>
      <c r="T67" s="111"/>
      <c r="U67" s="112"/>
      <c r="V67" s="113"/>
      <c r="X67" s="110"/>
      <c r="Y67" s="111"/>
      <c r="Z67" s="111"/>
      <c r="AA67" s="111"/>
      <c r="AB67" s="111"/>
      <c r="AC67" s="112"/>
      <c r="AD67" s="111"/>
      <c r="AE67" s="111"/>
      <c r="AF67" s="112"/>
      <c r="AG67" s="113"/>
    </row>
    <row r="68" spans="1:33" x14ac:dyDescent="0.25">
      <c r="A68" s="105" t="s">
        <v>37</v>
      </c>
      <c r="B68" s="106">
        <f>(VLOOKUP($A68,'Occupancy Raw Data'!$B$8:$BE$45,'Occupancy Raw Data'!G$3,FALSE))/100</f>
        <v>0.52322088724584104</v>
      </c>
      <c r="C68" s="107">
        <f>(VLOOKUP($A68,'Occupancy Raw Data'!$B$8:$BE$45,'Occupancy Raw Data'!H$3,FALSE))/100</f>
        <v>0.66670517560073905</v>
      </c>
      <c r="D68" s="107">
        <f>(VLOOKUP($A68,'Occupancy Raw Data'!$B$8:$BE$45,'Occupancy Raw Data'!I$3,FALSE))/100</f>
        <v>0.81538817005545194</v>
      </c>
      <c r="E68" s="107">
        <f>(VLOOKUP($A68,'Occupancy Raw Data'!$B$8:$BE$45,'Occupancy Raw Data'!J$3,FALSE))/100</f>
        <v>0.79112754158964804</v>
      </c>
      <c r="F68" s="107">
        <f>(VLOOKUP($A68,'Occupancy Raw Data'!$B$8:$BE$45,'Occupancy Raw Data'!K$3,FALSE))/100</f>
        <v>0.68715341959334497</v>
      </c>
      <c r="G68" s="108">
        <f>(VLOOKUP($A68,'Occupancy Raw Data'!$B$8:$BE$45,'Occupancy Raw Data'!L$3,FALSE))/100</f>
        <v>0.69671903881700503</v>
      </c>
      <c r="H68" s="88">
        <f>(VLOOKUP($A68,'Occupancy Raw Data'!$B$8:$BE$45,'Occupancy Raw Data'!N$3,FALSE))/100</f>
        <v>0.70332717190388094</v>
      </c>
      <c r="I68" s="88">
        <f>(VLOOKUP($A68,'Occupancy Raw Data'!$B$8:$BE$45,'Occupancy Raw Data'!O$3,FALSE))/100</f>
        <v>0.724121996303142</v>
      </c>
      <c r="J68" s="108">
        <f>(VLOOKUP($A68,'Occupancy Raw Data'!$B$8:$BE$45,'Occupancy Raw Data'!P$3,FALSE))/100</f>
        <v>0.71372458410351203</v>
      </c>
      <c r="K68" s="109">
        <f>(VLOOKUP($A68,'Occupancy Raw Data'!$B$8:$BE$45,'Occupancy Raw Data'!R$3,FALSE))/100</f>
        <v>0.70157776604172095</v>
      </c>
      <c r="M68" s="110">
        <f>VLOOKUP($A68,'ADR Raw Data'!$B$6:$BE$43,'ADR Raw Data'!G$1,FALSE)</f>
        <v>128.85093839699701</v>
      </c>
      <c r="N68" s="111">
        <f>VLOOKUP($A68,'ADR Raw Data'!$B$6:$BE$43,'ADR Raw Data'!H$1,FALSE)</f>
        <v>155.975751169641</v>
      </c>
      <c r="O68" s="111">
        <f>VLOOKUP($A68,'ADR Raw Data'!$B$6:$BE$43,'ADR Raw Data'!I$1,FALSE)</f>
        <v>180.04795409464401</v>
      </c>
      <c r="P68" s="111">
        <f>VLOOKUP($A68,'ADR Raw Data'!$B$6:$BE$43,'ADR Raw Data'!J$1,FALSE)</f>
        <v>179.62883323598101</v>
      </c>
      <c r="Q68" s="111">
        <f>VLOOKUP($A68,'ADR Raw Data'!$B$6:$BE$43,'ADR Raw Data'!K$1,FALSE)</f>
        <v>144.23715870880901</v>
      </c>
      <c r="R68" s="112">
        <f>VLOOKUP($A68,'ADR Raw Data'!$B$6:$BE$43,'ADR Raw Data'!L$1,FALSE)</f>
        <v>160.592335676858</v>
      </c>
      <c r="S68" s="111">
        <f>VLOOKUP($A68,'ADR Raw Data'!$B$6:$BE$43,'ADR Raw Data'!N$1,FALSE)</f>
        <v>129.76366458607001</v>
      </c>
      <c r="T68" s="111">
        <f>VLOOKUP($A68,'ADR Raw Data'!$B$6:$BE$43,'ADR Raw Data'!O$1,FALSE)</f>
        <v>129.77787013401399</v>
      </c>
      <c r="U68" s="112">
        <f>VLOOKUP($A68,'ADR Raw Data'!$B$6:$BE$43,'ADR Raw Data'!P$1,FALSE)</f>
        <v>129.77087083198401</v>
      </c>
      <c r="V68" s="113">
        <f>VLOOKUP($A68,'ADR Raw Data'!$B$6:$BE$43,'ADR Raw Data'!R$1,FALSE)</f>
        <v>151.63373723829599</v>
      </c>
      <c r="X68" s="110">
        <f>VLOOKUP($A68,'RevPAR Raw Data'!$B$6:$BE$43,'RevPAR Raw Data'!G$1,FALSE)</f>
        <v>67.417502310535994</v>
      </c>
      <c r="Y68" s="111">
        <f>VLOOKUP($A68,'RevPAR Raw Data'!$B$6:$BE$43,'RevPAR Raw Data'!H$1,FALSE)</f>
        <v>103.989840573012</v>
      </c>
      <c r="Z68" s="111">
        <f>VLOOKUP($A68,'RevPAR Raw Data'!$B$6:$BE$43,'RevPAR Raw Data'!I$1,FALSE)</f>
        <v>146.80897181146</v>
      </c>
      <c r="AA68" s="111">
        <f>VLOOKUP($A68,'RevPAR Raw Data'!$B$6:$BE$43,'RevPAR Raw Data'!J$1,FALSE)</f>
        <v>142.109317236598</v>
      </c>
      <c r="AB68" s="111">
        <f>VLOOKUP($A68,'RevPAR Raw Data'!$B$6:$BE$43,'RevPAR Raw Data'!K$1,FALSE)</f>
        <v>99.113056839186598</v>
      </c>
      <c r="AC68" s="112">
        <f>VLOOKUP($A68,'RevPAR Raw Data'!$B$6:$BE$43,'RevPAR Raw Data'!L$1,FALSE)</f>
        <v>111.887737754158</v>
      </c>
      <c r="AD68" s="111">
        <f>VLOOKUP($A68,'RevPAR Raw Data'!$B$6:$BE$43,'RevPAR Raw Data'!N$1,FALSE)</f>
        <v>91.266311229205101</v>
      </c>
      <c r="AE68" s="111">
        <f>VLOOKUP($A68,'RevPAR Raw Data'!$B$6:$BE$43,'RevPAR Raw Data'!O$1,FALSE)</f>
        <v>93.975010397412106</v>
      </c>
      <c r="AF68" s="112">
        <f>VLOOKUP($A68,'RevPAR Raw Data'!$B$6:$BE$43,'RevPAR Raw Data'!P$1,FALSE)</f>
        <v>92.620660813308604</v>
      </c>
      <c r="AG68" s="113">
        <f>VLOOKUP($A68,'RevPAR Raw Data'!$B$6:$BE$43,'RevPAR Raw Data'!R$1,FALSE)</f>
        <v>106.38285862820101</v>
      </c>
    </row>
    <row r="69" spans="1:33" x14ac:dyDescent="0.25">
      <c r="A69" s="90" t="s">
        <v>14</v>
      </c>
      <c r="B69" s="78">
        <f>(VLOOKUP($A68,'Occupancy Raw Data'!$B$8:$BE$51,'Occupancy Raw Data'!T$3,FALSE))/100</f>
        <v>-1.7045871345161201E-3</v>
      </c>
      <c r="C69" s="79">
        <f>(VLOOKUP($A68,'Occupancy Raw Data'!$B$8:$BE$51,'Occupancy Raw Data'!U$3,FALSE))/100</f>
        <v>-7.9862730834941706E-2</v>
      </c>
      <c r="D69" s="79">
        <f>(VLOOKUP($A68,'Occupancy Raw Data'!$B$8:$BE$51,'Occupancy Raw Data'!V$3,FALSE))/100</f>
        <v>-2.43885562716788E-2</v>
      </c>
      <c r="E69" s="79">
        <f>(VLOOKUP($A68,'Occupancy Raw Data'!$B$8:$BE$51,'Occupancy Raw Data'!W$3,FALSE))/100</f>
        <v>-8.8802686730363595E-2</v>
      </c>
      <c r="F69" s="79">
        <f>(VLOOKUP($A68,'Occupancy Raw Data'!$B$8:$BE$51,'Occupancy Raw Data'!X$3,FALSE))/100</f>
        <v>-0.111614594940636</v>
      </c>
      <c r="G69" s="79">
        <f>(VLOOKUP($A68,'Occupancy Raw Data'!$B$8:$BE$51,'Occupancy Raw Data'!Y$3,FALSE))/100</f>
        <v>-6.5100664082812093E-2</v>
      </c>
      <c r="H69" s="80">
        <f>(VLOOKUP($A68,'Occupancy Raw Data'!$B$8:$BE$51,'Occupancy Raw Data'!AA$3,FALSE))/100</f>
        <v>7.7145495593523607E-3</v>
      </c>
      <c r="I69" s="80">
        <f>(VLOOKUP($A68,'Occupancy Raw Data'!$B$8:$BE$51,'Occupancy Raw Data'!AB$3,FALSE))/100</f>
        <v>-3.2513747495419798E-2</v>
      </c>
      <c r="J69" s="79">
        <f>(VLOOKUP($A68,'Occupancy Raw Data'!$B$8:$BE$51,'Occupancy Raw Data'!AC$3,FALSE))/100</f>
        <v>-1.3102068440940201E-2</v>
      </c>
      <c r="K69" s="81">
        <f>(VLOOKUP($A68,'Occupancy Raw Data'!$B$8:$BE$51,'Occupancy Raw Data'!AE$3,FALSE))/100</f>
        <v>-5.0560358593560402E-2</v>
      </c>
      <c r="M69" s="78">
        <f>(VLOOKUP($A68,'ADR Raw Data'!$B$6:$BE$49,'ADR Raw Data'!T$1,FALSE))/100</f>
        <v>-2.9522678930385501E-2</v>
      </c>
      <c r="N69" s="79">
        <f>(VLOOKUP($A68,'ADR Raw Data'!$B$6:$BE$49,'ADR Raw Data'!U$1,FALSE))/100</f>
        <v>-8.7835860385334693E-3</v>
      </c>
      <c r="O69" s="79">
        <f>(VLOOKUP($A68,'ADR Raw Data'!$B$6:$BE$49,'ADR Raw Data'!V$1,FALSE))/100</f>
        <v>3.04394274896389E-2</v>
      </c>
      <c r="P69" s="79">
        <f>(VLOOKUP($A68,'ADR Raw Data'!$B$6:$BE$49,'ADR Raw Data'!W$1,FALSE))/100</f>
        <v>4.3744613358074804E-3</v>
      </c>
      <c r="Q69" s="79">
        <f>(VLOOKUP($A68,'ADR Raw Data'!$B$6:$BE$49,'ADR Raw Data'!X$1,FALSE))/100</f>
        <v>-3.66389064739144E-2</v>
      </c>
      <c r="R69" s="79">
        <f>(VLOOKUP($A68,'ADR Raw Data'!$B$6:$BE$49,'ADR Raw Data'!Y$1,FALSE))/100</f>
        <v>-3.88087376224316E-3</v>
      </c>
      <c r="S69" s="80">
        <f>(VLOOKUP($A68,'ADR Raw Data'!$B$6:$BE$49,'ADR Raw Data'!AA$1,FALSE))/100</f>
        <v>-7.1497373357374801E-3</v>
      </c>
      <c r="T69" s="80">
        <f>(VLOOKUP($A68,'ADR Raw Data'!$B$6:$BE$49,'ADR Raw Data'!AB$1,FALSE))/100</f>
        <v>-1.14508213626213E-3</v>
      </c>
      <c r="U69" s="79">
        <f>(VLOOKUP($A68,'ADR Raw Data'!$B$6:$BE$49,'ADR Raw Data'!AC$1,FALSE))/100</f>
        <v>-4.0525429218307204E-3</v>
      </c>
      <c r="V69" s="81">
        <f>(VLOOKUP($A68,'ADR Raw Data'!$B$6:$BE$49,'ADR Raw Data'!AE$1,FALSE))/100</f>
        <v>-6.1505128781240903E-3</v>
      </c>
      <c r="X69" s="78">
        <f>(VLOOKUP($A68,'RevPAR Raw Data'!$B$6:$BE$43,'RevPAR Raw Data'!T$1,FALSE))/100</f>
        <v>-3.1176942086220502E-2</v>
      </c>
      <c r="Y69" s="79">
        <f>(VLOOKUP($A68,'RevPAR Raw Data'!$B$6:$BE$43,'RevPAR Raw Data'!U$1,FALSE))/100</f>
        <v>-8.7944835705914215E-2</v>
      </c>
      <c r="Z69" s="79">
        <f>(VLOOKUP($A68,'RevPAR Raw Data'!$B$6:$BE$43,'RevPAR Raw Data'!V$1,FALSE))/100</f>
        <v>5.3084975277513805E-3</v>
      </c>
      <c r="AA69" s="79">
        <f>(VLOOKUP($A68,'RevPAR Raw Data'!$B$6:$BE$43,'RevPAR Raw Data'!W$1,FALSE))/100</f>
        <v>-8.4816689314173993E-2</v>
      </c>
      <c r="AB69" s="79">
        <f>(VLOOKUP($A68,'RevPAR Raw Data'!$B$6:$BE$43,'RevPAR Raw Data'!X$1,FALSE))/100</f>
        <v>-0.14416406470939599</v>
      </c>
      <c r="AC69" s="79">
        <f>(VLOOKUP($A68,'RevPAR Raw Data'!$B$6:$BE$43,'RevPAR Raw Data'!Y$1,FALSE))/100</f>
        <v>-6.8728890385911706E-2</v>
      </c>
      <c r="AD69" s="80">
        <f>(VLOOKUP($A68,'RevPAR Raw Data'!$B$6:$BE$43,'RevPAR Raw Data'!AA$1,FALSE))/100</f>
        <v>5.0965522060197606E-4</v>
      </c>
      <c r="AE69" s="80">
        <f>(VLOOKUP($A68,'RevPAR Raw Data'!$B$6:$BE$43,'RevPAR Raw Data'!AB$1,FALSE))/100</f>
        <v>-3.3621598720242001E-2</v>
      </c>
      <c r="AF69" s="79">
        <f>(VLOOKUP($A68,'RevPAR Raw Data'!$B$6:$BE$43,'RevPAR Raw Data'!AC$1,FALSE))/100</f>
        <v>-1.7101514668049201E-2</v>
      </c>
      <c r="AG69" s="81">
        <f>(VLOOKUP($A68,'RevPAR Raw Data'!$B$6:$BE$43,'RevPAR Raw Data'!AE$1,FALSE))/100</f>
        <v>-5.6399899335032304E-2</v>
      </c>
    </row>
    <row r="70" spans="1:33" x14ac:dyDescent="0.25">
      <c r="A70" s="128"/>
      <c r="B70" s="106"/>
      <c r="C70" s="107"/>
      <c r="D70" s="107"/>
      <c r="E70" s="107"/>
      <c r="F70" s="107"/>
      <c r="G70" s="108"/>
      <c r="H70" s="88"/>
      <c r="I70" s="88"/>
      <c r="J70" s="108"/>
      <c r="K70" s="109"/>
      <c r="M70" s="110"/>
      <c r="N70" s="111"/>
      <c r="O70" s="111"/>
      <c r="P70" s="111"/>
      <c r="Q70" s="111"/>
      <c r="R70" s="112"/>
      <c r="S70" s="111"/>
      <c r="T70" s="111"/>
      <c r="U70" s="112"/>
      <c r="V70" s="113"/>
      <c r="X70" s="110"/>
      <c r="Y70" s="111"/>
      <c r="Z70" s="111"/>
      <c r="AA70" s="111"/>
      <c r="AB70" s="111"/>
      <c r="AC70" s="112"/>
      <c r="AD70" s="111"/>
      <c r="AE70" s="111"/>
      <c r="AF70" s="112"/>
      <c r="AG70" s="113"/>
    </row>
    <row r="71" spans="1:33" x14ac:dyDescent="0.25">
      <c r="A71" s="105" t="s">
        <v>38</v>
      </c>
      <c r="B71" s="106">
        <f>(VLOOKUP($A71,'Occupancy Raw Data'!$B$8:$BE$45,'Occupancy Raw Data'!G$3,FALSE))/100</f>
        <v>0.46170212765957402</v>
      </c>
      <c r="C71" s="107">
        <f>(VLOOKUP($A71,'Occupancy Raw Data'!$B$8:$BE$45,'Occupancy Raw Data'!H$3,FALSE))/100</f>
        <v>0.62389525368248699</v>
      </c>
      <c r="D71" s="107">
        <f>(VLOOKUP($A71,'Occupancy Raw Data'!$B$8:$BE$45,'Occupancy Raw Data'!I$3,FALSE))/100</f>
        <v>0.71587561374795394</v>
      </c>
      <c r="E71" s="107">
        <f>(VLOOKUP($A71,'Occupancy Raw Data'!$B$8:$BE$45,'Occupancy Raw Data'!J$3,FALSE))/100</f>
        <v>0.7427168576104739</v>
      </c>
      <c r="F71" s="107">
        <f>(VLOOKUP($A71,'Occupancy Raw Data'!$B$8:$BE$45,'Occupancy Raw Data'!K$3,FALSE))/100</f>
        <v>0.69967266775777404</v>
      </c>
      <c r="G71" s="108">
        <f>(VLOOKUP($A71,'Occupancy Raw Data'!$B$8:$BE$45,'Occupancy Raw Data'!L$3,FALSE))/100</f>
        <v>0.64877250409165299</v>
      </c>
      <c r="H71" s="88">
        <f>(VLOOKUP($A71,'Occupancy Raw Data'!$B$8:$BE$45,'Occupancy Raw Data'!N$3,FALSE))/100</f>
        <v>0.74157119476268407</v>
      </c>
      <c r="I71" s="88">
        <f>(VLOOKUP($A71,'Occupancy Raw Data'!$B$8:$BE$45,'Occupancy Raw Data'!O$3,FALSE))/100</f>
        <v>0.72995090016366604</v>
      </c>
      <c r="J71" s="108">
        <f>(VLOOKUP($A71,'Occupancy Raw Data'!$B$8:$BE$45,'Occupancy Raw Data'!P$3,FALSE))/100</f>
        <v>0.73576104746317494</v>
      </c>
      <c r="K71" s="109">
        <f>(VLOOKUP($A71,'Occupancy Raw Data'!$B$8:$BE$45,'Occupancy Raw Data'!R$3,FALSE))/100</f>
        <v>0.67362637362637301</v>
      </c>
      <c r="M71" s="110">
        <f>VLOOKUP($A71,'ADR Raw Data'!$B$6:$BE$43,'ADR Raw Data'!G$1,FALSE)</f>
        <v>120.616370081531</v>
      </c>
      <c r="N71" s="111">
        <f>VLOOKUP($A71,'ADR Raw Data'!$B$6:$BE$43,'ADR Raw Data'!H$1,FALSE)</f>
        <v>133.00238457502601</v>
      </c>
      <c r="O71" s="111">
        <f>VLOOKUP($A71,'ADR Raw Data'!$B$6:$BE$43,'ADR Raw Data'!I$1,FALSE)</f>
        <v>143.68173525377199</v>
      </c>
      <c r="P71" s="111">
        <f>VLOOKUP($A71,'ADR Raw Data'!$B$6:$BE$43,'ADR Raw Data'!J$1,FALSE)</f>
        <v>144.53766637285099</v>
      </c>
      <c r="Q71" s="111">
        <f>VLOOKUP($A71,'ADR Raw Data'!$B$6:$BE$43,'ADR Raw Data'!K$1,FALSE)</f>
        <v>145.867522807017</v>
      </c>
      <c r="R71" s="112">
        <f>VLOOKUP($A71,'ADR Raw Data'!$B$6:$BE$43,'ADR Raw Data'!L$1,FALSE)</f>
        <v>139.012279011099</v>
      </c>
      <c r="S71" s="111">
        <f>VLOOKUP($A71,'ADR Raw Data'!$B$6:$BE$43,'ADR Raw Data'!N$1,FALSE)</f>
        <v>162.174948135069</v>
      </c>
      <c r="T71" s="111">
        <f>VLOOKUP($A71,'ADR Raw Data'!$B$6:$BE$43,'ADR Raw Data'!O$1,FALSE)</f>
        <v>158.71664349775699</v>
      </c>
      <c r="U71" s="112">
        <f>VLOOKUP($A71,'ADR Raw Data'!$B$6:$BE$43,'ADR Raw Data'!P$1,FALSE)</f>
        <v>160.45945056167201</v>
      </c>
      <c r="V71" s="113">
        <f>VLOOKUP($A71,'ADR Raw Data'!$B$6:$BE$43,'ADR Raw Data'!R$1,FALSE)</f>
        <v>145.70526153205299</v>
      </c>
      <c r="X71" s="110">
        <f>VLOOKUP($A71,'RevPAR Raw Data'!$B$6:$BE$43,'RevPAR Raw Data'!G$1,FALSE)</f>
        <v>55.688834697217601</v>
      </c>
      <c r="Y71" s="111">
        <f>VLOOKUP($A71,'RevPAR Raw Data'!$B$6:$BE$43,'RevPAR Raw Data'!H$1,FALSE)</f>
        <v>82.979556464811694</v>
      </c>
      <c r="Z71" s="111">
        <f>VLOOKUP($A71,'RevPAR Raw Data'!$B$6:$BE$43,'RevPAR Raw Data'!I$1,FALSE)</f>
        <v>102.858250409165</v>
      </c>
      <c r="AA71" s="111">
        <f>VLOOKUP($A71,'RevPAR Raw Data'!$B$6:$BE$43,'RevPAR Raw Data'!J$1,FALSE)</f>
        <v>107.35056137479501</v>
      </c>
      <c r="AB71" s="111">
        <f>VLOOKUP($A71,'RevPAR Raw Data'!$B$6:$BE$43,'RevPAR Raw Data'!K$1,FALSE)</f>
        <v>102.05951882160301</v>
      </c>
      <c r="AC71" s="112">
        <f>VLOOKUP($A71,'RevPAR Raw Data'!$B$6:$BE$43,'RevPAR Raw Data'!L$1,FALSE)</f>
        <v>90.187344353518796</v>
      </c>
      <c r="AD71" s="111">
        <f>VLOOKUP($A71,'RevPAR Raw Data'!$B$6:$BE$43,'RevPAR Raw Data'!N$1,FALSE)</f>
        <v>120.264270049099</v>
      </c>
      <c r="AE71" s="111">
        <f>VLOOKUP($A71,'RevPAR Raw Data'!$B$6:$BE$43,'RevPAR Raw Data'!O$1,FALSE)</f>
        <v>115.85535679214399</v>
      </c>
      <c r="AF71" s="112">
        <f>VLOOKUP($A71,'RevPAR Raw Data'!$B$6:$BE$43,'RevPAR Raw Data'!P$1,FALSE)</f>
        <v>118.059813420621</v>
      </c>
      <c r="AG71" s="113">
        <f>VLOOKUP($A71,'RevPAR Raw Data'!$B$6:$BE$43,'RevPAR Raw Data'!R$1,FALSE)</f>
        <v>98.150906944119697</v>
      </c>
    </row>
    <row r="72" spans="1:33" x14ac:dyDescent="0.25">
      <c r="A72" s="90" t="s">
        <v>14</v>
      </c>
      <c r="B72" s="78">
        <f>(VLOOKUP($A71,'Occupancy Raw Data'!$B$8:$BE$51,'Occupancy Raw Data'!T$3,FALSE))/100</f>
        <v>-9.7528599766310592E-2</v>
      </c>
      <c r="C72" s="79">
        <f>(VLOOKUP($A71,'Occupancy Raw Data'!$B$8:$BE$51,'Occupancy Raw Data'!U$3,FALSE))/100</f>
        <v>-8.6684183872742709E-2</v>
      </c>
      <c r="D72" s="79">
        <f>(VLOOKUP($A71,'Occupancy Raw Data'!$B$8:$BE$51,'Occupancy Raw Data'!V$3,FALSE))/100</f>
        <v>-7.7735810192078206E-4</v>
      </c>
      <c r="E72" s="79">
        <f>(VLOOKUP($A71,'Occupancy Raw Data'!$B$8:$BE$51,'Occupancy Raw Data'!W$3,FALSE))/100</f>
        <v>-3.5035525829514899E-2</v>
      </c>
      <c r="F72" s="79">
        <f>(VLOOKUP($A71,'Occupancy Raw Data'!$B$8:$BE$51,'Occupancy Raw Data'!X$3,FALSE))/100</f>
        <v>3.36380482657078E-2</v>
      </c>
      <c r="G72" s="79">
        <f>(VLOOKUP($A71,'Occupancy Raw Data'!$B$8:$BE$51,'Occupancy Raw Data'!Y$3,FALSE))/100</f>
        <v>-3.39109578592382E-2</v>
      </c>
      <c r="H72" s="80">
        <f>(VLOOKUP($A71,'Occupancy Raw Data'!$B$8:$BE$51,'Occupancy Raw Data'!AA$3,FALSE))/100</f>
        <v>7.3008474199279597E-2</v>
      </c>
      <c r="I72" s="80">
        <f>(VLOOKUP($A71,'Occupancy Raw Data'!$B$8:$BE$51,'Occupancy Raw Data'!AB$3,FALSE))/100</f>
        <v>-9.9040441370571705E-2</v>
      </c>
      <c r="J72" s="79">
        <f>(VLOOKUP($A71,'Occupancy Raw Data'!$B$8:$BE$51,'Occupancy Raw Data'!AC$3,FALSE))/100</f>
        <v>-1.9839161664768099E-2</v>
      </c>
      <c r="K72" s="81">
        <f>(VLOOKUP($A71,'Occupancy Raw Data'!$B$8:$BE$51,'Occupancy Raw Data'!AE$3,FALSE))/100</f>
        <v>-2.9563162154683898E-2</v>
      </c>
      <c r="M72" s="78">
        <f>(VLOOKUP($A71,'ADR Raw Data'!$B$6:$BE$49,'ADR Raw Data'!T$1,FALSE))/100</f>
        <v>-7.6362071837908899E-2</v>
      </c>
      <c r="N72" s="79">
        <f>(VLOOKUP($A71,'ADR Raw Data'!$B$6:$BE$49,'ADR Raw Data'!U$1,FALSE))/100</f>
        <v>-3.4782539830762502E-2</v>
      </c>
      <c r="O72" s="79">
        <f>(VLOOKUP($A71,'ADR Raw Data'!$B$6:$BE$49,'ADR Raw Data'!V$1,FALSE))/100</f>
        <v>9.6732447267893294E-3</v>
      </c>
      <c r="P72" s="79">
        <f>(VLOOKUP($A71,'ADR Raw Data'!$B$6:$BE$49,'ADR Raw Data'!W$1,FALSE))/100</f>
        <v>5.1664640042552498E-3</v>
      </c>
      <c r="Q72" s="79">
        <f>(VLOOKUP($A71,'ADR Raw Data'!$B$6:$BE$49,'ADR Raw Data'!X$1,FALSE))/100</f>
        <v>4.4174256639898102E-2</v>
      </c>
      <c r="R72" s="79">
        <f>(VLOOKUP($A71,'ADR Raw Data'!$B$6:$BE$49,'ADR Raw Data'!Y$1,FALSE))/100</f>
        <v>-2.91009156400925E-3</v>
      </c>
      <c r="S72" s="80">
        <f>(VLOOKUP($A71,'ADR Raw Data'!$B$6:$BE$49,'ADR Raw Data'!AA$1,FALSE))/100</f>
        <v>5.8532048590745997E-2</v>
      </c>
      <c r="T72" s="80">
        <f>(VLOOKUP($A71,'ADR Raw Data'!$B$6:$BE$49,'ADR Raw Data'!AB$1,FALSE))/100</f>
        <v>-6.8988857533567205E-2</v>
      </c>
      <c r="U72" s="79">
        <f>(VLOOKUP($A71,'ADR Raw Data'!$B$6:$BE$49,'ADR Raw Data'!AC$1,FALSE))/100</f>
        <v>-1.27241048098264E-2</v>
      </c>
      <c r="V72" s="81">
        <f>(VLOOKUP($A71,'ADR Raw Data'!$B$6:$BE$49,'ADR Raw Data'!AE$1,FALSE))/100</f>
        <v>-5.8196897064355302E-3</v>
      </c>
      <c r="X72" s="78">
        <f>(VLOOKUP($A71,'RevPAR Raw Data'!$B$6:$BE$43,'RevPAR Raw Data'!T$1,FALSE))/100</f>
        <v>-0.16644318566261301</v>
      </c>
      <c r="Y72" s="79">
        <f>(VLOOKUP($A71,'RevPAR Raw Data'!$B$6:$BE$43,'RevPAR Raw Data'!U$1,FALSE))/100</f>
        <v>-0.11845162762525399</v>
      </c>
      <c r="Z72" s="79">
        <f>(VLOOKUP($A71,'RevPAR Raw Data'!$B$6:$BE$43,'RevPAR Raw Data'!V$1,FALSE))/100</f>
        <v>8.8883670497083098E-3</v>
      </c>
      <c r="AA72" s="79">
        <f>(VLOOKUP($A71,'RevPAR Raw Data'!$B$6:$BE$43,'RevPAR Raw Data'!W$1,FALSE))/100</f>
        <v>-3.0050071608328E-2</v>
      </c>
      <c r="AB72" s="79">
        <f>(VLOOKUP($A71,'RevPAR Raw Data'!$B$6:$BE$43,'RevPAR Raw Data'!X$1,FALSE))/100</f>
        <v>7.9298240682560597E-2</v>
      </c>
      <c r="AC72" s="79">
        <f>(VLOOKUP($A71,'RevPAR Raw Data'!$B$6:$BE$43,'RevPAR Raw Data'!Y$1,FALSE))/100</f>
        <v>-3.6722365430853804E-2</v>
      </c>
      <c r="AD72" s="80">
        <f>(VLOOKUP($A71,'RevPAR Raw Data'!$B$6:$BE$43,'RevPAR Raw Data'!AA$1,FALSE))/100</f>
        <v>0.135813858349394</v>
      </c>
      <c r="AE72" s="80">
        <f>(VLOOKUP($A71,'RevPAR Raw Data'!$B$6:$BE$43,'RevPAR Raw Data'!AB$1,FALSE))/100</f>
        <v>-0.161196612004363</v>
      </c>
      <c r="AF72" s="79">
        <f>(VLOOKUP($A71,'RevPAR Raw Data'!$B$6:$BE$43,'RevPAR Raw Data'!AC$1,FALSE))/100</f>
        <v>-3.2310830902232898E-2</v>
      </c>
      <c r="AG72" s="81">
        <f>(VLOOKUP($A71,'RevPAR Raw Data'!$B$6:$BE$43,'RevPAR Raw Data'!AE$1,FALSE))/100</f>
        <v>-3.5210803430638198E-2</v>
      </c>
    </row>
    <row r="73" spans="1:33" x14ac:dyDescent="0.25">
      <c r="A73" s="128"/>
      <c r="B73" s="106"/>
      <c r="C73" s="107"/>
      <c r="D73" s="107"/>
      <c r="E73" s="107"/>
      <c r="F73" s="107"/>
      <c r="G73" s="108"/>
      <c r="H73" s="88"/>
      <c r="I73" s="88"/>
      <c r="J73" s="108"/>
      <c r="K73" s="109"/>
      <c r="M73" s="110"/>
      <c r="N73" s="111"/>
      <c r="O73" s="111"/>
      <c r="P73" s="111"/>
      <c r="Q73" s="111"/>
      <c r="R73" s="112"/>
      <c r="S73" s="111"/>
      <c r="T73" s="111"/>
      <c r="U73" s="112"/>
      <c r="V73" s="113"/>
      <c r="X73" s="110"/>
      <c r="Y73" s="111"/>
      <c r="Z73" s="111"/>
      <c r="AA73" s="111"/>
      <c r="AB73" s="111"/>
      <c r="AC73" s="112"/>
      <c r="AD73" s="111"/>
      <c r="AE73" s="111"/>
      <c r="AF73" s="112"/>
      <c r="AG73" s="113"/>
    </row>
    <row r="74" spans="1:33" x14ac:dyDescent="0.25">
      <c r="A74" s="105" t="s">
        <v>39</v>
      </c>
      <c r="B74" s="106">
        <f>(VLOOKUP($A74,'Occupancy Raw Data'!$B$8:$BE$45,'Occupancy Raw Data'!G$3,FALSE))/100</f>
        <v>0.47628524046434401</v>
      </c>
      <c r="C74" s="107">
        <f>(VLOOKUP($A74,'Occupancy Raw Data'!$B$8:$BE$45,'Occupancy Raw Data'!H$3,FALSE))/100</f>
        <v>0.55942509673852903</v>
      </c>
      <c r="D74" s="107">
        <f>(VLOOKUP($A74,'Occupancy Raw Data'!$B$8:$BE$45,'Occupancy Raw Data'!I$3,FALSE))/100</f>
        <v>0.60386954118297398</v>
      </c>
      <c r="E74" s="107">
        <f>(VLOOKUP($A74,'Occupancy Raw Data'!$B$8:$BE$45,'Occupancy Raw Data'!J$3,FALSE))/100</f>
        <v>0.61625207296848994</v>
      </c>
      <c r="F74" s="107">
        <f>(VLOOKUP($A74,'Occupancy Raw Data'!$B$8:$BE$45,'Occupancy Raw Data'!K$3,FALSE))/100</f>
        <v>0.59756771697070199</v>
      </c>
      <c r="G74" s="108">
        <f>(VLOOKUP($A74,'Occupancy Raw Data'!$B$8:$BE$45,'Occupancy Raw Data'!L$3,FALSE))/100</f>
        <v>0.57067993366500802</v>
      </c>
      <c r="H74" s="88">
        <f>(VLOOKUP($A74,'Occupancy Raw Data'!$B$8:$BE$45,'Occupancy Raw Data'!N$3,FALSE))/100</f>
        <v>0.72095080154781599</v>
      </c>
      <c r="I74" s="88">
        <f>(VLOOKUP($A74,'Occupancy Raw Data'!$B$8:$BE$45,'Occupancy Raw Data'!O$3,FALSE))/100</f>
        <v>0.74704256495301191</v>
      </c>
      <c r="J74" s="108">
        <f>(VLOOKUP($A74,'Occupancy Raw Data'!$B$8:$BE$45,'Occupancy Raw Data'!P$3,FALSE))/100</f>
        <v>0.73399668325041401</v>
      </c>
      <c r="K74" s="109">
        <f>(VLOOKUP($A74,'Occupancy Raw Data'!$B$8:$BE$45,'Occupancy Raw Data'!R$3,FALSE))/100</f>
        <v>0.61734186211798092</v>
      </c>
      <c r="M74" s="110">
        <f>VLOOKUP($A74,'ADR Raw Data'!$B$6:$BE$43,'ADR Raw Data'!G$1,FALSE)</f>
        <v>93.747423398328607</v>
      </c>
      <c r="N74" s="111">
        <f>VLOOKUP($A74,'ADR Raw Data'!$B$6:$BE$43,'ADR Raw Data'!H$1,FALSE)</f>
        <v>98.082851778656106</v>
      </c>
      <c r="O74" s="111">
        <f>VLOOKUP($A74,'ADR Raw Data'!$B$6:$BE$43,'ADR Raw Data'!I$1,FALSE)</f>
        <v>99.527021237641804</v>
      </c>
      <c r="P74" s="111">
        <f>VLOOKUP($A74,'ADR Raw Data'!$B$6:$BE$43,'ADR Raw Data'!J$1,FALSE)</f>
        <v>100.54591137423699</v>
      </c>
      <c r="Q74" s="111">
        <f>VLOOKUP($A74,'ADR Raw Data'!$B$6:$BE$43,'ADR Raw Data'!K$1,FALSE)</f>
        <v>99.524416281220994</v>
      </c>
      <c r="R74" s="112">
        <f>VLOOKUP($A74,'ADR Raw Data'!$B$6:$BE$43,'ADR Raw Data'!L$1,FALSE)</f>
        <v>98.498667131620707</v>
      </c>
      <c r="S74" s="111">
        <f>VLOOKUP($A74,'ADR Raw Data'!$B$6:$BE$43,'ADR Raw Data'!N$1,FALSE)</f>
        <v>112.61124520779001</v>
      </c>
      <c r="T74" s="111">
        <f>VLOOKUP($A74,'ADR Raw Data'!$B$6:$BE$43,'ADR Raw Data'!O$1,FALSE)</f>
        <v>113.55755216812101</v>
      </c>
      <c r="U74" s="112">
        <f>VLOOKUP($A74,'ADR Raw Data'!$B$6:$BE$43,'ADR Raw Data'!P$1,FALSE)</f>
        <v>113.09280840488</v>
      </c>
      <c r="V74" s="113">
        <f>VLOOKUP($A74,'ADR Raw Data'!$B$6:$BE$43,'ADR Raw Data'!R$1,FALSE)</f>
        <v>103.456351472356</v>
      </c>
      <c r="X74" s="110">
        <f>VLOOKUP($A74,'RevPAR Raw Data'!$B$6:$BE$43,'RevPAR Raw Data'!G$1,FALSE)</f>
        <v>44.650514096185702</v>
      </c>
      <c r="Y74" s="111">
        <f>VLOOKUP($A74,'RevPAR Raw Data'!$B$6:$BE$43,'RevPAR Raw Data'!H$1,FALSE)</f>
        <v>54.870008844665499</v>
      </c>
      <c r="Z74" s="111">
        <f>VLOOKUP($A74,'RevPAR Raw Data'!$B$6:$BE$43,'RevPAR Raw Data'!I$1,FALSE)</f>
        <v>60.101336650082899</v>
      </c>
      <c r="AA74" s="111">
        <f>VLOOKUP($A74,'RevPAR Raw Data'!$B$6:$BE$43,'RevPAR Raw Data'!J$1,FALSE)</f>
        <v>61.96162631288</v>
      </c>
      <c r="AB74" s="111">
        <f>VLOOKUP($A74,'RevPAR Raw Data'!$B$6:$BE$43,'RevPAR Raw Data'!K$1,FALSE)</f>
        <v>59.472578220011002</v>
      </c>
      <c r="AC74" s="112">
        <f>VLOOKUP($A74,'RevPAR Raw Data'!$B$6:$BE$43,'RevPAR Raw Data'!L$1,FALSE)</f>
        <v>56.211212824764999</v>
      </c>
      <c r="AD74" s="111">
        <f>VLOOKUP($A74,'RevPAR Raw Data'!$B$6:$BE$43,'RevPAR Raw Data'!N$1,FALSE)</f>
        <v>81.187167495853998</v>
      </c>
      <c r="AE74" s="111">
        <f>VLOOKUP($A74,'RevPAR Raw Data'!$B$6:$BE$43,'RevPAR Raw Data'!O$1,FALSE)</f>
        <v>84.832325041459299</v>
      </c>
      <c r="AF74" s="112">
        <f>VLOOKUP($A74,'RevPAR Raw Data'!$B$6:$BE$43,'RevPAR Raw Data'!P$1,FALSE)</f>
        <v>83.009746268656698</v>
      </c>
      <c r="AG74" s="113">
        <f>VLOOKUP($A74,'RevPAR Raw Data'!$B$6:$BE$43,'RevPAR Raw Data'!R$1,FALSE)</f>
        <v>63.867936665876897</v>
      </c>
    </row>
    <row r="75" spans="1:33" x14ac:dyDescent="0.25">
      <c r="A75" s="90" t="s">
        <v>14</v>
      </c>
      <c r="B75" s="78">
        <f>(VLOOKUP($A74,'Occupancy Raw Data'!$B$8:$BE$51,'Occupancy Raw Data'!T$3,FALSE))/100</f>
        <v>-0.11851686839434601</v>
      </c>
      <c r="C75" s="79">
        <f>(VLOOKUP($A74,'Occupancy Raw Data'!$B$8:$BE$51,'Occupancy Raw Data'!U$3,FALSE))/100</f>
        <v>-0.109167852653106</v>
      </c>
      <c r="D75" s="79">
        <f>(VLOOKUP($A74,'Occupancy Raw Data'!$B$8:$BE$51,'Occupancy Raw Data'!V$3,FALSE))/100</f>
        <v>-9.24454954573114E-2</v>
      </c>
      <c r="E75" s="79">
        <f>(VLOOKUP($A74,'Occupancy Raw Data'!$B$8:$BE$51,'Occupancy Raw Data'!W$3,FALSE))/100</f>
        <v>-9.295497396896471E-2</v>
      </c>
      <c r="F75" s="79">
        <f>(VLOOKUP($A74,'Occupancy Raw Data'!$B$8:$BE$51,'Occupancy Raw Data'!X$3,FALSE))/100</f>
        <v>-8.1589835386864193E-2</v>
      </c>
      <c r="G75" s="79">
        <f>(VLOOKUP($A74,'Occupancy Raw Data'!$B$8:$BE$51,'Occupancy Raw Data'!Y$3,FALSE))/100</f>
        <v>-9.8094219875538208E-2</v>
      </c>
      <c r="H75" s="80">
        <f>(VLOOKUP($A74,'Occupancy Raw Data'!$B$8:$BE$51,'Occupancy Raw Data'!AA$3,FALSE))/100</f>
        <v>-8.5748472203480294E-2</v>
      </c>
      <c r="I75" s="80">
        <f>(VLOOKUP($A74,'Occupancy Raw Data'!$B$8:$BE$51,'Occupancy Raw Data'!AB$3,FALSE))/100</f>
        <v>-6.9622098145854905E-2</v>
      </c>
      <c r="J75" s="79">
        <f>(VLOOKUP($A74,'Occupancy Raw Data'!$B$8:$BE$51,'Occupancy Raw Data'!AC$3,FALSE))/100</f>
        <v>-7.7612451804281793E-2</v>
      </c>
      <c r="K75" s="81">
        <f>(VLOOKUP($A74,'Occupancy Raw Data'!$B$8:$BE$51,'Occupancy Raw Data'!AE$3,FALSE))/100</f>
        <v>-9.1239276262838495E-2</v>
      </c>
      <c r="M75" s="78">
        <f>(VLOOKUP($A74,'ADR Raw Data'!$B$6:$BE$49,'ADR Raw Data'!T$1,FALSE))/100</f>
        <v>-1.0635920652800801E-2</v>
      </c>
      <c r="N75" s="79">
        <f>(VLOOKUP($A74,'ADR Raw Data'!$B$6:$BE$49,'ADR Raw Data'!U$1,FALSE))/100</f>
        <v>-8.13689906980904E-3</v>
      </c>
      <c r="O75" s="79">
        <f>(VLOOKUP($A74,'ADR Raw Data'!$B$6:$BE$49,'ADR Raw Data'!V$1,FALSE))/100</f>
        <v>4.6523310157826599E-4</v>
      </c>
      <c r="P75" s="79">
        <f>(VLOOKUP($A74,'ADR Raw Data'!$B$6:$BE$49,'ADR Raw Data'!W$1,FALSE))/100</f>
        <v>1.05427190356738E-2</v>
      </c>
      <c r="Q75" s="79">
        <f>(VLOOKUP($A74,'ADR Raw Data'!$B$6:$BE$49,'ADR Raw Data'!X$1,FALSE))/100</f>
        <v>-1.2452287711310099E-2</v>
      </c>
      <c r="R75" s="79">
        <f>(VLOOKUP($A74,'ADR Raw Data'!$B$6:$BE$49,'ADR Raw Data'!Y$1,FALSE))/100</f>
        <v>-3.3171119464528399E-3</v>
      </c>
      <c r="S75" s="80">
        <f>(VLOOKUP($A74,'ADR Raw Data'!$B$6:$BE$49,'ADR Raw Data'!AA$1,FALSE))/100</f>
        <v>-2.6974387218970101E-2</v>
      </c>
      <c r="T75" s="80">
        <f>(VLOOKUP($A74,'ADR Raw Data'!$B$6:$BE$49,'ADR Raw Data'!AB$1,FALSE))/100</f>
        <v>-3.1051624942669599E-2</v>
      </c>
      <c r="U75" s="79">
        <f>(VLOOKUP($A74,'ADR Raw Data'!$B$6:$BE$49,'ADR Raw Data'!AC$1,FALSE))/100</f>
        <v>-2.9008719418151002E-2</v>
      </c>
      <c r="V75" s="81">
        <f>(VLOOKUP($A74,'ADR Raw Data'!$B$6:$BE$49,'ADR Raw Data'!AE$1,FALSE))/100</f>
        <v>-1.21802072179968E-2</v>
      </c>
      <c r="X75" s="78">
        <f>(VLOOKUP($A74,'RevPAR Raw Data'!$B$6:$BE$43,'RevPAR Raw Data'!T$1,FALSE))/100</f>
        <v>-0.12789225303888599</v>
      </c>
      <c r="Y75" s="79">
        <f>(VLOOKUP($A74,'RevPAR Raw Data'!$B$6:$BE$43,'RevPAR Raw Data'!U$1,FALSE))/100</f>
        <v>-0.11641646392420901</v>
      </c>
      <c r="Z75" s="79">
        <f>(VLOOKUP($A74,'RevPAR Raw Data'!$B$6:$BE$43,'RevPAR Raw Data'!V$1,FALSE))/100</f>
        <v>-9.2023271060311704E-2</v>
      </c>
      <c r="AA75" s="79">
        <f>(VLOOKUP($A74,'RevPAR Raw Data'!$B$6:$BE$43,'RevPAR Raw Data'!W$1,FALSE))/100</f>
        <v>-8.3392253106814002E-2</v>
      </c>
      <c r="AB75" s="79">
        <f>(VLOOKUP($A74,'RevPAR Raw Data'!$B$6:$BE$43,'RevPAR Raw Data'!X$1,FALSE))/100</f>
        <v>-9.3026142993618707E-2</v>
      </c>
      <c r="AC75" s="79">
        <f>(VLOOKUP($A74,'RevPAR Raw Data'!$B$6:$BE$43,'RevPAR Raw Data'!Y$1,FALSE))/100</f>
        <v>-0.101085942313363</v>
      </c>
      <c r="AD75" s="80">
        <f>(VLOOKUP($A74,'RevPAR Raw Data'!$B$6:$BE$43,'RevPAR Raw Data'!AA$1,FALSE))/100</f>
        <v>-0.11040984692979799</v>
      </c>
      <c r="AE75" s="80">
        <f>(VLOOKUP($A74,'RevPAR Raw Data'!$B$6:$BE$43,'RevPAR Raw Data'!AB$1,FALSE))/100</f>
        <v>-9.8511843809177699E-2</v>
      </c>
      <c r="AF75" s="79">
        <f>(VLOOKUP($A74,'RevPAR Raw Data'!$B$6:$BE$43,'RevPAR Raw Data'!AC$1,FALSE))/100</f>
        <v>-0.104369733384687</v>
      </c>
      <c r="AG75" s="81">
        <f>(VLOOKUP($A74,'RevPAR Raw Data'!$B$6:$BE$43,'RevPAR Raw Data'!AE$1,FALSE))/100</f>
        <v>-0.102308170189534</v>
      </c>
    </row>
    <row r="76" spans="1:33" x14ac:dyDescent="0.25">
      <c r="A76" s="128"/>
      <c r="B76" s="106"/>
      <c r="C76" s="107"/>
      <c r="D76" s="107"/>
      <c r="E76" s="107"/>
      <c r="F76" s="107"/>
      <c r="G76" s="108"/>
      <c r="H76" s="88"/>
      <c r="I76" s="88"/>
      <c r="J76" s="108"/>
      <c r="K76" s="109"/>
      <c r="M76" s="110"/>
      <c r="N76" s="111"/>
      <c r="O76" s="111"/>
      <c r="P76" s="111"/>
      <c r="Q76" s="111"/>
      <c r="R76" s="112"/>
      <c r="S76" s="111"/>
      <c r="T76" s="111"/>
      <c r="U76" s="112"/>
      <c r="V76" s="113"/>
      <c r="X76" s="110"/>
      <c r="Y76" s="111"/>
      <c r="Z76" s="111"/>
      <c r="AA76" s="111"/>
      <c r="AB76" s="111"/>
      <c r="AC76" s="112"/>
      <c r="AD76" s="111"/>
      <c r="AE76" s="111"/>
      <c r="AF76" s="112"/>
      <c r="AG76" s="113"/>
    </row>
    <row r="77" spans="1:33" x14ac:dyDescent="0.25">
      <c r="A77" s="105" t="s">
        <v>40</v>
      </c>
      <c r="B77" s="106">
        <f>(VLOOKUP($A77,'Occupancy Raw Data'!$B$8:$BE$45,'Occupancy Raw Data'!G$3,FALSE))/100</f>
        <v>0.53408565350106296</v>
      </c>
      <c r="C77" s="107">
        <f>(VLOOKUP($A77,'Occupancy Raw Data'!$B$8:$BE$45,'Occupancy Raw Data'!H$3,FALSE))/100</f>
        <v>0.71547497918786407</v>
      </c>
      <c r="D77" s="107">
        <f>(VLOOKUP($A77,'Occupancy Raw Data'!$B$8:$BE$45,'Occupancy Raw Data'!I$3,FALSE))/100</f>
        <v>0.864859864952363</v>
      </c>
      <c r="E77" s="107">
        <f>(VLOOKUP($A77,'Occupancy Raw Data'!$B$8:$BE$45,'Occupancy Raw Data'!J$3,FALSE))/100</f>
        <v>0.90398668023309492</v>
      </c>
      <c r="F77" s="107">
        <f>(VLOOKUP($A77,'Occupancy Raw Data'!$B$8:$BE$45,'Occupancy Raw Data'!K$3,FALSE))/100</f>
        <v>0.77032651928591211</v>
      </c>
      <c r="G77" s="108">
        <f>(VLOOKUP($A77,'Occupancy Raw Data'!$B$8:$BE$45,'Occupancy Raw Data'!L$3,FALSE))/100</f>
        <v>0.75774673943205895</v>
      </c>
      <c r="H77" s="88">
        <f>(VLOOKUP($A77,'Occupancy Raw Data'!$B$8:$BE$45,'Occupancy Raw Data'!N$3,FALSE))/100</f>
        <v>0.72657478494126293</v>
      </c>
      <c r="I77" s="88">
        <f>(VLOOKUP($A77,'Occupancy Raw Data'!$B$8:$BE$45,'Occupancy Raw Data'!O$3,FALSE))/100</f>
        <v>0.77532143187494196</v>
      </c>
      <c r="J77" s="108">
        <f>(VLOOKUP($A77,'Occupancy Raw Data'!$B$8:$BE$45,'Occupancy Raw Data'!P$3,FALSE))/100</f>
        <v>0.750948108408102</v>
      </c>
      <c r="K77" s="109">
        <f>(VLOOKUP($A77,'Occupancy Raw Data'!$B$8:$BE$45,'Occupancy Raw Data'!R$3,FALSE))/100</f>
        <v>0.75580427342521506</v>
      </c>
      <c r="M77" s="110">
        <f>VLOOKUP($A77,'ADR Raw Data'!$B$6:$BE$43,'ADR Raw Data'!G$1,FALSE)</f>
        <v>109.568978178039</v>
      </c>
      <c r="N77" s="111">
        <f>VLOOKUP($A77,'ADR Raw Data'!$B$6:$BE$43,'ADR Raw Data'!H$1,FALSE)</f>
        <v>133.30331092436899</v>
      </c>
      <c r="O77" s="111">
        <f>VLOOKUP($A77,'ADR Raw Data'!$B$6:$BE$43,'ADR Raw Data'!I$1,FALSE)</f>
        <v>148.468889839572</v>
      </c>
      <c r="P77" s="111">
        <f>VLOOKUP($A77,'ADR Raw Data'!$B$6:$BE$43,'ADR Raw Data'!J$1,FALSE)</f>
        <v>150.49199529315399</v>
      </c>
      <c r="Q77" s="111">
        <f>VLOOKUP($A77,'ADR Raw Data'!$B$6:$BE$43,'ADR Raw Data'!K$1,FALSE)</f>
        <v>128.072005283381</v>
      </c>
      <c r="R77" s="112">
        <f>VLOOKUP($A77,'ADR Raw Data'!$B$6:$BE$43,'ADR Raw Data'!L$1,FALSE)</f>
        <v>136.456993164062</v>
      </c>
      <c r="S77" s="111">
        <f>VLOOKUP($A77,'ADR Raw Data'!$B$6:$BE$43,'ADR Raw Data'!N$1,FALSE)</f>
        <v>120.072323360916</v>
      </c>
      <c r="T77" s="111">
        <f>VLOOKUP($A77,'ADR Raw Data'!$B$6:$BE$43,'ADR Raw Data'!O$1,FALSE)</f>
        <v>121.356828919112</v>
      </c>
      <c r="U77" s="112">
        <f>VLOOKUP($A77,'ADR Raw Data'!$B$6:$BE$43,'ADR Raw Data'!P$1,FALSE)</f>
        <v>120.735421568023</v>
      </c>
      <c r="V77" s="113">
        <f>VLOOKUP($A77,'ADR Raw Data'!$B$6:$BE$43,'ADR Raw Data'!R$1,FALSE)</f>
        <v>131.993976607164</v>
      </c>
      <c r="X77" s="110">
        <f>VLOOKUP($A77,'RevPAR Raw Data'!$B$6:$BE$43,'RevPAR Raw Data'!G$1,FALSE)</f>
        <v>58.519219313661999</v>
      </c>
      <c r="Y77" s="111">
        <f>VLOOKUP($A77,'RevPAR Raw Data'!$B$6:$BE$43,'RevPAR Raw Data'!H$1,FALSE)</f>
        <v>95.375183609286793</v>
      </c>
      <c r="Z77" s="111">
        <f>VLOOKUP($A77,'RevPAR Raw Data'!$B$6:$BE$43,'RevPAR Raw Data'!I$1,FALSE)</f>
        <v>128.404784016279</v>
      </c>
      <c r="AA77" s="111">
        <f>VLOOKUP($A77,'RevPAR Raw Data'!$B$6:$BE$43,'RevPAR Raw Data'!J$1,FALSE)</f>
        <v>136.042759226713</v>
      </c>
      <c r="AB77" s="111">
        <f>VLOOKUP($A77,'RevPAR Raw Data'!$B$6:$BE$43,'RevPAR Raw Data'!K$1,FALSE)</f>
        <v>98.657262047914102</v>
      </c>
      <c r="AC77" s="112">
        <f>VLOOKUP($A77,'RevPAR Raw Data'!$B$6:$BE$43,'RevPAR Raw Data'!L$1,FALSE)</f>
        <v>103.39984164277099</v>
      </c>
      <c r="AD77" s="111">
        <f>VLOOKUP($A77,'RevPAR Raw Data'!$B$6:$BE$43,'RevPAR Raw Data'!N$1,FALSE)</f>
        <v>87.241522523355798</v>
      </c>
      <c r="AE77" s="111">
        <f>VLOOKUP($A77,'RevPAR Raw Data'!$B$6:$BE$43,'RevPAR Raw Data'!O$1,FALSE)</f>
        <v>94.0905503653686</v>
      </c>
      <c r="AF77" s="112">
        <f>VLOOKUP($A77,'RevPAR Raw Data'!$B$6:$BE$43,'RevPAR Raw Data'!P$1,FALSE)</f>
        <v>90.666036444362206</v>
      </c>
      <c r="AG77" s="113">
        <f>VLOOKUP($A77,'RevPAR Raw Data'!$B$6:$BE$43,'RevPAR Raw Data'!R$1,FALSE)</f>
        <v>99.761611586082907</v>
      </c>
    </row>
    <row r="78" spans="1:33" x14ac:dyDescent="0.25">
      <c r="A78" s="90" t="s">
        <v>14</v>
      </c>
      <c r="B78" s="78">
        <f>(VLOOKUP($A77,'Occupancy Raw Data'!$B$8:$BE$51,'Occupancy Raw Data'!T$3,FALSE))/100</f>
        <v>-4.07384932092478E-2</v>
      </c>
      <c r="C78" s="79">
        <f>(VLOOKUP($A77,'Occupancy Raw Data'!$B$8:$BE$51,'Occupancy Raw Data'!U$3,FALSE))/100</f>
        <v>-0.10167289441733302</v>
      </c>
      <c r="D78" s="79">
        <f>(VLOOKUP($A77,'Occupancy Raw Data'!$B$8:$BE$51,'Occupancy Raw Data'!V$3,FALSE))/100</f>
        <v>1.9250788753942101E-2</v>
      </c>
      <c r="E78" s="79">
        <f>(VLOOKUP($A77,'Occupancy Raw Data'!$B$8:$BE$51,'Occupancy Raw Data'!W$3,FALSE))/100</f>
        <v>-7.0085882790653893E-3</v>
      </c>
      <c r="F78" s="79">
        <f>(VLOOKUP($A77,'Occupancy Raw Data'!$B$8:$BE$51,'Occupancy Raw Data'!X$3,FALSE))/100</f>
        <v>-3.8186583037496898E-2</v>
      </c>
      <c r="G78" s="79">
        <f>(VLOOKUP($A77,'Occupancy Raw Data'!$B$8:$BE$51,'Occupancy Raw Data'!Y$3,FALSE))/100</f>
        <v>-3.1762953116930302E-2</v>
      </c>
      <c r="H78" s="80">
        <f>(VLOOKUP($A77,'Occupancy Raw Data'!$B$8:$BE$51,'Occupancy Raw Data'!AA$3,FALSE))/100</f>
        <v>-3.7169688582737302E-2</v>
      </c>
      <c r="I78" s="80">
        <f>(VLOOKUP($A77,'Occupancy Raw Data'!$B$8:$BE$51,'Occupancy Raw Data'!AB$3,FALSE))/100</f>
        <v>2.91091346163307E-2</v>
      </c>
      <c r="J78" s="79">
        <f>(VLOOKUP($A77,'Occupancy Raw Data'!$B$8:$BE$51,'Occupancy Raw Data'!AC$3,FALSE))/100</f>
        <v>-4.0573738038079798E-3</v>
      </c>
      <c r="K78" s="81">
        <f>(VLOOKUP($A77,'Occupancy Raw Data'!$B$8:$BE$51,'Occupancy Raw Data'!AE$3,FALSE))/100</f>
        <v>-2.4055863403186103E-2</v>
      </c>
      <c r="M78" s="78">
        <f>(VLOOKUP($A77,'ADR Raw Data'!$B$6:$BE$49,'ADR Raw Data'!T$1,FALSE))/100</f>
        <v>5.3406719317675997E-3</v>
      </c>
      <c r="N78" s="79">
        <f>(VLOOKUP($A77,'ADR Raw Data'!$B$6:$BE$49,'ADR Raw Data'!U$1,FALSE))/100</f>
        <v>3.4133263032833795E-2</v>
      </c>
      <c r="O78" s="79">
        <f>(VLOOKUP($A77,'ADR Raw Data'!$B$6:$BE$49,'ADR Raw Data'!V$1,FALSE))/100</f>
        <v>5.8727448455364498E-2</v>
      </c>
      <c r="P78" s="79">
        <f>(VLOOKUP($A77,'ADR Raw Data'!$B$6:$BE$49,'ADR Raw Data'!W$1,FALSE))/100</f>
        <v>5.0437467926985502E-2</v>
      </c>
      <c r="Q78" s="79">
        <f>(VLOOKUP($A77,'ADR Raw Data'!$B$6:$BE$49,'ADR Raw Data'!X$1,FALSE))/100</f>
        <v>6.1959733858937306E-3</v>
      </c>
      <c r="R78" s="79">
        <f>(VLOOKUP($A77,'ADR Raw Data'!$B$6:$BE$49,'ADR Raw Data'!Y$1,FALSE))/100</f>
        <v>3.7409283541333001E-2</v>
      </c>
      <c r="S78" s="80">
        <f>(VLOOKUP($A77,'ADR Raw Data'!$B$6:$BE$49,'ADR Raw Data'!AA$1,FALSE))/100</f>
        <v>4.3832915932324204E-2</v>
      </c>
      <c r="T78" s="80">
        <f>(VLOOKUP($A77,'ADR Raw Data'!$B$6:$BE$49,'ADR Raw Data'!AB$1,FALSE))/100</f>
        <v>7.4093448336381901E-2</v>
      </c>
      <c r="U78" s="79">
        <f>(VLOOKUP($A77,'ADR Raw Data'!$B$6:$BE$49,'ADR Raw Data'!AC$1,FALSE))/100</f>
        <v>5.9002569513836797E-2</v>
      </c>
      <c r="V78" s="81">
        <f>(VLOOKUP($A77,'ADR Raw Data'!$B$6:$BE$49,'ADR Raw Data'!AE$1,FALSE))/100</f>
        <v>4.2108521587000097E-2</v>
      </c>
      <c r="X78" s="78">
        <f>(VLOOKUP($A77,'RevPAR Raw Data'!$B$6:$BE$43,'RevPAR Raw Data'!T$1,FALSE))/100</f>
        <v>-3.5615392204705401E-2</v>
      </c>
      <c r="Y78" s="79">
        <f>(VLOOKUP($A77,'RevPAR Raw Data'!$B$6:$BE$43,'RevPAR Raw Data'!U$1,FALSE))/100</f>
        <v>-7.1010059032955805E-2</v>
      </c>
      <c r="Z78" s="79">
        <f>(VLOOKUP($A77,'RevPAR Raw Data'!$B$6:$BE$43,'RevPAR Raw Data'!V$1,FALSE))/100</f>
        <v>7.9108786913578907E-2</v>
      </c>
      <c r="AA78" s="79">
        <f>(VLOOKUP($A77,'RevPAR Raw Data'!$B$6:$BE$43,'RevPAR Raw Data'!W$1,FALSE))/100</f>
        <v>4.3075384201381295E-2</v>
      </c>
      <c r="AB78" s="79">
        <f>(VLOOKUP($A77,'RevPAR Raw Data'!$B$6:$BE$43,'RevPAR Raw Data'!X$1,FALSE))/100</f>
        <v>-3.22272127038018E-2</v>
      </c>
      <c r="AC78" s="79">
        <f>(VLOOKUP($A77,'RevPAR Raw Data'!$B$6:$BE$43,'RevPAR Raw Data'!Y$1,FALSE))/100</f>
        <v>4.4581011051413703E-3</v>
      </c>
      <c r="AD78" s="80">
        <f>(VLOOKUP($A77,'RevPAR Raw Data'!$B$6:$BE$43,'RevPAR Raw Data'!AA$1,FALSE))/100</f>
        <v>5.03397151470908E-3</v>
      </c>
      <c r="AE78" s="80">
        <f>(VLOOKUP($A77,'RevPAR Raw Data'!$B$6:$BE$43,'RevPAR Raw Data'!AB$1,FALSE))/100</f>
        <v>0.105359379114524</v>
      </c>
      <c r="AF78" s="79">
        <f>(VLOOKUP($A77,'RevPAR Raw Data'!$B$6:$BE$43,'RevPAR Raw Data'!AC$1,FALSE))/100</f>
        <v>5.4705800230126E-2</v>
      </c>
      <c r="AG78" s="81">
        <f>(VLOOKUP($A77,'RevPAR Raw Data'!$B$6:$BE$43,'RevPAR Raw Data'!AE$1,FALSE))/100</f>
        <v>1.7039701340407002E-2</v>
      </c>
    </row>
    <row r="79" spans="1:33" x14ac:dyDescent="0.25">
      <c r="A79" s="118"/>
      <c r="B79" s="119"/>
      <c r="C79" s="120"/>
      <c r="D79" s="120"/>
      <c r="E79" s="120"/>
      <c r="F79" s="120"/>
      <c r="G79" s="121"/>
      <c r="H79" s="120"/>
      <c r="I79" s="120"/>
      <c r="J79" s="121"/>
      <c r="K79" s="122"/>
      <c r="M79" s="119"/>
      <c r="N79" s="120"/>
      <c r="O79" s="120"/>
      <c r="P79" s="120"/>
      <c r="Q79" s="120"/>
      <c r="R79" s="121"/>
      <c r="S79" s="120"/>
      <c r="T79" s="120"/>
      <c r="U79" s="121"/>
      <c r="V79" s="122"/>
      <c r="X79" s="119"/>
      <c r="Y79" s="120"/>
      <c r="Z79" s="120"/>
      <c r="AA79" s="120"/>
      <c r="AB79" s="120"/>
      <c r="AC79" s="121"/>
      <c r="AD79" s="120"/>
      <c r="AE79" s="120"/>
      <c r="AF79" s="121"/>
      <c r="AG79" s="122"/>
    </row>
    <row r="80" spans="1:33" x14ac:dyDescent="0.25">
      <c r="A80" s="132" t="s">
        <v>41</v>
      </c>
      <c r="B80" s="106">
        <f>(VLOOKUP($A80,'Occupancy Raw Data'!$B$8:$BE$45,'Occupancy Raw Data'!G$3,FALSE))/100</f>
        <v>0.57525058022392794</v>
      </c>
      <c r="C80" s="107">
        <f>(VLOOKUP($A80,'Occupancy Raw Data'!$B$8:$BE$45,'Occupancy Raw Data'!H$3,FALSE))/100</f>
        <v>0.64472442551455</v>
      </c>
      <c r="D80" s="107">
        <f>(VLOOKUP($A80,'Occupancy Raw Data'!$B$8:$BE$45,'Occupancy Raw Data'!I$3,FALSE))/100</f>
        <v>0.68221581779693397</v>
      </c>
      <c r="E80" s="107">
        <f>(VLOOKUP($A80,'Occupancy Raw Data'!$B$8:$BE$45,'Occupancy Raw Data'!J$3,FALSE))/100</f>
        <v>0.70205820092325699</v>
      </c>
      <c r="F80" s="107">
        <f>(VLOOKUP($A80,'Occupancy Raw Data'!$B$8:$BE$45,'Occupancy Raw Data'!K$3,FALSE))/100</f>
        <v>0.73052105383967902</v>
      </c>
      <c r="G80" s="108">
        <f>(VLOOKUP($A80,'Occupancy Raw Data'!$B$8:$BE$45,'Occupancy Raw Data'!L$3,FALSE))/100</f>
        <v>0.66695401565966905</v>
      </c>
      <c r="H80" s="88">
        <f>(VLOOKUP($A80,'Occupancy Raw Data'!$B$8:$BE$45,'Occupancy Raw Data'!N$3,FALSE))/100</f>
        <v>0.82427503889413101</v>
      </c>
      <c r="I80" s="88">
        <f>(VLOOKUP($A80,'Occupancy Raw Data'!$B$8:$BE$45,'Occupancy Raw Data'!O$3,FALSE))/100</f>
        <v>0.82896783901655202</v>
      </c>
      <c r="J80" s="108">
        <f>(VLOOKUP($A80,'Occupancy Raw Data'!$B$8:$BE$45,'Occupancy Raw Data'!P$3,FALSE))/100</f>
        <v>0.82662143895534101</v>
      </c>
      <c r="K80" s="109">
        <f>(VLOOKUP($A80,'Occupancy Raw Data'!$B$8:$BE$45,'Occupancy Raw Data'!R$3,FALSE))/100</f>
        <v>0.71257327945843296</v>
      </c>
      <c r="M80" s="110">
        <f>VLOOKUP($A80,'ADR Raw Data'!$B$6:$BE$43,'ADR Raw Data'!G$1,FALSE)</f>
        <v>140.69521225005499</v>
      </c>
      <c r="N80" s="111">
        <f>VLOOKUP($A80,'ADR Raw Data'!$B$6:$BE$43,'ADR Raw Data'!H$1,FALSE)</f>
        <v>139.91771548716301</v>
      </c>
      <c r="O80" s="111">
        <f>VLOOKUP($A80,'ADR Raw Data'!$B$6:$BE$43,'ADR Raw Data'!I$1,FALSE)</f>
        <v>146.178065363191</v>
      </c>
      <c r="P80" s="111">
        <f>VLOOKUP($A80,'ADR Raw Data'!$B$6:$BE$43,'ADR Raw Data'!J$1,FALSE)</f>
        <v>145.87180165292199</v>
      </c>
      <c r="Q80" s="111">
        <f>VLOOKUP($A80,'ADR Raw Data'!$B$6:$BE$43,'ADR Raw Data'!K$1,FALSE)</f>
        <v>149.21816319868699</v>
      </c>
      <c r="R80" s="112">
        <f>VLOOKUP($A80,'ADR Raw Data'!$B$6:$BE$43,'ADR Raw Data'!L$1,FALSE)</f>
        <v>144.62342313445899</v>
      </c>
      <c r="S80" s="111">
        <f>VLOOKUP($A80,'ADR Raw Data'!$B$6:$BE$43,'ADR Raw Data'!N$1,FALSE)</f>
        <v>187.863095788854</v>
      </c>
      <c r="T80" s="111">
        <f>VLOOKUP($A80,'ADR Raw Data'!$B$6:$BE$43,'ADR Raw Data'!O$1,FALSE)</f>
        <v>190.794521514937</v>
      </c>
      <c r="U80" s="112">
        <f>VLOOKUP($A80,'ADR Raw Data'!$B$6:$BE$43,'ADR Raw Data'!P$1,FALSE)</f>
        <v>189.332969140106</v>
      </c>
      <c r="V80" s="113">
        <f>VLOOKUP($A80,'ADR Raw Data'!$B$6:$BE$43,'ADR Raw Data'!R$1,FALSE)</f>
        <v>159.44209725527199</v>
      </c>
      <c r="X80" s="110">
        <f>VLOOKUP($A80,'RevPAR Raw Data'!$B$6:$BE$43,'RevPAR Raw Data'!G$1,FALSE)</f>
        <v>80.935002481573093</v>
      </c>
      <c r="Y80" s="111">
        <f>VLOOKUP($A80,'RevPAR Raw Data'!$B$6:$BE$43,'RevPAR Raw Data'!H$1,FALSE)</f>
        <v>90.2083687367696</v>
      </c>
      <c r="Z80" s="111">
        <f>VLOOKUP($A80,'RevPAR Raw Data'!$B$6:$BE$43,'RevPAR Raw Data'!I$1,FALSE)</f>
        <v>99.724988405723096</v>
      </c>
      <c r="AA80" s="111">
        <f>VLOOKUP($A80,'RevPAR Raw Data'!$B$6:$BE$43,'RevPAR Raw Data'!J$1,FALSE)</f>
        <v>102.41049463388499</v>
      </c>
      <c r="AB80" s="111">
        <f>VLOOKUP($A80,'RevPAR Raw Data'!$B$6:$BE$43,'RevPAR Raw Data'!K$1,FALSE)</f>
        <v>109.007009831926</v>
      </c>
      <c r="AC80" s="112">
        <f>VLOOKUP($A80,'RevPAR Raw Data'!$B$6:$BE$43,'RevPAR Raw Data'!L$1,FALSE)</f>
        <v>96.457172817975405</v>
      </c>
      <c r="AD80" s="111">
        <f>VLOOKUP($A80,'RevPAR Raw Data'!$B$6:$BE$43,'RevPAR Raw Data'!N$1,FALSE)</f>
        <v>154.85086058812999</v>
      </c>
      <c r="AE80" s="111">
        <f>VLOOKUP($A80,'RevPAR Raw Data'!$B$6:$BE$43,'RevPAR Raw Data'!O$1,FALSE)</f>
        <v>158.162522196434</v>
      </c>
      <c r="AF80" s="112">
        <f>VLOOKUP($A80,'RevPAR Raw Data'!$B$6:$BE$43,'RevPAR Raw Data'!P$1,FALSE)</f>
        <v>156.50669139228199</v>
      </c>
      <c r="AG80" s="113">
        <f>VLOOKUP($A80,'RevPAR Raw Data'!$B$6:$BE$43,'RevPAR Raw Data'!R$1,FALSE)</f>
        <v>113.61417812492</v>
      </c>
    </row>
    <row r="81" spans="1:33" x14ac:dyDescent="0.25">
      <c r="A81" s="90" t="s">
        <v>14</v>
      </c>
      <c r="B81" s="78">
        <f>(VLOOKUP($A80,'Occupancy Raw Data'!$B$8:$BE$51,'Occupancy Raw Data'!T$3,FALSE))/100</f>
        <v>-6.3737987915955295E-3</v>
      </c>
      <c r="C81" s="79">
        <f>(VLOOKUP($A80,'Occupancy Raw Data'!$B$8:$BE$51,'Occupancy Raw Data'!U$3,FALSE))/100</f>
        <v>-5.6016913373422003E-2</v>
      </c>
      <c r="D81" s="79">
        <f>(VLOOKUP($A80,'Occupancy Raw Data'!$B$8:$BE$51,'Occupancy Raw Data'!V$3,FALSE))/100</f>
        <v>-6.9389486329105798E-2</v>
      </c>
      <c r="E81" s="79">
        <f>(VLOOKUP($A80,'Occupancy Raw Data'!$B$8:$BE$51,'Occupancy Raw Data'!W$3,FALSE))/100</f>
        <v>-2.93740351019941E-2</v>
      </c>
      <c r="F81" s="79">
        <f>(VLOOKUP($A80,'Occupancy Raw Data'!$B$8:$BE$51,'Occupancy Raw Data'!X$3,FALSE))/100</f>
        <v>2.1327996135571299E-2</v>
      </c>
      <c r="G81" s="79">
        <f>(VLOOKUP($A80,'Occupancy Raw Data'!$B$8:$BE$51,'Occupancy Raw Data'!Y$3,FALSE))/100</f>
        <v>-2.8777026160261801E-2</v>
      </c>
      <c r="H81" s="80">
        <f>(VLOOKUP($A80,'Occupancy Raw Data'!$B$8:$BE$51,'Occupancy Raw Data'!AA$3,FALSE))/100</f>
        <v>5.9390869118309701E-2</v>
      </c>
      <c r="I81" s="80">
        <f>(VLOOKUP($A80,'Occupancy Raw Data'!$B$8:$BE$51,'Occupancy Raw Data'!AB$3,FALSE))/100</f>
        <v>6.7253065484874398E-3</v>
      </c>
      <c r="J81" s="79">
        <f>(VLOOKUP($A80,'Occupancy Raw Data'!$B$8:$BE$51,'Occupancy Raw Data'!AC$3,FALSE))/100</f>
        <v>3.2312169161538701E-2</v>
      </c>
      <c r="K81" s="81">
        <f>(VLOOKUP($A80,'Occupancy Raw Data'!$B$8:$BE$51,'Occupancy Raw Data'!AE$3,FALSE))/100</f>
        <v>-9.3465154062231399E-3</v>
      </c>
      <c r="M81" s="78">
        <f>(VLOOKUP($A80,'ADR Raw Data'!$B$6:$BE$49,'ADR Raw Data'!T$1,FALSE))/100</f>
        <v>-5.0562458203963403E-3</v>
      </c>
      <c r="N81" s="79">
        <f>(VLOOKUP($A80,'ADR Raw Data'!$B$6:$BE$49,'ADR Raw Data'!U$1,FALSE))/100</f>
        <v>-5.3558587149517597E-2</v>
      </c>
      <c r="O81" s="79">
        <f>(VLOOKUP($A80,'ADR Raw Data'!$B$6:$BE$49,'ADR Raw Data'!V$1,FALSE))/100</f>
        <v>-1.9368126940273799E-2</v>
      </c>
      <c r="P81" s="79">
        <f>(VLOOKUP($A80,'ADR Raw Data'!$B$6:$BE$49,'ADR Raw Data'!W$1,FALSE))/100</f>
        <v>-3.3167480410786696E-2</v>
      </c>
      <c r="Q81" s="79">
        <f>(VLOOKUP($A80,'ADR Raw Data'!$B$6:$BE$49,'ADR Raw Data'!X$1,FALSE))/100</f>
        <v>-1.4866091017019E-2</v>
      </c>
      <c r="R81" s="79">
        <f>(VLOOKUP($A80,'ADR Raw Data'!$B$6:$BE$49,'ADR Raw Data'!Y$1,FALSE))/100</f>
        <v>-2.5529288149539999E-2</v>
      </c>
      <c r="S81" s="80">
        <f>(VLOOKUP($A80,'ADR Raw Data'!$B$6:$BE$49,'ADR Raw Data'!AA$1,FALSE))/100</f>
        <v>3.2455675768683898E-2</v>
      </c>
      <c r="T81" s="80">
        <f>(VLOOKUP($A80,'ADR Raw Data'!$B$6:$BE$49,'ADR Raw Data'!AB$1,FALSE))/100</f>
        <v>2.0440621709594499E-3</v>
      </c>
      <c r="U81" s="79">
        <f>(VLOOKUP($A80,'ADR Raw Data'!$B$6:$BE$49,'ADR Raw Data'!AC$1,FALSE))/100</f>
        <v>1.6274138603567002E-2</v>
      </c>
      <c r="V81" s="81">
        <f>(VLOOKUP($A80,'ADR Raw Data'!$B$6:$BE$49,'ADR Raw Data'!AE$1,FALSE))/100</f>
        <v>-6.3652792165758802E-3</v>
      </c>
      <c r="X81" s="78">
        <f>(VLOOKUP($A80,'RevPAR Raw Data'!$B$6:$BE$43,'RevPAR Raw Data'!T$1,FALSE))/100</f>
        <v>-1.1397817118491799E-2</v>
      </c>
      <c r="Y81" s="79">
        <f>(VLOOKUP($A80,'RevPAR Raw Data'!$B$6:$BE$43,'RevPAR Raw Data'!U$1,FALSE))/100</f>
        <v>-0.106575313786182</v>
      </c>
      <c r="Z81" s="79">
        <f>(VLOOKUP($A80,'RevPAR Raw Data'!$B$6:$BE$43,'RevPAR Raw Data'!V$1,FALSE))/100</f>
        <v>-8.7413668889837107E-2</v>
      </c>
      <c r="AA81" s="79">
        <f>(VLOOKUP($A80,'RevPAR Raw Data'!$B$6:$BE$43,'RevPAR Raw Data'!W$1,FALSE))/100</f>
        <v>-6.1567252778949699E-2</v>
      </c>
      <c r="AB81" s="79">
        <f>(VLOOKUP($A80,'RevPAR Raw Data'!$B$6:$BE$43,'RevPAR Raw Data'!X$1,FALSE))/100</f>
        <v>6.1448411867902793E-3</v>
      </c>
      <c r="AC81" s="79">
        <f>(VLOOKUP($A80,'RevPAR Raw Data'!$B$6:$BE$43,'RevPAR Raw Data'!Y$1,FALSE))/100</f>
        <v>-5.3571657316869602E-2</v>
      </c>
      <c r="AD81" s="80">
        <f>(VLOOKUP($A80,'RevPAR Raw Data'!$B$6:$BE$43,'RevPAR Raw Data'!AA$1,FALSE))/100</f>
        <v>9.3774115678717795E-2</v>
      </c>
      <c r="AE81" s="80">
        <f>(VLOOKUP($A80,'RevPAR Raw Data'!$B$6:$BE$43,'RevPAR Raw Data'!AB$1,FALSE))/100</f>
        <v>8.7831156641507702E-3</v>
      </c>
      <c r="AF81" s="79">
        <f>(VLOOKUP($A80,'RevPAR Raw Data'!$B$6:$BE$43,'RevPAR Raw Data'!AC$1,FALSE))/100</f>
        <v>4.9112160484622594E-2</v>
      </c>
      <c r="AG81" s="81">
        <f>(VLOOKUP($A80,'RevPAR Raw Data'!$B$6:$BE$43,'RevPAR Raw Data'!AE$1,FALSE))/100</f>
        <v>-1.56523014425363E-2</v>
      </c>
    </row>
    <row r="82" spans="1:33" x14ac:dyDescent="0.25">
      <c r="A82" s="132"/>
      <c r="B82" s="106"/>
      <c r="C82" s="107"/>
      <c r="D82" s="107"/>
      <c r="E82" s="107"/>
      <c r="F82" s="107"/>
      <c r="G82" s="108"/>
      <c r="H82" s="88"/>
      <c r="I82" s="88"/>
      <c r="J82" s="108"/>
      <c r="K82" s="109"/>
      <c r="M82" s="110"/>
      <c r="N82" s="111"/>
      <c r="O82" s="111"/>
      <c r="P82" s="111"/>
      <c r="Q82" s="111"/>
      <c r="R82" s="112"/>
      <c r="S82" s="111"/>
      <c r="T82" s="111"/>
      <c r="U82" s="112"/>
      <c r="V82" s="113"/>
      <c r="X82" s="110"/>
      <c r="Y82" s="111"/>
      <c r="Z82" s="111"/>
      <c r="AA82" s="111"/>
      <c r="AB82" s="111"/>
      <c r="AC82" s="112"/>
      <c r="AD82" s="111"/>
      <c r="AE82" s="111"/>
      <c r="AF82" s="112"/>
      <c r="AG82" s="113"/>
    </row>
    <row r="83" spans="1:33" x14ac:dyDescent="0.25">
      <c r="A83" s="105" t="s">
        <v>42</v>
      </c>
      <c r="B83" s="106">
        <f>(VLOOKUP($A83,'Occupancy Raw Data'!$B$8:$BE$45,'Occupancy Raw Data'!G$3,FALSE))/100</f>
        <v>0.606162089752176</v>
      </c>
      <c r="C83" s="107">
        <f>(VLOOKUP($A83,'Occupancy Raw Data'!$B$8:$BE$45,'Occupancy Raw Data'!H$3,FALSE))/100</f>
        <v>0.73526456798392403</v>
      </c>
      <c r="D83" s="107">
        <f>(VLOOKUP($A83,'Occupancy Raw Data'!$B$8:$BE$45,'Occupancy Raw Data'!I$3,FALSE))/100</f>
        <v>0.777294038847957</v>
      </c>
      <c r="E83" s="107">
        <f>(VLOOKUP($A83,'Occupancy Raw Data'!$B$8:$BE$45,'Occupancy Raw Data'!J$3,FALSE))/100</f>
        <v>0.80090421969189507</v>
      </c>
      <c r="F83" s="107">
        <f>(VLOOKUP($A83,'Occupancy Raw Data'!$B$8:$BE$45,'Occupancy Raw Data'!K$3,FALSE))/100</f>
        <v>0.787675820495646</v>
      </c>
      <c r="G83" s="108">
        <f>(VLOOKUP($A83,'Occupancy Raw Data'!$B$8:$BE$45,'Occupancy Raw Data'!L$3,FALSE))/100</f>
        <v>0.74146014735432009</v>
      </c>
      <c r="H83" s="88">
        <f>(VLOOKUP($A83,'Occupancy Raw Data'!$B$8:$BE$45,'Occupancy Raw Data'!N$3,FALSE))/100</f>
        <v>0.84778968519758802</v>
      </c>
      <c r="I83" s="88">
        <f>(VLOOKUP($A83,'Occupancy Raw Data'!$B$8:$BE$45,'Occupancy Raw Data'!O$3,FALSE))/100</f>
        <v>0.80542531815137297</v>
      </c>
      <c r="J83" s="108">
        <f>(VLOOKUP($A83,'Occupancy Raw Data'!$B$8:$BE$45,'Occupancy Raw Data'!P$3,FALSE))/100</f>
        <v>0.82660750167448005</v>
      </c>
      <c r="K83" s="109">
        <f>(VLOOKUP($A83,'Occupancy Raw Data'!$B$8:$BE$45,'Occupancy Raw Data'!R$3,FALSE))/100</f>
        <v>0.76578796287436601</v>
      </c>
      <c r="M83" s="110">
        <f>VLOOKUP($A83,'ADR Raw Data'!$B$6:$BE$43,'ADR Raw Data'!G$1,FALSE)</f>
        <v>102.19013466850799</v>
      </c>
      <c r="N83" s="111">
        <f>VLOOKUP($A83,'ADR Raw Data'!$B$6:$BE$43,'ADR Raw Data'!H$1,FALSE)</f>
        <v>105.808038009565</v>
      </c>
      <c r="O83" s="111">
        <f>VLOOKUP($A83,'ADR Raw Data'!$B$6:$BE$43,'ADR Raw Data'!I$1,FALSE)</f>
        <v>109.658837225333</v>
      </c>
      <c r="P83" s="111">
        <f>VLOOKUP($A83,'ADR Raw Data'!$B$6:$BE$43,'ADR Raw Data'!J$1,FALSE)</f>
        <v>113.35239383232199</v>
      </c>
      <c r="Q83" s="111">
        <f>VLOOKUP($A83,'ADR Raw Data'!$B$6:$BE$43,'ADR Raw Data'!K$1,FALSE)</f>
        <v>113.08384800170001</v>
      </c>
      <c r="R83" s="112">
        <f>VLOOKUP($A83,'ADR Raw Data'!$B$6:$BE$43,'ADR Raw Data'!L$1,FALSE)</f>
        <v>109.199576580849</v>
      </c>
      <c r="S83" s="111">
        <f>VLOOKUP($A83,'ADR Raw Data'!$B$6:$BE$43,'ADR Raw Data'!N$1,FALSE)</f>
        <v>140.74930189610899</v>
      </c>
      <c r="T83" s="111">
        <f>VLOOKUP($A83,'ADR Raw Data'!$B$6:$BE$43,'ADR Raw Data'!O$1,FALSE)</f>
        <v>136.68385665280601</v>
      </c>
      <c r="U83" s="112">
        <f>VLOOKUP($A83,'ADR Raw Data'!$B$6:$BE$43,'ADR Raw Data'!P$1,FALSE)</f>
        <v>138.76866869239299</v>
      </c>
      <c r="V83" s="113">
        <f>VLOOKUP($A83,'ADR Raw Data'!$B$6:$BE$43,'ADR Raw Data'!R$1,FALSE)</f>
        <v>118.31886082216501</v>
      </c>
      <c r="X83" s="110">
        <f>VLOOKUP($A83,'RevPAR Raw Data'!$B$6:$BE$43,'RevPAR Raw Data'!G$1,FALSE)</f>
        <v>61.9437855827193</v>
      </c>
      <c r="Y83" s="111">
        <f>VLOOKUP($A83,'RevPAR Raw Data'!$B$6:$BE$43,'RevPAR Raw Data'!H$1,FALSE)</f>
        <v>77.796901356329499</v>
      </c>
      <c r="Z83" s="111">
        <f>VLOOKUP($A83,'RevPAR Raw Data'!$B$6:$BE$43,'RevPAR Raw Data'!I$1,FALSE)</f>
        <v>85.237160482250502</v>
      </c>
      <c r="AA83" s="111">
        <f>VLOOKUP($A83,'RevPAR Raw Data'!$B$6:$BE$43,'RevPAR Raw Data'!J$1,FALSE)</f>
        <v>90.784410532484898</v>
      </c>
      <c r="AB83" s="111">
        <f>VLOOKUP($A83,'RevPAR Raw Data'!$B$6:$BE$43,'RevPAR Raw Data'!K$1,FALSE)</f>
        <v>89.073412759544496</v>
      </c>
      <c r="AC83" s="112">
        <f>VLOOKUP($A83,'RevPAR Raw Data'!$B$6:$BE$43,'RevPAR Raw Data'!L$1,FALSE)</f>
        <v>80.967134142665699</v>
      </c>
      <c r="AD83" s="111">
        <f>VLOOKUP($A83,'RevPAR Raw Data'!$B$6:$BE$43,'RevPAR Raw Data'!N$1,FALSE)</f>
        <v>119.32580634628199</v>
      </c>
      <c r="AE83" s="111">
        <f>VLOOKUP($A83,'RevPAR Raw Data'!$B$6:$BE$43,'RevPAR Raw Data'!O$1,FALSE)</f>
        <v>110.088638730743</v>
      </c>
      <c r="AF83" s="112">
        <f>VLOOKUP($A83,'RevPAR Raw Data'!$B$6:$BE$43,'RevPAR Raw Data'!P$1,FALSE)</f>
        <v>114.70722253851299</v>
      </c>
      <c r="AG83" s="113">
        <f>VLOOKUP($A83,'RevPAR Raw Data'!$B$6:$BE$43,'RevPAR Raw Data'!R$1,FALSE)</f>
        <v>90.607159398622102</v>
      </c>
    </row>
    <row r="84" spans="1:33" x14ac:dyDescent="0.25">
      <c r="A84" s="90" t="s">
        <v>14</v>
      </c>
      <c r="B84" s="78">
        <f>(VLOOKUP($A83,'Occupancy Raw Data'!$B$8:$BE$51,'Occupancy Raw Data'!T$3,FALSE))/100</f>
        <v>2.2270548504146202E-3</v>
      </c>
      <c r="C84" s="79">
        <f>(VLOOKUP($A83,'Occupancy Raw Data'!$B$8:$BE$51,'Occupancy Raw Data'!U$3,FALSE))/100</f>
        <v>-3.11435615620838E-2</v>
      </c>
      <c r="D84" s="79">
        <f>(VLOOKUP($A83,'Occupancy Raw Data'!$B$8:$BE$51,'Occupancy Raw Data'!V$3,FALSE))/100</f>
        <v>-4.8428455599816594E-2</v>
      </c>
      <c r="E84" s="79">
        <f>(VLOOKUP($A83,'Occupancy Raw Data'!$B$8:$BE$51,'Occupancy Raw Data'!W$3,FALSE))/100</f>
        <v>-5.2844857948798696E-3</v>
      </c>
      <c r="F84" s="79">
        <f>(VLOOKUP($A83,'Occupancy Raw Data'!$B$8:$BE$51,'Occupancy Raw Data'!X$3,FALSE))/100</f>
        <v>1.0665246289096E-2</v>
      </c>
      <c r="G84" s="79">
        <f>(VLOOKUP($A83,'Occupancy Raw Data'!$B$8:$BE$51,'Occupancy Raw Data'!Y$3,FALSE))/100</f>
        <v>-1.5348781203669499E-2</v>
      </c>
      <c r="H84" s="80">
        <f>(VLOOKUP($A83,'Occupancy Raw Data'!$B$8:$BE$51,'Occupancy Raw Data'!AA$3,FALSE))/100</f>
        <v>1.9416257118275101E-2</v>
      </c>
      <c r="I84" s="80">
        <f>(VLOOKUP($A83,'Occupancy Raw Data'!$B$8:$BE$51,'Occupancy Raw Data'!AB$3,FALSE))/100</f>
        <v>-3.4120803248044E-2</v>
      </c>
      <c r="J84" s="79">
        <f>(VLOOKUP($A83,'Occupancy Raw Data'!$B$8:$BE$51,'Occupancy Raw Data'!AC$3,FALSE))/100</f>
        <v>-7.3882039778819797E-3</v>
      </c>
      <c r="K84" s="81">
        <f>(VLOOKUP($A83,'Occupancy Raw Data'!$B$8:$BE$51,'Occupancy Raw Data'!AE$3,FALSE))/100</f>
        <v>-1.2907342575728399E-2</v>
      </c>
      <c r="M84" s="78">
        <f>(VLOOKUP($A83,'ADR Raw Data'!$B$6:$BE$49,'ADR Raw Data'!T$1,FALSE))/100</f>
        <v>2.06598702297013E-2</v>
      </c>
      <c r="N84" s="79">
        <f>(VLOOKUP($A83,'ADR Raw Data'!$B$6:$BE$49,'ADR Raw Data'!U$1,FALSE))/100</f>
        <v>-3.0311264564051598E-2</v>
      </c>
      <c r="O84" s="79">
        <f>(VLOOKUP($A83,'ADR Raw Data'!$B$6:$BE$49,'ADR Raw Data'!V$1,FALSE))/100</f>
        <v>-2.8101697373995399E-2</v>
      </c>
      <c r="P84" s="79">
        <f>(VLOOKUP($A83,'ADR Raw Data'!$B$6:$BE$49,'ADR Raw Data'!W$1,FALSE))/100</f>
        <v>-2.3206849410945099E-2</v>
      </c>
      <c r="Q84" s="79">
        <f>(VLOOKUP($A83,'ADR Raw Data'!$B$6:$BE$49,'ADR Raw Data'!X$1,FALSE))/100</f>
        <v>2.4314514414089498E-2</v>
      </c>
      <c r="R84" s="79">
        <f>(VLOOKUP($A83,'ADR Raw Data'!$B$6:$BE$49,'ADR Raw Data'!Y$1,FALSE))/100</f>
        <v>-9.2964189706646206E-3</v>
      </c>
      <c r="S84" s="80">
        <f>(VLOOKUP($A83,'ADR Raw Data'!$B$6:$BE$49,'ADR Raw Data'!AA$1,FALSE))/100</f>
        <v>1.45174948164138E-2</v>
      </c>
      <c r="T84" s="80">
        <f>(VLOOKUP($A83,'ADR Raw Data'!$B$6:$BE$49,'ADR Raw Data'!AB$1,FALSE))/100</f>
        <v>-2.4725413386814599E-2</v>
      </c>
      <c r="U84" s="79">
        <f>(VLOOKUP($A83,'ADR Raw Data'!$B$6:$BE$49,'ADR Raw Data'!AC$1,FALSE))/100</f>
        <v>-4.8366525281663599E-3</v>
      </c>
      <c r="V84" s="81">
        <f>(VLOOKUP($A83,'ADR Raw Data'!$B$6:$BE$49,'ADR Raw Data'!AE$1,FALSE))/100</f>
        <v>-7.2707397688071794E-3</v>
      </c>
      <c r="X84" s="78">
        <f>(VLOOKUP($A83,'RevPAR Raw Data'!$B$6:$BE$43,'RevPAR Raw Data'!T$1,FALSE))/100</f>
        <v>2.293293574432E-2</v>
      </c>
      <c r="Y84" s="79">
        <f>(VLOOKUP($A83,'RevPAR Raw Data'!$B$6:$BE$43,'RevPAR Raw Data'!U$1,FALSE))/100</f>
        <v>-6.0510825392160399E-2</v>
      </c>
      <c r="Z84" s="79">
        <f>(VLOOKUP($A83,'RevPAR Raw Data'!$B$6:$BE$43,'RevPAR Raw Data'!V$1,FALSE))/100</f>
        <v>-7.5169231170256007E-2</v>
      </c>
      <c r="AA84" s="79">
        <f>(VLOOKUP($A83,'RevPAR Raw Data'!$B$6:$BE$43,'RevPAR Raw Data'!W$1,FALSE))/100</f>
        <v>-2.8368698939768899E-2</v>
      </c>
      <c r="AB84" s="79">
        <f>(VLOOKUP($A83,'RevPAR Raw Data'!$B$6:$BE$43,'RevPAR Raw Data'!X$1,FALSE))/100</f>
        <v>3.5239080987811602E-2</v>
      </c>
      <c r="AC84" s="79">
        <f>(VLOOKUP($A83,'RevPAR Raw Data'!$B$6:$BE$43,'RevPAR Raw Data'!Y$1,FALSE))/100</f>
        <v>-2.4502511473575801E-2</v>
      </c>
      <c r="AD84" s="80">
        <f>(VLOOKUP($A83,'RevPAR Raw Data'!$B$6:$BE$43,'RevPAR Raw Data'!AA$1,FALSE))/100</f>
        <v>3.42156273467576E-2</v>
      </c>
      <c r="AE84" s="80">
        <f>(VLOOKUP($A83,'RevPAR Raw Data'!$B$6:$BE$43,'RevPAR Raw Data'!AB$1,FALSE))/100</f>
        <v>-5.8002565669460597E-2</v>
      </c>
      <c r="AF84" s="79">
        <f>(VLOOKUP($A83,'RevPAR Raw Data'!$B$6:$BE$43,'RevPAR Raw Data'!AC$1,FALSE))/100</f>
        <v>-1.21891223306001E-2</v>
      </c>
      <c r="AG84" s="81">
        <f>(VLOOKUP($A83,'RevPAR Raw Data'!$B$6:$BE$43,'RevPAR Raw Data'!AE$1,FALSE))/100</f>
        <v>-2.0084236415560598E-2</v>
      </c>
    </row>
    <row r="85" spans="1:33" x14ac:dyDescent="0.25">
      <c r="A85" s="128"/>
      <c r="B85" s="106"/>
      <c r="C85" s="107"/>
      <c r="D85" s="107"/>
      <c r="E85" s="107"/>
      <c r="F85" s="107"/>
      <c r="G85" s="108"/>
      <c r="H85" s="88"/>
      <c r="I85" s="88"/>
      <c r="J85" s="108"/>
      <c r="K85" s="109"/>
      <c r="M85" s="110"/>
      <c r="N85" s="111"/>
      <c r="O85" s="111"/>
      <c r="P85" s="111"/>
      <c r="Q85" s="111"/>
      <c r="R85" s="112"/>
      <c r="S85" s="111"/>
      <c r="T85" s="111"/>
      <c r="U85" s="112"/>
      <c r="V85" s="113"/>
      <c r="X85" s="110"/>
      <c r="Y85" s="111"/>
      <c r="Z85" s="111"/>
      <c r="AA85" s="111"/>
      <c r="AB85" s="111"/>
      <c r="AC85" s="112"/>
      <c r="AD85" s="111"/>
      <c r="AE85" s="111"/>
      <c r="AF85" s="112"/>
      <c r="AG85" s="113"/>
    </row>
    <row r="86" spans="1:33" x14ac:dyDescent="0.25">
      <c r="A86" s="105" t="s">
        <v>43</v>
      </c>
      <c r="B86" s="106">
        <f>(VLOOKUP($A86,'Occupancy Raw Data'!$B$8:$BE$45,'Occupancy Raw Data'!G$3,FALSE))/100</f>
        <v>0.61608670849971403</v>
      </c>
      <c r="C86" s="107">
        <f>(VLOOKUP($A86,'Occupancy Raw Data'!$B$8:$BE$45,'Occupancy Raw Data'!H$3,FALSE))/100</f>
        <v>0.67398745008556704</v>
      </c>
      <c r="D86" s="107">
        <f>(VLOOKUP($A86,'Occupancy Raw Data'!$B$8:$BE$45,'Occupancy Raw Data'!I$3,FALSE))/100</f>
        <v>0.703223046206503</v>
      </c>
      <c r="E86" s="107">
        <f>(VLOOKUP($A86,'Occupancy Raw Data'!$B$8:$BE$45,'Occupancy Raw Data'!J$3,FALSE))/100</f>
        <v>0.68397033656588702</v>
      </c>
      <c r="F86" s="107">
        <f>(VLOOKUP($A86,'Occupancy Raw Data'!$B$8:$BE$45,'Occupancy Raw Data'!K$3,FALSE))/100</f>
        <v>0.715915573302909</v>
      </c>
      <c r="G86" s="108">
        <f>(VLOOKUP($A86,'Occupancy Raw Data'!$B$8:$BE$45,'Occupancy Raw Data'!L$3,FALSE))/100</f>
        <v>0.67863662293211602</v>
      </c>
      <c r="H86" s="88">
        <f>(VLOOKUP($A86,'Occupancy Raw Data'!$B$8:$BE$45,'Occupancy Raw Data'!N$3,FALSE))/100</f>
        <v>0.83699372504278302</v>
      </c>
      <c r="I86" s="88">
        <f>(VLOOKUP($A86,'Occupancy Raw Data'!$B$8:$BE$45,'Occupancy Raw Data'!O$3,FALSE))/100</f>
        <v>0.84840273816314804</v>
      </c>
      <c r="J86" s="108">
        <f>(VLOOKUP($A86,'Occupancy Raw Data'!$B$8:$BE$45,'Occupancy Raw Data'!P$3,FALSE))/100</f>
        <v>0.84269823160296597</v>
      </c>
      <c r="K86" s="109">
        <f>(VLOOKUP($A86,'Occupancy Raw Data'!$B$8:$BE$45,'Occupancy Raw Data'!R$3,FALSE))/100</f>
        <v>0.72551136826664409</v>
      </c>
      <c r="M86" s="110">
        <f>VLOOKUP($A86,'ADR Raw Data'!$B$6:$BE$43,'ADR Raw Data'!G$1,FALSE)</f>
        <v>89.404303935185098</v>
      </c>
      <c r="N86" s="111">
        <f>VLOOKUP($A86,'ADR Raw Data'!$B$6:$BE$43,'ADR Raw Data'!H$1,FALSE)</f>
        <v>89.3189596064325</v>
      </c>
      <c r="O86" s="111">
        <f>VLOOKUP($A86,'ADR Raw Data'!$B$6:$BE$43,'ADR Raw Data'!I$1,FALSE)</f>
        <v>92.616998093692899</v>
      </c>
      <c r="P86" s="111">
        <f>VLOOKUP($A86,'ADR Raw Data'!$B$6:$BE$43,'ADR Raw Data'!J$1,FALSE)</f>
        <v>89.932340971643001</v>
      </c>
      <c r="Q86" s="111">
        <f>VLOOKUP($A86,'ADR Raw Data'!$B$6:$BE$43,'ADR Raw Data'!K$1,FALSE)</f>
        <v>91.684040776892402</v>
      </c>
      <c r="R86" s="112">
        <f>VLOOKUP($A86,'ADR Raw Data'!$B$6:$BE$43,'ADR Raw Data'!L$1,FALSE)</f>
        <v>90.640600416088702</v>
      </c>
      <c r="S86" s="111">
        <f>VLOOKUP($A86,'ADR Raw Data'!$B$6:$BE$43,'ADR Raw Data'!N$1,FALSE)</f>
        <v>125.835955256432</v>
      </c>
      <c r="T86" s="111">
        <f>VLOOKUP($A86,'ADR Raw Data'!$B$6:$BE$43,'ADR Raw Data'!O$1,FALSE)</f>
        <v>128.56314130105901</v>
      </c>
      <c r="U86" s="112">
        <f>VLOOKUP($A86,'ADR Raw Data'!$B$6:$BE$43,'ADR Raw Data'!P$1,FALSE)</f>
        <v>127.20877889659801</v>
      </c>
      <c r="V86" s="113">
        <f>VLOOKUP($A86,'ADR Raw Data'!$B$6:$BE$43,'ADR Raw Data'!R$1,FALSE)</f>
        <v>102.77625325601601</v>
      </c>
      <c r="X86" s="110">
        <f>VLOOKUP($A86,'RevPAR Raw Data'!$B$6:$BE$43,'RevPAR Raw Data'!G$1,FALSE)</f>
        <v>55.080803337136302</v>
      </c>
      <c r="Y86" s="111">
        <f>VLOOKUP($A86,'RevPAR Raw Data'!$B$6:$BE$43,'RevPAR Raw Data'!H$1,FALSE)</f>
        <v>60.199857829435203</v>
      </c>
      <c r="Z86" s="111">
        <f>VLOOKUP($A86,'RevPAR Raw Data'!$B$6:$BE$43,'RevPAR Raw Data'!I$1,FALSE)</f>
        <v>65.130407529948599</v>
      </c>
      <c r="AA86" s="111">
        <f>VLOOKUP($A86,'RevPAR Raw Data'!$B$6:$BE$43,'RevPAR Raw Data'!J$1,FALSE)</f>
        <v>61.511053522532798</v>
      </c>
      <c r="AB86" s="111">
        <f>VLOOKUP($A86,'RevPAR Raw Data'!$B$6:$BE$43,'RevPAR Raw Data'!K$1,FALSE)</f>
        <v>65.638032615516195</v>
      </c>
      <c r="AC86" s="112">
        <f>VLOOKUP($A86,'RevPAR Raw Data'!$B$6:$BE$43,'RevPAR Raw Data'!L$1,FALSE)</f>
        <v>61.512030966913798</v>
      </c>
      <c r="AD86" s="111">
        <f>VLOOKUP($A86,'RevPAR Raw Data'!$B$6:$BE$43,'RevPAR Raw Data'!N$1,FALSE)</f>
        <v>105.323904934398</v>
      </c>
      <c r="AE86" s="111">
        <f>VLOOKUP($A86,'RevPAR Raw Data'!$B$6:$BE$43,'RevPAR Raw Data'!O$1,FALSE)</f>
        <v>109.073321106674</v>
      </c>
      <c r="AF86" s="112">
        <f>VLOOKUP($A86,'RevPAR Raw Data'!$B$6:$BE$43,'RevPAR Raw Data'!P$1,FALSE)</f>
        <v>107.198613020536</v>
      </c>
      <c r="AG86" s="113">
        <f>VLOOKUP($A86,'RevPAR Raw Data'!$B$6:$BE$43,'RevPAR Raw Data'!R$1,FALSE)</f>
        <v>74.565340125091595</v>
      </c>
    </row>
    <row r="87" spans="1:33" x14ac:dyDescent="0.25">
      <c r="A87" s="90" t="s">
        <v>14</v>
      </c>
      <c r="B87" s="78">
        <f>(VLOOKUP($A86,'Occupancy Raw Data'!$B$8:$BE$51,'Occupancy Raw Data'!T$3,FALSE))/100</f>
        <v>7.4806747873762E-2</v>
      </c>
      <c r="C87" s="79">
        <f>(VLOOKUP($A86,'Occupancy Raw Data'!$B$8:$BE$51,'Occupancy Raw Data'!U$3,FALSE))/100</f>
        <v>-2.2483117633385799E-2</v>
      </c>
      <c r="D87" s="79">
        <f>(VLOOKUP($A86,'Occupancy Raw Data'!$B$8:$BE$51,'Occupancy Raw Data'!V$3,FALSE))/100</f>
        <v>-0.10944397820964299</v>
      </c>
      <c r="E87" s="79">
        <f>(VLOOKUP($A86,'Occupancy Raw Data'!$B$8:$BE$51,'Occupancy Raw Data'!W$3,FALSE))/100</f>
        <v>-2.9703730848032101E-2</v>
      </c>
      <c r="F87" s="79">
        <f>(VLOOKUP($A86,'Occupancy Raw Data'!$B$8:$BE$51,'Occupancy Raw Data'!X$3,FALSE))/100</f>
        <v>1.9912774622786299E-2</v>
      </c>
      <c r="G87" s="79">
        <f>(VLOOKUP($A86,'Occupancy Raw Data'!$B$8:$BE$51,'Occupancy Raw Data'!Y$3,FALSE))/100</f>
        <v>-1.9081035556551201E-2</v>
      </c>
      <c r="H87" s="80">
        <f>(VLOOKUP($A86,'Occupancy Raw Data'!$B$8:$BE$51,'Occupancy Raw Data'!AA$3,FALSE))/100</f>
        <v>3.2944944540404697E-2</v>
      </c>
      <c r="I87" s="80">
        <f>(VLOOKUP($A86,'Occupancy Raw Data'!$B$8:$BE$51,'Occupancy Raw Data'!AB$3,FALSE))/100</f>
        <v>4.5827397111054399E-3</v>
      </c>
      <c r="J87" s="79">
        <f>(VLOOKUP($A86,'Occupancy Raw Data'!$B$8:$BE$51,'Occupancy Raw Data'!AC$3,FALSE))/100</f>
        <v>1.84704734486867E-2</v>
      </c>
      <c r="K87" s="81">
        <f>(VLOOKUP($A86,'Occupancy Raw Data'!$B$8:$BE$51,'Occupancy Raw Data'!AE$3,FALSE))/100</f>
        <v>-6.9298488025672502E-3</v>
      </c>
      <c r="M87" s="78">
        <f>(VLOOKUP($A86,'ADR Raw Data'!$B$6:$BE$49,'ADR Raw Data'!T$1,FALSE))/100</f>
        <v>1.4392721505186098E-2</v>
      </c>
      <c r="N87" s="79">
        <f>(VLOOKUP($A86,'ADR Raw Data'!$B$6:$BE$49,'ADR Raw Data'!U$1,FALSE))/100</f>
        <v>-7.2582065993361103E-2</v>
      </c>
      <c r="O87" s="79">
        <f>(VLOOKUP($A86,'ADR Raw Data'!$B$6:$BE$49,'ADR Raw Data'!V$1,FALSE))/100</f>
        <v>-0.11251761207080699</v>
      </c>
      <c r="P87" s="79">
        <f>(VLOOKUP($A86,'ADR Raw Data'!$B$6:$BE$49,'ADR Raw Data'!W$1,FALSE))/100</f>
        <v>-5.9058023654143595E-2</v>
      </c>
      <c r="Q87" s="79">
        <f>(VLOOKUP($A86,'ADR Raw Data'!$B$6:$BE$49,'ADR Raw Data'!X$1,FALSE))/100</f>
        <v>-5.8284654125323403E-2</v>
      </c>
      <c r="R87" s="79">
        <f>(VLOOKUP($A86,'ADR Raw Data'!$B$6:$BE$49,'ADR Raw Data'!Y$1,FALSE))/100</f>
        <v>-6.4173210939098502E-2</v>
      </c>
      <c r="S87" s="80">
        <f>(VLOOKUP($A86,'ADR Raw Data'!$B$6:$BE$49,'ADR Raw Data'!AA$1,FALSE))/100</f>
        <v>-2.9492796682195999E-2</v>
      </c>
      <c r="T87" s="80">
        <f>(VLOOKUP($A86,'ADR Raw Data'!$B$6:$BE$49,'ADR Raw Data'!AB$1,FALSE))/100</f>
        <v>-3.0410155475208901E-2</v>
      </c>
      <c r="U87" s="79">
        <f>(VLOOKUP($A86,'ADR Raw Data'!$B$6:$BE$49,'ADR Raw Data'!AC$1,FALSE))/100</f>
        <v>-3.0110794457274902E-2</v>
      </c>
      <c r="V87" s="81">
        <f>(VLOOKUP($A86,'ADR Raw Data'!$B$6:$BE$49,'ADR Raw Data'!AE$1,FALSE))/100</f>
        <v>-4.79785823164669E-2</v>
      </c>
      <c r="X87" s="78">
        <f>(VLOOKUP($A86,'RevPAR Raw Data'!$B$6:$BE$43,'RevPAR Raw Data'!T$1,FALSE))/100</f>
        <v>9.0276142067803794E-2</v>
      </c>
      <c r="Y87" s="79">
        <f>(VLOOKUP($A86,'RevPAR Raw Data'!$B$6:$BE$43,'RevPAR Raw Data'!U$1,FALSE))/100</f>
        <v>-9.3433312498943988E-2</v>
      </c>
      <c r="Z87" s="79">
        <f>(VLOOKUP($A86,'RevPAR Raw Data'!$B$6:$BE$43,'RevPAR Raw Data'!V$1,FALSE))/100</f>
        <v>-0.20964721519677201</v>
      </c>
      <c r="AA87" s="79">
        <f>(VLOOKUP($A86,'RevPAR Raw Data'!$B$6:$BE$43,'RevPAR Raw Data'!W$1,FALSE))/100</f>
        <v>-8.7007510863136392E-2</v>
      </c>
      <c r="AB87" s="79">
        <f>(VLOOKUP($A86,'RevPAR Raw Data'!$B$6:$BE$43,'RevPAR Raw Data'!X$1,FALSE))/100</f>
        <v>-3.9532488684101696E-2</v>
      </c>
      <c r="AC87" s="79">
        <f>(VLOOKUP($A86,'RevPAR Raw Data'!$B$6:$BE$43,'RevPAR Raw Data'!Y$1,FALSE))/100</f>
        <v>-8.2029755175942701E-2</v>
      </c>
      <c r="AD87" s="80">
        <f>(VLOOKUP($A86,'RevPAR Raw Data'!$B$6:$BE$43,'RevPAR Raw Data'!AA$1,FALSE))/100</f>
        <v>2.4805093071723601E-3</v>
      </c>
      <c r="AE87" s="80">
        <f>(VLOOKUP($A86,'RevPAR Raw Data'!$B$6:$BE$43,'RevPAR Raw Data'!AB$1,FALSE))/100</f>
        <v>-2.59667775912206E-2</v>
      </c>
      <c r="AF87" s="79">
        <f>(VLOOKUP($A86,'RevPAR Raw Data'!$B$6:$BE$43,'RevPAR Raw Data'!AC$1,FALSE))/100</f>
        <v>-1.2196481638129999E-2</v>
      </c>
      <c r="AG87" s="81">
        <f>(VLOOKUP($A86,'RevPAR Raw Data'!$B$6:$BE$43,'RevPAR Raw Data'!AE$1,FALSE))/100</f>
        <v>-5.4575946797819498E-2</v>
      </c>
    </row>
    <row r="88" spans="1:33" x14ac:dyDescent="0.25">
      <c r="A88" s="128"/>
      <c r="B88" s="106"/>
      <c r="C88" s="107"/>
      <c r="D88" s="107"/>
      <c r="E88" s="107"/>
      <c r="F88" s="107"/>
      <c r="G88" s="108"/>
      <c r="H88" s="88"/>
      <c r="I88" s="88"/>
      <c r="J88" s="108"/>
      <c r="K88" s="109"/>
      <c r="M88" s="110"/>
      <c r="N88" s="111"/>
      <c r="O88" s="111"/>
      <c r="P88" s="111"/>
      <c r="Q88" s="111"/>
      <c r="R88" s="112"/>
      <c r="S88" s="111"/>
      <c r="T88" s="111"/>
      <c r="U88" s="112"/>
      <c r="V88" s="113"/>
      <c r="X88" s="110"/>
      <c r="Y88" s="111"/>
      <c r="Z88" s="111"/>
      <c r="AA88" s="111"/>
      <c r="AB88" s="111"/>
      <c r="AC88" s="112"/>
      <c r="AD88" s="111"/>
      <c r="AE88" s="111"/>
      <c r="AF88" s="112"/>
      <c r="AG88" s="113"/>
    </row>
    <row r="89" spans="1:33" x14ac:dyDescent="0.25">
      <c r="A89" s="105" t="s">
        <v>44</v>
      </c>
      <c r="B89" s="106">
        <f>(VLOOKUP($A89,'Occupancy Raw Data'!$B$8:$BE$45,'Occupancy Raw Data'!G$3,FALSE))/100</f>
        <v>0.57055107055107002</v>
      </c>
      <c r="C89" s="107">
        <f>(VLOOKUP($A89,'Occupancy Raw Data'!$B$8:$BE$45,'Occupancy Raw Data'!H$3,FALSE))/100</f>
        <v>0.67532467532467511</v>
      </c>
      <c r="D89" s="107">
        <f>(VLOOKUP($A89,'Occupancy Raw Data'!$B$8:$BE$45,'Occupancy Raw Data'!I$3,FALSE))/100</f>
        <v>0.76114426114426093</v>
      </c>
      <c r="E89" s="107">
        <f>(VLOOKUP($A89,'Occupancy Raw Data'!$B$8:$BE$45,'Occupancy Raw Data'!J$3,FALSE))/100</f>
        <v>0.77869427869427799</v>
      </c>
      <c r="F89" s="107">
        <f>(VLOOKUP($A89,'Occupancy Raw Data'!$B$8:$BE$45,'Occupancy Raw Data'!K$3,FALSE))/100</f>
        <v>0.79905229905229902</v>
      </c>
      <c r="G89" s="108">
        <f>(VLOOKUP($A89,'Occupancy Raw Data'!$B$8:$BE$45,'Occupancy Raw Data'!L$3,FALSE))/100</f>
        <v>0.71695331695331599</v>
      </c>
      <c r="H89" s="88">
        <f>(VLOOKUP($A89,'Occupancy Raw Data'!$B$8:$BE$45,'Occupancy Raw Data'!N$3,FALSE))/100</f>
        <v>0.83415233415233403</v>
      </c>
      <c r="I89" s="88">
        <f>(VLOOKUP($A89,'Occupancy Raw Data'!$B$8:$BE$45,'Occupancy Raw Data'!O$3,FALSE))/100</f>
        <v>0.80484380484380391</v>
      </c>
      <c r="J89" s="108">
        <f>(VLOOKUP($A89,'Occupancy Raw Data'!$B$8:$BE$45,'Occupancy Raw Data'!P$3,FALSE))/100</f>
        <v>0.81949806949806903</v>
      </c>
      <c r="K89" s="109">
        <f>(VLOOKUP($A89,'Occupancy Raw Data'!$B$8:$BE$45,'Occupancy Raw Data'!R$3,FALSE))/100</f>
        <v>0.74625181768038895</v>
      </c>
      <c r="M89" s="110">
        <f>VLOOKUP($A89,'ADR Raw Data'!$B$6:$BE$43,'ADR Raw Data'!G$1,FALSE)</f>
        <v>115.920460196862</v>
      </c>
      <c r="N89" s="111">
        <f>VLOOKUP($A89,'ADR Raw Data'!$B$6:$BE$43,'ADR Raw Data'!H$1,FALSE)</f>
        <v>122.44558079521801</v>
      </c>
      <c r="O89" s="111">
        <f>VLOOKUP($A89,'ADR Raw Data'!$B$6:$BE$43,'ADR Raw Data'!I$1,FALSE)</f>
        <v>124.35890721697</v>
      </c>
      <c r="P89" s="111">
        <f>VLOOKUP($A89,'ADR Raw Data'!$B$6:$BE$43,'ADR Raw Data'!J$1,FALSE)</f>
        <v>133.262386544962</v>
      </c>
      <c r="Q89" s="111">
        <f>VLOOKUP($A89,'ADR Raw Data'!$B$6:$BE$43,'ADR Raw Data'!K$1,FALSE)</f>
        <v>128.48981188227501</v>
      </c>
      <c r="R89" s="112">
        <f>VLOOKUP($A89,'ADR Raw Data'!$B$6:$BE$43,'ADR Raw Data'!L$1,FALSE)</f>
        <v>125.510227856653</v>
      </c>
      <c r="S89" s="111">
        <f>VLOOKUP($A89,'ADR Raw Data'!$B$6:$BE$43,'ADR Raw Data'!N$1,FALSE)</f>
        <v>155.916932589943</v>
      </c>
      <c r="T89" s="111">
        <f>VLOOKUP($A89,'ADR Raw Data'!$B$6:$BE$43,'ADR Raw Data'!O$1,FALSE)</f>
        <v>154.58982293938001</v>
      </c>
      <c r="U89" s="112">
        <f>VLOOKUP($A89,'ADR Raw Data'!$B$6:$BE$43,'ADR Raw Data'!P$1,FALSE)</f>
        <v>155.265243452189</v>
      </c>
      <c r="V89" s="113">
        <f>VLOOKUP($A89,'ADR Raw Data'!$B$6:$BE$43,'ADR Raw Data'!R$1,FALSE)</f>
        <v>134.846095172182</v>
      </c>
      <c r="X89" s="110">
        <f>VLOOKUP($A89,'RevPAR Raw Data'!$B$6:$BE$43,'RevPAR Raw Data'!G$1,FALSE)</f>
        <v>66.138542664092597</v>
      </c>
      <c r="Y89" s="111">
        <f>VLOOKUP($A89,'RevPAR Raw Data'!$B$6:$BE$43,'RevPAR Raw Data'!H$1,FALSE)</f>
        <v>82.690522095472005</v>
      </c>
      <c r="Z89" s="111">
        <f>VLOOKUP($A89,'RevPAR Raw Data'!$B$6:$BE$43,'RevPAR Raw Data'!I$1,FALSE)</f>
        <v>94.655068550368497</v>
      </c>
      <c r="AA89" s="111">
        <f>VLOOKUP($A89,'RevPAR Raw Data'!$B$6:$BE$43,'RevPAR Raw Data'!J$1,FALSE)</f>
        <v>103.770657967707</v>
      </c>
      <c r="AB89" s="111">
        <f>VLOOKUP($A89,'RevPAR Raw Data'!$B$6:$BE$43,'RevPAR Raw Data'!K$1,FALSE)</f>
        <v>102.67007958932901</v>
      </c>
      <c r="AC89" s="112">
        <f>VLOOKUP($A89,'RevPAR Raw Data'!$B$6:$BE$43,'RevPAR Raw Data'!L$1,FALSE)</f>
        <v>89.984974173394093</v>
      </c>
      <c r="AD89" s="111">
        <f>VLOOKUP($A89,'RevPAR Raw Data'!$B$6:$BE$43,'RevPAR Raw Data'!N$1,FALSE)</f>
        <v>130.058473253773</v>
      </c>
      <c r="AE89" s="111">
        <f>VLOOKUP($A89,'RevPAR Raw Data'!$B$6:$BE$43,'RevPAR Raw Data'!O$1,FALSE)</f>
        <v>124.42066128466099</v>
      </c>
      <c r="AF89" s="112">
        <f>VLOOKUP($A89,'RevPAR Raw Data'!$B$6:$BE$43,'RevPAR Raw Data'!P$1,FALSE)</f>
        <v>127.23956726921701</v>
      </c>
      <c r="AG89" s="113">
        <f>VLOOKUP($A89,'RevPAR Raw Data'!$B$6:$BE$43,'RevPAR Raw Data'!R$1,FALSE)</f>
        <v>100.62914362934301</v>
      </c>
    </row>
    <row r="90" spans="1:33" x14ac:dyDescent="0.25">
      <c r="A90" s="90" t="s">
        <v>14</v>
      </c>
      <c r="B90" s="78">
        <f>(VLOOKUP($A89,'Occupancy Raw Data'!$B$8:$BE$51,'Occupancy Raw Data'!T$3,FALSE))/100</f>
        <v>-4.7745754945052496E-2</v>
      </c>
      <c r="C90" s="79">
        <f>(VLOOKUP($A89,'Occupancy Raw Data'!$B$8:$BE$51,'Occupancy Raw Data'!U$3,FALSE))/100</f>
        <v>-6.2469176393227001E-2</v>
      </c>
      <c r="D90" s="79">
        <f>(VLOOKUP($A89,'Occupancy Raw Data'!$B$8:$BE$51,'Occupancy Raw Data'!V$3,FALSE))/100</f>
        <v>6.9138764337094106E-3</v>
      </c>
      <c r="E90" s="79">
        <f>(VLOOKUP($A89,'Occupancy Raw Data'!$B$8:$BE$51,'Occupancy Raw Data'!W$3,FALSE))/100</f>
        <v>-2.94264225561935E-3</v>
      </c>
      <c r="F90" s="79">
        <f>(VLOOKUP($A89,'Occupancy Raw Data'!$B$8:$BE$51,'Occupancy Raw Data'!X$3,FALSE))/100</f>
        <v>2.0603641992219802E-2</v>
      </c>
      <c r="G90" s="79">
        <f>(VLOOKUP($A89,'Occupancy Raw Data'!$B$8:$BE$51,'Occupancy Raw Data'!Y$3,FALSE))/100</f>
        <v>-1.4988010940793399E-2</v>
      </c>
      <c r="H90" s="80">
        <f>(VLOOKUP($A89,'Occupancy Raw Data'!$B$8:$BE$51,'Occupancy Raw Data'!AA$3,FALSE))/100</f>
        <v>4.0046078196493501E-2</v>
      </c>
      <c r="I90" s="80">
        <f>(VLOOKUP($A89,'Occupancy Raw Data'!$B$8:$BE$51,'Occupancy Raw Data'!AB$3,FALSE))/100</f>
        <v>-2.7537241732156898E-2</v>
      </c>
      <c r="J90" s="79">
        <f>(VLOOKUP($A89,'Occupancy Raw Data'!$B$8:$BE$51,'Occupancy Raw Data'!AC$3,FALSE))/100</f>
        <v>5.72358303152363E-3</v>
      </c>
      <c r="K90" s="81">
        <f>(VLOOKUP($A89,'Occupancy Raw Data'!$B$8:$BE$51,'Occupancy Raw Data'!AE$3,FALSE))/100</f>
        <v>-8.5820222430425704E-3</v>
      </c>
      <c r="M90" s="78">
        <f>(VLOOKUP($A89,'ADR Raw Data'!$B$6:$BE$49,'ADR Raw Data'!T$1,FALSE))/100</f>
        <v>-6.6310741090871194E-3</v>
      </c>
      <c r="N90" s="79">
        <f>(VLOOKUP($A89,'ADR Raw Data'!$B$6:$BE$49,'ADR Raw Data'!U$1,FALSE))/100</f>
        <v>-5.4752365775147499E-2</v>
      </c>
      <c r="O90" s="79">
        <f>(VLOOKUP($A89,'ADR Raw Data'!$B$6:$BE$49,'ADR Raw Data'!V$1,FALSE))/100</f>
        <v>-6.1079556588078801E-2</v>
      </c>
      <c r="P90" s="79">
        <f>(VLOOKUP($A89,'ADR Raw Data'!$B$6:$BE$49,'ADR Raw Data'!W$1,FALSE))/100</f>
        <v>-1.8895913512688801E-2</v>
      </c>
      <c r="Q90" s="79">
        <f>(VLOOKUP($A89,'ADR Raw Data'!$B$6:$BE$49,'ADR Raw Data'!X$1,FALSE))/100</f>
        <v>-5.4011682188103698E-2</v>
      </c>
      <c r="R90" s="79">
        <f>(VLOOKUP($A89,'ADR Raw Data'!$B$6:$BE$49,'ADR Raw Data'!Y$1,FALSE))/100</f>
        <v>-3.9934256758566503E-2</v>
      </c>
      <c r="S90" s="80">
        <f>(VLOOKUP($A89,'ADR Raw Data'!$B$6:$BE$49,'ADR Raw Data'!AA$1,FALSE))/100</f>
        <v>-2.1862756305927999E-3</v>
      </c>
      <c r="T90" s="80">
        <f>(VLOOKUP($A89,'ADR Raw Data'!$B$6:$BE$49,'ADR Raw Data'!AB$1,FALSE))/100</f>
        <v>-3.9316833083184302E-2</v>
      </c>
      <c r="U90" s="79">
        <f>(VLOOKUP($A89,'ADR Raw Data'!$B$6:$BE$49,'ADR Raw Data'!AC$1,FALSE))/100</f>
        <v>-2.11751969473131E-2</v>
      </c>
      <c r="V90" s="81">
        <f>(VLOOKUP($A89,'ADR Raw Data'!$B$6:$BE$49,'ADR Raw Data'!AE$1,FALSE))/100</f>
        <v>-3.2377142908307704E-2</v>
      </c>
      <c r="X90" s="78">
        <f>(VLOOKUP($A89,'RevPAR Raw Data'!$B$6:$BE$43,'RevPAR Raw Data'!T$1,FALSE))/100</f>
        <v>-5.4060223414704699E-2</v>
      </c>
      <c r="Y90" s="79">
        <f>(VLOOKUP($A89,'RevPAR Raw Data'!$B$6:$BE$43,'RevPAR Raw Data'!U$1,FALSE))/100</f>
        <v>-0.11380120697282001</v>
      </c>
      <c r="Z90" s="79">
        <f>(VLOOKUP($A89,'RevPAR Raw Data'!$B$6:$BE$43,'RevPAR Raw Data'!V$1,FALSE))/100</f>
        <v>-5.4587976661245194E-2</v>
      </c>
      <c r="AA90" s="79">
        <f>(VLOOKUP($A89,'RevPAR Raw Data'!$B$6:$BE$43,'RevPAR Raw Data'!W$1,FALSE))/100</f>
        <v>-2.1782951854747198E-2</v>
      </c>
      <c r="AB90" s="79">
        <f>(VLOOKUP($A89,'RevPAR Raw Data'!$B$6:$BE$43,'RevPAR Raw Data'!X$1,FALSE))/100</f>
        <v>-3.45208775590852E-2</v>
      </c>
      <c r="AC90" s="79">
        <f>(VLOOKUP($A89,'RevPAR Raw Data'!$B$6:$BE$43,'RevPAR Raw Data'!Y$1,FALSE))/100</f>
        <v>-5.4323732622149998E-2</v>
      </c>
      <c r="AD90" s="80">
        <f>(VLOOKUP($A89,'RevPAR Raw Data'!$B$6:$BE$43,'RevPAR Raw Data'!AA$1,FALSE))/100</f>
        <v>3.7772250801038895E-2</v>
      </c>
      <c r="AE90" s="80">
        <f>(VLOOKUP($A89,'RevPAR Raw Data'!$B$6:$BE$43,'RevPAR Raw Data'!AB$1,FALSE))/100</f>
        <v>-6.5771397678586696E-2</v>
      </c>
      <c r="AF90" s="79">
        <f>(VLOOKUP($A89,'RevPAR Raw Data'!$B$6:$BE$43,'RevPAR Raw Data'!AC$1,FALSE))/100</f>
        <v>-1.5572811913726302E-2</v>
      </c>
      <c r="AG90" s="81">
        <f>(VLOOKUP($A89,'RevPAR Raw Data'!$B$6:$BE$43,'RevPAR Raw Data'!AE$1,FALSE))/100</f>
        <v>-4.0681303790745096E-2</v>
      </c>
    </row>
    <row r="91" spans="1:33" x14ac:dyDescent="0.25">
      <c r="A91" s="128"/>
      <c r="B91" s="106"/>
      <c r="C91" s="107"/>
      <c r="D91" s="107"/>
      <c r="E91" s="107"/>
      <c r="F91" s="107"/>
      <c r="G91" s="108"/>
      <c r="H91" s="88"/>
      <c r="I91" s="88"/>
      <c r="J91" s="108"/>
      <c r="K91" s="109"/>
      <c r="M91" s="110"/>
      <c r="N91" s="111"/>
      <c r="O91" s="111"/>
      <c r="P91" s="111"/>
      <c r="Q91" s="111"/>
      <c r="R91" s="112"/>
      <c r="S91" s="111"/>
      <c r="T91" s="111"/>
      <c r="U91" s="112"/>
      <c r="V91" s="113"/>
      <c r="X91" s="110"/>
      <c r="Y91" s="111"/>
      <c r="Z91" s="111"/>
      <c r="AA91" s="111"/>
      <c r="AB91" s="111"/>
      <c r="AC91" s="112"/>
      <c r="AD91" s="111"/>
      <c r="AE91" s="111"/>
      <c r="AF91" s="112"/>
      <c r="AG91" s="113"/>
    </row>
    <row r="92" spans="1:33" x14ac:dyDescent="0.25">
      <c r="A92" s="105" t="s">
        <v>45</v>
      </c>
      <c r="B92" s="106">
        <f>(VLOOKUP($A92,'Occupancy Raw Data'!$B$8:$BE$45,'Occupancy Raw Data'!G$3,FALSE))/100</f>
        <v>0.59908049559728804</v>
      </c>
      <c r="C92" s="107">
        <f>(VLOOKUP($A92,'Occupancy Raw Data'!$B$8:$BE$45,'Occupancy Raw Data'!H$3,FALSE))/100</f>
        <v>0.65822488895815401</v>
      </c>
      <c r="D92" s="107">
        <f>(VLOOKUP($A92,'Occupancy Raw Data'!$B$8:$BE$45,'Occupancy Raw Data'!I$3,FALSE))/100</f>
        <v>0.69399205174160306</v>
      </c>
      <c r="E92" s="107">
        <f>(VLOOKUP($A92,'Occupancy Raw Data'!$B$8:$BE$45,'Occupancy Raw Data'!J$3,FALSE))/100</f>
        <v>0.73622691498480408</v>
      </c>
      <c r="F92" s="107">
        <f>(VLOOKUP($A92,'Occupancy Raw Data'!$B$8:$BE$45,'Occupancy Raw Data'!K$3,FALSE))/100</f>
        <v>0.76521468090080202</v>
      </c>
      <c r="G92" s="108">
        <f>(VLOOKUP($A92,'Occupancy Raw Data'!$B$8:$BE$45,'Occupancy Raw Data'!L$3,FALSE))/100</f>
        <v>0.69054780643653002</v>
      </c>
      <c r="H92" s="88">
        <f>(VLOOKUP($A92,'Occupancy Raw Data'!$B$8:$BE$45,'Occupancy Raw Data'!N$3,FALSE))/100</f>
        <v>0.84017766695238805</v>
      </c>
      <c r="I92" s="88">
        <f>(VLOOKUP($A92,'Occupancy Raw Data'!$B$8:$BE$45,'Occupancy Raw Data'!O$3,FALSE))/100</f>
        <v>0.86612639289332094</v>
      </c>
      <c r="J92" s="108">
        <f>(VLOOKUP($A92,'Occupancy Raw Data'!$B$8:$BE$45,'Occupancy Raw Data'!P$3,FALSE))/100</f>
        <v>0.8531520299228551</v>
      </c>
      <c r="K92" s="109">
        <f>(VLOOKUP($A92,'Occupancy Raw Data'!$B$8:$BE$45,'Occupancy Raw Data'!R$3,FALSE))/100</f>
        <v>0.73700615600405195</v>
      </c>
      <c r="M92" s="110">
        <f>VLOOKUP($A92,'ADR Raw Data'!$B$6:$BE$43,'ADR Raw Data'!G$1,FALSE)</f>
        <v>203.51279080385001</v>
      </c>
      <c r="N92" s="111">
        <f>VLOOKUP($A92,'ADR Raw Data'!$B$6:$BE$43,'ADR Raw Data'!H$1,FALSE)</f>
        <v>200.24294150585999</v>
      </c>
      <c r="O92" s="111">
        <f>VLOOKUP($A92,'ADR Raw Data'!$B$6:$BE$43,'ADR Raw Data'!I$1,FALSE)</f>
        <v>202.30996067819399</v>
      </c>
      <c r="P92" s="111">
        <f>VLOOKUP($A92,'ADR Raw Data'!$B$6:$BE$43,'ADR Raw Data'!J$1,FALSE)</f>
        <v>207.84836663844101</v>
      </c>
      <c r="Q92" s="111">
        <f>VLOOKUP($A92,'ADR Raw Data'!$B$6:$BE$43,'ADR Raw Data'!K$1,FALSE)</f>
        <v>214.40841133401199</v>
      </c>
      <c r="R92" s="112">
        <f>VLOOKUP($A92,'ADR Raw Data'!$B$6:$BE$43,'ADR Raw Data'!L$1,FALSE)</f>
        <v>205.98688617888001</v>
      </c>
      <c r="S92" s="111">
        <f>VLOOKUP($A92,'ADR Raw Data'!$B$6:$BE$43,'ADR Raw Data'!N$1,FALSE)</f>
        <v>264.42582408644</v>
      </c>
      <c r="T92" s="111">
        <f>VLOOKUP($A92,'ADR Raw Data'!$B$6:$BE$43,'ADR Raw Data'!O$1,FALSE)</f>
        <v>269.81477073324299</v>
      </c>
      <c r="U92" s="112">
        <f>VLOOKUP($A92,'ADR Raw Data'!$B$6:$BE$43,'ADR Raw Data'!P$1,FALSE)</f>
        <v>267.16127378179601</v>
      </c>
      <c r="V92" s="113">
        <f>VLOOKUP($A92,'ADR Raw Data'!$B$6:$BE$43,'ADR Raw Data'!R$1,FALSE)</f>
        <v>226.21972860012599</v>
      </c>
      <c r="X92" s="110">
        <f>VLOOKUP($A92,'RevPAR Raw Data'!$B$6:$BE$43,'RevPAR Raw Data'!G$1,FALSE)</f>
        <v>121.920543575157</v>
      </c>
      <c r="Y92" s="111">
        <f>VLOOKUP($A92,'RevPAR Raw Data'!$B$6:$BE$43,'RevPAR Raw Data'!H$1,FALSE)</f>
        <v>131.80488793734901</v>
      </c>
      <c r="Z92" s="111">
        <f>VLOOKUP($A92,'RevPAR Raw Data'!$B$6:$BE$43,'RevPAR Raw Data'!I$1,FALSE)</f>
        <v>140.401504698823</v>
      </c>
      <c r="AA92" s="111">
        <f>VLOOKUP($A92,'RevPAR Raw Data'!$B$6:$BE$43,'RevPAR Raw Data'!J$1,FALSE)</f>
        <v>153.02356175484999</v>
      </c>
      <c r="AB92" s="111">
        <f>VLOOKUP($A92,'RevPAR Raw Data'!$B$6:$BE$43,'RevPAR Raw Data'!K$1,FALSE)</f>
        <v>164.068464061404</v>
      </c>
      <c r="AC92" s="112">
        <f>VLOOKUP($A92,'RevPAR Raw Data'!$B$6:$BE$43,'RevPAR Raw Data'!L$1,FALSE)</f>
        <v>142.24379240551701</v>
      </c>
      <c r="AD92" s="111">
        <f>VLOOKUP($A92,'RevPAR Raw Data'!$B$6:$BE$43,'RevPAR Raw Data'!N$1,FALSE)</f>
        <v>222.16467196290799</v>
      </c>
      <c r="AE92" s="111">
        <f>VLOOKUP($A92,'RevPAR Raw Data'!$B$6:$BE$43,'RevPAR Raw Data'!O$1,FALSE)</f>
        <v>233.69369412452201</v>
      </c>
      <c r="AF92" s="112">
        <f>VLOOKUP($A92,'RevPAR Raw Data'!$B$6:$BE$43,'RevPAR Raw Data'!P$1,FALSE)</f>
        <v>227.929183043715</v>
      </c>
      <c r="AG92" s="113">
        <f>VLOOKUP($A92,'RevPAR Raw Data'!$B$6:$BE$43,'RevPAR Raw Data'!R$1,FALSE)</f>
        <v>166.72533258785899</v>
      </c>
    </row>
    <row r="93" spans="1:33" x14ac:dyDescent="0.25">
      <c r="A93" s="90" t="s">
        <v>14</v>
      </c>
      <c r="B93" s="78">
        <f>(VLOOKUP($A92,'Occupancy Raw Data'!$B$8:$BE$51,'Occupancy Raw Data'!T$3,FALSE))/100</f>
        <v>-1.7933442266496701E-2</v>
      </c>
      <c r="C93" s="79">
        <f>(VLOOKUP($A92,'Occupancy Raw Data'!$B$8:$BE$51,'Occupancy Raw Data'!U$3,FALSE))/100</f>
        <v>-6.8409988433065894E-2</v>
      </c>
      <c r="D93" s="79">
        <f>(VLOOKUP($A92,'Occupancy Raw Data'!$B$8:$BE$51,'Occupancy Raw Data'!V$3,FALSE))/100</f>
        <v>-7.47253280644357E-2</v>
      </c>
      <c r="E93" s="79">
        <f>(VLOOKUP($A92,'Occupancy Raw Data'!$B$8:$BE$51,'Occupancy Raw Data'!W$3,FALSE))/100</f>
        <v>-8.5271535241359005E-3</v>
      </c>
      <c r="F93" s="79">
        <f>(VLOOKUP($A92,'Occupancy Raw Data'!$B$8:$BE$51,'Occupancy Raw Data'!X$3,FALSE))/100</f>
        <v>4.5095798093104197E-2</v>
      </c>
      <c r="G93" s="79">
        <f>(VLOOKUP($A92,'Occupancy Raw Data'!$B$8:$BE$51,'Occupancy Raw Data'!Y$3,FALSE))/100</f>
        <v>-2.5028542595551498E-2</v>
      </c>
      <c r="H93" s="80">
        <f>(VLOOKUP($A92,'Occupancy Raw Data'!$B$8:$BE$51,'Occupancy Raw Data'!AA$3,FALSE))/100</f>
        <v>7.8068404085878007E-2</v>
      </c>
      <c r="I93" s="80">
        <f>(VLOOKUP($A92,'Occupancy Raw Data'!$B$8:$BE$51,'Occupancy Raw Data'!AB$3,FALSE))/100</f>
        <v>2.60360118994257E-3</v>
      </c>
      <c r="J93" s="79">
        <f>(VLOOKUP($A92,'Occupancy Raw Data'!$B$8:$BE$51,'Occupancy Raw Data'!AC$3,FALSE))/100</f>
        <v>3.8394722559620897E-2</v>
      </c>
      <c r="K93" s="81">
        <f>(VLOOKUP($A92,'Occupancy Raw Data'!$B$8:$BE$51,'Occupancy Raw Data'!AE$3,FALSE))/100</f>
        <v>-4.9270496537064199E-3</v>
      </c>
      <c r="M93" s="78">
        <f>(VLOOKUP($A92,'ADR Raw Data'!$B$6:$BE$49,'ADR Raw Data'!T$1,FALSE))/100</f>
        <v>3.4032777442446998E-3</v>
      </c>
      <c r="N93" s="79">
        <f>(VLOOKUP($A92,'ADR Raw Data'!$B$6:$BE$49,'ADR Raw Data'!U$1,FALSE))/100</f>
        <v>-4.2799974249063802E-2</v>
      </c>
      <c r="O93" s="79">
        <f>(VLOOKUP($A92,'ADR Raw Data'!$B$6:$BE$49,'ADR Raw Data'!V$1,FALSE))/100</f>
        <v>-2.5917717864159702E-2</v>
      </c>
      <c r="P93" s="79">
        <f>(VLOOKUP($A92,'ADR Raw Data'!$B$6:$BE$49,'ADR Raw Data'!W$1,FALSE))/100</f>
        <v>-8.7155916023321303E-3</v>
      </c>
      <c r="Q93" s="79">
        <f>(VLOOKUP($A92,'ADR Raw Data'!$B$6:$BE$49,'ADR Raw Data'!X$1,FALSE))/100</f>
        <v>1.6054391479125001E-2</v>
      </c>
      <c r="R93" s="79">
        <f>(VLOOKUP($A92,'ADR Raw Data'!$B$6:$BE$49,'ADR Raw Data'!Y$1,FALSE))/100</f>
        <v>-1.0904102955789701E-2</v>
      </c>
      <c r="S93" s="80">
        <f>(VLOOKUP($A92,'ADR Raw Data'!$B$6:$BE$49,'ADR Raw Data'!AA$1,FALSE))/100</f>
        <v>4.5777365859776903E-2</v>
      </c>
      <c r="T93" s="80">
        <f>(VLOOKUP($A92,'ADR Raw Data'!$B$6:$BE$49,'ADR Raw Data'!AB$1,FALSE))/100</f>
        <v>2.4432150842225799E-2</v>
      </c>
      <c r="U93" s="79">
        <f>(VLOOKUP($A92,'ADR Raw Data'!$B$6:$BE$49,'ADR Raw Data'!AC$1,FALSE))/100</f>
        <v>3.3960871600030501E-2</v>
      </c>
      <c r="V93" s="81">
        <f>(VLOOKUP($A92,'ADR Raw Data'!$B$6:$BE$49,'ADR Raw Data'!AE$1,FALSE))/100</f>
        <v>9.2536014481050203E-3</v>
      </c>
      <c r="X93" s="78">
        <f>(VLOOKUP($A92,'RevPAR Raw Data'!$B$6:$BE$43,'RevPAR Raw Data'!T$1,FALSE))/100</f>
        <v>-1.4591197007195199E-2</v>
      </c>
      <c r="Y93" s="79">
        <f>(VLOOKUP($A92,'RevPAR Raw Data'!$B$6:$BE$43,'RevPAR Raw Data'!U$1,FALSE))/100</f>
        <v>-0.10828201693881499</v>
      </c>
      <c r="Z93" s="79">
        <f>(VLOOKUP($A92,'RevPAR Raw Data'!$B$6:$BE$43,'RevPAR Raw Data'!V$1,FALSE))/100</f>
        <v>-9.870633595851469E-2</v>
      </c>
      <c r="AA93" s="79">
        <f>(VLOOKUP($A92,'RevPAR Raw Data'!$B$6:$BE$43,'RevPAR Raw Data'!W$1,FALSE))/100</f>
        <v>-1.7168425938821199E-2</v>
      </c>
      <c r="AB93" s="79">
        <f>(VLOOKUP($A92,'RevPAR Raw Data'!$B$6:$BE$43,'RevPAR Raw Data'!X$1,FALSE))/100</f>
        <v>6.1874175168879504E-2</v>
      </c>
      <c r="AC93" s="79">
        <f>(VLOOKUP($A92,'RevPAR Raw Data'!$B$6:$BE$43,'RevPAR Raw Data'!Y$1,FALSE))/100</f>
        <v>-3.5659731746046003E-2</v>
      </c>
      <c r="AD93" s="80">
        <f>(VLOOKUP($A92,'RevPAR Raw Data'!$B$6:$BE$43,'RevPAR Raw Data'!AA$1,FALSE))/100</f>
        <v>0.127419535841583</v>
      </c>
      <c r="AE93" s="80">
        <f>(VLOOKUP($A92,'RevPAR Raw Data'!$B$6:$BE$43,'RevPAR Raw Data'!AB$1,FALSE))/100</f>
        <v>2.7099363609174101E-2</v>
      </c>
      <c r="AF93" s="79">
        <f>(VLOOKUP($A92,'RevPAR Raw Data'!$B$6:$BE$43,'RevPAR Raw Data'!AC$1,FALSE))/100</f>
        <v>7.3659512402617505E-2</v>
      </c>
      <c r="AG93" s="81">
        <f>(VLOOKUP($A92,'RevPAR Raw Data'!$B$6:$BE$43,'RevPAR Raw Data'!AE$1,FALSE))/100</f>
        <v>4.2809588405881803E-3</v>
      </c>
    </row>
    <row r="94" spans="1:33" x14ac:dyDescent="0.25">
      <c r="A94" s="128"/>
      <c r="B94" s="106"/>
      <c r="C94" s="107"/>
      <c r="D94" s="107"/>
      <c r="E94" s="107"/>
      <c r="F94" s="107"/>
      <c r="G94" s="108"/>
      <c r="H94" s="88"/>
      <c r="I94" s="88"/>
      <c r="J94" s="108"/>
      <c r="K94" s="109"/>
      <c r="M94" s="110"/>
      <c r="N94" s="111"/>
      <c r="O94" s="111"/>
      <c r="P94" s="111"/>
      <c r="Q94" s="111"/>
      <c r="R94" s="112"/>
      <c r="S94" s="111"/>
      <c r="T94" s="111"/>
      <c r="U94" s="112"/>
      <c r="V94" s="113"/>
      <c r="X94" s="110"/>
      <c r="Y94" s="111"/>
      <c r="Z94" s="111"/>
      <c r="AA94" s="111"/>
      <c r="AB94" s="111"/>
      <c r="AC94" s="112"/>
      <c r="AD94" s="111"/>
      <c r="AE94" s="111"/>
      <c r="AF94" s="112"/>
      <c r="AG94" s="113"/>
    </row>
    <row r="95" spans="1:33" x14ac:dyDescent="0.25">
      <c r="A95" s="105" t="s">
        <v>46</v>
      </c>
      <c r="B95" s="106">
        <f>(VLOOKUP($A95,'Occupancy Raw Data'!$B$8:$BE$45,'Occupancy Raw Data'!G$3,FALSE))/100</f>
        <v>0.47777488952430403</v>
      </c>
      <c r="C95" s="107">
        <f>(VLOOKUP($A95,'Occupancy Raw Data'!$B$8:$BE$45,'Occupancy Raw Data'!H$3,FALSE))/100</f>
        <v>0.50259942812581204</v>
      </c>
      <c r="D95" s="107">
        <f>(VLOOKUP($A95,'Occupancy Raw Data'!$B$8:$BE$45,'Occupancy Raw Data'!I$3,FALSE))/100</f>
        <v>0.51117754094099199</v>
      </c>
      <c r="E95" s="107">
        <f>(VLOOKUP($A95,'Occupancy Raw Data'!$B$8:$BE$45,'Occupancy Raw Data'!J$3,FALSE))/100</f>
        <v>0.52807382375877299</v>
      </c>
      <c r="F95" s="107">
        <f>(VLOOKUP($A95,'Occupancy Raw Data'!$B$8:$BE$45,'Occupancy Raw Data'!K$3,FALSE))/100</f>
        <v>0.59085001299714002</v>
      </c>
      <c r="G95" s="108">
        <f>(VLOOKUP($A95,'Occupancy Raw Data'!$B$8:$BE$45,'Occupancy Raw Data'!L$3,FALSE))/100</f>
        <v>0.52209513906940397</v>
      </c>
      <c r="H95" s="88">
        <f>(VLOOKUP($A95,'Occupancy Raw Data'!$B$8:$BE$45,'Occupancy Raw Data'!N$3,FALSE))/100</f>
        <v>0.76059266961268501</v>
      </c>
      <c r="I95" s="88">
        <f>(VLOOKUP($A95,'Occupancy Raw Data'!$B$8:$BE$45,'Occupancy Raw Data'!O$3,FALSE))/100</f>
        <v>0.78541720821419203</v>
      </c>
      <c r="J95" s="108">
        <f>(VLOOKUP($A95,'Occupancy Raw Data'!$B$8:$BE$45,'Occupancy Raw Data'!P$3,FALSE))/100</f>
        <v>0.77300493891343902</v>
      </c>
      <c r="K95" s="109">
        <f>(VLOOKUP($A95,'Occupancy Raw Data'!$B$8:$BE$45,'Occupancy Raw Data'!R$3,FALSE))/100</f>
        <v>0.59378365331055694</v>
      </c>
      <c r="M95" s="110">
        <f>VLOOKUP($A95,'ADR Raw Data'!$B$6:$BE$43,'ADR Raw Data'!G$1,FALSE)</f>
        <v>129.42379760609299</v>
      </c>
      <c r="N95" s="111">
        <f>VLOOKUP($A95,'ADR Raw Data'!$B$6:$BE$43,'ADR Raw Data'!H$1,FALSE)</f>
        <v>126.10103697957</v>
      </c>
      <c r="O95" s="111">
        <f>VLOOKUP($A95,'ADR Raw Data'!$B$6:$BE$43,'ADR Raw Data'!I$1,FALSE)</f>
        <v>153.386534452072</v>
      </c>
      <c r="P95" s="111">
        <f>VLOOKUP($A95,'ADR Raw Data'!$B$6:$BE$43,'ADR Raw Data'!J$1,FALSE)</f>
        <v>119.836697021904</v>
      </c>
      <c r="Q95" s="111">
        <f>VLOOKUP($A95,'ADR Raw Data'!$B$6:$BE$43,'ADR Raw Data'!K$1,FALSE)</f>
        <v>130.08157281126199</v>
      </c>
      <c r="R95" s="112">
        <f>VLOOKUP($A95,'ADR Raw Data'!$B$6:$BE$43,'ADR Raw Data'!L$1,FALSE)</f>
        <v>131.68589295494101</v>
      </c>
      <c r="S95" s="111">
        <f>VLOOKUP($A95,'ADR Raw Data'!$B$6:$BE$43,'ADR Raw Data'!N$1,FALSE)</f>
        <v>175.716001367053</v>
      </c>
      <c r="T95" s="111">
        <f>VLOOKUP($A95,'ADR Raw Data'!$B$6:$BE$43,'ADR Raw Data'!O$1,FALSE)</f>
        <v>177.26009432401099</v>
      </c>
      <c r="U95" s="112">
        <f>VLOOKUP($A95,'ADR Raw Data'!$B$6:$BE$43,'ADR Raw Data'!P$1,FALSE)</f>
        <v>176.500444724674</v>
      </c>
      <c r="V95" s="113">
        <f>VLOOKUP($A95,'ADR Raw Data'!$B$6:$BE$43,'ADR Raw Data'!R$1,FALSE)</f>
        <v>148.35472013758499</v>
      </c>
      <c r="X95" s="110">
        <f>VLOOKUP($A95,'RevPAR Raw Data'!$B$6:$BE$43,'RevPAR Raw Data'!G$1,FALSE)</f>
        <v>61.835440603067298</v>
      </c>
      <c r="Y95" s="111">
        <f>VLOOKUP($A95,'RevPAR Raw Data'!$B$6:$BE$43,'RevPAR Raw Data'!H$1,FALSE)</f>
        <v>63.3783090720041</v>
      </c>
      <c r="Z95" s="111">
        <f>VLOOKUP($A95,'RevPAR Raw Data'!$B$6:$BE$43,'RevPAR Raw Data'!I$1,FALSE)</f>
        <v>78.407751494671103</v>
      </c>
      <c r="AA95" s="111">
        <f>VLOOKUP($A95,'RevPAR Raw Data'!$B$6:$BE$43,'RevPAR Raw Data'!J$1,FALSE)</f>
        <v>63.282622822978901</v>
      </c>
      <c r="AB95" s="111">
        <f>VLOOKUP($A95,'RevPAR Raw Data'!$B$6:$BE$43,'RevPAR Raw Data'!K$1,FALSE)</f>
        <v>76.858698986223004</v>
      </c>
      <c r="AC95" s="112">
        <f>VLOOKUP($A95,'RevPAR Raw Data'!$B$6:$BE$43,'RevPAR Raw Data'!L$1,FALSE)</f>
        <v>68.752564595788897</v>
      </c>
      <c r="AD95" s="111">
        <f>VLOOKUP($A95,'RevPAR Raw Data'!$B$6:$BE$43,'RevPAR Raw Data'!N$1,FALSE)</f>
        <v>133.648302573433</v>
      </c>
      <c r="AE95" s="111">
        <f>VLOOKUP($A95,'RevPAR Raw Data'!$B$6:$BE$43,'RevPAR Raw Data'!O$1,FALSE)</f>
        <v>139.223128411749</v>
      </c>
      <c r="AF95" s="112">
        <f>VLOOKUP($A95,'RevPAR Raw Data'!$B$6:$BE$43,'RevPAR Raw Data'!P$1,FALSE)</f>
        <v>136.43571549259099</v>
      </c>
      <c r="AG95" s="113">
        <f>VLOOKUP($A95,'RevPAR Raw Data'!$B$6:$BE$43,'RevPAR Raw Data'!R$1,FALSE)</f>
        <v>88.090607709161105</v>
      </c>
    </row>
    <row r="96" spans="1:33" x14ac:dyDescent="0.25">
      <c r="A96" s="90" t="s">
        <v>14</v>
      </c>
      <c r="B96" s="78">
        <f>(VLOOKUP($A95,'Occupancy Raw Data'!$B$8:$BE$51,'Occupancy Raw Data'!T$3,FALSE))/100</f>
        <v>-3.9168161104056902E-2</v>
      </c>
      <c r="C96" s="79">
        <f>(VLOOKUP($A95,'Occupancy Raw Data'!$B$8:$BE$51,'Occupancy Raw Data'!U$3,FALSE))/100</f>
        <v>-8.9001273812287895E-2</v>
      </c>
      <c r="D96" s="79">
        <f>(VLOOKUP($A95,'Occupancy Raw Data'!$B$8:$BE$51,'Occupancy Raw Data'!V$3,FALSE))/100</f>
        <v>-0.105497844070273</v>
      </c>
      <c r="E96" s="79">
        <f>(VLOOKUP($A95,'Occupancy Raw Data'!$B$8:$BE$51,'Occupancy Raw Data'!W$3,FALSE))/100</f>
        <v>-0.123700257706988</v>
      </c>
      <c r="F96" s="79">
        <f>(VLOOKUP($A95,'Occupancy Raw Data'!$B$8:$BE$51,'Occupancy Raw Data'!X$3,FALSE))/100</f>
        <v>-1.5035108160996201E-2</v>
      </c>
      <c r="G96" s="79">
        <f>(VLOOKUP($A95,'Occupancy Raw Data'!$B$8:$BE$51,'Occupancy Raw Data'!Y$3,FALSE))/100</f>
        <v>-7.5252269093927696E-2</v>
      </c>
      <c r="H96" s="80">
        <f>(VLOOKUP($A95,'Occupancy Raw Data'!$B$8:$BE$51,'Occupancy Raw Data'!AA$3,FALSE))/100</f>
        <v>0.106421933709237</v>
      </c>
      <c r="I96" s="80">
        <f>(VLOOKUP($A95,'Occupancy Raw Data'!$B$8:$BE$51,'Occupancy Raw Data'!AB$3,FALSE))/100</f>
        <v>8.3529698583682407E-2</v>
      </c>
      <c r="J96" s="79">
        <f>(VLOOKUP($A95,'Occupancy Raw Data'!$B$8:$BE$51,'Occupancy Raw Data'!AC$3,FALSE))/100</f>
        <v>9.4672425078530895E-2</v>
      </c>
      <c r="K96" s="81">
        <f>(VLOOKUP($A95,'Occupancy Raw Data'!$B$8:$BE$51,'Occupancy Raw Data'!AE$3,FALSE))/100</f>
        <v>-1.85879476141604E-2</v>
      </c>
      <c r="M96" s="78">
        <f>(VLOOKUP($A95,'ADR Raw Data'!$B$6:$BE$49,'ADR Raw Data'!T$1,FALSE))/100</f>
        <v>-2.0467448707527799E-2</v>
      </c>
      <c r="N96" s="79">
        <f>(VLOOKUP($A95,'ADR Raw Data'!$B$6:$BE$49,'ADR Raw Data'!U$1,FALSE))/100</f>
        <v>-5.7400083324247904E-2</v>
      </c>
      <c r="O96" s="79">
        <f>(VLOOKUP($A95,'ADR Raw Data'!$B$6:$BE$49,'ADR Raw Data'!V$1,FALSE))/100</f>
        <v>0.15509012676622802</v>
      </c>
      <c r="P96" s="79">
        <f>(VLOOKUP($A95,'ADR Raw Data'!$B$6:$BE$49,'ADR Raw Data'!W$1,FALSE))/100</f>
        <v>-0.13781904933117201</v>
      </c>
      <c r="Q96" s="79">
        <f>(VLOOKUP($A95,'ADR Raw Data'!$B$6:$BE$49,'ADR Raw Data'!X$1,FALSE))/100</f>
        <v>-9.5447942475957406E-2</v>
      </c>
      <c r="R96" s="79">
        <f>(VLOOKUP($A95,'ADR Raw Data'!$B$6:$BE$49,'ADR Raw Data'!Y$1,FALSE))/100</f>
        <v>-3.5498669476141401E-2</v>
      </c>
      <c r="S96" s="80">
        <f>(VLOOKUP($A95,'ADR Raw Data'!$B$6:$BE$49,'ADR Raw Data'!AA$1,FALSE))/100</f>
        <v>5.7482643151396597E-2</v>
      </c>
      <c r="T96" s="80">
        <f>(VLOOKUP($A95,'ADR Raw Data'!$B$6:$BE$49,'ADR Raw Data'!AB$1,FALSE))/100</f>
        <v>8.49132359207945E-3</v>
      </c>
      <c r="U96" s="79">
        <f>(VLOOKUP($A95,'ADR Raw Data'!$B$6:$BE$49,'ADR Raw Data'!AC$1,FALSE))/100</f>
        <v>3.1603584986552601E-2</v>
      </c>
      <c r="V96" s="81">
        <f>(VLOOKUP($A95,'ADR Raw Data'!$B$6:$BE$49,'ADR Raw Data'!AE$1,FALSE))/100</f>
        <v>2.0076728799899098E-3</v>
      </c>
      <c r="X96" s="78">
        <f>(VLOOKUP($A95,'RevPAR Raw Data'!$B$6:$BE$43,'RevPAR Raw Data'!T$1,FALSE))/100</f>
        <v>-5.8833937483219294E-2</v>
      </c>
      <c r="Y96" s="79">
        <f>(VLOOKUP($A95,'RevPAR Raw Data'!$B$6:$BE$43,'RevPAR Raw Data'!U$1,FALSE))/100</f>
        <v>-0.141292676603746</v>
      </c>
      <c r="Z96" s="79">
        <f>(VLOOKUP($A95,'RevPAR Raw Data'!$B$6:$BE$43,'RevPAR Raw Data'!V$1,FALSE))/100</f>
        <v>3.3230608685532501E-2</v>
      </c>
      <c r="AA96" s="79">
        <f>(VLOOKUP($A95,'RevPAR Raw Data'!$B$6:$BE$43,'RevPAR Raw Data'!W$1,FALSE))/100</f>
        <v>-0.244471055118962</v>
      </c>
      <c r="AB96" s="79">
        <f>(VLOOKUP($A95,'RevPAR Raw Data'!$B$6:$BE$43,'RevPAR Raw Data'!X$1,FALSE))/100</f>
        <v>-0.10904798049808299</v>
      </c>
      <c r="AC96" s="79">
        <f>(VLOOKUP($A95,'RevPAR Raw Data'!$B$6:$BE$43,'RevPAR Raw Data'!Y$1,FALSE))/100</f>
        <v>-0.108079583142174</v>
      </c>
      <c r="AD96" s="80">
        <f>(VLOOKUP($A95,'RevPAR Raw Data'!$B$6:$BE$43,'RevPAR Raw Data'!AA$1,FALSE))/100</f>
        <v>0.170021990899523</v>
      </c>
      <c r="AE96" s="80">
        <f>(VLOOKUP($A95,'RevPAR Raw Data'!$B$6:$BE$43,'RevPAR Raw Data'!AB$1,FALSE))/100</f>
        <v>9.2730299875984801E-2</v>
      </c>
      <c r="AF96" s="79">
        <f>(VLOOKUP($A95,'RevPAR Raw Data'!$B$6:$BE$43,'RevPAR Raw Data'!AC$1,FALSE))/100</f>
        <v>0.12926799809693501</v>
      </c>
      <c r="AG96" s="81">
        <f>(VLOOKUP($A95,'RevPAR Raw Data'!$B$6:$BE$43,'RevPAR Raw Data'!AE$1,FALSE))/100</f>
        <v>-1.6617593252490098E-2</v>
      </c>
    </row>
    <row r="97" spans="1:33" x14ac:dyDescent="0.25">
      <c r="A97" s="118"/>
      <c r="B97" s="119"/>
      <c r="C97" s="120"/>
      <c r="D97" s="120"/>
      <c r="E97" s="120"/>
      <c r="F97" s="120"/>
      <c r="G97" s="121"/>
      <c r="H97" s="120"/>
      <c r="I97" s="120"/>
      <c r="J97" s="121"/>
      <c r="K97" s="122"/>
      <c r="M97" s="119"/>
      <c r="N97" s="120"/>
      <c r="O97" s="120"/>
      <c r="P97" s="120"/>
      <c r="Q97" s="120"/>
      <c r="R97" s="121"/>
      <c r="S97" s="120"/>
      <c r="T97" s="120"/>
      <c r="U97" s="121"/>
      <c r="V97" s="122"/>
      <c r="X97" s="119"/>
      <c r="Y97" s="120"/>
      <c r="Z97" s="120"/>
      <c r="AA97" s="120"/>
      <c r="AB97" s="120"/>
      <c r="AC97" s="121"/>
      <c r="AD97" s="120"/>
      <c r="AE97" s="120"/>
      <c r="AF97" s="121"/>
      <c r="AG97" s="122"/>
    </row>
    <row r="98" spans="1:33" x14ac:dyDescent="0.25">
      <c r="A98" s="123" t="s">
        <v>47</v>
      </c>
      <c r="B98" s="106">
        <f>(VLOOKUP($A98,'Occupancy Raw Data'!$B$8:$BE$45,'Occupancy Raw Data'!G$3,FALSE))/100</f>
        <v>0.46278547443794599</v>
      </c>
      <c r="C98" s="107">
        <f>(VLOOKUP($A98,'Occupancy Raw Data'!$B$8:$BE$45,'Occupancy Raw Data'!H$3,FALSE))/100</f>
        <v>0.57893215326113501</v>
      </c>
      <c r="D98" s="107">
        <f>(VLOOKUP($A98,'Occupancy Raw Data'!$B$8:$BE$45,'Occupancy Raw Data'!I$3,FALSE))/100</f>
        <v>0.61840378927705697</v>
      </c>
      <c r="E98" s="107">
        <f>(VLOOKUP($A98,'Occupancy Raw Data'!$B$8:$BE$45,'Occupancy Raw Data'!J$3,FALSE))/100</f>
        <v>0.63314727923680703</v>
      </c>
      <c r="F98" s="107">
        <f>(VLOOKUP($A98,'Occupancy Raw Data'!$B$8:$BE$45,'Occupancy Raw Data'!K$3,FALSE))/100</f>
        <v>0.62031621783895508</v>
      </c>
      <c r="G98" s="108">
        <f>(VLOOKUP($A98,'Occupancy Raw Data'!$B$8:$BE$45,'Occupancy Raw Data'!L$3,FALSE))/100</f>
        <v>0.58271698281037998</v>
      </c>
      <c r="H98" s="88">
        <f>(VLOOKUP($A98,'Occupancy Raw Data'!$B$8:$BE$45,'Occupancy Raw Data'!N$3,FALSE))/100</f>
        <v>0.70822121906201996</v>
      </c>
      <c r="I98" s="88">
        <f>(VLOOKUP($A98,'Occupancy Raw Data'!$B$8:$BE$45,'Occupancy Raw Data'!O$3,FALSE))/100</f>
        <v>0.68898574573595095</v>
      </c>
      <c r="J98" s="108">
        <f>(VLOOKUP($A98,'Occupancy Raw Data'!$B$8:$BE$45,'Occupancy Raw Data'!P$3,FALSE))/100</f>
        <v>0.69860348239898495</v>
      </c>
      <c r="K98" s="109">
        <f>(VLOOKUP($A98,'Occupancy Raw Data'!$B$8:$BE$45,'Occupancy Raw Data'!R$3,FALSE))/100</f>
        <v>0.61582741126426699</v>
      </c>
      <c r="M98" s="110">
        <f>VLOOKUP($A98,'ADR Raw Data'!$B$6:$BE$43,'ADR Raw Data'!G$1,FALSE)</f>
        <v>106.65826870405</v>
      </c>
      <c r="N98" s="111">
        <f>VLOOKUP($A98,'ADR Raw Data'!$B$6:$BE$43,'ADR Raw Data'!H$1,FALSE)</f>
        <v>110.834460321118</v>
      </c>
      <c r="O98" s="111">
        <f>VLOOKUP($A98,'ADR Raw Data'!$B$6:$BE$43,'ADR Raw Data'!I$1,FALSE)</f>
        <v>113.10309000683201</v>
      </c>
      <c r="P98" s="111">
        <f>VLOOKUP($A98,'ADR Raw Data'!$B$6:$BE$43,'ADR Raw Data'!J$1,FALSE)</f>
        <v>112.722061674627</v>
      </c>
      <c r="Q98" s="111">
        <f>VLOOKUP($A98,'ADR Raw Data'!$B$6:$BE$43,'ADR Raw Data'!K$1,FALSE)</f>
        <v>115.387273704965</v>
      </c>
      <c r="R98" s="112">
        <f>VLOOKUP($A98,'ADR Raw Data'!$B$6:$BE$43,'ADR Raw Data'!L$1,FALSE)</f>
        <v>112.032147060394</v>
      </c>
      <c r="S98" s="111">
        <f>VLOOKUP($A98,'ADR Raw Data'!$B$6:$BE$43,'ADR Raw Data'!N$1,FALSE)</f>
        <v>139.11564399648299</v>
      </c>
      <c r="T98" s="111">
        <f>VLOOKUP($A98,'ADR Raw Data'!$B$6:$BE$43,'ADR Raw Data'!O$1,FALSE)</f>
        <v>138.80798857437901</v>
      </c>
      <c r="U98" s="112">
        <f>VLOOKUP($A98,'ADR Raw Data'!$B$6:$BE$43,'ADR Raw Data'!P$1,FALSE)</f>
        <v>138.96393404529601</v>
      </c>
      <c r="V98" s="113">
        <f>VLOOKUP($A98,'ADR Raw Data'!$B$6:$BE$43,'ADR Raw Data'!R$1,FALSE)</f>
        <v>120.76123475641199</v>
      </c>
      <c r="X98" s="110">
        <f>VLOOKUP($A98,'RevPAR Raw Data'!$B$6:$BE$43,'RevPAR Raw Data'!G$1,FALSE)</f>
        <v>49.359897484934002</v>
      </c>
      <c r="Y98" s="111">
        <f>VLOOKUP($A98,'RevPAR Raw Data'!$B$6:$BE$43,'RevPAR Raw Data'!H$1,FALSE)</f>
        <v>64.165632769241</v>
      </c>
      <c r="Z98" s="111">
        <f>VLOOKUP($A98,'RevPAR Raw Data'!$B$6:$BE$43,'RevPAR Raw Data'!I$1,FALSE)</f>
        <v>69.943379439169206</v>
      </c>
      <c r="AA98" s="111">
        <f>VLOOKUP($A98,'RevPAR Raw Data'!$B$6:$BE$43,'RevPAR Raw Data'!J$1,FALSE)</f>
        <v>71.369666659254094</v>
      </c>
      <c r="AB98" s="111">
        <f>VLOOKUP($A98,'RevPAR Raw Data'!$B$6:$BE$43,'RevPAR Raw Data'!K$1,FALSE)</f>
        <v>71.576597211412306</v>
      </c>
      <c r="AC98" s="112">
        <f>VLOOKUP($A98,'RevPAR Raw Data'!$B$6:$BE$43,'RevPAR Raw Data'!L$1,FALSE)</f>
        <v>65.283034712802106</v>
      </c>
      <c r="AD98" s="111">
        <f>VLOOKUP($A98,'RevPAR Raw Data'!$B$6:$BE$43,'RevPAR Raw Data'!N$1,FALSE)</f>
        <v>98.524650981787403</v>
      </c>
      <c r="AE98" s="111">
        <f>VLOOKUP($A98,'RevPAR Raw Data'!$B$6:$BE$43,'RevPAR Raw Data'!O$1,FALSE)</f>
        <v>95.636725522026197</v>
      </c>
      <c r="AF98" s="112">
        <f>VLOOKUP($A98,'RevPAR Raw Data'!$B$6:$BE$43,'RevPAR Raw Data'!P$1,FALSE)</f>
        <v>97.080688251906807</v>
      </c>
      <c r="AG98" s="113">
        <f>VLOOKUP($A98,'RevPAR Raw Data'!$B$6:$BE$43,'RevPAR Raw Data'!R$1,FALSE)</f>
        <v>74.3680785811177</v>
      </c>
    </row>
    <row r="99" spans="1:33" x14ac:dyDescent="0.25">
      <c r="A99" s="90" t="s">
        <v>14</v>
      </c>
      <c r="B99" s="78">
        <f>(VLOOKUP($A98,'Occupancy Raw Data'!$B$8:$BE$51,'Occupancy Raw Data'!T$3,FALSE))/100</f>
        <v>-1.7076437942968401E-2</v>
      </c>
      <c r="C99" s="79">
        <f>(VLOOKUP($A98,'Occupancy Raw Data'!$B$8:$BE$51,'Occupancy Raw Data'!U$3,FALSE))/100</f>
        <v>-4.0778867821769503E-2</v>
      </c>
      <c r="D99" s="79">
        <f>(VLOOKUP($A98,'Occupancy Raw Data'!$B$8:$BE$51,'Occupancy Raw Data'!V$3,FALSE))/100</f>
        <v>-1.14902338240428E-2</v>
      </c>
      <c r="E99" s="79">
        <f>(VLOOKUP($A98,'Occupancy Raw Data'!$B$8:$BE$51,'Occupancy Raw Data'!W$3,FALSE))/100</f>
        <v>-4.5451359150822804E-3</v>
      </c>
      <c r="F99" s="79">
        <f>(VLOOKUP($A98,'Occupancy Raw Data'!$B$8:$BE$51,'Occupancy Raw Data'!X$3,FALSE))/100</f>
        <v>1.27700706419147E-2</v>
      </c>
      <c r="G99" s="79">
        <f>(VLOOKUP($A98,'Occupancy Raw Data'!$B$8:$BE$51,'Occupancy Raw Data'!Y$3,FALSE))/100</f>
        <v>-1.1839718398213099E-2</v>
      </c>
      <c r="H99" s="80">
        <f>(VLOOKUP($A98,'Occupancy Raw Data'!$B$8:$BE$51,'Occupancy Raw Data'!AA$3,FALSE))/100</f>
        <v>5.7932864584707901E-2</v>
      </c>
      <c r="I99" s="80">
        <f>(VLOOKUP($A98,'Occupancy Raw Data'!$B$8:$BE$51,'Occupancy Raw Data'!AB$3,FALSE))/100</f>
        <v>3.8514582453489703E-2</v>
      </c>
      <c r="J99" s="79">
        <f>(VLOOKUP($A98,'Occupancy Raw Data'!$B$8:$BE$51,'Occupancy Raw Data'!AC$3,FALSE))/100</f>
        <v>4.8267465080486502E-2</v>
      </c>
      <c r="K99" s="81">
        <f>(VLOOKUP($A98,'Occupancy Raw Data'!$B$8:$BE$51,'Occupancy Raw Data'!AE$3,FALSE))/100</f>
        <v>6.87281429400609E-3</v>
      </c>
      <c r="M99" s="78">
        <f>(VLOOKUP($A98,'ADR Raw Data'!$B$6:$BE$49,'ADR Raw Data'!T$1,FALSE))/100</f>
        <v>1.05462814390075E-3</v>
      </c>
      <c r="N99" s="79">
        <f>(VLOOKUP($A98,'ADR Raw Data'!$B$6:$BE$49,'ADR Raw Data'!U$1,FALSE))/100</f>
        <v>-5.4979154488397795E-3</v>
      </c>
      <c r="O99" s="79">
        <f>(VLOOKUP($A98,'ADR Raw Data'!$B$6:$BE$49,'ADR Raw Data'!V$1,FALSE))/100</f>
        <v>1.1599662412216201E-2</v>
      </c>
      <c r="P99" s="79">
        <f>(VLOOKUP($A98,'ADR Raw Data'!$B$6:$BE$49,'ADR Raw Data'!W$1,FALSE))/100</f>
        <v>8.8311555612225704E-3</v>
      </c>
      <c r="Q99" s="79">
        <f>(VLOOKUP($A98,'ADR Raw Data'!$B$6:$BE$49,'ADR Raw Data'!X$1,FALSE))/100</f>
        <v>2.1838470534482003E-2</v>
      </c>
      <c r="R99" s="79">
        <f>(VLOOKUP($A98,'ADR Raw Data'!$B$6:$BE$49,'ADR Raw Data'!Y$1,FALSE))/100</f>
        <v>8.30791439507963E-3</v>
      </c>
      <c r="S99" s="80">
        <f>(VLOOKUP($A98,'ADR Raw Data'!$B$6:$BE$49,'ADR Raw Data'!AA$1,FALSE))/100</f>
        <v>5.3797800484964096E-2</v>
      </c>
      <c r="T99" s="80">
        <f>(VLOOKUP($A98,'ADR Raw Data'!$B$6:$BE$49,'ADR Raw Data'!AB$1,FALSE))/100</f>
        <v>5.6888222372031796E-2</v>
      </c>
      <c r="U99" s="79">
        <f>(VLOOKUP($A98,'ADR Raw Data'!$B$6:$BE$49,'ADR Raw Data'!AC$1,FALSE))/100</f>
        <v>5.5342897074340598E-2</v>
      </c>
      <c r="V99" s="81">
        <f>(VLOOKUP($A98,'ADR Raw Data'!$B$6:$BE$49,'ADR Raw Data'!AE$1,FALSE))/100</f>
        <v>2.7649126702155101E-2</v>
      </c>
      <c r="X99" s="78">
        <f>(VLOOKUP($A98,'RevPAR Raw Data'!$B$6:$BE$43,'RevPAR Raw Data'!T$1,FALSE))/100</f>
        <v>-1.60398190911199E-2</v>
      </c>
      <c r="Y99" s="79">
        <f>(VLOOKUP($A98,'RevPAR Raw Data'!$B$6:$BE$43,'RevPAR Raw Data'!U$1,FALSE))/100</f>
        <v>-4.6052584503225802E-2</v>
      </c>
      <c r="Z99" s="79">
        <f>(VLOOKUP($A98,'RevPAR Raw Data'!$B$6:$BE$43,'RevPAR Raw Data'!V$1,FALSE))/100</f>
        <v>-2.3854245222937502E-5</v>
      </c>
      <c r="AA99" s="79">
        <f>(VLOOKUP($A98,'RevPAR Raw Data'!$B$6:$BE$43,'RevPAR Raw Data'!W$1,FALSE))/100</f>
        <v>4.2458808438273002E-3</v>
      </c>
      <c r="AB99" s="79">
        <f>(VLOOKUP($A98,'RevPAR Raw Data'!$B$6:$BE$43,'RevPAR Raw Data'!X$1,FALSE))/100</f>
        <v>3.4887419987833498E-2</v>
      </c>
      <c r="AC99" s="79">
        <f>(VLOOKUP($A98,'RevPAR Raw Data'!$B$6:$BE$43,'RevPAR Raw Data'!Y$1,FALSE))/100</f>
        <v>-3.63016737004771E-3</v>
      </c>
      <c r="AD99" s="80">
        <f>(VLOOKUP($A98,'RevPAR Raw Data'!$B$6:$BE$43,'RevPAR Raw Data'!AA$1,FALSE))/100</f>
        <v>0.11484732576012201</v>
      </c>
      <c r="AE99" s="80">
        <f>(VLOOKUP($A98,'RevPAR Raw Data'!$B$6:$BE$43,'RevPAR Raw Data'!AB$1,FALSE))/100</f>
        <v>9.7593830956701599E-2</v>
      </c>
      <c r="AF99" s="79">
        <f>(VLOOKUP($A98,'RevPAR Raw Data'!$B$6:$BE$43,'RevPAR Raw Data'!AC$1,FALSE))/100</f>
        <v>0.106281623506815</v>
      </c>
      <c r="AG99" s="81">
        <f>(VLOOKUP($A98,'RevPAR Raw Data'!$B$6:$BE$43,'RevPAR Raw Data'!AE$1,FALSE))/100</f>
        <v>3.4711968309376499E-2</v>
      </c>
    </row>
    <row r="100" spans="1:33" x14ac:dyDescent="0.25">
      <c r="A100" s="123"/>
      <c r="B100" s="106"/>
      <c r="C100" s="107"/>
      <c r="D100" s="107"/>
      <c r="E100" s="107"/>
      <c r="F100" s="107"/>
      <c r="G100" s="108"/>
      <c r="H100" s="88"/>
      <c r="I100" s="88"/>
      <c r="J100" s="108"/>
      <c r="K100" s="109"/>
      <c r="M100" s="110"/>
      <c r="N100" s="111"/>
      <c r="O100" s="111"/>
      <c r="P100" s="111"/>
      <c r="Q100" s="111"/>
      <c r="R100" s="112"/>
      <c r="S100" s="111"/>
      <c r="T100" s="111"/>
      <c r="U100" s="112"/>
      <c r="V100" s="113"/>
      <c r="X100" s="110"/>
      <c r="Y100" s="111"/>
      <c r="Z100" s="111"/>
      <c r="AA100" s="111"/>
      <c r="AB100" s="111"/>
      <c r="AC100" s="112"/>
      <c r="AD100" s="111"/>
      <c r="AE100" s="111"/>
      <c r="AF100" s="112"/>
      <c r="AG100" s="113"/>
    </row>
    <row r="101" spans="1:33" x14ac:dyDescent="0.25">
      <c r="A101" s="105" t="s">
        <v>49</v>
      </c>
      <c r="B101" s="106">
        <f>(VLOOKUP($A101,'Occupancy Raw Data'!$B$8:$BE$45,'Occupancy Raw Data'!G$3,FALSE))/100</f>
        <v>0.42884771986970599</v>
      </c>
      <c r="C101" s="107">
        <f>(VLOOKUP($A101,'Occupancy Raw Data'!$B$8:$BE$45,'Occupancy Raw Data'!H$3,FALSE))/100</f>
        <v>0.537662866449511</v>
      </c>
      <c r="D101" s="107">
        <f>(VLOOKUP($A101,'Occupancy Raw Data'!$B$8:$BE$45,'Occupancy Raw Data'!I$3,FALSE))/100</f>
        <v>0.56982899022801303</v>
      </c>
      <c r="E101" s="107">
        <f>(VLOOKUP($A101,'Occupancy Raw Data'!$B$8:$BE$45,'Occupancy Raw Data'!J$3,FALSE))/100</f>
        <v>0.58153501628664406</v>
      </c>
      <c r="F101" s="107">
        <f>(VLOOKUP($A101,'Occupancy Raw Data'!$B$8:$BE$45,'Occupancy Raw Data'!K$3,FALSE))/100</f>
        <v>0.580924267100977</v>
      </c>
      <c r="G101" s="108">
        <f>(VLOOKUP($A101,'Occupancy Raw Data'!$B$8:$BE$45,'Occupancy Raw Data'!L$3,FALSE))/100</f>
        <v>0.53975977198697001</v>
      </c>
      <c r="H101" s="88">
        <f>(VLOOKUP($A101,'Occupancy Raw Data'!$B$8:$BE$45,'Occupancy Raw Data'!N$3,FALSE))/100</f>
        <v>0.68078175895765403</v>
      </c>
      <c r="I101" s="88">
        <f>(VLOOKUP($A101,'Occupancy Raw Data'!$B$8:$BE$45,'Occupancy Raw Data'!O$3,FALSE))/100</f>
        <v>0.67080618892508104</v>
      </c>
      <c r="J101" s="108">
        <f>(VLOOKUP($A101,'Occupancy Raw Data'!$B$8:$BE$45,'Occupancy Raw Data'!P$3,FALSE))/100</f>
        <v>0.67579397394136809</v>
      </c>
      <c r="K101" s="109">
        <f>(VLOOKUP($A101,'Occupancy Raw Data'!$B$8:$BE$45,'Occupancy Raw Data'!R$3,FALSE))/100</f>
        <v>0.57862668683108398</v>
      </c>
      <c r="M101" s="110">
        <f>VLOOKUP($A101,'ADR Raw Data'!$B$6:$BE$43,'ADR Raw Data'!G$1,FALSE)</f>
        <v>121.93406598623299</v>
      </c>
      <c r="N101" s="111">
        <f>VLOOKUP($A101,'ADR Raw Data'!$B$6:$BE$43,'ADR Raw Data'!H$1,FALSE)</f>
        <v>120.43921620598201</v>
      </c>
      <c r="O101" s="111">
        <f>VLOOKUP($A101,'ADR Raw Data'!$B$6:$BE$43,'ADR Raw Data'!I$1,FALSE)</f>
        <v>122.799285459092</v>
      </c>
      <c r="P101" s="111">
        <f>VLOOKUP($A101,'ADR Raw Data'!$B$6:$BE$43,'ADR Raw Data'!J$1,FALSE)</f>
        <v>120.561158760721</v>
      </c>
      <c r="Q101" s="111">
        <f>VLOOKUP($A101,'ADR Raw Data'!$B$6:$BE$43,'ADR Raw Data'!K$1,FALSE)</f>
        <v>132.23561415805099</v>
      </c>
      <c r="R101" s="112">
        <f>VLOOKUP($A101,'ADR Raw Data'!$B$6:$BE$43,'ADR Raw Data'!L$1,FALSE)</f>
        <v>123.740546524346</v>
      </c>
      <c r="S101" s="111">
        <f>VLOOKUP($A101,'ADR Raw Data'!$B$6:$BE$43,'ADR Raw Data'!N$1,FALSE)</f>
        <v>169.13164623205699</v>
      </c>
      <c r="T101" s="111">
        <f>VLOOKUP($A101,'ADR Raw Data'!$B$6:$BE$43,'ADR Raw Data'!O$1,FALSE)</f>
        <v>166.28456449165401</v>
      </c>
      <c r="U101" s="112">
        <f>VLOOKUP($A101,'ADR Raw Data'!$B$6:$BE$43,'ADR Raw Data'!P$1,FALSE)</f>
        <v>167.71861198975699</v>
      </c>
      <c r="V101" s="113">
        <f>VLOOKUP($A101,'ADR Raw Data'!$B$6:$BE$43,'ADR Raw Data'!R$1,FALSE)</f>
        <v>138.415743258525</v>
      </c>
      <c r="X101" s="110">
        <f>VLOOKUP($A101,'RevPAR Raw Data'!$B$6:$BE$43,'RevPAR Raw Data'!G$1,FALSE)</f>
        <v>52.291146172638399</v>
      </c>
      <c r="Y101" s="111">
        <f>VLOOKUP($A101,'RevPAR Raw Data'!$B$6:$BE$43,'RevPAR Raw Data'!H$1,FALSE)</f>
        <v>64.755694218241004</v>
      </c>
      <c r="Z101" s="111">
        <f>VLOOKUP($A101,'RevPAR Raw Data'!$B$6:$BE$43,'RevPAR Raw Data'!I$1,FALSE)</f>
        <v>69.974592833876201</v>
      </c>
      <c r="AA101" s="111">
        <f>VLOOKUP($A101,'RevPAR Raw Data'!$B$6:$BE$43,'RevPAR Raw Data'!J$1,FALSE)</f>
        <v>70.110535423452703</v>
      </c>
      <c r="AB101" s="111">
        <f>VLOOKUP($A101,'RevPAR Raw Data'!$B$6:$BE$43,'RevPAR Raw Data'!K$1,FALSE)</f>
        <v>76.818877239413595</v>
      </c>
      <c r="AC101" s="112">
        <f>VLOOKUP($A101,'RevPAR Raw Data'!$B$6:$BE$43,'RevPAR Raw Data'!L$1,FALSE)</f>
        <v>66.790169177524405</v>
      </c>
      <c r="AD101" s="111">
        <f>VLOOKUP($A101,'RevPAR Raw Data'!$B$6:$BE$43,'RevPAR Raw Data'!N$1,FALSE)</f>
        <v>115.141739617263</v>
      </c>
      <c r="AE101" s="111">
        <f>VLOOKUP($A101,'RevPAR Raw Data'!$B$6:$BE$43,'RevPAR Raw Data'!O$1,FALSE)</f>
        <v>111.54471498371301</v>
      </c>
      <c r="AF101" s="112">
        <f>VLOOKUP($A101,'RevPAR Raw Data'!$B$6:$BE$43,'RevPAR Raw Data'!P$1,FALSE)</f>
        <v>113.343227300488</v>
      </c>
      <c r="AG101" s="113">
        <f>VLOOKUP($A101,'RevPAR Raw Data'!$B$6:$BE$43,'RevPAR Raw Data'!R$1,FALSE)</f>
        <v>80.091042926942706</v>
      </c>
    </row>
    <row r="102" spans="1:33" x14ac:dyDescent="0.25">
      <c r="A102" s="90" t="s">
        <v>14</v>
      </c>
      <c r="B102" s="78">
        <f>(VLOOKUP($A101,'Occupancy Raw Data'!$B$8:$BE$51,'Occupancy Raw Data'!T$3,FALSE))/100</f>
        <v>-5.2199115169478796E-2</v>
      </c>
      <c r="C102" s="79">
        <f>(VLOOKUP($A101,'Occupancy Raw Data'!$B$8:$BE$51,'Occupancy Raw Data'!U$3,FALSE))/100</f>
        <v>-4.9921968397678602E-2</v>
      </c>
      <c r="D102" s="79">
        <f>(VLOOKUP($A101,'Occupancy Raw Data'!$B$8:$BE$51,'Occupancy Raw Data'!V$3,FALSE))/100</f>
        <v>-4.3644335680731505E-2</v>
      </c>
      <c r="E102" s="79">
        <f>(VLOOKUP($A101,'Occupancy Raw Data'!$B$8:$BE$51,'Occupancy Raw Data'!W$3,FALSE))/100</f>
        <v>-4.2013613402493398E-3</v>
      </c>
      <c r="F102" s="79">
        <f>(VLOOKUP($A101,'Occupancy Raw Data'!$B$8:$BE$51,'Occupancy Raw Data'!X$3,FALSE))/100</f>
        <v>1.5166193383274301E-2</v>
      </c>
      <c r="G102" s="79">
        <f>(VLOOKUP($A101,'Occupancy Raw Data'!$B$8:$BE$51,'Occupancy Raw Data'!Y$3,FALSE))/100</f>
        <v>-2.5862031058861801E-2</v>
      </c>
      <c r="H102" s="80">
        <f>(VLOOKUP($A101,'Occupancy Raw Data'!$B$8:$BE$51,'Occupancy Raw Data'!AA$3,FALSE))/100</f>
        <v>6.2961697301070207E-2</v>
      </c>
      <c r="I102" s="80">
        <f>(VLOOKUP($A101,'Occupancy Raw Data'!$B$8:$BE$51,'Occupancy Raw Data'!AB$3,FALSE))/100</f>
        <v>4.0913485682668699E-2</v>
      </c>
      <c r="J102" s="79">
        <f>(VLOOKUP($A101,'Occupancy Raw Data'!$B$8:$BE$51,'Occupancy Raw Data'!AC$3,FALSE))/100</f>
        <v>5.1903423159471905E-2</v>
      </c>
      <c r="K102" s="81">
        <f>(VLOOKUP($A101,'Occupancy Raw Data'!$B$8:$BE$51,'Occupancy Raw Data'!AE$3,FALSE))/100</f>
        <v>-1.22279274417951E-3</v>
      </c>
      <c r="M102" s="78">
        <f>(VLOOKUP($A101,'ADR Raw Data'!$B$6:$BE$49,'ADR Raw Data'!T$1,FALSE))/100</f>
        <v>0.10317363759731901</v>
      </c>
      <c r="N102" s="79">
        <f>(VLOOKUP($A101,'ADR Raw Data'!$B$6:$BE$49,'ADR Raw Data'!U$1,FALSE))/100</f>
        <v>4.6462060350818499E-2</v>
      </c>
      <c r="O102" s="79">
        <f>(VLOOKUP($A101,'ADR Raw Data'!$B$6:$BE$49,'ADR Raw Data'!V$1,FALSE))/100</f>
        <v>7.1325708207508803E-2</v>
      </c>
      <c r="P102" s="79">
        <f>(VLOOKUP($A101,'ADR Raw Data'!$B$6:$BE$49,'ADR Raw Data'!W$1,FALSE))/100</f>
        <v>5.7823539909717205E-2</v>
      </c>
      <c r="Q102" s="79">
        <f>(VLOOKUP($A101,'ADR Raw Data'!$B$6:$BE$49,'ADR Raw Data'!X$1,FALSE))/100</f>
        <v>8.0231880674794809E-2</v>
      </c>
      <c r="R102" s="79">
        <f>(VLOOKUP($A101,'ADR Raw Data'!$B$6:$BE$49,'ADR Raw Data'!Y$1,FALSE))/100</f>
        <v>7.1139740471953497E-2</v>
      </c>
      <c r="S102" s="80">
        <f>(VLOOKUP($A101,'ADR Raw Data'!$B$6:$BE$49,'ADR Raw Data'!AA$1,FALSE))/100</f>
        <v>0.171468745487727</v>
      </c>
      <c r="T102" s="80">
        <f>(VLOOKUP($A101,'ADR Raw Data'!$B$6:$BE$49,'ADR Raw Data'!AB$1,FALSE))/100</f>
        <v>0.139627716678417</v>
      </c>
      <c r="U102" s="79">
        <f>(VLOOKUP($A101,'ADR Raw Data'!$B$6:$BE$49,'ADR Raw Data'!AC$1,FALSE))/100</f>
        <v>0.15551745619663601</v>
      </c>
      <c r="V102" s="81">
        <f>(VLOOKUP($A101,'ADR Raw Data'!$B$6:$BE$49,'ADR Raw Data'!AE$1,FALSE))/100</f>
        <v>0.10813919757770001</v>
      </c>
      <c r="X102" s="78">
        <f>(VLOOKUP($A101,'RevPAR Raw Data'!$B$6:$BE$43,'RevPAR Raw Data'!T$1,FALSE))/100</f>
        <v>4.5588949836443599E-2</v>
      </c>
      <c r="Y102" s="79">
        <f>(VLOOKUP($A101,'RevPAR Raw Data'!$B$6:$BE$43,'RevPAR Raw Data'!U$1,FALSE))/100</f>
        <v>-5.7793855553846894E-3</v>
      </c>
      <c r="Z102" s="79">
        <f>(VLOOKUP($A101,'RevPAR Raw Data'!$B$6:$BE$43,'RevPAR Raw Data'!V$1,FALSE))/100</f>
        <v>2.45684093751029E-2</v>
      </c>
      <c r="AA102" s="79">
        <f>(VLOOKUP($A101,'RevPAR Raw Data'!$B$6:$BE$43,'RevPAR Raw Data'!W$1,FALSE))/100</f>
        <v>5.3379240984334803E-2</v>
      </c>
      <c r="AB102" s="79">
        <f>(VLOOKUP($A101,'RevPAR Raw Data'!$B$6:$BE$43,'RevPAR Raw Data'!X$1,FALSE))/100</f>
        <v>9.6614886275886908E-2</v>
      </c>
      <c r="AC102" s="79">
        <f>(VLOOKUP($A101,'RevPAR Raw Data'!$B$6:$BE$43,'RevPAR Raw Data'!Y$1,FALSE))/100</f>
        <v>4.3437891235486699E-2</v>
      </c>
      <c r="AD102" s="80">
        <f>(VLOOKUP($A101,'RevPAR Raw Data'!$B$6:$BE$43,'RevPAR Raw Data'!AA$1,FALSE))/100</f>
        <v>0.24522640603879001</v>
      </c>
      <c r="AE102" s="80">
        <f>(VLOOKUP($A101,'RevPAR Raw Data'!$B$6:$BE$43,'RevPAR Raw Data'!AB$1,FALSE))/100</f>
        <v>0.18625385894831201</v>
      </c>
      <c r="AF102" s="79">
        <f>(VLOOKUP($A101,'RevPAR Raw Data'!$B$6:$BE$43,'RevPAR Raw Data'!AC$1,FALSE))/100</f>
        <v>0.21549276769376699</v>
      </c>
      <c r="AG102" s="81">
        <f>(VLOOKUP($A101,'RevPAR Raw Data'!$B$6:$BE$43,'RevPAR Raw Data'!AE$1,FALSE))/100</f>
        <v>0.10678417300736101</v>
      </c>
    </row>
    <row r="103" spans="1:33" x14ac:dyDescent="0.25">
      <c r="A103" s="128"/>
      <c r="B103" s="106"/>
      <c r="C103" s="107"/>
      <c r="D103" s="107"/>
      <c r="E103" s="107"/>
      <c r="F103" s="107"/>
      <c r="G103" s="108"/>
      <c r="H103" s="88"/>
      <c r="I103" s="88"/>
      <c r="J103" s="108"/>
      <c r="K103" s="109"/>
      <c r="M103" s="110"/>
      <c r="N103" s="111"/>
      <c r="O103" s="111"/>
      <c r="P103" s="111"/>
      <c r="Q103" s="111"/>
      <c r="R103" s="112"/>
      <c r="S103" s="111"/>
      <c r="T103" s="111"/>
      <c r="U103" s="112"/>
      <c r="V103" s="113"/>
      <c r="X103" s="110"/>
      <c r="Y103" s="111"/>
      <c r="Z103" s="111"/>
      <c r="AA103" s="111"/>
      <c r="AB103" s="111"/>
      <c r="AC103" s="112"/>
      <c r="AD103" s="111"/>
      <c r="AE103" s="111"/>
      <c r="AF103" s="112"/>
      <c r="AG103" s="113"/>
    </row>
    <row r="104" spans="1:33" x14ac:dyDescent="0.25">
      <c r="A104" s="105" t="s">
        <v>53</v>
      </c>
      <c r="B104" s="106">
        <f>(VLOOKUP($A104,'Occupancy Raw Data'!$B$8:$BE$54,'Occupancy Raw Data'!G$3,FALSE))/100</f>
        <v>0.45703422053231896</v>
      </c>
      <c r="C104" s="107">
        <f>(VLOOKUP($A104,'Occupancy Raw Data'!$B$8:$BE$54,'Occupancy Raw Data'!H$3,FALSE))/100</f>
        <v>0.51452471482889695</v>
      </c>
      <c r="D104" s="107">
        <f>(VLOOKUP($A104,'Occupancy Raw Data'!$B$8:$BE$54,'Occupancy Raw Data'!I$3,FALSE))/100</f>
        <v>0.55315589353612094</v>
      </c>
      <c r="E104" s="107">
        <f>(VLOOKUP($A104,'Occupancy Raw Data'!$B$8:$BE$54,'Occupancy Raw Data'!J$3,FALSE))/100</f>
        <v>0.56288973384030394</v>
      </c>
      <c r="F104" s="107">
        <f>(VLOOKUP($A104,'Occupancy Raw Data'!$B$8:$BE$54,'Occupancy Raw Data'!K$3,FALSE))/100</f>
        <v>0.58357414448669198</v>
      </c>
      <c r="G104" s="108">
        <f>(VLOOKUP($A104,'Occupancy Raw Data'!$B$8:$BE$54,'Occupancy Raw Data'!L$3,FALSE))/100</f>
        <v>0.53423574144486596</v>
      </c>
      <c r="H104" s="88">
        <f>(VLOOKUP($A104,'Occupancy Raw Data'!$B$8:$BE$54,'Occupancy Raw Data'!N$3,FALSE))/100</f>
        <v>0.687300380228136</v>
      </c>
      <c r="I104" s="88">
        <f>(VLOOKUP($A104,'Occupancy Raw Data'!$B$8:$BE$54,'Occupancy Raw Data'!O$3,FALSE))/100</f>
        <v>0.70038022813688205</v>
      </c>
      <c r="J104" s="108">
        <f>(VLOOKUP($A104,'Occupancy Raw Data'!$B$8:$BE$54,'Occupancy Raw Data'!P$3,FALSE))/100</f>
        <v>0.69384030418250897</v>
      </c>
      <c r="K104" s="109">
        <f>(VLOOKUP($A104,'Occupancy Raw Data'!$B$8:$BE$54,'Occupancy Raw Data'!R$3,FALSE))/100</f>
        <v>0.57983704508419298</v>
      </c>
      <c r="M104" s="110">
        <f>VLOOKUP($A104,'ADR Raw Data'!$B$6:$BE$54,'ADR Raw Data'!G$1,FALSE)</f>
        <v>43.281732319391601</v>
      </c>
      <c r="N104" s="111">
        <f>VLOOKUP($A104,'ADR Raw Data'!$B$6:$BE$54,'ADR Raw Data'!H$1,FALSE)</f>
        <v>50.299172623574101</v>
      </c>
      <c r="O104" s="111">
        <f>VLOOKUP($A104,'ADR Raw Data'!$B$6:$BE$54,'ADR Raw Data'!I$1,FALSE)</f>
        <v>54.141066159695797</v>
      </c>
      <c r="P104" s="111">
        <f>VLOOKUP($A104,'ADR Raw Data'!$B$6:$BE$54,'ADR Raw Data'!J$1,FALSE)</f>
        <v>54.706698098859299</v>
      </c>
      <c r="Q104" s="111">
        <f>VLOOKUP($A104,'ADR Raw Data'!$B$6:$BE$54,'ADR Raw Data'!K$1,FALSE)</f>
        <v>56.892529277566503</v>
      </c>
      <c r="R104" s="112">
        <f>VLOOKUP($A104,'ADR Raw Data'!$B$6:$BE$54,'ADR Raw Data'!L$1,FALSE)</f>
        <v>51.864239695817403</v>
      </c>
      <c r="S104" s="111">
        <f>VLOOKUP($A104,'ADR Raw Data'!$B$6:$BE$54,'ADR Raw Data'!N$1,FALSE)</f>
        <v>77.319321673003799</v>
      </c>
      <c r="T104" s="111">
        <f>VLOOKUP($A104,'ADR Raw Data'!$B$6:$BE$54,'ADR Raw Data'!O$1,FALSE)</f>
        <v>79.919093536121594</v>
      </c>
      <c r="U104" s="112">
        <f>VLOOKUP($A104,'ADR Raw Data'!$B$6:$BE$54,'ADR Raw Data'!P$1,FALSE)</f>
        <v>78.619207604562703</v>
      </c>
      <c r="V104" s="113">
        <f>VLOOKUP($A104,'ADR Raw Data'!$B$6:$BE$54,'ADR Raw Data'!R$1,FALSE)</f>
        <v>59.508516241173197</v>
      </c>
      <c r="X104" s="110">
        <f>VLOOKUP($A104,'RevPAR Raw Data'!$B$6:$BE$54,'RevPAR Raw Data'!G$1,FALSE)</f>
        <v>43.281732319391601</v>
      </c>
      <c r="Y104" s="111">
        <f>VLOOKUP($A104,'RevPAR Raw Data'!$B$6:$BE$54,'RevPAR Raw Data'!H$1,FALSE)</f>
        <v>50.299172623574101</v>
      </c>
      <c r="Z104" s="111">
        <f>VLOOKUP($A104,'RevPAR Raw Data'!$B$6:$BE$54,'RevPAR Raw Data'!I$1,FALSE)</f>
        <v>54.141066159695797</v>
      </c>
      <c r="AA104" s="111">
        <f>VLOOKUP($A104,'RevPAR Raw Data'!$B$6:$BE$54,'RevPAR Raw Data'!J$1,FALSE)</f>
        <v>54.706698098859299</v>
      </c>
      <c r="AB104" s="111">
        <f>VLOOKUP($A104,'RevPAR Raw Data'!$B$6:$BE$54,'RevPAR Raw Data'!K$1,FALSE)</f>
        <v>56.892529277566503</v>
      </c>
      <c r="AC104" s="112">
        <f>VLOOKUP($A104,'RevPAR Raw Data'!$B$6:$BE$54,'RevPAR Raw Data'!L$1,FALSE)</f>
        <v>51.864239695817403</v>
      </c>
      <c r="AD104" s="111">
        <f>VLOOKUP($A104,'RevPAR Raw Data'!$B$6:$BE$54,'RevPAR Raw Data'!N$1,FALSE)</f>
        <v>77.319321673003799</v>
      </c>
      <c r="AE104" s="111">
        <f>VLOOKUP($A104,'RevPAR Raw Data'!$B$6:$BE$54,'RevPAR Raw Data'!O$1,FALSE)</f>
        <v>79.919093536121594</v>
      </c>
      <c r="AF104" s="112">
        <f>VLOOKUP($A104,'RevPAR Raw Data'!$B$6:$BE$54,'RevPAR Raw Data'!P$1,FALSE)</f>
        <v>78.619207604562703</v>
      </c>
      <c r="AG104" s="113">
        <f>VLOOKUP($A104,'RevPAR Raw Data'!$B$6:$BE$54,'RevPAR Raw Data'!R$1,FALSE)</f>
        <v>59.508516241173197</v>
      </c>
    </row>
    <row r="105" spans="1:33" x14ac:dyDescent="0.25">
      <c r="A105" s="90" t="s">
        <v>14</v>
      </c>
      <c r="B105" s="78">
        <f>(VLOOKUP($A104,'Occupancy Raw Data'!$B$8:$BE$54,'Occupancy Raw Data'!T$3,FALSE))/100</f>
        <v>-4.3723278685292799E-2</v>
      </c>
      <c r="C105" s="79">
        <f>(VLOOKUP($A104,'Occupancy Raw Data'!$B$8:$BE$54,'Occupancy Raw Data'!U$3,FALSE))/100</f>
        <v>-0.107631994721947</v>
      </c>
      <c r="D105" s="79">
        <f>(VLOOKUP($A104,'Occupancy Raw Data'!$B$8:$BE$54,'Occupancy Raw Data'!V$3,FALSE))/100</f>
        <v>-6.6703003772475095E-2</v>
      </c>
      <c r="E105" s="79">
        <f>(VLOOKUP($A104,'Occupancy Raw Data'!$B$8:$BE$54,'Occupancy Raw Data'!W$3,FALSE))/100</f>
        <v>-4.9783264991674701E-2</v>
      </c>
      <c r="F105" s="79">
        <f>(VLOOKUP($A104,'Occupancy Raw Data'!$B$8:$BE$54,'Occupancy Raw Data'!X$3,FALSE))/100</f>
        <v>-2.1262791960890801E-2</v>
      </c>
      <c r="G105" s="79">
        <f>(VLOOKUP($A104,'Occupancy Raw Data'!$B$8:$BE$54,'Occupancy Raw Data'!Y$3,FALSE))/100</f>
        <v>-5.8063409286902401E-2</v>
      </c>
      <c r="H105" s="80">
        <f>(VLOOKUP($A104,'Occupancy Raw Data'!$B$8:$BE$54,'Occupancy Raw Data'!AA$3,FALSE))/100</f>
        <v>1.3309014289439999E-3</v>
      </c>
      <c r="I105" s="80">
        <f>(VLOOKUP($A104,'Occupancy Raw Data'!$B$8:$BE$54,'Occupancy Raw Data'!AB$3,FALSE))/100</f>
        <v>1.37536725128553E-2</v>
      </c>
      <c r="J105" s="79">
        <f>(VLOOKUP($A104,'Occupancy Raw Data'!$B$8:$BE$54,'Occupancy Raw Data'!AC$3,FALSE))/100</f>
        <v>7.5625422481645898E-3</v>
      </c>
      <c r="K105" s="81">
        <f>(VLOOKUP($A104,'Occupancy Raw Data'!$B$8:$BE$54,'Occupancy Raw Data'!AE$3,FALSE))/100</f>
        <v>-3.6610255816774802E-2</v>
      </c>
      <c r="M105" s="78">
        <f>(VLOOKUP($A104,'ADR Raw Data'!$B$6:$BE$54,'ADR Raw Data'!T$1,FALSE))/100</f>
        <v>-6.5588874343579406E-2</v>
      </c>
      <c r="N105" s="79">
        <f>(VLOOKUP($A104,'ADR Raw Data'!$B$6:$BE$54,'ADR Raw Data'!U$1,FALSE))/100</f>
        <v>-0.140762587383193</v>
      </c>
      <c r="O105" s="79">
        <f>(VLOOKUP($A104,'ADR Raw Data'!$B$6:$BE$54,'ADR Raw Data'!V$1,FALSE))/100</f>
        <v>-0.11464906583977599</v>
      </c>
      <c r="P105" s="79">
        <f>(VLOOKUP($A104,'ADR Raw Data'!$B$6:$BE$54,'ADR Raw Data'!W$1,FALSE))/100</f>
        <v>-8.5476806866516708E-2</v>
      </c>
      <c r="Q105" s="79">
        <f>(VLOOKUP($A104,'ADR Raw Data'!$B$6:$BE$54,'ADR Raw Data'!X$1,FALSE))/100</f>
        <v>-6.8492552784258101E-2</v>
      </c>
      <c r="R105" s="79">
        <f>(VLOOKUP($A104,'ADR Raw Data'!$B$6:$BE$54,'ADR Raw Data'!Y$1,FALSE))/100</f>
        <v>-9.6148580812703305E-2</v>
      </c>
      <c r="S105" s="80">
        <f>(VLOOKUP($A104,'ADR Raw Data'!$B$6:$BE$54,'ADR Raw Data'!AA$1,FALSE))/100</f>
        <v>-5.9106976850461394E-2</v>
      </c>
      <c r="T105" s="80">
        <f>(VLOOKUP($A104,'ADR Raw Data'!$B$6:$BE$54,'ADR Raw Data'!AB$1,FALSE))/100</f>
        <v>-2.7866701366903199E-2</v>
      </c>
      <c r="U105" s="79">
        <f>(VLOOKUP($A104,'ADR Raw Data'!$B$6:$BE$54,'ADR Raw Data'!AC$1,FALSE))/100</f>
        <v>-4.3483657082432903E-2</v>
      </c>
      <c r="V105" s="81">
        <f>(VLOOKUP($A104,'ADR Raw Data'!$B$6:$BE$54,'ADR Raw Data'!AE$1,FALSE))/100</f>
        <v>-7.6965042671340703E-2</v>
      </c>
      <c r="X105" s="78">
        <f>(VLOOKUP($A104,'RevPAR Raw Data'!$B$6:$BE$54,'RevPAR Raw Data'!T$1,FALSE))/100</f>
        <v>-6.5588874343579406E-2</v>
      </c>
      <c r="Y105" s="79">
        <f>(VLOOKUP($A104,'RevPAR Raw Data'!$B$6:$BE$54,'RevPAR Raw Data'!U$1,FALSE))/100</f>
        <v>-0.140762587383193</v>
      </c>
      <c r="Z105" s="79">
        <f>(VLOOKUP($A104,'RevPAR Raw Data'!$B$6:$BE$54,'RevPAR Raw Data'!V$1,FALSE))/100</f>
        <v>-0.11464906583977599</v>
      </c>
      <c r="AA105" s="79">
        <f>(VLOOKUP($A104,'RevPAR Raw Data'!$B$6:$BE$54,'RevPAR Raw Data'!W$1,FALSE))/100</f>
        <v>-8.5476806866516708E-2</v>
      </c>
      <c r="AB105" s="79">
        <f>(VLOOKUP($A104,'RevPAR Raw Data'!$B$6:$BE$54,'RevPAR Raw Data'!X$1,FALSE))/100</f>
        <v>-6.8492552784258101E-2</v>
      </c>
      <c r="AC105" s="79">
        <f>(VLOOKUP($A104,'RevPAR Raw Data'!$B$6:$BE$54,'RevPAR Raw Data'!Y$1,FALSE))/100</f>
        <v>-9.6148580812703305E-2</v>
      </c>
      <c r="AD105" s="80">
        <f>(VLOOKUP($A104,'RevPAR Raw Data'!$B$6:$BE$54,'RevPAR Raw Data'!AA$1,FALSE))/100</f>
        <v>-5.9106976850461394E-2</v>
      </c>
      <c r="AE105" s="80">
        <f>(VLOOKUP($A104,'RevPAR Raw Data'!$B$6:$BE$54,'RevPAR Raw Data'!AB$1,FALSE))/100</f>
        <v>-2.7866701366903199E-2</v>
      </c>
      <c r="AF105" s="79">
        <f>(VLOOKUP($A104,'RevPAR Raw Data'!$B$6:$BE$54,'RevPAR Raw Data'!AC$1,FALSE))/100</f>
        <v>-4.3483657082432903E-2</v>
      </c>
      <c r="AG105" s="81">
        <f>(VLOOKUP($A104,'RevPAR Raw Data'!$B$6:$BE$54,'RevPAR Raw Data'!AE$1,FALSE))/100</f>
        <v>-7.6965042671340703E-2</v>
      </c>
    </row>
    <row r="106" spans="1:33" x14ac:dyDescent="0.25">
      <c r="A106" s="128"/>
      <c r="B106" s="106"/>
      <c r="C106" s="107"/>
      <c r="D106" s="107"/>
      <c r="E106" s="107"/>
      <c r="F106" s="107"/>
      <c r="G106" s="108"/>
      <c r="H106" s="88"/>
      <c r="I106" s="88"/>
      <c r="J106" s="108"/>
      <c r="K106" s="109"/>
      <c r="M106" s="110"/>
      <c r="N106" s="111"/>
      <c r="O106" s="111"/>
      <c r="P106" s="111"/>
      <c r="Q106" s="111"/>
      <c r="R106" s="112"/>
      <c r="S106" s="111"/>
      <c r="T106" s="111"/>
      <c r="U106" s="112"/>
      <c r="V106" s="113"/>
      <c r="X106" s="110"/>
      <c r="Y106" s="111"/>
      <c r="Z106" s="111"/>
      <c r="AA106" s="111"/>
      <c r="AB106" s="111"/>
      <c r="AC106" s="112"/>
      <c r="AD106" s="111"/>
      <c r="AE106" s="111"/>
      <c r="AF106" s="112"/>
      <c r="AG106" s="113"/>
    </row>
    <row r="107" spans="1:33" x14ac:dyDescent="0.25">
      <c r="A107" s="105" t="s">
        <v>52</v>
      </c>
      <c r="B107" s="106">
        <f>(VLOOKUP($A107,'Occupancy Raw Data'!$B$8:$BE$45,'Occupancy Raw Data'!G$3,FALSE))/100</f>
        <v>0.50401256106071102</v>
      </c>
      <c r="C107" s="107">
        <f>(VLOOKUP($A107,'Occupancy Raw Data'!$B$8:$BE$45,'Occupancy Raw Data'!H$3,FALSE))/100</f>
        <v>0.65614096301465397</v>
      </c>
      <c r="D107" s="107">
        <f>(VLOOKUP($A107,'Occupancy Raw Data'!$B$8:$BE$45,'Occupancy Raw Data'!I$3,FALSE))/100</f>
        <v>0.71179344033496095</v>
      </c>
      <c r="E107" s="107">
        <f>(VLOOKUP($A107,'Occupancy Raw Data'!$B$8:$BE$45,'Occupancy Raw Data'!J$3,FALSE))/100</f>
        <v>0.71423586880669898</v>
      </c>
      <c r="F107" s="107">
        <f>(VLOOKUP($A107,'Occupancy Raw Data'!$B$8:$BE$45,'Occupancy Raw Data'!K$3,FALSE))/100</f>
        <v>0.69173063503140197</v>
      </c>
      <c r="G107" s="108">
        <f>(VLOOKUP($A107,'Occupancy Raw Data'!$B$8:$BE$45,'Occupancy Raw Data'!L$3,FALSE))/100</f>
        <v>0.65558269364968491</v>
      </c>
      <c r="H107" s="88">
        <f>(VLOOKUP($A107,'Occupancy Raw Data'!$B$8:$BE$45,'Occupancy Raw Data'!N$3,FALSE))/100</f>
        <v>0.74284717376133902</v>
      </c>
      <c r="I107" s="88">
        <f>(VLOOKUP($A107,'Occupancy Raw Data'!$B$8:$BE$45,'Occupancy Raw Data'!O$3,FALSE))/100</f>
        <v>0.72784368457780801</v>
      </c>
      <c r="J107" s="108">
        <f>(VLOOKUP($A107,'Occupancy Raw Data'!$B$8:$BE$45,'Occupancy Raw Data'!P$3,FALSE))/100</f>
        <v>0.73534542916957402</v>
      </c>
      <c r="K107" s="109">
        <f>(VLOOKUP($A107,'Occupancy Raw Data'!$B$8:$BE$45,'Occupancy Raw Data'!R$3,FALSE))/100</f>
        <v>0.67837204665536799</v>
      </c>
      <c r="M107" s="110">
        <f>VLOOKUP($A107,'ADR Raw Data'!$B$6:$BE$43,'ADR Raw Data'!G$1,FALSE)</f>
        <v>94.041187262028302</v>
      </c>
      <c r="N107" s="111">
        <f>VLOOKUP($A107,'ADR Raw Data'!$B$6:$BE$43,'ADR Raw Data'!H$1,FALSE)</f>
        <v>99.216487636266905</v>
      </c>
      <c r="O107" s="111">
        <f>VLOOKUP($A107,'ADR Raw Data'!$B$6:$BE$43,'ADR Raw Data'!I$1,FALSE)</f>
        <v>100.82440441176399</v>
      </c>
      <c r="P107" s="111">
        <f>VLOOKUP($A107,'ADR Raw Data'!$B$6:$BE$43,'ADR Raw Data'!J$1,FALSE)</f>
        <v>100.96028089887599</v>
      </c>
      <c r="Q107" s="111">
        <f>VLOOKUP($A107,'ADR Raw Data'!$B$6:$BE$43,'ADR Raw Data'!K$1,FALSE)</f>
        <v>99.948910466582504</v>
      </c>
      <c r="R107" s="112">
        <f>VLOOKUP($A107,'ADR Raw Data'!$B$6:$BE$43,'ADR Raw Data'!L$1,FALSE)</f>
        <v>99.304411623822403</v>
      </c>
      <c r="S107" s="111">
        <f>VLOOKUP($A107,'ADR Raw Data'!$B$6:$BE$43,'ADR Raw Data'!N$1,FALSE)</f>
        <v>113.17190230155001</v>
      </c>
      <c r="T107" s="111">
        <f>VLOOKUP($A107,'ADR Raw Data'!$B$6:$BE$43,'ADR Raw Data'!O$1,FALSE)</f>
        <v>111.786088207094</v>
      </c>
      <c r="U107" s="112">
        <f>VLOOKUP($A107,'ADR Raw Data'!$B$6:$BE$43,'ADR Raw Data'!P$1,FALSE)</f>
        <v>112.486064056939</v>
      </c>
      <c r="V107" s="113">
        <f>VLOOKUP($A107,'ADR Raw Data'!$B$6:$BE$43,'ADR Raw Data'!R$1,FALSE)</f>
        <v>103.38690289871001</v>
      </c>
      <c r="X107" s="110">
        <f>VLOOKUP($A107,'RevPAR Raw Data'!$B$6:$BE$43,'RevPAR Raw Data'!G$1,FALSE)</f>
        <v>47.3979396371249</v>
      </c>
      <c r="Y107" s="111">
        <f>VLOOKUP($A107,'RevPAR Raw Data'!$B$6:$BE$43,'RevPAR Raw Data'!H$1,FALSE)</f>
        <v>65.100001744591694</v>
      </c>
      <c r="Z107" s="111">
        <f>VLOOKUP($A107,'RevPAR Raw Data'!$B$6:$BE$43,'RevPAR Raw Data'!I$1,FALSE)</f>
        <v>71.766149685973403</v>
      </c>
      <c r="AA107" s="111">
        <f>VLOOKUP($A107,'RevPAR Raw Data'!$B$6:$BE$43,'RevPAR Raw Data'!J$1,FALSE)</f>
        <v>72.109453942777293</v>
      </c>
      <c r="AB107" s="111">
        <f>VLOOKUP($A107,'RevPAR Raw Data'!$B$6:$BE$43,'RevPAR Raw Data'!K$1,FALSE)</f>
        <v>69.137723307745901</v>
      </c>
      <c r="AC107" s="112">
        <f>VLOOKUP($A107,'RevPAR Raw Data'!$B$6:$BE$43,'RevPAR Raw Data'!L$1,FALSE)</f>
        <v>65.102253663642699</v>
      </c>
      <c r="AD107" s="111">
        <f>VLOOKUP($A107,'RevPAR Raw Data'!$B$6:$BE$43,'RevPAR Raw Data'!N$1,FALSE)</f>
        <v>84.069427773900898</v>
      </c>
      <c r="AE107" s="111">
        <f>VLOOKUP($A107,'RevPAR Raw Data'!$B$6:$BE$43,'RevPAR Raw Data'!O$1,FALSE)</f>
        <v>81.362798325191903</v>
      </c>
      <c r="AF107" s="112">
        <f>VLOOKUP($A107,'RevPAR Raw Data'!$B$6:$BE$43,'RevPAR Raw Data'!P$1,FALSE)</f>
        <v>82.716113049546394</v>
      </c>
      <c r="AG107" s="113">
        <f>VLOOKUP($A107,'RevPAR Raw Data'!$B$6:$BE$43,'RevPAR Raw Data'!R$1,FALSE)</f>
        <v>70.134784916757994</v>
      </c>
    </row>
    <row r="108" spans="1:33" x14ac:dyDescent="0.25">
      <c r="A108" s="90" t="s">
        <v>14</v>
      </c>
      <c r="B108" s="78">
        <f>(VLOOKUP($A107,'Occupancy Raw Data'!$B$8:$BE$51,'Occupancy Raw Data'!T$3,FALSE))/100</f>
        <v>5.7047620461675101E-2</v>
      </c>
      <c r="C108" s="79">
        <f>(VLOOKUP($A107,'Occupancy Raw Data'!$B$8:$BE$51,'Occupancy Raw Data'!U$3,FALSE))/100</f>
        <v>9.8876855534251504E-2</v>
      </c>
      <c r="D108" s="79">
        <f>(VLOOKUP($A107,'Occupancy Raw Data'!$B$8:$BE$51,'Occupancy Raw Data'!V$3,FALSE))/100</f>
        <v>0.12131843340439101</v>
      </c>
      <c r="E108" s="79">
        <f>(VLOOKUP($A107,'Occupancy Raw Data'!$B$8:$BE$51,'Occupancy Raw Data'!W$3,FALSE))/100</f>
        <v>7.6913956791308302E-2</v>
      </c>
      <c r="F108" s="79">
        <f>(VLOOKUP($A107,'Occupancy Raw Data'!$B$8:$BE$51,'Occupancy Raw Data'!X$3,FALSE))/100</f>
        <v>0.11452221406110401</v>
      </c>
      <c r="G108" s="79">
        <f>(VLOOKUP($A107,'Occupancy Raw Data'!$B$8:$BE$51,'Occupancy Raw Data'!Y$3,FALSE))/100</f>
        <v>9.5349739374740103E-2</v>
      </c>
      <c r="H108" s="80">
        <f>(VLOOKUP($A107,'Occupancy Raw Data'!$B$8:$BE$51,'Occupancy Raw Data'!AA$3,FALSE))/100</f>
        <v>3.1057681459038401E-2</v>
      </c>
      <c r="I108" s="80">
        <f>(VLOOKUP($A107,'Occupancy Raw Data'!$B$8:$BE$51,'Occupancy Raw Data'!AB$3,FALSE))/100</f>
        <v>3.0442969702360698E-2</v>
      </c>
      <c r="J108" s="79">
        <f>(VLOOKUP($A107,'Occupancy Raw Data'!$B$8:$BE$51,'Occupancy Raw Data'!AC$3,FALSE))/100</f>
        <v>3.0753369480967501E-2</v>
      </c>
      <c r="K108" s="81">
        <f>(VLOOKUP($A107,'Occupancy Raw Data'!$B$8:$BE$51,'Occupancy Raw Data'!AE$3,FALSE))/100</f>
        <v>7.4494604745375406E-2</v>
      </c>
      <c r="M108" s="78">
        <f>(VLOOKUP($A107,'ADR Raw Data'!$B$6:$BE$49,'ADR Raw Data'!T$1,FALSE))/100</f>
        <v>6.2989115196176006E-3</v>
      </c>
      <c r="N108" s="79">
        <f>(VLOOKUP($A107,'ADR Raw Data'!$B$6:$BE$49,'ADR Raw Data'!U$1,FALSE))/100</f>
        <v>2.2318751043399598E-2</v>
      </c>
      <c r="O108" s="79">
        <f>(VLOOKUP($A107,'ADR Raw Data'!$B$6:$BE$49,'ADR Raw Data'!V$1,FALSE))/100</f>
        <v>3.42126697202145E-2</v>
      </c>
      <c r="P108" s="79">
        <f>(VLOOKUP($A107,'ADR Raw Data'!$B$6:$BE$49,'ADR Raw Data'!W$1,FALSE))/100</f>
        <v>3.8092362087933901E-2</v>
      </c>
      <c r="Q108" s="79">
        <f>(VLOOKUP($A107,'ADR Raw Data'!$B$6:$BE$49,'ADR Raw Data'!X$1,FALSE))/100</f>
        <v>2.9647745598221902E-2</v>
      </c>
      <c r="R108" s="79">
        <f>(VLOOKUP($A107,'ADR Raw Data'!$B$6:$BE$49,'ADR Raw Data'!Y$1,FALSE))/100</f>
        <v>2.7783812622197299E-2</v>
      </c>
      <c r="S108" s="80">
        <f>(VLOOKUP($A107,'ADR Raw Data'!$B$6:$BE$49,'ADR Raw Data'!AA$1,FALSE))/100</f>
        <v>3.8090856701745602E-3</v>
      </c>
      <c r="T108" s="80">
        <f>(VLOOKUP($A107,'ADR Raw Data'!$B$6:$BE$49,'ADR Raw Data'!AB$1,FALSE))/100</f>
        <v>6.4000735182907194E-3</v>
      </c>
      <c r="U108" s="79">
        <f>(VLOOKUP($A107,'ADR Raw Data'!$B$6:$BE$49,'ADR Raw Data'!AC$1,FALSE))/100</f>
        <v>5.08394691829439E-3</v>
      </c>
      <c r="V108" s="81">
        <f>(VLOOKUP($A107,'ADR Raw Data'!$B$6:$BE$49,'ADR Raw Data'!AE$1,FALSE))/100</f>
        <v>1.8001739048525402E-2</v>
      </c>
      <c r="X108" s="78">
        <f>(VLOOKUP($A107,'RevPAR Raw Data'!$B$6:$BE$43,'RevPAR Raw Data'!T$1,FALSE))/100</f>
        <v>6.3705869894985598E-2</v>
      </c>
      <c r="Y108" s="79">
        <f>(VLOOKUP($A107,'RevPAR Raw Data'!$B$6:$BE$43,'RevPAR Raw Data'!U$1,FALSE))/100</f>
        <v>0.12340241450027399</v>
      </c>
      <c r="Z108" s="79">
        <f>(VLOOKUP($A107,'RevPAR Raw Data'!$B$6:$BE$43,'RevPAR Raw Data'!V$1,FALSE))/100</f>
        <v>0.15968173061764401</v>
      </c>
      <c r="AA108" s="79">
        <f>(VLOOKUP($A107,'RevPAR Raw Data'!$B$6:$BE$43,'RevPAR Raw Data'!W$1,FALSE))/100</f>
        <v>0.117936153170952</v>
      </c>
      <c r="AB108" s="79">
        <f>(VLOOKUP($A107,'RevPAR Raw Data'!$B$6:$BE$43,'RevPAR Raw Data'!X$1,FALSE))/100</f>
        <v>0.147565285127154</v>
      </c>
      <c r="AC108" s="79">
        <f>(VLOOKUP($A107,'RevPAR Raw Data'!$B$6:$BE$43,'RevPAR Raw Data'!Y$1,FALSE))/100</f>
        <v>0.12578273128930001</v>
      </c>
      <c r="AD108" s="80">
        <f>(VLOOKUP($A107,'RevPAR Raw Data'!$B$6:$BE$43,'RevPAR Raw Data'!AA$1,FALSE))/100</f>
        <v>3.49850684986074E-2</v>
      </c>
      <c r="AE108" s="80">
        <f>(VLOOKUP($A107,'RevPAR Raw Data'!$B$6:$BE$43,'RevPAR Raw Data'!AB$1,FALSE))/100</f>
        <v>3.7037880464861603E-2</v>
      </c>
      <c r="AF108" s="79">
        <f>(VLOOKUP($A107,'RevPAR Raw Data'!$B$6:$BE$43,'RevPAR Raw Data'!AC$1,FALSE))/100</f>
        <v>3.5993664897261801E-2</v>
      </c>
      <c r="AG108" s="81">
        <f>(VLOOKUP($A107,'RevPAR Raw Data'!$B$6:$BE$43,'RevPAR Raw Data'!AE$1,FALSE))/100</f>
        <v>9.3837376229050098E-2</v>
      </c>
    </row>
    <row r="109" spans="1:33" x14ac:dyDescent="0.25">
      <c r="A109" s="123"/>
      <c r="B109" s="106"/>
      <c r="C109" s="107"/>
      <c r="D109" s="107"/>
      <c r="E109" s="107"/>
      <c r="F109" s="107"/>
      <c r="G109" s="108"/>
      <c r="H109" s="88"/>
      <c r="I109" s="88"/>
      <c r="J109" s="108"/>
      <c r="K109" s="109"/>
      <c r="M109" s="110"/>
      <c r="N109" s="111"/>
      <c r="O109" s="111"/>
      <c r="P109" s="111"/>
      <c r="Q109" s="111"/>
      <c r="R109" s="112"/>
      <c r="S109" s="111"/>
      <c r="T109" s="111"/>
      <c r="U109" s="112"/>
      <c r="V109" s="113"/>
      <c r="X109" s="110"/>
      <c r="Y109" s="111"/>
      <c r="Z109" s="111"/>
      <c r="AA109" s="111"/>
      <c r="AB109" s="111"/>
      <c r="AC109" s="112"/>
      <c r="AD109" s="111"/>
      <c r="AE109" s="111"/>
      <c r="AF109" s="112"/>
      <c r="AG109" s="113"/>
    </row>
    <row r="110" spans="1:33" x14ac:dyDescent="0.25">
      <c r="A110" s="105" t="s">
        <v>55</v>
      </c>
      <c r="B110" s="106">
        <f>(VLOOKUP($A110,'Occupancy Raw Data'!$B$8:$BE$45,'Occupancy Raw Data'!G$3,FALSE))/100</f>
        <v>0.46072890274800199</v>
      </c>
      <c r="C110" s="107">
        <f>(VLOOKUP($A110,'Occupancy Raw Data'!$B$8:$BE$45,'Occupancy Raw Data'!H$3,FALSE))/100</f>
        <v>0.65523289807055096</v>
      </c>
      <c r="D110" s="107">
        <f>(VLOOKUP($A110,'Occupancy Raw Data'!$B$8:$BE$45,'Occupancy Raw Data'!I$3,FALSE))/100</f>
        <v>0.67062950691872902</v>
      </c>
      <c r="E110" s="107">
        <f>(VLOOKUP($A110,'Occupancy Raw Data'!$B$8:$BE$45,'Occupancy Raw Data'!J$3,FALSE))/100</f>
        <v>0.68427207172091198</v>
      </c>
      <c r="F110" s="107">
        <f>(VLOOKUP($A110,'Occupancy Raw Data'!$B$8:$BE$45,'Occupancy Raw Data'!K$3,FALSE))/100</f>
        <v>0.66926525043851104</v>
      </c>
      <c r="G110" s="108">
        <f>(VLOOKUP($A110,'Occupancy Raw Data'!$B$8:$BE$45,'Occupancy Raw Data'!L$3,FALSE))/100</f>
        <v>0.62802572597934103</v>
      </c>
      <c r="H110" s="88">
        <f>(VLOOKUP($A110,'Occupancy Raw Data'!$B$8:$BE$45,'Occupancy Raw Data'!N$3,FALSE))/100</f>
        <v>0.76183979731046503</v>
      </c>
      <c r="I110" s="88">
        <f>(VLOOKUP($A110,'Occupancy Raw Data'!$B$8:$BE$45,'Occupancy Raw Data'!O$3,FALSE))/100</f>
        <v>0.75209510816604908</v>
      </c>
      <c r="J110" s="108">
        <f>(VLOOKUP($A110,'Occupancy Raw Data'!$B$8:$BE$45,'Occupancy Raw Data'!P$3,FALSE))/100</f>
        <v>0.75696745273825694</v>
      </c>
      <c r="K110" s="109">
        <f>(VLOOKUP($A110,'Occupancy Raw Data'!$B$8:$BE$45,'Occupancy Raw Data'!R$3,FALSE))/100</f>
        <v>0.66486621933903089</v>
      </c>
      <c r="M110" s="110">
        <f>VLOOKUP($A110,'ADR Raw Data'!$B$6:$BE$43,'ADR Raw Data'!G$1,FALSE)</f>
        <v>137.96636209813801</v>
      </c>
      <c r="N110" s="111">
        <f>VLOOKUP($A110,'ADR Raw Data'!$B$6:$BE$43,'ADR Raw Data'!H$1,FALSE)</f>
        <v>138.96133551457399</v>
      </c>
      <c r="O110" s="111">
        <f>VLOOKUP($A110,'ADR Raw Data'!$B$6:$BE$43,'ADR Raw Data'!I$1,FALSE)</f>
        <v>140.75732926474799</v>
      </c>
      <c r="P110" s="111">
        <f>VLOOKUP($A110,'ADR Raw Data'!$B$6:$BE$43,'ADR Raw Data'!J$1,FALSE)</f>
        <v>140.84045571062299</v>
      </c>
      <c r="Q110" s="111">
        <f>VLOOKUP($A110,'ADR Raw Data'!$B$6:$BE$43,'ADR Raw Data'!K$1,FALSE)</f>
        <v>146.612044263249</v>
      </c>
      <c r="R110" s="112">
        <f>VLOOKUP($A110,'ADR Raw Data'!$B$6:$BE$43,'ADR Raw Data'!L$1,FALSE)</f>
        <v>141.23901812313801</v>
      </c>
      <c r="S110" s="111">
        <f>VLOOKUP($A110,'ADR Raw Data'!$B$6:$BE$43,'ADR Raw Data'!N$1,FALSE)</f>
        <v>192.37234586850801</v>
      </c>
      <c r="T110" s="111">
        <f>VLOOKUP($A110,'ADR Raw Data'!$B$6:$BE$43,'ADR Raw Data'!O$1,FALSE)</f>
        <v>194.369188909043</v>
      </c>
      <c r="U110" s="112">
        <f>VLOOKUP($A110,'ADR Raw Data'!$B$6:$BE$43,'ADR Raw Data'!P$1,FALSE)</f>
        <v>193.36434088568399</v>
      </c>
      <c r="V110" s="113">
        <f>VLOOKUP($A110,'ADR Raw Data'!$B$6:$BE$43,'ADR Raw Data'!R$1,FALSE)</f>
        <v>158.19502763819</v>
      </c>
      <c r="X110" s="110">
        <f>VLOOKUP($A110,'RevPAR Raw Data'!$B$6:$BE$43,'RevPAR Raw Data'!G$1,FALSE)</f>
        <v>63.565090625609002</v>
      </c>
      <c r="Y110" s="111">
        <f>VLOOKUP($A110,'RevPAR Raw Data'!$B$6:$BE$43,'RevPAR Raw Data'!H$1,FALSE)</f>
        <v>91.052038588968998</v>
      </c>
      <c r="Z110" s="111">
        <f>VLOOKUP($A110,'RevPAR Raw Data'!$B$6:$BE$43,'RevPAR Raw Data'!I$1,FALSE)</f>
        <v>94.3960183200155</v>
      </c>
      <c r="AA110" s="111">
        <f>VLOOKUP($A110,'RevPAR Raw Data'!$B$6:$BE$43,'RevPAR Raw Data'!J$1,FALSE)</f>
        <v>96.373190411225806</v>
      </c>
      <c r="AB110" s="111">
        <f>VLOOKUP($A110,'RevPAR Raw Data'!$B$6:$BE$43,'RevPAR Raw Data'!K$1,FALSE)</f>
        <v>98.1223465211459</v>
      </c>
      <c r="AC110" s="112">
        <f>VLOOKUP($A110,'RevPAR Raw Data'!$B$6:$BE$43,'RevPAR Raw Data'!L$1,FALSE)</f>
        <v>88.701736893393104</v>
      </c>
      <c r="AD110" s="111">
        <f>VLOOKUP($A110,'RevPAR Raw Data'!$B$6:$BE$43,'RevPAR Raw Data'!N$1,FALSE)</f>
        <v>146.55690898460301</v>
      </c>
      <c r="AE110" s="111">
        <f>VLOOKUP($A110,'RevPAR Raw Data'!$B$6:$BE$43,'RevPAR Raw Data'!O$1,FALSE)</f>
        <v>146.18411615669399</v>
      </c>
      <c r="AF110" s="112">
        <f>VLOOKUP($A110,'RevPAR Raw Data'!$B$6:$BE$43,'RevPAR Raw Data'!P$1,FALSE)</f>
        <v>146.370512570648</v>
      </c>
      <c r="AG110" s="113">
        <f>VLOOKUP($A110,'RevPAR Raw Data'!$B$6:$BE$43,'RevPAR Raw Data'!R$1,FALSE)</f>
        <v>105.178529944037</v>
      </c>
    </row>
    <row r="111" spans="1:33" x14ac:dyDescent="0.25">
      <c r="A111" s="90" t="s">
        <v>14</v>
      </c>
      <c r="B111" s="78">
        <f>(VLOOKUP($A110,'Occupancy Raw Data'!$B$8:$BE$51,'Occupancy Raw Data'!T$3,FALSE))/100</f>
        <v>-9.5945473136623605E-2</v>
      </c>
      <c r="C111" s="79">
        <f>(VLOOKUP($A110,'Occupancy Raw Data'!$B$8:$BE$51,'Occupancy Raw Data'!U$3,FALSE))/100</f>
        <v>5.1521143855057109E-3</v>
      </c>
      <c r="D111" s="79">
        <f>(VLOOKUP($A110,'Occupancy Raw Data'!$B$8:$BE$51,'Occupancy Raw Data'!V$3,FALSE))/100</f>
        <v>4.2708448848118703E-2</v>
      </c>
      <c r="E111" s="79">
        <f>(VLOOKUP($A110,'Occupancy Raw Data'!$B$8:$BE$51,'Occupancy Raw Data'!W$3,FALSE))/100</f>
        <v>-5.3829455325665104E-2</v>
      </c>
      <c r="F111" s="79">
        <f>(VLOOKUP($A110,'Occupancy Raw Data'!$B$8:$BE$51,'Occupancy Raw Data'!X$3,FALSE))/100</f>
        <v>9.1121328793314499E-3</v>
      </c>
      <c r="G111" s="79">
        <f>(VLOOKUP($A110,'Occupancy Raw Data'!$B$8:$BE$51,'Occupancy Raw Data'!Y$3,FALSE))/100</f>
        <v>-1.59680728638401E-2</v>
      </c>
      <c r="H111" s="80">
        <f>(VLOOKUP($A110,'Occupancy Raw Data'!$B$8:$BE$51,'Occupancy Raw Data'!AA$3,FALSE))/100</f>
        <v>0.16362717416500999</v>
      </c>
      <c r="I111" s="80">
        <f>(VLOOKUP($A110,'Occupancy Raw Data'!$B$8:$BE$51,'Occupancy Raw Data'!AB$3,FALSE))/100</f>
        <v>0.16679954693475399</v>
      </c>
      <c r="J111" s="79">
        <f>(VLOOKUP($A110,'Occupancy Raw Data'!$B$8:$BE$51,'Occupancy Raw Data'!AC$3,FALSE))/100</f>
        <v>0.16520099166041799</v>
      </c>
      <c r="K111" s="81">
        <f>(VLOOKUP($A110,'Occupancy Raw Data'!$B$8:$BE$51,'Occupancy Raw Data'!AE$3,FALSE))/100</f>
        <v>3.6453228658251201E-2</v>
      </c>
      <c r="M111" s="78">
        <f>(VLOOKUP($A110,'ADR Raw Data'!$B$6:$BE$49,'ADR Raw Data'!T$1,FALSE))/100</f>
        <v>-6.5937239710054302E-2</v>
      </c>
      <c r="N111" s="79">
        <f>(VLOOKUP($A110,'ADR Raw Data'!$B$6:$BE$49,'ADR Raw Data'!U$1,FALSE))/100</f>
        <v>-2.1253566586804599E-2</v>
      </c>
      <c r="O111" s="79">
        <f>(VLOOKUP($A110,'ADR Raw Data'!$B$6:$BE$49,'ADR Raw Data'!V$1,FALSE))/100</f>
        <v>-3.0483559099875199E-2</v>
      </c>
      <c r="P111" s="79">
        <f>(VLOOKUP($A110,'ADR Raw Data'!$B$6:$BE$49,'ADR Raw Data'!W$1,FALSE))/100</f>
        <v>-6.4026818111216605E-2</v>
      </c>
      <c r="Q111" s="79">
        <f>(VLOOKUP($A110,'ADR Raw Data'!$B$6:$BE$49,'ADR Raw Data'!X$1,FALSE))/100</f>
        <v>-4.2982529851442505E-2</v>
      </c>
      <c r="R111" s="79">
        <f>(VLOOKUP($A110,'ADR Raw Data'!$B$6:$BE$49,'ADR Raw Data'!Y$1,FALSE))/100</f>
        <v>-4.4366500812303498E-2</v>
      </c>
      <c r="S111" s="80">
        <f>(VLOOKUP($A110,'ADR Raw Data'!$B$6:$BE$49,'ADR Raw Data'!AA$1,FALSE))/100</f>
        <v>-1.7835368294363201E-2</v>
      </c>
      <c r="T111" s="80">
        <f>(VLOOKUP($A110,'ADR Raw Data'!$B$6:$BE$49,'ADR Raw Data'!AB$1,FALSE))/100</f>
        <v>-4.2853574961805897E-3</v>
      </c>
      <c r="U111" s="79">
        <f>(VLOOKUP($A110,'ADR Raw Data'!$B$6:$BE$49,'ADR Raw Data'!AC$1,FALSE))/100</f>
        <v>-1.1117675748125699E-2</v>
      </c>
      <c r="V111" s="81">
        <f>(VLOOKUP($A110,'ADR Raw Data'!$B$6:$BE$49,'ADR Raw Data'!AE$1,FALSE))/100</f>
        <v>-2.1133314134371403E-2</v>
      </c>
      <c r="X111" s="78">
        <f>(VLOOKUP($A110,'RevPAR Raw Data'!$B$6:$BE$43,'RevPAR Raw Data'!T$1,FALSE))/100</f>
        <v>-0.15555633318537299</v>
      </c>
      <c r="Y111" s="79">
        <f>(VLOOKUP($A110,'RevPAR Raw Data'!$B$6:$BE$43,'RevPAR Raw Data'!U$1,FALSE))/100</f>
        <v>-1.6210953007453999E-2</v>
      </c>
      <c r="Z111" s="79">
        <f>(VLOOKUP($A110,'RevPAR Raw Data'!$B$6:$BE$43,'RevPAR Raw Data'!V$1,FALSE))/100</f>
        <v>1.09229842237179E-2</v>
      </c>
      <c r="AA111" s="79">
        <f>(VLOOKUP($A110,'RevPAR Raw Data'!$B$6:$BE$43,'RevPAR Raw Data'!W$1,FALSE))/100</f>
        <v>-0.114409744691719</v>
      </c>
      <c r="AB111" s="79">
        <f>(VLOOKUP($A110,'RevPAR Raw Data'!$B$6:$BE$43,'RevPAR Raw Data'!X$1,FALSE))/100</f>
        <v>-3.4262059495607206E-2</v>
      </c>
      <c r="AC111" s="79">
        <f>(VLOOKUP($A110,'RevPAR Raw Data'!$B$6:$BE$43,'RevPAR Raw Data'!Y$1,FALSE))/100</f>
        <v>-5.9626126158459102E-2</v>
      </c>
      <c r="AD111" s="80">
        <f>(VLOOKUP($A110,'RevPAR Raw Data'!$B$6:$BE$43,'RevPAR Raw Data'!AA$1,FALSE))/100</f>
        <v>0.14287345495644799</v>
      </c>
      <c r="AE111" s="80">
        <f>(VLOOKUP($A110,'RevPAR Raw Data'!$B$6:$BE$43,'RevPAR Raw Data'!AB$1,FALSE))/100</f>
        <v>0.16179939374975699</v>
      </c>
      <c r="AF111" s="79">
        <f>(VLOOKUP($A110,'RevPAR Raw Data'!$B$6:$BE$43,'RevPAR Raw Data'!AC$1,FALSE))/100</f>
        <v>0.152246664853743</v>
      </c>
      <c r="AG111" s="81">
        <f>(VLOOKUP($A110,'RevPAR Raw Data'!$B$6:$BE$43,'RevPAR Raw Data'!AE$1,FALSE))/100</f>
        <v>1.4549536991432801E-2</v>
      </c>
    </row>
    <row r="112" spans="1:33" x14ac:dyDescent="0.25">
      <c r="A112" s="128"/>
      <c r="B112" s="106"/>
      <c r="C112" s="107"/>
      <c r="D112" s="107"/>
      <c r="E112" s="107"/>
      <c r="F112" s="107"/>
      <c r="G112" s="108"/>
      <c r="H112" s="88"/>
      <c r="I112" s="88"/>
      <c r="J112" s="108"/>
      <c r="K112" s="109"/>
      <c r="M112" s="110"/>
      <c r="N112" s="111"/>
      <c r="O112" s="111"/>
      <c r="P112" s="111"/>
      <c r="Q112" s="111"/>
      <c r="R112" s="112"/>
      <c r="S112" s="111"/>
      <c r="T112" s="111"/>
      <c r="U112" s="112"/>
      <c r="V112" s="113"/>
      <c r="X112" s="110"/>
      <c r="Y112" s="111"/>
      <c r="Z112" s="111"/>
      <c r="AA112" s="111"/>
      <c r="AB112" s="111"/>
      <c r="AC112" s="112"/>
      <c r="AD112" s="111"/>
      <c r="AE112" s="111"/>
      <c r="AF112" s="112"/>
      <c r="AG112" s="113"/>
    </row>
    <row r="113" spans="1:34" x14ac:dyDescent="0.25">
      <c r="A113" s="105" t="s">
        <v>54</v>
      </c>
      <c r="B113" s="106">
        <f>(VLOOKUP($A113,'Occupancy Raw Data'!$B$8:$BE$45,'Occupancy Raw Data'!G$3,FALSE))/100</f>
        <v>0.48852688737081801</v>
      </c>
      <c r="C113" s="107">
        <f>(VLOOKUP($A113,'Occupancy Raw Data'!$B$8:$BE$45,'Occupancy Raw Data'!H$3,FALSE))/100</f>
        <v>0.57400595550884503</v>
      </c>
      <c r="D113" s="107">
        <f>(VLOOKUP($A113,'Occupancy Raw Data'!$B$8:$BE$45,'Occupancy Raw Data'!I$3,FALSE))/100</f>
        <v>0.64389560343317498</v>
      </c>
      <c r="E113" s="107">
        <f>(VLOOKUP($A113,'Occupancy Raw Data'!$B$8:$BE$45,'Occupancy Raw Data'!J$3,FALSE))/100</f>
        <v>0.679453494482396</v>
      </c>
      <c r="F113" s="107">
        <f>(VLOOKUP($A113,'Occupancy Raw Data'!$B$8:$BE$45,'Occupancy Raw Data'!K$3,FALSE))/100</f>
        <v>0.65738307934839701</v>
      </c>
      <c r="G113" s="108">
        <f>(VLOOKUP($A113,'Occupancy Raw Data'!$B$8:$BE$45,'Occupancy Raw Data'!L$3,FALSE))/100</f>
        <v>0.60865300402872602</v>
      </c>
      <c r="H113" s="88">
        <f>(VLOOKUP($A113,'Occupancy Raw Data'!$B$8:$BE$45,'Occupancy Raw Data'!N$3,FALSE))/100</f>
        <v>0.71483622350674292</v>
      </c>
      <c r="I113" s="88">
        <f>(VLOOKUP($A113,'Occupancy Raw Data'!$B$8:$BE$45,'Occupancy Raw Data'!O$3,FALSE))/100</f>
        <v>0.66368891224382498</v>
      </c>
      <c r="J113" s="108">
        <f>(VLOOKUP($A113,'Occupancy Raw Data'!$B$8:$BE$45,'Occupancy Raw Data'!P$3,FALSE))/100</f>
        <v>0.68926256787528406</v>
      </c>
      <c r="K113" s="109">
        <f>(VLOOKUP($A113,'Occupancy Raw Data'!$B$8:$BE$45,'Occupancy Raw Data'!R$3,FALSE))/100</f>
        <v>0.63168430798488595</v>
      </c>
      <c r="M113" s="110">
        <f>VLOOKUP($A113,'ADR Raw Data'!$B$6:$BE$43,'ADR Raw Data'!G$1,FALSE)</f>
        <v>94.971190390820993</v>
      </c>
      <c r="N113" s="111">
        <f>VLOOKUP($A113,'ADR Raw Data'!$B$6:$BE$43,'ADR Raw Data'!H$1,FALSE)</f>
        <v>100.900826975892</v>
      </c>
      <c r="O113" s="111">
        <f>VLOOKUP($A113,'ADR Raw Data'!$B$6:$BE$43,'ADR Raw Data'!I$1,FALSE)</f>
        <v>108.70893090315499</v>
      </c>
      <c r="P113" s="111">
        <f>VLOOKUP($A113,'ADR Raw Data'!$B$6:$BE$43,'ADR Raw Data'!J$1,FALSE)</f>
        <v>107.329340036091</v>
      </c>
      <c r="Q113" s="111">
        <f>VLOOKUP($A113,'ADR Raw Data'!$B$6:$BE$43,'ADR Raw Data'!K$1,FALSE)</f>
        <v>103.201841193711</v>
      </c>
      <c r="R113" s="112">
        <f>VLOOKUP($A113,'ADR Raw Data'!$B$6:$BE$43,'ADR Raw Data'!L$1,FALSE)</f>
        <v>103.533308967422</v>
      </c>
      <c r="S113" s="111">
        <f>VLOOKUP($A113,'ADR Raw Data'!$B$6:$BE$43,'ADR Raw Data'!N$1,FALSE)</f>
        <v>113.740289144817</v>
      </c>
      <c r="T113" s="111">
        <f>VLOOKUP($A113,'ADR Raw Data'!$B$6:$BE$43,'ADR Raw Data'!O$1,FALSE)</f>
        <v>116.14669041963499</v>
      </c>
      <c r="U113" s="112">
        <f>VLOOKUP($A113,'ADR Raw Data'!$B$6:$BE$43,'ADR Raw Data'!P$1,FALSE)</f>
        <v>114.898847522236</v>
      </c>
      <c r="V113" s="113">
        <f>VLOOKUP($A113,'ADR Raw Data'!$B$6:$BE$43,'ADR Raw Data'!R$1,FALSE)</f>
        <v>107.076598003485</v>
      </c>
      <c r="X113" s="110">
        <f>VLOOKUP($A113,'RevPAR Raw Data'!$B$6:$BE$43,'RevPAR Raw Data'!G$1,FALSE)</f>
        <v>46.395980031529099</v>
      </c>
      <c r="Y113" s="111">
        <f>VLOOKUP($A113,'RevPAR Raw Data'!$B$6:$BE$43,'RevPAR Raw Data'!H$1,FALSE)</f>
        <v>57.9176755999299</v>
      </c>
      <c r="Z113" s="111">
        <f>VLOOKUP($A113,'RevPAR Raw Data'!$B$6:$BE$43,'RevPAR Raw Data'!I$1,FALSE)</f>
        <v>69.997202662462698</v>
      </c>
      <c r="AA113" s="111">
        <f>VLOOKUP($A113,'RevPAR Raw Data'!$B$6:$BE$43,'RevPAR Raw Data'!J$1,FALSE)</f>
        <v>72.925295148011898</v>
      </c>
      <c r="AB113" s="111">
        <f>VLOOKUP($A113,'RevPAR Raw Data'!$B$6:$BE$43,'RevPAR Raw Data'!K$1,FALSE)</f>
        <v>67.843144158346405</v>
      </c>
      <c r="AC113" s="112">
        <f>VLOOKUP($A113,'RevPAR Raw Data'!$B$6:$BE$43,'RevPAR Raw Data'!L$1,FALSE)</f>
        <v>63.015859520055997</v>
      </c>
      <c r="AD113" s="111">
        <f>VLOOKUP($A113,'RevPAR Raw Data'!$B$6:$BE$43,'RevPAR Raw Data'!N$1,FALSE)</f>
        <v>81.305678752846305</v>
      </c>
      <c r="AE113" s="111">
        <f>VLOOKUP($A113,'RevPAR Raw Data'!$B$6:$BE$43,'RevPAR Raw Data'!O$1,FALSE)</f>
        <v>77.085270625328405</v>
      </c>
      <c r="AF113" s="112">
        <f>VLOOKUP($A113,'RevPAR Raw Data'!$B$6:$BE$43,'RevPAR Raw Data'!P$1,FALSE)</f>
        <v>79.195474689087405</v>
      </c>
      <c r="AG113" s="113">
        <f>VLOOKUP($A113,'RevPAR Raw Data'!$B$6:$BE$43,'RevPAR Raw Data'!R$1,FALSE)</f>
        <v>67.6386067112078</v>
      </c>
    </row>
    <row r="114" spans="1:34" x14ac:dyDescent="0.25">
      <c r="A114" s="90" t="s">
        <v>14</v>
      </c>
      <c r="B114" s="78">
        <f>(VLOOKUP($A113,'Occupancy Raw Data'!$B$8:$BE$51,'Occupancy Raw Data'!T$3,FALSE))/100</f>
        <v>-3.8399268424658704E-2</v>
      </c>
      <c r="C114" s="79">
        <f>(VLOOKUP($A113,'Occupancy Raw Data'!$B$8:$BE$51,'Occupancy Raw Data'!U$3,FALSE))/100</f>
        <v>-0.112325158891149</v>
      </c>
      <c r="D114" s="79">
        <f>(VLOOKUP($A113,'Occupancy Raw Data'!$B$8:$BE$51,'Occupancy Raw Data'!V$3,FALSE))/100</f>
        <v>-2.99938584869133E-2</v>
      </c>
      <c r="E114" s="79">
        <f>(VLOOKUP($A113,'Occupancy Raw Data'!$B$8:$BE$51,'Occupancy Raw Data'!W$3,FALSE))/100</f>
        <v>-1.9840006378924701E-2</v>
      </c>
      <c r="F114" s="79">
        <f>(VLOOKUP($A113,'Occupancy Raw Data'!$B$8:$BE$51,'Occupancy Raw Data'!X$3,FALSE))/100</f>
        <v>-6.02514571953515E-4</v>
      </c>
      <c r="G114" s="79">
        <f>(VLOOKUP($A113,'Occupancy Raw Data'!$B$8:$BE$51,'Occupancy Raw Data'!Y$3,FALSE))/100</f>
        <v>-3.9817973593769602E-2</v>
      </c>
      <c r="H114" s="80">
        <f>(VLOOKUP($A113,'Occupancy Raw Data'!$B$8:$BE$51,'Occupancy Raw Data'!AA$3,FALSE))/100</f>
        <v>5.7671753559288996E-2</v>
      </c>
      <c r="I114" s="80">
        <f>(VLOOKUP($A113,'Occupancy Raw Data'!$B$8:$BE$51,'Occupancy Raw Data'!AB$3,FALSE))/100</f>
        <v>-1.82354203592731E-3</v>
      </c>
      <c r="J114" s="79">
        <f>(VLOOKUP($A113,'Occupancy Raw Data'!$B$8:$BE$51,'Occupancy Raw Data'!AC$3,FALSE))/100</f>
        <v>2.8167208304292698E-2</v>
      </c>
      <c r="K114" s="81">
        <f>(VLOOKUP($A113,'Occupancy Raw Data'!$B$8:$BE$51,'Occupancy Raw Data'!AE$3,FALSE))/100</f>
        <v>-1.9607948268011498E-2</v>
      </c>
      <c r="M114" s="78">
        <f>(VLOOKUP($A113,'ADR Raw Data'!$B$6:$BE$49,'ADR Raw Data'!T$1,FALSE))/100</f>
        <v>-1.3716013703291799E-3</v>
      </c>
      <c r="N114" s="79">
        <f>(VLOOKUP($A113,'ADR Raw Data'!$B$6:$BE$49,'ADR Raw Data'!U$1,FALSE))/100</f>
        <v>-4.5161133254067599E-2</v>
      </c>
      <c r="O114" s="79">
        <f>(VLOOKUP($A113,'ADR Raw Data'!$B$6:$BE$49,'ADR Raw Data'!V$1,FALSE))/100</f>
        <v>-5.4008341876467299E-3</v>
      </c>
      <c r="P114" s="79">
        <f>(VLOOKUP($A113,'ADR Raw Data'!$B$6:$BE$49,'ADR Raw Data'!W$1,FALSE))/100</f>
        <v>2.6558642100119802E-2</v>
      </c>
      <c r="Q114" s="79">
        <f>(VLOOKUP($A113,'ADR Raw Data'!$B$6:$BE$49,'ADR Raw Data'!X$1,FALSE))/100</f>
        <v>3.08115439628803E-2</v>
      </c>
      <c r="R114" s="79">
        <f>(VLOOKUP($A113,'ADR Raw Data'!$B$6:$BE$49,'ADR Raw Data'!Y$1,FALSE))/100</f>
        <v>1.8715608629372E-3</v>
      </c>
      <c r="S114" s="80">
        <f>(VLOOKUP($A113,'ADR Raw Data'!$B$6:$BE$49,'ADR Raw Data'!AA$1,FALSE))/100</f>
        <v>6.0890205628029298E-2</v>
      </c>
      <c r="T114" s="80">
        <f>(VLOOKUP($A113,'ADR Raw Data'!$B$6:$BE$49,'ADR Raw Data'!AB$1,FALSE))/100</f>
        <v>8.722418385099269E-2</v>
      </c>
      <c r="U114" s="79">
        <f>(VLOOKUP($A113,'ADR Raw Data'!$B$6:$BE$49,'ADR Raw Data'!AC$1,FALSE))/100</f>
        <v>7.3600748319936807E-2</v>
      </c>
      <c r="V114" s="81">
        <f>(VLOOKUP($A113,'ADR Raw Data'!$B$6:$BE$49,'ADR Raw Data'!AE$1,FALSE))/100</f>
        <v>2.5299398286605303E-2</v>
      </c>
      <c r="X114" s="78">
        <f>(VLOOKUP($A113,'RevPAR Raw Data'!$B$6:$BE$43,'RevPAR Raw Data'!T$1,FALSE))/100</f>
        <v>-3.9718201305797E-2</v>
      </c>
      <c r="Y114" s="79">
        <f>(VLOOKUP($A113,'RevPAR Raw Data'!$B$6:$BE$43,'RevPAR Raw Data'!U$1,FALSE))/100</f>
        <v>-0.15241356067674899</v>
      </c>
      <c r="Z114" s="79">
        <f>(VLOOKUP($A113,'RevPAR Raw Data'!$B$6:$BE$43,'RevPAR Raw Data'!V$1,FALSE))/100</f>
        <v>-3.5232700818224404E-2</v>
      </c>
      <c r="AA114" s="79">
        <f>(VLOOKUP($A113,'RevPAR Raw Data'!$B$6:$BE$43,'RevPAR Raw Data'!W$1,FALSE))/100</f>
        <v>6.1917120925130999E-3</v>
      </c>
      <c r="AB114" s="79">
        <f>(VLOOKUP($A113,'RevPAR Raw Data'!$B$6:$BE$43,'RevPAR Raw Data'!X$1,FALSE))/100</f>
        <v>3.0190464986704798E-2</v>
      </c>
      <c r="AC114" s="79">
        <f>(VLOOKUP($A113,'RevPAR Raw Data'!$B$6:$BE$43,'RevPAR Raw Data'!Y$1,FALSE))/100</f>
        <v>-3.8020934491851996E-2</v>
      </c>
      <c r="AD114" s="80">
        <f>(VLOOKUP($A113,'RevPAR Raw Data'!$B$6:$BE$43,'RevPAR Raw Data'!AA$1,FALSE))/100</f>
        <v>0.122073604120472</v>
      </c>
      <c r="AE114" s="80">
        <f>(VLOOKUP($A113,'RevPAR Raw Data'!$B$6:$BE$43,'RevPAR Raw Data'!AB$1,FALSE))/100</f>
        <v>8.5241584849263599E-2</v>
      </c>
      <c r="AF114" s="79">
        <f>(VLOOKUP($A113,'RevPAR Raw Data'!$B$6:$BE$43,'RevPAR Raw Data'!AC$1,FALSE))/100</f>
        <v>0.103841084233509</v>
      </c>
      <c r="AG114" s="81">
        <f>(VLOOKUP($A113,'RevPAR Raw Data'!$B$6:$BE$43,'RevPAR Raw Data'!AE$1,FALSE))/100</f>
        <v>5.1953807257782399E-3</v>
      </c>
    </row>
    <row r="115" spans="1:34" x14ac:dyDescent="0.25">
      <c r="A115" s="128"/>
      <c r="B115" s="106"/>
      <c r="C115" s="107"/>
      <c r="D115" s="107"/>
      <c r="E115" s="107"/>
      <c r="F115" s="107"/>
      <c r="G115" s="108"/>
      <c r="H115" s="88"/>
      <c r="I115" s="88"/>
      <c r="J115" s="108"/>
      <c r="K115" s="109"/>
      <c r="M115" s="110"/>
      <c r="N115" s="111"/>
      <c r="O115" s="111"/>
      <c r="P115" s="111"/>
      <c r="Q115" s="111"/>
      <c r="R115" s="112"/>
      <c r="S115" s="111"/>
      <c r="T115" s="111"/>
      <c r="U115" s="112"/>
      <c r="V115" s="113"/>
      <c r="X115" s="110"/>
      <c r="Y115" s="111"/>
      <c r="Z115" s="111"/>
      <c r="AA115" s="111"/>
      <c r="AB115" s="111"/>
      <c r="AC115" s="112"/>
      <c r="AD115" s="111"/>
      <c r="AE115" s="111"/>
      <c r="AF115" s="112"/>
      <c r="AG115" s="113"/>
    </row>
    <row r="116" spans="1:34" x14ac:dyDescent="0.25">
      <c r="A116" s="105" t="s">
        <v>50</v>
      </c>
      <c r="B116" s="106">
        <f>(VLOOKUP($A116,'Occupancy Raw Data'!$B$8:$BE$45,'Occupancy Raw Data'!G$3,FALSE))/100</f>
        <v>0.43638561498942202</v>
      </c>
      <c r="C116" s="107">
        <f>(VLOOKUP($A116,'Occupancy Raw Data'!$B$8:$BE$45,'Occupancy Raw Data'!H$3,FALSE))/100</f>
        <v>0.56512541553339302</v>
      </c>
      <c r="D116" s="107">
        <f>(VLOOKUP($A116,'Occupancy Raw Data'!$B$8:$BE$45,'Occupancy Raw Data'!I$3,FALSE))/100</f>
        <v>0.59806588093079394</v>
      </c>
      <c r="E116" s="107">
        <f>(VLOOKUP($A116,'Occupancy Raw Data'!$B$8:$BE$45,'Occupancy Raw Data'!J$3,FALSE))/100</f>
        <v>0.61559383499546594</v>
      </c>
      <c r="F116" s="107">
        <f>(VLOOKUP($A116,'Occupancy Raw Data'!$B$8:$BE$45,'Occupancy Raw Data'!K$3,FALSE))/100</f>
        <v>0.56270776669688705</v>
      </c>
      <c r="G116" s="108">
        <f>(VLOOKUP($A116,'Occupancy Raw Data'!$B$8:$BE$45,'Occupancy Raw Data'!L$3,FALSE))/100</f>
        <v>0.55557570262919298</v>
      </c>
      <c r="H116" s="88">
        <f>(VLOOKUP($A116,'Occupancy Raw Data'!$B$8:$BE$45,'Occupancy Raw Data'!N$3,FALSE))/100</f>
        <v>0.619522514354789</v>
      </c>
      <c r="I116" s="88">
        <f>(VLOOKUP($A116,'Occupancy Raw Data'!$B$8:$BE$45,'Occupancy Raw Data'!O$3,FALSE))/100</f>
        <v>0.63342399516470205</v>
      </c>
      <c r="J116" s="108">
        <f>(VLOOKUP($A116,'Occupancy Raw Data'!$B$8:$BE$45,'Occupancy Raw Data'!P$3,FALSE))/100</f>
        <v>0.62647325475974602</v>
      </c>
      <c r="K116" s="109">
        <f>(VLOOKUP($A116,'Occupancy Raw Data'!$B$8:$BE$45,'Occupancy Raw Data'!R$3,FALSE))/100</f>
        <v>0.57583214609506495</v>
      </c>
      <c r="M116" s="110">
        <f>VLOOKUP($A116,'ADR Raw Data'!$B$6:$BE$43,'ADR Raw Data'!G$1,FALSE)</f>
        <v>99.467707756232599</v>
      </c>
      <c r="N116" s="111">
        <f>VLOOKUP($A116,'ADR Raw Data'!$B$6:$BE$43,'ADR Raw Data'!H$1,FALSE)</f>
        <v>104.470673796791</v>
      </c>
      <c r="O116" s="111">
        <f>VLOOKUP($A116,'ADR Raw Data'!$B$6:$BE$43,'ADR Raw Data'!I$1,FALSE)</f>
        <v>103.33664982314301</v>
      </c>
      <c r="P116" s="111">
        <f>VLOOKUP($A116,'ADR Raw Data'!$B$6:$BE$43,'ADR Raw Data'!J$1,FALSE)</f>
        <v>105.80191458026501</v>
      </c>
      <c r="Q116" s="111">
        <f>VLOOKUP($A116,'ADR Raw Data'!$B$6:$BE$43,'ADR Raw Data'!K$1,FALSE)</f>
        <v>104.178813104189</v>
      </c>
      <c r="R116" s="112">
        <f>VLOOKUP($A116,'ADR Raw Data'!$B$6:$BE$43,'ADR Raw Data'!L$1,FALSE)</f>
        <v>103.676480635335</v>
      </c>
      <c r="S116" s="111">
        <f>VLOOKUP($A116,'ADR Raw Data'!$B$6:$BE$43,'ADR Raw Data'!N$1,FALSE)</f>
        <v>120.367868292682</v>
      </c>
      <c r="T116" s="111">
        <f>VLOOKUP($A116,'ADR Raw Data'!$B$6:$BE$43,'ADR Raw Data'!O$1,FALSE)</f>
        <v>123.011369274809</v>
      </c>
      <c r="U116" s="112">
        <f>VLOOKUP($A116,'ADR Raw Data'!$B$6:$BE$43,'ADR Raw Data'!P$1,FALSE)</f>
        <v>121.704283646888</v>
      </c>
      <c r="V116" s="113">
        <f>VLOOKUP($A116,'ADR Raw Data'!$B$6:$BE$43,'ADR Raw Data'!R$1,FALSE)</f>
        <v>109.280264657369</v>
      </c>
      <c r="X116" s="110">
        <f>VLOOKUP($A116,'RevPAR Raw Data'!$B$6:$BE$43,'RevPAR Raw Data'!G$1,FALSE)</f>
        <v>43.406276820791703</v>
      </c>
      <c r="Y116" s="111">
        <f>VLOOKUP($A116,'RevPAR Raw Data'!$B$6:$BE$43,'RevPAR Raw Data'!H$1,FALSE)</f>
        <v>59.039032940465297</v>
      </c>
      <c r="Z116" s="111">
        <f>VLOOKUP($A116,'RevPAR Raw Data'!$B$6:$BE$43,'RevPAR Raw Data'!I$1,FALSE)</f>
        <v>61.802124508915</v>
      </c>
      <c r="AA116" s="111">
        <f>VLOOKUP($A116,'RevPAR Raw Data'!$B$6:$BE$43,'RevPAR Raw Data'!J$1,FALSE)</f>
        <v>65.131006346328107</v>
      </c>
      <c r="AB116" s="111">
        <f>VLOOKUP($A116,'RevPAR Raw Data'!$B$6:$BE$43,'RevPAR Raw Data'!K$1,FALSE)</f>
        <v>58.622227258990598</v>
      </c>
      <c r="AC116" s="112">
        <f>VLOOKUP($A116,'RevPAR Raw Data'!$B$6:$BE$43,'RevPAR Raw Data'!L$1,FALSE)</f>
        <v>57.600133575098198</v>
      </c>
      <c r="AD116" s="111">
        <f>VLOOKUP($A116,'RevPAR Raw Data'!$B$6:$BE$43,'RevPAR Raw Data'!N$1,FALSE)</f>
        <v>74.570604412209093</v>
      </c>
      <c r="AE116" s="111">
        <f>VLOOKUP($A116,'RevPAR Raw Data'!$B$6:$BE$43,'RevPAR Raw Data'!O$1,FALSE)</f>
        <v>77.918352976730105</v>
      </c>
      <c r="AF116" s="112">
        <f>VLOOKUP($A116,'RevPAR Raw Data'!$B$6:$BE$43,'RevPAR Raw Data'!P$1,FALSE)</f>
        <v>76.244478694469606</v>
      </c>
      <c r="AG116" s="113">
        <f>VLOOKUP($A116,'RevPAR Raw Data'!$B$6:$BE$43,'RevPAR Raw Data'!R$1,FALSE)</f>
        <v>62.927089323490002</v>
      </c>
    </row>
    <row r="117" spans="1:34" x14ac:dyDescent="0.25">
      <c r="A117" s="90" t="s">
        <v>14</v>
      </c>
      <c r="B117" s="78">
        <f>(VLOOKUP($A116,'Occupancy Raw Data'!$B$8:$BE$51,'Occupancy Raw Data'!T$3,FALSE))/100</f>
        <v>0.18022473144866599</v>
      </c>
      <c r="C117" s="79">
        <f>(VLOOKUP($A116,'Occupancy Raw Data'!$B$8:$BE$51,'Occupancy Raw Data'!U$3,FALSE))/100</f>
        <v>1.23644540630473E-2</v>
      </c>
      <c r="D117" s="79">
        <f>(VLOOKUP($A116,'Occupancy Raw Data'!$B$8:$BE$51,'Occupancy Raw Data'!V$3,FALSE))/100</f>
        <v>-1.1250550068128901E-3</v>
      </c>
      <c r="E117" s="79">
        <f>(VLOOKUP($A116,'Occupancy Raw Data'!$B$8:$BE$51,'Occupancy Raw Data'!W$3,FALSE))/100</f>
        <v>4.4910167195565801E-2</v>
      </c>
      <c r="F117" s="79">
        <f>(VLOOKUP($A116,'Occupancy Raw Data'!$B$8:$BE$51,'Occupancy Raw Data'!X$3,FALSE))/100</f>
        <v>-3.7501176227266605E-3</v>
      </c>
      <c r="G117" s="79">
        <f>(VLOOKUP($A116,'Occupancy Raw Data'!$B$8:$BE$51,'Occupancy Raw Data'!Y$3,FALSE))/100</f>
        <v>3.6261890483918105E-2</v>
      </c>
      <c r="H117" s="80">
        <f>(VLOOKUP($A116,'Occupancy Raw Data'!$B$8:$BE$51,'Occupancy Raw Data'!AA$3,FALSE))/100</f>
        <v>5.5342033655501097E-2</v>
      </c>
      <c r="I117" s="80">
        <f>(VLOOKUP($A116,'Occupancy Raw Data'!$B$8:$BE$51,'Occupancy Raw Data'!AB$3,FALSE))/100</f>
        <v>3.3579212482266398E-2</v>
      </c>
      <c r="J117" s="79">
        <f>(VLOOKUP($A116,'Occupancy Raw Data'!$B$8:$BE$51,'Occupancy Raw Data'!AC$3,FALSE))/100</f>
        <v>4.4226555707590799E-2</v>
      </c>
      <c r="K117" s="81">
        <f>(VLOOKUP($A116,'Occupancy Raw Data'!$B$8:$BE$51,'Occupancy Raw Data'!AE$3,FALSE))/100</f>
        <v>3.8724592074346899E-2</v>
      </c>
      <c r="M117" s="78">
        <f>(VLOOKUP($A116,'ADR Raw Data'!$B$6:$BE$49,'ADR Raw Data'!T$1,FALSE))/100</f>
        <v>1.98894568720255E-2</v>
      </c>
      <c r="N117" s="79">
        <f>(VLOOKUP($A116,'ADR Raw Data'!$B$6:$BE$49,'ADR Raw Data'!U$1,FALSE))/100</f>
        <v>-1.4136687007597898E-2</v>
      </c>
      <c r="O117" s="79">
        <f>(VLOOKUP($A116,'ADR Raw Data'!$B$6:$BE$49,'ADR Raw Data'!V$1,FALSE))/100</f>
        <v>7.7178316249212594E-3</v>
      </c>
      <c r="P117" s="79">
        <f>(VLOOKUP($A116,'ADR Raw Data'!$B$6:$BE$49,'ADR Raw Data'!W$1,FALSE))/100</f>
        <v>3.9783125548138497E-3</v>
      </c>
      <c r="Q117" s="79">
        <f>(VLOOKUP($A116,'ADR Raw Data'!$B$6:$BE$49,'ADR Raw Data'!X$1,FALSE))/100</f>
        <v>-4.2207841228138199E-3</v>
      </c>
      <c r="R117" s="79">
        <f>(VLOOKUP($A116,'ADR Raw Data'!$B$6:$BE$49,'ADR Raw Data'!Y$1,FALSE))/100</f>
        <v>4.7819477773171603E-4</v>
      </c>
      <c r="S117" s="80">
        <f>(VLOOKUP($A116,'ADR Raw Data'!$B$6:$BE$49,'ADR Raw Data'!AA$1,FALSE))/100</f>
        <v>-1.9446391050691101E-2</v>
      </c>
      <c r="T117" s="80">
        <f>(VLOOKUP($A116,'ADR Raw Data'!$B$6:$BE$49,'ADR Raw Data'!AB$1,FALSE))/100</f>
        <v>-7.2159132922370497E-3</v>
      </c>
      <c r="U117" s="79">
        <f>(VLOOKUP($A116,'ADR Raw Data'!$B$6:$BE$49,'ADR Raw Data'!AC$1,FALSE))/100</f>
        <v>-1.3282718546286799E-2</v>
      </c>
      <c r="V117" s="81">
        <f>(VLOOKUP($A116,'ADR Raw Data'!$B$6:$BE$49,'ADR Raw Data'!AE$1,FALSE))/100</f>
        <v>-4.0357788425675898E-3</v>
      </c>
      <c r="X117" s="78">
        <f>(VLOOKUP($A116,'RevPAR Raw Data'!$B$6:$BE$43,'RevPAR Raw Data'!T$1,FALSE))/100</f>
        <v>0.203698760344112</v>
      </c>
      <c r="Y117" s="79">
        <f>(VLOOKUP($A116,'RevPAR Raw Data'!$B$6:$BE$43,'RevPAR Raw Data'!U$1,FALSE))/100</f>
        <v>-1.9470253616597499E-3</v>
      </c>
      <c r="Z117" s="79">
        <f>(VLOOKUP($A116,'RevPAR Raw Data'!$B$6:$BE$43,'RevPAR Raw Data'!V$1,FALSE))/100</f>
        <v>6.5840936329970099E-3</v>
      </c>
      <c r="AA117" s="79">
        <f>(VLOOKUP($A116,'RevPAR Raw Data'!$B$6:$BE$43,'RevPAR Raw Data'!W$1,FALSE))/100</f>
        <v>4.9067146432372602E-2</v>
      </c>
      <c r="AB117" s="79">
        <f>(VLOOKUP($A116,'RevPAR Raw Data'!$B$6:$BE$43,'RevPAR Raw Data'!X$1,FALSE))/100</f>
        <v>-7.9550733086197999E-3</v>
      </c>
      <c r="AC117" s="79">
        <f>(VLOOKUP($A116,'RevPAR Raw Data'!$B$6:$BE$43,'RevPAR Raw Data'!Y$1,FALSE))/100</f>
        <v>3.6757425508309904E-2</v>
      </c>
      <c r="AD117" s="80">
        <f>(VLOOKUP($A116,'RevPAR Raw Data'!$B$6:$BE$43,'RevPAR Raw Data'!AA$1,FALSE))/100</f>
        <v>3.4819439776804503E-2</v>
      </c>
      <c r="AE117" s="80">
        <f>(VLOOKUP($A116,'RevPAR Raw Data'!$B$6:$BE$43,'RevPAR Raw Data'!AB$1,FALSE))/100</f>
        <v>2.6120994504335703E-2</v>
      </c>
      <c r="AF117" s="79">
        <f>(VLOOKUP($A116,'RevPAR Raw Data'!$B$6:$BE$43,'RevPAR Raw Data'!AC$1,FALSE))/100</f>
        <v>3.03563882695684E-2</v>
      </c>
      <c r="AG117" s="81">
        <f>(VLOOKUP($A116,'RevPAR Raw Data'!$B$6:$BE$43,'RevPAR Raw Data'!AE$1,FALSE))/100</f>
        <v>3.4532529342398602E-2</v>
      </c>
    </row>
    <row r="118" spans="1:34" x14ac:dyDescent="0.25">
      <c r="A118" s="128"/>
      <c r="B118" s="106"/>
      <c r="C118" s="107"/>
      <c r="D118" s="107"/>
      <c r="E118" s="107"/>
      <c r="F118" s="107"/>
      <c r="G118" s="108"/>
      <c r="H118" s="88"/>
      <c r="I118" s="88"/>
      <c r="J118" s="108"/>
      <c r="K118" s="109"/>
      <c r="M118" s="110"/>
      <c r="N118" s="111"/>
      <c r="O118" s="111"/>
      <c r="P118" s="111"/>
      <c r="Q118" s="111"/>
      <c r="R118" s="112"/>
      <c r="S118" s="111"/>
      <c r="T118" s="111"/>
      <c r="U118" s="112"/>
      <c r="V118" s="113"/>
      <c r="X118" s="110"/>
      <c r="Y118" s="111"/>
      <c r="Z118" s="111"/>
      <c r="AA118" s="111"/>
      <c r="AB118" s="111"/>
      <c r="AC118" s="112"/>
      <c r="AD118" s="111"/>
      <c r="AE118" s="111"/>
      <c r="AF118" s="112"/>
      <c r="AG118" s="113"/>
    </row>
    <row r="119" spans="1:34" x14ac:dyDescent="0.25">
      <c r="A119" s="105" t="s">
        <v>51</v>
      </c>
      <c r="B119" s="106">
        <f>(VLOOKUP($A119,'Occupancy Raw Data'!$B$8:$BE$45,'Occupancy Raw Data'!G$3,FALSE))/100</f>
        <v>0.47582846003898605</v>
      </c>
      <c r="C119" s="107">
        <f>(VLOOKUP($A119,'Occupancy Raw Data'!$B$8:$BE$45,'Occupancy Raw Data'!H$3,FALSE))/100</f>
        <v>0.54132553606237799</v>
      </c>
      <c r="D119" s="107">
        <f>(VLOOKUP($A119,'Occupancy Raw Data'!$B$8:$BE$45,'Occupancy Raw Data'!I$3,FALSE))/100</f>
        <v>0.56062378167641302</v>
      </c>
      <c r="E119" s="107">
        <f>(VLOOKUP($A119,'Occupancy Raw Data'!$B$8:$BE$45,'Occupancy Raw Data'!J$3,FALSE))/100</f>
        <v>0.58596491228070102</v>
      </c>
      <c r="F119" s="107">
        <f>(VLOOKUP($A119,'Occupancy Raw Data'!$B$8:$BE$45,'Occupancy Raw Data'!K$3,FALSE))/100</f>
        <v>0.57134502923976593</v>
      </c>
      <c r="G119" s="108">
        <f>(VLOOKUP($A119,'Occupancy Raw Data'!$B$8:$BE$45,'Occupancy Raw Data'!L$3,FALSE))/100</f>
        <v>0.54701754385964896</v>
      </c>
      <c r="H119" s="88">
        <f>(VLOOKUP($A119,'Occupancy Raw Data'!$B$8:$BE$45,'Occupancy Raw Data'!N$3,FALSE))/100</f>
        <v>0.72397660818713405</v>
      </c>
      <c r="I119" s="88">
        <f>(VLOOKUP($A119,'Occupancy Raw Data'!$B$8:$BE$45,'Occupancy Raw Data'!O$3,FALSE))/100</f>
        <v>0.66588693957114997</v>
      </c>
      <c r="J119" s="108">
        <f>(VLOOKUP($A119,'Occupancy Raw Data'!$B$8:$BE$45,'Occupancy Raw Data'!P$3,FALSE))/100</f>
        <v>0.69493177387914207</v>
      </c>
      <c r="K119" s="109">
        <f>(VLOOKUP($A119,'Occupancy Raw Data'!$B$8:$BE$45,'Occupancy Raw Data'!R$3,FALSE))/100</f>
        <v>0.58927875243664696</v>
      </c>
      <c r="M119" s="110">
        <f>VLOOKUP($A119,'ADR Raw Data'!$B$6:$BE$43,'ADR Raw Data'!G$1,FALSE)</f>
        <v>91.961454321999099</v>
      </c>
      <c r="N119" s="111">
        <f>VLOOKUP($A119,'ADR Raw Data'!$B$6:$BE$43,'ADR Raw Data'!H$1,FALSE)</f>
        <v>95.313629816348495</v>
      </c>
      <c r="O119" s="111">
        <f>VLOOKUP($A119,'ADR Raw Data'!$B$6:$BE$43,'ADR Raw Data'!I$1,FALSE)</f>
        <v>97.687917246175203</v>
      </c>
      <c r="P119" s="111">
        <f>VLOOKUP($A119,'ADR Raw Data'!$B$6:$BE$43,'ADR Raw Data'!J$1,FALSE)</f>
        <v>98.035565535595396</v>
      </c>
      <c r="Q119" s="111">
        <f>VLOOKUP($A119,'ADR Raw Data'!$B$6:$BE$43,'ADR Raw Data'!K$1,FALSE)</f>
        <v>97.172378027976706</v>
      </c>
      <c r="R119" s="112">
        <f>VLOOKUP($A119,'ADR Raw Data'!$B$6:$BE$43,'ADR Raw Data'!L$1,FALSE)</f>
        <v>96.188543938422001</v>
      </c>
      <c r="S119" s="111">
        <f>VLOOKUP($A119,'ADR Raw Data'!$B$6:$BE$43,'ADR Raw Data'!N$1,FALSE)</f>
        <v>117.573686052773</v>
      </c>
      <c r="T119" s="111">
        <f>VLOOKUP($A119,'ADR Raw Data'!$B$6:$BE$43,'ADR Raw Data'!O$1,FALSE)</f>
        <v>114.057857142857</v>
      </c>
      <c r="U119" s="112">
        <f>VLOOKUP($A119,'ADR Raw Data'!$B$6:$BE$43,'ADR Raw Data'!P$1,FALSE)</f>
        <v>115.88924403927</v>
      </c>
      <c r="V119" s="113">
        <f>VLOOKUP($A119,'ADR Raw Data'!$B$6:$BE$43,'ADR Raw Data'!R$1,FALSE)</f>
        <v>102.826509616747</v>
      </c>
      <c r="X119" s="110">
        <f>VLOOKUP($A119,'RevPAR Raw Data'!$B$6:$BE$43,'RevPAR Raw Data'!G$1,FALSE)</f>
        <v>43.757877192982399</v>
      </c>
      <c r="Y119" s="111">
        <f>VLOOKUP($A119,'RevPAR Raw Data'!$B$6:$BE$43,'RevPAR Raw Data'!H$1,FALSE)</f>
        <v>51.5957017543859</v>
      </c>
      <c r="Z119" s="111">
        <f>VLOOKUP($A119,'RevPAR Raw Data'!$B$6:$BE$43,'RevPAR Raw Data'!I$1,FALSE)</f>
        <v>54.766169590643202</v>
      </c>
      <c r="AA119" s="111">
        <f>VLOOKUP($A119,'RevPAR Raw Data'!$B$6:$BE$43,'RevPAR Raw Data'!J$1,FALSE)</f>
        <v>57.445401559454098</v>
      </c>
      <c r="AB119" s="111">
        <f>VLOOKUP($A119,'RevPAR Raw Data'!$B$6:$BE$43,'RevPAR Raw Data'!K$1,FALSE)</f>
        <v>55.518955165691999</v>
      </c>
      <c r="AC119" s="112">
        <f>VLOOKUP($A119,'RevPAR Raw Data'!$B$6:$BE$43,'RevPAR Raw Data'!L$1,FALSE)</f>
        <v>52.616821052631501</v>
      </c>
      <c r="AD119" s="111">
        <f>VLOOKUP($A119,'RevPAR Raw Data'!$B$6:$BE$43,'RevPAR Raw Data'!N$1,FALSE)</f>
        <v>85.120598440545805</v>
      </c>
      <c r="AE119" s="111">
        <f>VLOOKUP($A119,'RevPAR Raw Data'!$B$6:$BE$43,'RevPAR Raw Data'!O$1,FALSE)</f>
        <v>75.949637426900495</v>
      </c>
      <c r="AF119" s="112">
        <f>VLOOKUP($A119,'RevPAR Raw Data'!$B$6:$BE$43,'RevPAR Raw Data'!P$1,FALSE)</f>
        <v>80.5351179337231</v>
      </c>
      <c r="AG119" s="113">
        <f>VLOOKUP($A119,'RevPAR Raw Data'!$B$6:$BE$43,'RevPAR Raw Data'!R$1,FALSE)</f>
        <v>60.593477304372001</v>
      </c>
    </row>
    <row r="120" spans="1:34" x14ac:dyDescent="0.25">
      <c r="A120" s="90" t="s">
        <v>14</v>
      </c>
      <c r="B120" s="78">
        <f>(VLOOKUP($A119,'Occupancy Raw Data'!$B$8:$BE$51,'Occupancy Raw Data'!T$3,FALSE))/100</f>
        <v>2.7308407813482097E-2</v>
      </c>
      <c r="C120" s="79">
        <f>(VLOOKUP($A119,'Occupancy Raw Data'!$B$8:$BE$51,'Occupancy Raw Data'!U$3,FALSE))/100</f>
        <v>-7.0408547669794097E-2</v>
      </c>
      <c r="D120" s="79">
        <f>(VLOOKUP($A119,'Occupancy Raw Data'!$B$8:$BE$51,'Occupancy Raw Data'!V$3,FALSE))/100</f>
        <v>-7.5058084810503189E-2</v>
      </c>
      <c r="E120" s="79">
        <f>(VLOOKUP($A119,'Occupancy Raw Data'!$B$8:$BE$51,'Occupancy Raw Data'!W$3,FALSE))/100</f>
        <v>-1.7019266569972599E-2</v>
      </c>
      <c r="F120" s="79">
        <f>(VLOOKUP($A119,'Occupancy Raw Data'!$B$8:$BE$51,'Occupancy Raw Data'!X$3,FALSE))/100</f>
        <v>-6.6673881908142704E-2</v>
      </c>
      <c r="G120" s="79">
        <f>(VLOOKUP($A119,'Occupancy Raw Data'!$B$8:$BE$51,'Occupancy Raw Data'!Y$3,FALSE))/100</f>
        <v>-4.3640264003465601E-2</v>
      </c>
      <c r="H120" s="80">
        <f>(VLOOKUP($A119,'Occupancy Raw Data'!$B$8:$BE$51,'Occupancy Raw Data'!AA$3,FALSE))/100</f>
        <v>1.9186633960410499E-2</v>
      </c>
      <c r="I120" s="80">
        <f>(VLOOKUP($A119,'Occupancy Raw Data'!$B$8:$BE$51,'Occupancy Raw Data'!AB$3,FALSE))/100</f>
        <v>1.1918861397076298E-2</v>
      </c>
      <c r="J120" s="79">
        <f>(VLOOKUP($A119,'Occupancy Raw Data'!$B$8:$BE$51,'Occupancy Raw Data'!AC$3,FALSE))/100</f>
        <v>1.56916446706051E-2</v>
      </c>
      <c r="K120" s="81">
        <f>(VLOOKUP($A119,'Occupancy Raw Data'!$B$8:$BE$51,'Occupancy Raw Data'!AE$3,FALSE))/100</f>
        <v>-2.4438801842924799E-2</v>
      </c>
      <c r="M120" s="78">
        <f>(VLOOKUP($A119,'ADR Raw Data'!$B$6:$BE$49,'ADR Raw Data'!T$1,FALSE))/100</f>
        <v>-4.2974864349349697E-2</v>
      </c>
      <c r="N120" s="79">
        <f>(VLOOKUP($A119,'ADR Raw Data'!$B$6:$BE$49,'ADR Raw Data'!U$1,FALSE))/100</f>
        <v>-4.9752804569314399E-2</v>
      </c>
      <c r="O120" s="79">
        <f>(VLOOKUP($A119,'ADR Raw Data'!$B$6:$BE$49,'ADR Raw Data'!V$1,FALSE))/100</f>
        <v>-7.1530337073669207E-3</v>
      </c>
      <c r="P120" s="79">
        <f>(VLOOKUP($A119,'ADR Raw Data'!$B$6:$BE$49,'ADR Raw Data'!W$1,FALSE))/100</f>
        <v>-4.82084056329409E-3</v>
      </c>
      <c r="Q120" s="79">
        <f>(VLOOKUP($A119,'ADR Raw Data'!$B$6:$BE$49,'ADR Raw Data'!X$1,FALSE))/100</f>
        <v>-1.7640220692018701E-2</v>
      </c>
      <c r="R120" s="79">
        <f>(VLOOKUP($A119,'ADR Raw Data'!$B$6:$BE$49,'ADR Raw Data'!Y$1,FALSE))/100</f>
        <v>-2.3919700515042802E-2</v>
      </c>
      <c r="S120" s="80">
        <f>(VLOOKUP($A119,'ADR Raw Data'!$B$6:$BE$49,'ADR Raw Data'!AA$1,FALSE))/100</f>
        <v>-3.08338463391605E-2</v>
      </c>
      <c r="T120" s="80">
        <f>(VLOOKUP($A119,'ADR Raw Data'!$B$6:$BE$49,'ADR Raw Data'!AB$1,FALSE))/100</f>
        <v>-7.6589319033306506E-3</v>
      </c>
      <c r="U120" s="79">
        <f>(VLOOKUP($A119,'ADR Raw Data'!$B$6:$BE$49,'ADR Raw Data'!AC$1,FALSE))/100</f>
        <v>-1.9948132942169503E-2</v>
      </c>
      <c r="V120" s="81">
        <f>(VLOOKUP($A119,'ADR Raw Data'!$B$6:$BE$49,'ADR Raw Data'!AE$1,FALSE))/100</f>
        <v>-1.9971484591515001E-2</v>
      </c>
      <c r="X120" s="78">
        <f>(VLOOKUP($A119,'RevPAR Raw Data'!$B$6:$BE$43,'RevPAR Raw Data'!T$1,FALSE))/100</f>
        <v>-1.6840031657248601E-2</v>
      </c>
      <c r="Y120" s="79">
        <f>(VLOOKUP($A119,'RevPAR Raw Data'!$B$6:$BE$43,'RevPAR Raw Data'!U$1,FALSE))/100</f>
        <v>-0.11665832952688399</v>
      </c>
      <c r="Z120" s="79">
        <f>(VLOOKUP($A119,'RevPAR Raw Data'!$B$6:$BE$43,'RevPAR Raw Data'!V$1,FALSE))/100</f>
        <v>-8.1674225507210194E-2</v>
      </c>
      <c r="AA120" s="79">
        <f>(VLOOKUP($A119,'RevPAR Raw Data'!$B$6:$BE$43,'RevPAR Raw Data'!W$1,FALSE))/100</f>
        <v>-2.1758059962628602E-2</v>
      </c>
      <c r="AB120" s="79">
        <f>(VLOOKUP($A119,'RevPAR Raw Data'!$B$6:$BE$43,'RevPAR Raw Data'!X$1,FALSE))/100</f>
        <v>-8.3137960608908199E-2</v>
      </c>
      <c r="AC120" s="79">
        <f>(VLOOKUP($A119,'RevPAR Raw Data'!$B$6:$BE$43,'RevPAR Raw Data'!Y$1,FALSE))/100</f>
        <v>-6.6516102473148195E-2</v>
      </c>
      <c r="AD120" s="80">
        <f>(VLOOKUP($A119,'RevPAR Raw Data'!$B$6:$BE$43,'RevPAR Raw Data'!AA$1,FALSE))/100</f>
        <v>-1.2238810102051001E-2</v>
      </c>
      <c r="AE120" s="80">
        <f>(VLOOKUP($A119,'RevPAR Raw Data'!$B$6:$BE$43,'RevPAR Raw Data'!AB$1,FALSE))/100</f>
        <v>4.1686437459401999E-3</v>
      </c>
      <c r="AF120" s="79">
        <f>(VLOOKUP($A119,'RevPAR Raw Data'!$B$6:$BE$43,'RevPAR Raw Data'!AC$1,FALSE))/100</f>
        <v>-4.5695072855349902E-3</v>
      </c>
      <c r="AG120" s="81">
        <f>(VLOOKUP($A119,'RevPAR Raw Data'!$B$6:$BE$43,'RevPAR Raw Data'!AE$1,FALSE))/100</f>
        <v>-4.3922207279998703E-2</v>
      </c>
    </row>
    <row r="121" spans="1:34" x14ac:dyDescent="0.25">
      <c r="A121" s="128"/>
      <c r="B121" s="106"/>
      <c r="C121" s="107"/>
      <c r="D121" s="107"/>
      <c r="E121" s="107"/>
      <c r="F121" s="107"/>
      <c r="G121" s="108"/>
      <c r="H121" s="88"/>
      <c r="I121" s="88"/>
      <c r="J121" s="108"/>
      <c r="K121" s="109"/>
      <c r="M121" s="110"/>
      <c r="N121" s="111"/>
      <c r="O121" s="111"/>
      <c r="P121" s="111"/>
      <c r="Q121" s="111"/>
      <c r="R121" s="112"/>
      <c r="S121" s="111"/>
      <c r="T121" s="111"/>
      <c r="U121" s="112"/>
      <c r="V121" s="113"/>
      <c r="X121" s="110"/>
      <c r="Y121" s="111"/>
      <c r="Z121" s="111"/>
      <c r="AA121" s="111"/>
      <c r="AB121" s="111"/>
      <c r="AC121" s="112"/>
      <c r="AD121" s="111"/>
      <c r="AE121" s="111"/>
      <c r="AF121" s="112"/>
      <c r="AG121" s="113"/>
    </row>
    <row r="122" spans="1:34" x14ac:dyDescent="0.25">
      <c r="A122" s="105" t="s">
        <v>48</v>
      </c>
      <c r="B122" s="106">
        <f>(VLOOKUP($A122,'Occupancy Raw Data'!$B$8:$BE$54,'Occupancy Raw Data'!G$3,FALSE))/100</f>
        <v>0.46810901938746802</v>
      </c>
      <c r="C122" s="107">
        <f>(VLOOKUP($A122,'Occupancy Raw Data'!$B$8:$BE$54,'Occupancy Raw Data'!H$3,FALSE))/100</f>
        <v>0.65243045799381805</v>
      </c>
      <c r="D122" s="107">
        <f>(VLOOKUP($A122,'Occupancy Raw Data'!$B$8:$BE$54,'Occupancy Raw Data'!I$3,FALSE))/100</f>
        <v>0.708626018544534</v>
      </c>
      <c r="E122" s="107">
        <f>(VLOOKUP($A122,'Occupancy Raw Data'!$B$8:$BE$54,'Occupancy Raw Data'!J$3,FALSE))/100</f>
        <v>0.71115481876931697</v>
      </c>
      <c r="F122" s="107">
        <f>(VLOOKUP($A122,'Occupancy Raw Data'!$B$8:$BE$54,'Occupancy Raw Data'!K$3,FALSE))/100</f>
        <v>0.67603259342511901</v>
      </c>
      <c r="G122" s="108">
        <f>(VLOOKUP($A122,'Occupancy Raw Data'!$B$8:$BE$54,'Occupancy Raw Data'!L$3,FALSE))/100</f>
        <v>0.64327058162405093</v>
      </c>
      <c r="H122" s="88">
        <f>(VLOOKUP($A122,'Occupancy Raw Data'!$B$8:$BE$54,'Occupancy Raw Data'!N$3,FALSE))/100</f>
        <v>0.73869064343916802</v>
      </c>
      <c r="I122" s="88">
        <f>(VLOOKUP($A122,'Occupancy Raw Data'!$B$8:$BE$54,'Occupancy Raw Data'!O$3,FALSE))/100</f>
        <v>0.69008148356279808</v>
      </c>
      <c r="J122" s="108">
        <f>(VLOOKUP($A122,'Occupancy Raw Data'!$B$8:$BE$54,'Occupancy Raw Data'!P$3,FALSE))/100</f>
        <v>0.71438606350098299</v>
      </c>
      <c r="K122" s="109">
        <f>(VLOOKUP($A122,'Occupancy Raw Data'!$B$8:$BE$54,'Occupancy Raw Data'!R$3,FALSE))/100</f>
        <v>0.66358929073174588</v>
      </c>
      <c r="M122" s="110">
        <f>VLOOKUP($A122,'ADR Raw Data'!$B$6:$BE$54,'ADR Raw Data'!G$1,FALSE)</f>
        <v>53.542629952233703</v>
      </c>
      <c r="N122" s="111">
        <f>VLOOKUP($A122,'ADR Raw Data'!$B$6:$BE$54,'ADR Raw Data'!H$1,FALSE)</f>
        <v>80.794605226187102</v>
      </c>
      <c r="O122" s="111">
        <f>VLOOKUP($A122,'ADR Raw Data'!$B$6:$BE$54,'ADR Raw Data'!I$1,FALSE)</f>
        <v>90.2215987636976</v>
      </c>
      <c r="P122" s="111">
        <f>VLOOKUP($A122,'ADR Raw Data'!$B$6:$BE$54,'ADR Raw Data'!J$1,FALSE)</f>
        <v>91.765650463613298</v>
      </c>
      <c r="Q122" s="111">
        <f>VLOOKUP($A122,'ADR Raw Data'!$B$6:$BE$54,'ADR Raw Data'!K$1,FALSE)</f>
        <v>91.0699859511098</v>
      </c>
      <c r="R122" s="112">
        <f>VLOOKUP($A122,'ADR Raw Data'!$B$6:$BE$54,'ADR Raw Data'!L$1,FALSE)</f>
        <v>81.478894071368302</v>
      </c>
      <c r="S122" s="111">
        <f>VLOOKUP($A122,'ADR Raw Data'!$B$6:$BE$54,'ADR Raw Data'!N$1,FALSE)</f>
        <v>115.07773531890901</v>
      </c>
      <c r="T122" s="111">
        <f>VLOOKUP($A122,'ADR Raw Data'!$B$6:$BE$54,'ADR Raw Data'!O$1,FALSE)</f>
        <v>105.487229558864</v>
      </c>
      <c r="U122" s="112">
        <f>VLOOKUP($A122,'ADR Raw Data'!$B$6:$BE$54,'ADR Raw Data'!P$1,FALSE)</f>
        <v>110.282482438887</v>
      </c>
      <c r="V122" s="113">
        <f>VLOOKUP($A122,'ADR Raw Data'!$B$6:$BE$54,'ADR Raw Data'!R$1,FALSE)</f>
        <v>89.708490747802301</v>
      </c>
      <c r="X122" s="110">
        <f>VLOOKUP($A122,'RevPAR Raw Data'!$B$6:$BE$54,'RevPAR Raw Data'!G$1,FALSE)</f>
        <v>53.542629952233703</v>
      </c>
      <c r="Y122" s="111">
        <f>VLOOKUP($A122,'RevPAR Raw Data'!$B$6:$BE$54,'RevPAR Raw Data'!H$1,FALSE)</f>
        <v>80.794605226187102</v>
      </c>
      <c r="Z122" s="111">
        <f>VLOOKUP($A122,'RevPAR Raw Data'!$B$6:$BE$54,'RevPAR Raw Data'!I$1,FALSE)</f>
        <v>90.2215987636976</v>
      </c>
      <c r="AA122" s="111">
        <f>VLOOKUP($A122,'RevPAR Raw Data'!$B$6:$BE$54,'RevPAR Raw Data'!J$1,FALSE)</f>
        <v>91.765650463613298</v>
      </c>
      <c r="AB122" s="111">
        <f>VLOOKUP($A122,'RevPAR Raw Data'!$B$6:$BE$54,'RevPAR Raw Data'!K$1,FALSE)</f>
        <v>91.0699859511098</v>
      </c>
      <c r="AC122" s="112">
        <f>VLOOKUP($A122,'RevPAR Raw Data'!$B$6:$BE$54,'RevPAR Raw Data'!L$1,FALSE)</f>
        <v>81.478894071368302</v>
      </c>
      <c r="AD122" s="111">
        <f>VLOOKUP($A122,'RevPAR Raw Data'!$B$6:$BE$54,'RevPAR Raw Data'!N$1,FALSE)</f>
        <v>115.07773531890901</v>
      </c>
      <c r="AE122" s="111">
        <f>VLOOKUP($A122,'RevPAR Raw Data'!$B$6:$BE$54,'RevPAR Raw Data'!O$1,FALSE)</f>
        <v>105.487229558864</v>
      </c>
      <c r="AF122" s="112">
        <f>VLOOKUP($A122,'RevPAR Raw Data'!$B$6:$BE$54,'RevPAR Raw Data'!P$1,FALSE)</f>
        <v>110.282482438887</v>
      </c>
      <c r="AG122" s="113">
        <f>VLOOKUP($A122,'RevPAR Raw Data'!$B$6:$BE$54,'RevPAR Raw Data'!R$1,FALSE)</f>
        <v>89.708490747802301</v>
      </c>
    </row>
    <row r="123" spans="1:34" x14ac:dyDescent="0.25">
      <c r="A123" s="90" t="s">
        <v>14</v>
      </c>
      <c r="B123" s="78">
        <f>(VLOOKUP($A122,'Occupancy Raw Data'!$B$8:$BE$54,'Occupancy Raw Data'!T$3,FALSE))/100</f>
        <v>-5.5823823676278E-2</v>
      </c>
      <c r="C123" s="79">
        <f>(VLOOKUP($A122,'Occupancy Raw Data'!$B$8:$BE$54,'Occupancy Raw Data'!U$3,FALSE))/100</f>
        <v>-8.6267292809669008E-2</v>
      </c>
      <c r="D123" s="79">
        <f>(VLOOKUP($A122,'Occupancy Raw Data'!$B$8:$BE$54,'Occupancy Raw Data'!V$3,FALSE))/100</f>
        <v>-3.0454846126464E-2</v>
      </c>
      <c r="E123" s="79">
        <f>(VLOOKUP($A122,'Occupancy Raw Data'!$B$8:$BE$54,'Occupancy Raw Data'!W$3,FALSE))/100</f>
        <v>-6.9540529837444996E-3</v>
      </c>
      <c r="F123" s="79">
        <f>(VLOOKUP($A122,'Occupancy Raw Data'!$B$8:$BE$54,'Occupancy Raw Data'!X$3,FALSE))/100</f>
        <v>4.4063354420384303E-2</v>
      </c>
      <c r="G123" s="79">
        <f>(VLOOKUP($A122,'Occupancy Raw Data'!$B$8:$BE$54,'Occupancy Raw Data'!Y$3,FALSE))/100</f>
        <v>-2.6626185590279697E-2</v>
      </c>
      <c r="H123" s="80">
        <f>(VLOOKUP($A122,'Occupancy Raw Data'!$B$8:$BE$54,'Occupancy Raw Data'!AA$3,FALSE))/100</f>
        <v>0.10937175294074</v>
      </c>
      <c r="I123" s="80">
        <f>(VLOOKUP($A122,'Occupancy Raw Data'!$B$8:$BE$54,'Occupancy Raw Data'!AB$3,FALSE))/100</f>
        <v>1.5257169351468799E-2</v>
      </c>
      <c r="J123" s="79">
        <f>(VLOOKUP($A122,'Occupancy Raw Data'!$B$8:$BE$54,'Occupancy Raw Data'!AC$3,FALSE))/100</f>
        <v>6.1830202662311803E-2</v>
      </c>
      <c r="K123" s="81">
        <f>(VLOOKUP($A122,'Occupancy Raw Data'!$B$8:$BE$54,'Occupancy Raw Data'!AE$3,FALSE))/100</f>
        <v>-1.0289786576013001E-3</v>
      </c>
      <c r="M123" s="78">
        <f>(VLOOKUP($A122,'ADR Raw Data'!$B$6:$BE$54,'ADR Raw Data'!T$1,FALSE))/100</f>
        <v>-4.9233553441616902E-2</v>
      </c>
      <c r="N123" s="79">
        <f>(VLOOKUP($A122,'ADR Raw Data'!$B$6:$BE$54,'ADR Raw Data'!U$1,FALSE))/100</f>
        <v>-9.11447199647481E-2</v>
      </c>
      <c r="O123" s="79">
        <f>(VLOOKUP($A122,'ADR Raw Data'!$B$6:$BE$54,'ADR Raw Data'!V$1,FALSE))/100</f>
        <v>-1.0597161095040998E-2</v>
      </c>
      <c r="P123" s="79">
        <f>(VLOOKUP($A122,'ADR Raw Data'!$B$6:$BE$54,'ADR Raw Data'!W$1,FALSE))/100</f>
        <v>4.9748811865885999E-2</v>
      </c>
      <c r="Q123" s="79">
        <f>(VLOOKUP($A122,'ADR Raw Data'!$B$6:$BE$54,'ADR Raw Data'!X$1,FALSE))/100</f>
        <v>0.16493441735579301</v>
      </c>
      <c r="R123" s="79">
        <f>(VLOOKUP($A122,'ADR Raw Data'!$B$6:$BE$54,'ADR Raw Data'!Y$1,FALSE))/100</f>
        <v>1.3436473928828801E-2</v>
      </c>
      <c r="S123" s="80">
        <f>(VLOOKUP($A122,'ADR Raw Data'!$B$6:$BE$54,'ADR Raw Data'!AA$1,FALSE))/100</f>
        <v>0.32080599744329397</v>
      </c>
      <c r="T123" s="80">
        <f>(VLOOKUP($A122,'ADR Raw Data'!$B$6:$BE$54,'ADR Raw Data'!AB$1,FALSE))/100</f>
        <v>0.17979766838790301</v>
      </c>
      <c r="U123" s="79">
        <f>(VLOOKUP($A122,'ADR Raw Data'!$B$6:$BE$54,'ADR Raw Data'!AC$1,FALSE))/100</f>
        <v>0.24938951632609899</v>
      </c>
      <c r="V123" s="81">
        <f>(VLOOKUP($A122,'ADR Raw Data'!$B$6:$BE$54,'ADR Raw Data'!AE$1,FALSE))/100</f>
        <v>8.5437286762947415E-2</v>
      </c>
      <c r="X123" s="78">
        <f>(VLOOKUP($A122,'RevPAR Raw Data'!$B$6:$BE$54,'RevPAR Raw Data'!T$1,FALSE))/100</f>
        <v>-4.9233553441616902E-2</v>
      </c>
      <c r="Y123" s="79">
        <f>(VLOOKUP($A122,'RevPAR Raw Data'!$B$6:$BE$54,'RevPAR Raw Data'!U$1,FALSE))/100</f>
        <v>-9.11447199647481E-2</v>
      </c>
      <c r="Z123" s="79">
        <f>(VLOOKUP($A122,'RevPAR Raw Data'!$B$6:$BE$54,'RevPAR Raw Data'!V$1,FALSE))/100</f>
        <v>-1.0597161095040998E-2</v>
      </c>
      <c r="AA123" s="79">
        <f>(VLOOKUP($A122,'RevPAR Raw Data'!$B$6:$BE$54,'RevPAR Raw Data'!W$1,FALSE))/100</f>
        <v>4.9748811865885999E-2</v>
      </c>
      <c r="AB123" s="79">
        <f>(VLOOKUP($A122,'RevPAR Raw Data'!$B$6:$BE$54,'RevPAR Raw Data'!X$1,FALSE))/100</f>
        <v>0.16493441735579301</v>
      </c>
      <c r="AC123" s="79">
        <f>(VLOOKUP($A122,'RevPAR Raw Data'!$B$6:$BE$54,'RevPAR Raw Data'!Y$1,FALSE))/100</f>
        <v>1.3436473928828801E-2</v>
      </c>
      <c r="AD123" s="80">
        <f>(VLOOKUP($A122,'RevPAR Raw Data'!$B$6:$BE$54,'RevPAR Raw Data'!AA$1,FALSE))/100</f>
        <v>0.32080599744329397</v>
      </c>
      <c r="AE123" s="80">
        <f>(VLOOKUP($A122,'RevPAR Raw Data'!$B$6:$BE$54,'RevPAR Raw Data'!AB$1,FALSE))/100</f>
        <v>0.17979766838790301</v>
      </c>
      <c r="AF123" s="79">
        <f>(VLOOKUP($A122,'RevPAR Raw Data'!$B$6:$BE$54,'RevPAR Raw Data'!AC$1,FALSE))/100</f>
        <v>0.24938951632609899</v>
      </c>
      <c r="AG123" s="81">
        <f>(VLOOKUP($A122,'RevPAR Raw Data'!$B$6:$BE$54,'RevPAR Raw Data'!AE$1,FALSE))/100</f>
        <v>8.5437286762947415E-2</v>
      </c>
    </row>
    <row r="124" spans="1:34" x14ac:dyDescent="0.25">
      <c r="A124" s="118"/>
      <c r="B124" s="119"/>
      <c r="C124" s="120"/>
      <c r="D124" s="120"/>
      <c r="E124" s="120"/>
      <c r="F124" s="120"/>
      <c r="G124" s="121"/>
      <c r="H124" s="120"/>
      <c r="I124" s="120"/>
      <c r="J124" s="121"/>
      <c r="K124" s="122"/>
      <c r="M124" s="119"/>
      <c r="N124" s="120"/>
      <c r="O124" s="120"/>
      <c r="P124" s="120"/>
      <c r="Q124" s="120"/>
      <c r="R124" s="121"/>
      <c r="S124" s="120"/>
      <c r="T124" s="120"/>
      <c r="U124" s="121"/>
      <c r="V124" s="122"/>
      <c r="X124" s="119"/>
      <c r="Y124" s="120"/>
      <c r="Z124" s="120"/>
      <c r="AA124" s="120"/>
      <c r="AB124" s="120"/>
      <c r="AC124" s="121"/>
      <c r="AD124" s="120"/>
      <c r="AE124" s="120"/>
      <c r="AF124" s="121"/>
      <c r="AG124" s="122"/>
    </row>
    <row r="125" spans="1:34" x14ac:dyDescent="0.25">
      <c r="A125" s="105" t="s">
        <v>56</v>
      </c>
      <c r="B125" s="106">
        <f>(VLOOKUP($A125,'Occupancy Raw Data'!$B$8:$BE$45,'Occupancy Raw Data'!G$3,FALSE))/100</f>
        <v>0.47385846323630804</v>
      </c>
      <c r="C125" s="107">
        <f>(VLOOKUP($A125,'Occupancy Raw Data'!$B$8:$BE$45,'Occupancy Raw Data'!H$3,FALSE))/100</f>
        <v>0.59015036556766398</v>
      </c>
      <c r="D125" s="107">
        <f>(VLOOKUP($A125,'Occupancy Raw Data'!$B$8:$BE$45,'Occupancy Raw Data'!I$3,FALSE))/100</f>
        <v>0.627810732514829</v>
      </c>
      <c r="E125" s="107">
        <f>(VLOOKUP($A125,'Occupancy Raw Data'!$B$8:$BE$45,'Occupancy Raw Data'!J$3,FALSE))/100</f>
        <v>0.64933094219892296</v>
      </c>
      <c r="F125" s="107">
        <f>(VLOOKUP($A125,'Occupancy Raw Data'!$B$8:$BE$45,'Occupancy Raw Data'!K$3,FALSE))/100</f>
        <v>0.63305283487377506</v>
      </c>
      <c r="G125" s="108">
        <f>(VLOOKUP($A125,'Occupancy Raw Data'!$B$8:$BE$45,'Occupancy Raw Data'!L$3,FALSE))/100</f>
        <v>0.59484066767830002</v>
      </c>
      <c r="H125" s="88">
        <f>(VLOOKUP($A125,'Occupancy Raw Data'!$B$8:$BE$45,'Occupancy Raw Data'!N$3,FALSE))/100</f>
        <v>0.67140295213132806</v>
      </c>
      <c r="I125" s="88">
        <f>(VLOOKUP($A125,'Occupancy Raw Data'!$B$8:$BE$45,'Occupancy Raw Data'!O$3,FALSE))/100</f>
        <v>0.66036694716512601</v>
      </c>
      <c r="J125" s="108">
        <f>(VLOOKUP($A125,'Occupancy Raw Data'!$B$8:$BE$45,'Occupancy Raw Data'!P$3,FALSE))/100</f>
        <v>0.66588494964822698</v>
      </c>
      <c r="K125" s="109">
        <f>(VLOOKUP($A125,'Occupancy Raw Data'!$B$8:$BE$45,'Occupancy Raw Data'!R$3,FALSE))/100</f>
        <v>0.61513903395542202</v>
      </c>
      <c r="M125" s="110">
        <f>VLOOKUP($A125,'ADR Raw Data'!$B$6:$BE$43,'ADR Raw Data'!G$1,FALSE)</f>
        <v>102.05685589519599</v>
      </c>
      <c r="N125" s="111">
        <f>VLOOKUP($A125,'ADR Raw Data'!$B$6:$BE$43,'ADR Raw Data'!H$1,FALSE)</f>
        <v>107.44827956989199</v>
      </c>
      <c r="O125" s="111">
        <f>VLOOKUP($A125,'ADR Raw Data'!$B$6:$BE$43,'ADR Raw Data'!I$1,FALSE)</f>
        <v>112.78811470006499</v>
      </c>
      <c r="P125" s="111">
        <f>VLOOKUP($A125,'ADR Raw Data'!$B$6:$BE$43,'ADR Raw Data'!J$1,FALSE)</f>
        <v>111.53599107711899</v>
      </c>
      <c r="Q125" s="111">
        <f>VLOOKUP($A125,'ADR Raw Data'!$B$6:$BE$43,'ADR Raw Data'!K$1,FALSE)</f>
        <v>108.54837437350101</v>
      </c>
      <c r="R125" s="112">
        <f>VLOOKUP($A125,'ADR Raw Data'!$B$6:$BE$43,'ADR Raw Data'!L$1,FALSE)</f>
        <v>108.843049628942</v>
      </c>
      <c r="S125" s="111">
        <f>VLOOKUP($A125,'ADR Raw Data'!$B$6:$BE$43,'ADR Raw Data'!N$1,FALSE)</f>
        <v>117.781536881035</v>
      </c>
      <c r="T125" s="111">
        <f>VLOOKUP($A125,'ADR Raw Data'!$B$6:$BE$43,'ADR Raw Data'!O$1,FALSE)</f>
        <v>120.687179862126</v>
      </c>
      <c r="U125" s="112">
        <f>VLOOKUP($A125,'ADR Raw Data'!$B$6:$BE$43,'ADR Raw Data'!P$1,FALSE)</f>
        <v>119.222319245908</v>
      </c>
      <c r="V125" s="113">
        <f>VLOOKUP($A125,'ADR Raw Data'!$B$6:$BE$43,'ADR Raw Data'!R$1,FALSE)</f>
        <v>112.05319472031699</v>
      </c>
      <c r="W125" s="93"/>
      <c r="X125" s="110">
        <f>VLOOKUP($A125,'RevPAR Raw Data'!$B$6:$BE$43,'RevPAR Raw Data'!G$1,FALSE)</f>
        <v>48.360504897227202</v>
      </c>
      <c r="Y125" s="111">
        <f>VLOOKUP($A125,'RevPAR Raw Data'!$B$6:$BE$43,'RevPAR Raw Data'!H$1,FALSE)</f>
        <v>63.410641467788601</v>
      </c>
      <c r="Z125" s="111">
        <f>VLOOKUP($A125,'RevPAR Raw Data'!$B$6:$BE$43,'RevPAR Raw Data'!I$1,FALSE)</f>
        <v>70.809588908815002</v>
      </c>
      <c r="AA125" s="111">
        <f>VLOOKUP($A125,'RevPAR Raw Data'!$B$6:$BE$43,'RevPAR Raw Data'!J$1,FALSE)</f>
        <v>72.423770175196495</v>
      </c>
      <c r="AB125" s="111">
        <f>VLOOKUP($A125,'RevPAR Raw Data'!$B$6:$BE$43,'RevPAR Raw Data'!K$1,FALSE)</f>
        <v>68.716856118085204</v>
      </c>
      <c r="AC125" s="112">
        <f>VLOOKUP($A125,'RevPAR Raw Data'!$B$6:$BE$43,'RevPAR Raw Data'!L$1,FALSE)</f>
        <v>64.744272313422499</v>
      </c>
      <c r="AD125" s="111">
        <f>VLOOKUP($A125,'RevPAR Raw Data'!$B$6:$BE$43,'RevPAR Raw Data'!N$1,FALSE)</f>
        <v>79.078871568492204</v>
      </c>
      <c r="AE125" s="111">
        <f>VLOOKUP($A125,'RevPAR Raw Data'!$B$6:$BE$43,'RevPAR Raw Data'!O$1,FALSE)</f>
        <v>79.697824527521007</v>
      </c>
      <c r="AF125" s="112">
        <f>VLOOKUP($A125,'RevPAR Raw Data'!$B$6:$BE$43,'RevPAR Raw Data'!P$1,FALSE)</f>
        <v>79.388348048006605</v>
      </c>
      <c r="AG125" s="113">
        <f>VLOOKUP($A125,'RevPAR Raw Data'!$B$6:$BE$43,'RevPAR Raw Data'!R$1,FALSE)</f>
        <v>68.928293951875105</v>
      </c>
    </row>
    <row r="126" spans="1:34" x14ac:dyDescent="0.25">
      <c r="A126" s="90" t="s">
        <v>14</v>
      </c>
      <c r="B126" s="78">
        <f>(VLOOKUP($A125,'Occupancy Raw Data'!$B$8:$BE$51,'Occupancy Raw Data'!T$3,FALSE))/100</f>
        <v>-4.3178617914316798E-2</v>
      </c>
      <c r="C126" s="79">
        <f>(VLOOKUP($A125,'Occupancy Raw Data'!$B$8:$BE$51,'Occupancy Raw Data'!U$3,FALSE))/100</f>
        <v>-4.0524206234442396E-2</v>
      </c>
      <c r="D126" s="79">
        <f>(VLOOKUP($A125,'Occupancy Raw Data'!$B$8:$BE$51,'Occupancy Raw Data'!V$3,FALSE))/100</f>
        <v>-2.0492928115345799E-2</v>
      </c>
      <c r="E126" s="79">
        <f>(VLOOKUP($A125,'Occupancy Raw Data'!$B$8:$BE$51,'Occupancy Raw Data'!W$3,FALSE))/100</f>
        <v>1.59106576482816E-2</v>
      </c>
      <c r="F126" s="79">
        <f>(VLOOKUP($A125,'Occupancy Raw Data'!$B$8:$BE$51,'Occupancy Raw Data'!X$3,FALSE))/100</f>
        <v>2.5262067748859904E-2</v>
      </c>
      <c r="G126" s="79">
        <f>(VLOOKUP($A125,'Occupancy Raw Data'!$B$8:$BE$51,'Occupancy Raw Data'!Y$3,FALSE))/100</f>
        <v>-1.1196102317174399E-2</v>
      </c>
      <c r="H126" s="80">
        <f>(VLOOKUP($A125,'Occupancy Raw Data'!$B$8:$BE$51,'Occupancy Raw Data'!AA$3,FALSE))/100</f>
        <v>-1.76514561593832E-2</v>
      </c>
      <c r="I126" s="80">
        <f>(VLOOKUP($A125,'Occupancy Raw Data'!$B$8:$BE$51,'Occupancy Raw Data'!AB$3,FALSE))/100</f>
        <v>-6.09665778789346E-2</v>
      </c>
      <c r="J126" s="79">
        <f>(VLOOKUP($A125,'Occupancy Raw Data'!$B$8:$BE$51,'Occupancy Raw Data'!AC$3,FALSE))/100</f>
        <v>-3.9617846824492903E-2</v>
      </c>
      <c r="K126" s="81">
        <f>(VLOOKUP($A125,'Occupancy Raw Data'!$B$8:$BE$51,'Occupancy Raw Data'!AE$3,FALSE))/100</f>
        <v>-2.0164557930536602E-2</v>
      </c>
      <c r="M126" s="78">
        <f>(VLOOKUP($A125,'ADR Raw Data'!$B$6:$BE$49,'ADR Raw Data'!T$1,FALSE))/100</f>
        <v>3.3248669758627898E-2</v>
      </c>
      <c r="N126" s="79">
        <f>(VLOOKUP($A125,'ADR Raw Data'!$B$6:$BE$49,'ADR Raw Data'!U$1,FALSE))/100</f>
        <v>2.4524981366417401E-2</v>
      </c>
      <c r="O126" s="79">
        <f>(VLOOKUP($A125,'ADR Raw Data'!$B$6:$BE$49,'ADR Raw Data'!V$1,FALSE))/100</f>
        <v>2.6644996115126399E-2</v>
      </c>
      <c r="P126" s="79">
        <f>(VLOOKUP($A125,'ADR Raw Data'!$B$6:$BE$49,'ADR Raw Data'!W$1,FALSE))/100</f>
        <v>5.55254879448158E-2</v>
      </c>
      <c r="Q126" s="79">
        <f>(VLOOKUP($A125,'ADR Raw Data'!$B$6:$BE$49,'ADR Raw Data'!X$1,FALSE))/100</f>
        <v>2.94594123370489E-2</v>
      </c>
      <c r="R126" s="79">
        <f>(VLOOKUP($A125,'ADR Raw Data'!$B$6:$BE$49,'ADR Raw Data'!Y$1,FALSE))/100</f>
        <v>3.4452454296122099E-2</v>
      </c>
      <c r="S126" s="80">
        <f>(VLOOKUP($A125,'ADR Raw Data'!$B$6:$BE$49,'ADR Raw Data'!AA$1,FALSE))/100</f>
        <v>2.6349546388392399E-3</v>
      </c>
      <c r="T126" s="80">
        <f>(VLOOKUP($A125,'ADR Raw Data'!$B$6:$BE$49,'ADR Raw Data'!AB$1,FALSE))/100</f>
        <v>3.8743990442394495E-2</v>
      </c>
      <c r="U126" s="79">
        <f>(VLOOKUP($A125,'ADR Raw Data'!$B$6:$BE$49,'ADR Raw Data'!AC$1,FALSE))/100</f>
        <v>2.0567146664454299E-2</v>
      </c>
      <c r="V126" s="81">
        <f>(VLOOKUP($A125,'ADR Raw Data'!$B$6:$BE$49,'ADR Raw Data'!AE$1,FALSE))/100</f>
        <v>2.9154193168584201E-2</v>
      </c>
      <c r="X126" s="78">
        <f>(VLOOKUP($A125,'RevPAR Raw Data'!$B$6:$BE$43,'RevPAR Raw Data'!T$1,FALSE))/100</f>
        <v>-1.13655797633559E-2</v>
      </c>
      <c r="Y126" s="79">
        <f>(VLOOKUP($A125,'RevPAR Raw Data'!$B$6:$BE$43,'RevPAR Raw Data'!U$1,FALSE))/100</f>
        <v>-1.6993080270813601E-2</v>
      </c>
      <c r="Z126" s="79">
        <f>(VLOOKUP($A125,'RevPAR Raw Data'!$B$6:$BE$43,'RevPAR Raw Data'!V$1,FALSE))/100</f>
        <v>5.6060340097596499E-3</v>
      </c>
      <c r="AA126" s="79">
        <f>(VLOOKUP($A125,'RevPAR Raw Data'!$B$6:$BE$43,'RevPAR Raw Data'!W$1,FALSE))/100</f>
        <v>7.2319592622541201E-2</v>
      </c>
      <c r="AB126" s="79">
        <f>(VLOOKUP($A125,'RevPAR Raw Data'!$B$6:$BE$43,'RevPAR Raw Data'!X$1,FALSE))/100</f>
        <v>5.5465685756208999E-2</v>
      </c>
      <c r="AC126" s="79">
        <f>(VLOOKUP($A125,'RevPAR Raw Data'!$B$6:$BE$43,'RevPAR Raw Data'!Y$1,FALSE))/100</f>
        <v>2.2870618775570502E-2</v>
      </c>
      <c r="AD126" s="80">
        <f>(VLOOKUP($A125,'RevPAR Raw Data'!$B$6:$BE$43,'RevPAR Raw Data'!AA$1,FALSE))/100</f>
        <v>-1.5063012306833401E-2</v>
      </c>
      <c r="AE126" s="80">
        <f>(VLOOKUP($A125,'RevPAR Raw Data'!$B$6:$BE$43,'RevPAR Raw Data'!AB$1,FALSE))/100</f>
        <v>-2.4584675947186999E-2</v>
      </c>
      <c r="AF126" s="79">
        <f>(VLOOKUP($A125,'RevPAR Raw Data'!$B$6:$BE$43,'RevPAR Raw Data'!AC$1,FALSE))/100</f>
        <v>-1.98655262262078E-2</v>
      </c>
      <c r="AG126" s="81">
        <f>(VLOOKUP($A125,'RevPAR Raw Data'!$B$6:$BE$43,'RevPAR Raw Data'!AE$1,FALSE))/100</f>
        <v>8.40175382098164E-3</v>
      </c>
    </row>
    <row r="127" spans="1:34" x14ac:dyDescent="0.25">
      <c r="A127" s="118"/>
      <c r="B127" s="119"/>
      <c r="C127" s="120"/>
      <c r="D127" s="120"/>
      <c r="E127" s="120"/>
      <c r="F127" s="120"/>
      <c r="G127" s="121"/>
      <c r="H127" s="120"/>
      <c r="I127" s="120"/>
      <c r="J127" s="121"/>
      <c r="K127" s="122"/>
      <c r="M127" s="119"/>
      <c r="N127" s="120"/>
      <c r="O127" s="120"/>
      <c r="P127" s="120"/>
      <c r="Q127" s="120"/>
      <c r="R127" s="121"/>
      <c r="S127" s="120"/>
      <c r="T127" s="120"/>
      <c r="U127" s="121"/>
      <c r="V127" s="122"/>
      <c r="X127" s="119"/>
      <c r="Y127" s="120"/>
      <c r="Z127" s="120"/>
      <c r="AA127" s="120"/>
      <c r="AB127" s="120"/>
      <c r="AC127" s="121"/>
      <c r="AD127" s="120"/>
      <c r="AE127" s="120"/>
      <c r="AF127" s="121"/>
      <c r="AG127" s="122"/>
    </row>
    <row r="128" spans="1:34" x14ac:dyDescent="0.25">
      <c r="A128" s="123" t="s">
        <v>57</v>
      </c>
      <c r="B128" s="106">
        <f>(VLOOKUP($A128,'Occupancy Raw Data'!$B$8:$BE$45,'Occupancy Raw Data'!G$3,FALSE))/100</f>
        <v>0.46238900273223998</v>
      </c>
      <c r="C128" s="107">
        <f>(VLOOKUP($A128,'Occupancy Raw Data'!$B$8:$BE$45,'Occupancy Raw Data'!H$3,FALSE))/100</f>
        <v>0.60489241803278604</v>
      </c>
      <c r="D128" s="107">
        <f>(VLOOKUP($A128,'Occupancy Raw Data'!$B$8:$BE$45,'Occupancy Raw Data'!I$3,FALSE))/100</f>
        <v>0.68779883879781389</v>
      </c>
      <c r="E128" s="107">
        <f>(VLOOKUP($A128,'Occupancy Raw Data'!$B$8:$BE$45,'Occupancy Raw Data'!J$3,FALSE))/100</f>
        <v>0.78795252732240395</v>
      </c>
      <c r="F128" s="107">
        <f>(VLOOKUP($A128,'Occupancy Raw Data'!$B$8:$BE$45,'Occupancy Raw Data'!K$3,FALSE))/100</f>
        <v>0.82295935792349695</v>
      </c>
      <c r="G128" s="108">
        <f>(VLOOKUP($A128,'Occupancy Raw Data'!$B$8:$BE$45,'Occupancy Raw Data'!L$3,FALSE))/100</f>
        <v>0.67319842896174809</v>
      </c>
      <c r="H128" s="88">
        <f>(VLOOKUP($A128,'Occupancy Raw Data'!$B$8:$BE$45,'Occupancy Raw Data'!N$3,FALSE))/100</f>
        <v>0.87564036885245899</v>
      </c>
      <c r="I128" s="88">
        <f>(VLOOKUP($A128,'Occupancy Raw Data'!$B$8:$BE$45,'Occupancy Raw Data'!O$3,FALSE))/100</f>
        <v>0.87649419398907102</v>
      </c>
      <c r="J128" s="108">
        <f>(VLOOKUP($A128,'Occupancy Raw Data'!$B$8:$BE$45,'Occupancy Raw Data'!P$3,FALSE))/100</f>
        <v>0.87606728142076506</v>
      </c>
      <c r="K128" s="109">
        <f>(VLOOKUP($A128,'Occupancy Raw Data'!$B$8:$BE$45,'Occupancy Raw Data'!R$3,FALSE))/100</f>
        <v>0.73116095823575289</v>
      </c>
      <c r="M128" s="110">
        <f>VLOOKUP($A128,'ADR Raw Data'!$B$6:$BE$43,'ADR Raw Data'!G$1,FALSE)</f>
        <v>95.172776438002003</v>
      </c>
      <c r="N128" s="111">
        <f>VLOOKUP($A128,'ADR Raw Data'!$B$6:$BE$43,'ADR Raw Data'!H$1,FALSE)</f>
        <v>102.87563607876299</v>
      </c>
      <c r="O128" s="111">
        <f>VLOOKUP($A128,'ADR Raw Data'!$B$6:$BE$43,'ADR Raw Data'!I$1,FALSE)</f>
        <v>110.513133734715</v>
      </c>
      <c r="P128" s="111">
        <f>VLOOKUP($A128,'ADR Raw Data'!$B$6:$BE$43,'ADR Raw Data'!J$1,FALSE)</f>
        <v>121.311020089938</v>
      </c>
      <c r="Q128" s="111">
        <f>VLOOKUP($A128,'ADR Raw Data'!$B$6:$BE$43,'ADR Raw Data'!K$1,FALSE)</f>
        <v>123.95127831094</v>
      </c>
      <c r="R128" s="112">
        <f>VLOOKUP($A128,'ADR Raw Data'!$B$6:$BE$43,'ADR Raw Data'!L$1,FALSE)</f>
        <v>112.846529476821</v>
      </c>
      <c r="S128" s="111">
        <f>VLOOKUP($A128,'ADR Raw Data'!$B$6:$BE$43,'ADR Raw Data'!N$1,FALSE)</f>
        <v>133.53945146994201</v>
      </c>
      <c r="T128" s="111">
        <f>VLOOKUP($A128,'ADR Raw Data'!$B$6:$BE$43,'ADR Raw Data'!O$1,FALSE)</f>
        <v>134.525240806585</v>
      </c>
      <c r="U128" s="112">
        <f>VLOOKUP($A128,'ADR Raw Data'!$B$6:$BE$43,'ADR Raw Data'!P$1,FALSE)</f>
        <v>134.03258632863799</v>
      </c>
      <c r="V128" s="113">
        <f>VLOOKUP($A128,'ADR Raw Data'!$B$6:$BE$43,'ADR Raw Data'!R$1,FALSE)</f>
        <v>120.099343754535</v>
      </c>
      <c r="X128" s="110">
        <f>VLOOKUP($A128,'RevPAR Raw Data'!$B$6:$BE$43,'RevPAR Raw Data'!G$1,FALSE)</f>
        <v>44.006845184426197</v>
      </c>
      <c r="Y128" s="111">
        <f>VLOOKUP($A128,'RevPAR Raw Data'!$B$6:$BE$43,'RevPAR Raw Data'!H$1,FALSE)</f>
        <v>62.228692264344197</v>
      </c>
      <c r="Z128" s="111">
        <f>VLOOKUP($A128,'RevPAR Raw Data'!$B$6:$BE$43,'RevPAR Raw Data'!I$1,FALSE)</f>
        <v>76.010805054644806</v>
      </c>
      <c r="AA128" s="111">
        <f>VLOOKUP($A128,'RevPAR Raw Data'!$B$6:$BE$43,'RevPAR Raw Data'!J$1,FALSE)</f>
        <v>95.587324871926199</v>
      </c>
      <c r="AB128" s="111">
        <f>VLOOKUP($A128,'RevPAR Raw Data'!$B$6:$BE$43,'RevPAR Raw Data'!K$1,FALSE)</f>
        <v>102.00686441256801</v>
      </c>
      <c r="AC128" s="112">
        <f>VLOOKUP($A128,'RevPAR Raw Data'!$B$6:$BE$43,'RevPAR Raw Data'!L$1,FALSE)</f>
        <v>75.968106357581902</v>
      </c>
      <c r="AD128" s="111">
        <f>VLOOKUP($A128,'RevPAR Raw Data'!$B$6:$BE$43,'RevPAR Raw Data'!N$1,FALSE)</f>
        <v>116.932534541495</v>
      </c>
      <c r="AE128" s="111">
        <f>VLOOKUP($A128,'RevPAR Raw Data'!$B$6:$BE$43,'RevPAR Raw Data'!O$1,FALSE)</f>
        <v>117.910592511953</v>
      </c>
      <c r="AF128" s="112">
        <f>VLOOKUP($A128,'RevPAR Raw Data'!$B$6:$BE$43,'RevPAR Raw Data'!P$1,FALSE)</f>
        <v>117.421563526724</v>
      </c>
      <c r="AG128" s="113">
        <f>VLOOKUP($A128,'RevPAR Raw Data'!$B$6:$BE$43,'RevPAR Raw Data'!R$1,FALSE)</f>
        <v>87.811951263051299</v>
      </c>
      <c r="AH128" s="93"/>
    </row>
    <row r="129" spans="1:34" x14ac:dyDescent="0.25">
      <c r="A129" s="90" t="s">
        <v>14</v>
      </c>
      <c r="B129" s="78">
        <f>(VLOOKUP($A128,'Occupancy Raw Data'!$B$8:$BE$51,'Occupancy Raw Data'!T$3,FALSE))/100</f>
        <v>6.9130419038881702E-4</v>
      </c>
      <c r="C129" s="79">
        <f>(VLOOKUP($A128,'Occupancy Raw Data'!$B$8:$BE$51,'Occupancy Raw Data'!U$3,FALSE))/100</f>
        <v>-3.6114317193585002E-2</v>
      </c>
      <c r="D129" s="79">
        <f>(VLOOKUP($A128,'Occupancy Raw Data'!$B$8:$BE$51,'Occupancy Raw Data'!V$3,FALSE))/100</f>
        <v>-3.4517081583832501E-2</v>
      </c>
      <c r="E129" s="79">
        <f>(VLOOKUP($A128,'Occupancy Raw Data'!$B$8:$BE$51,'Occupancy Raw Data'!W$3,FALSE))/100</f>
        <v>3.7839001319749301E-2</v>
      </c>
      <c r="F129" s="79">
        <f>(VLOOKUP($A128,'Occupancy Raw Data'!$B$8:$BE$51,'Occupancy Raw Data'!X$3,FALSE))/100</f>
        <v>0.161305252564379</v>
      </c>
      <c r="G129" s="79">
        <f>(VLOOKUP($A128,'Occupancy Raw Data'!$B$8:$BE$51,'Occupancy Raw Data'!Y$3,FALSE))/100</f>
        <v>2.9390421239018801E-2</v>
      </c>
      <c r="H129" s="80">
        <f>(VLOOKUP($A128,'Occupancy Raw Data'!$B$8:$BE$51,'Occupancy Raw Data'!AA$3,FALSE))/100</f>
        <v>0.21766061321771399</v>
      </c>
      <c r="I129" s="80">
        <f>(VLOOKUP($A128,'Occupancy Raw Data'!$B$8:$BE$51,'Occupancy Raw Data'!AB$3,FALSE))/100</f>
        <v>0.18627471442875301</v>
      </c>
      <c r="J129" s="79">
        <f>(VLOOKUP($A128,'Occupancy Raw Data'!$B$8:$BE$51,'Occupancy Raw Data'!AC$3,FALSE))/100</f>
        <v>0.20175512998683501</v>
      </c>
      <c r="K129" s="81">
        <f>(VLOOKUP($A128,'Occupancy Raw Data'!$B$8:$BE$51,'Occupancy Raw Data'!AE$3,FALSE))/100</f>
        <v>8.2544236238194305E-2</v>
      </c>
      <c r="M129" s="78">
        <f>(VLOOKUP($A128,'ADR Raw Data'!$B$6:$BE$49,'ADR Raw Data'!T$1,FALSE))/100</f>
        <v>-2.20260721305034E-2</v>
      </c>
      <c r="N129" s="79">
        <f>(VLOOKUP($A128,'ADR Raw Data'!$B$6:$BE$49,'ADR Raw Data'!U$1,FALSE))/100</f>
        <v>-4.4127609796170295E-2</v>
      </c>
      <c r="O129" s="79">
        <f>(VLOOKUP($A128,'ADR Raw Data'!$B$6:$BE$49,'ADR Raw Data'!V$1,FALSE))/100</f>
        <v>-4.3314879168856804E-2</v>
      </c>
      <c r="P129" s="79">
        <f>(VLOOKUP($A128,'ADR Raw Data'!$B$6:$BE$49,'ADR Raw Data'!W$1,FALSE))/100</f>
        <v>2.31107932821225E-2</v>
      </c>
      <c r="Q129" s="79">
        <f>(VLOOKUP($A128,'ADR Raw Data'!$B$6:$BE$49,'ADR Raw Data'!X$1,FALSE))/100</f>
        <v>8.4188073621646098E-2</v>
      </c>
      <c r="R129" s="79">
        <f>(VLOOKUP($A128,'ADR Raw Data'!$B$6:$BE$49,'ADR Raw Data'!Y$1,FALSE))/100</f>
        <v>8.6269384564449207E-3</v>
      </c>
      <c r="S129" s="80">
        <f>(VLOOKUP($A128,'ADR Raw Data'!$B$6:$BE$49,'ADR Raw Data'!AA$1,FALSE))/100</f>
        <v>9.659164570117211E-2</v>
      </c>
      <c r="T129" s="80">
        <f>(VLOOKUP($A128,'ADR Raw Data'!$B$6:$BE$49,'ADR Raw Data'!AB$1,FALSE))/100</f>
        <v>7.8184426750314395E-2</v>
      </c>
      <c r="U129" s="79">
        <f>(VLOOKUP($A128,'ADR Raw Data'!$B$6:$BE$49,'ADR Raw Data'!AC$1,FALSE))/100</f>
        <v>8.7099492819398897E-2</v>
      </c>
      <c r="V129" s="81">
        <f>(VLOOKUP($A128,'ADR Raw Data'!$B$6:$BE$49,'ADR Raw Data'!AE$1,FALSE))/100</f>
        <v>4.0715911369775197E-2</v>
      </c>
      <c r="X129" s="78">
        <f>(VLOOKUP($A128,'RevPAR Raw Data'!$B$6:$BE$43,'RevPAR Raw Data'!T$1,FALSE))/100</f>
        <v>-2.1349994656076201E-2</v>
      </c>
      <c r="Y129" s="79">
        <f>(VLOOKUP($A128,'RevPAR Raw Data'!$B$6:$BE$43,'RevPAR Raw Data'!U$1,FALSE))/100</f>
        <v>-7.8648288492581694E-2</v>
      </c>
      <c r="Z129" s="79">
        <f>(VLOOKUP($A128,'RevPAR Raw Data'!$B$6:$BE$43,'RevPAR Raw Data'!V$1,FALSE))/100</f>
        <v>-7.6336857534624103E-2</v>
      </c>
      <c r="AA129" s="79">
        <f>(VLOOKUP($A128,'RevPAR Raw Data'!$B$6:$BE$43,'RevPAR Raw Data'!W$1,FALSE))/100</f>
        <v>6.1824283939374496E-2</v>
      </c>
      <c r="AB129" s="79">
        <f>(VLOOKUP($A128,'RevPAR Raw Data'!$B$6:$BE$43,'RevPAR Raw Data'!X$1,FALSE))/100</f>
        <v>0.25907330466447298</v>
      </c>
      <c r="AC129" s="79">
        <f>(VLOOKUP($A128,'RevPAR Raw Data'!$B$6:$BE$43,'RevPAR Raw Data'!Y$1,FALSE))/100</f>
        <v>3.8270909050701796E-2</v>
      </c>
      <c r="AD129" s="80">
        <f>(VLOOKUP($A128,'RevPAR Raw Data'!$B$6:$BE$43,'RevPAR Raw Data'!AA$1,FALSE))/100</f>
        <v>0.33527645575391096</v>
      </c>
      <c r="AE129" s="80">
        <f>(VLOOKUP($A128,'RevPAR Raw Data'!$B$6:$BE$43,'RevPAR Raw Data'!AB$1,FALSE))/100</f>
        <v>0.279022922944758</v>
      </c>
      <c r="AF129" s="79">
        <f>(VLOOKUP($A128,'RevPAR Raw Data'!$B$6:$BE$43,'RevPAR Raw Data'!AC$1,FALSE))/100</f>
        <v>0.306427392301799</v>
      </c>
      <c r="AG129" s="81">
        <f>(VLOOKUP($A128,'RevPAR Raw Data'!$B$6:$BE$43,'RevPAR Raw Data'!AE$1,FALSE))/100</f>
        <v>0.12662101141472901</v>
      </c>
      <c r="AH129" s="93"/>
    </row>
    <row r="130" spans="1:34" x14ac:dyDescent="0.25">
      <c r="A130" s="128"/>
      <c r="B130" s="106"/>
      <c r="C130" s="107"/>
      <c r="D130" s="107"/>
      <c r="E130" s="107"/>
      <c r="F130" s="107"/>
      <c r="G130" s="108"/>
      <c r="H130" s="88"/>
      <c r="I130" s="88"/>
      <c r="J130" s="108"/>
      <c r="K130" s="109"/>
      <c r="M130" s="110"/>
      <c r="N130" s="111"/>
      <c r="O130" s="111"/>
      <c r="P130" s="111"/>
      <c r="Q130" s="111"/>
      <c r="R130" s="112"/>
      <c r="S130" s="111"/>
      <c r="T130" s="111"/>
      <c r="U130" s="112"/>
      <c r="V130" s="113"/>
      <c r="X130" s="110"/>
      <c r="Y130" s="111"/>
      <c r="Z130" s="111"/>
      <c r="AA130" s="111"/>
      <c r="AB130" s="111"/>
      <c r="AC130" s="112"/>
      <c r="AD130" s="111"/>
      <c r="AE130" s="111"/>
      <c r="AF130" s="112"/>
      <c r="AG130" s="113"/>
    </row>
    <row r="131" spans="1:34" x14ac:dyDescent="0.25">
      <c r="A131" s="105" t="s">
        <v>59</v>
      </c>
      <c r="B131" s="106">
        <f>(VLOOKUP($A131,'Occupancy Raw Data'!$B$8:$BE$45,'Occupancy Raw Data'!G$3,FALSE))/100</f>
        <v>0.32042723631508602</v>
      </c>
      <c r="C131" s="107">
        <f>(VLOOKUP($A131,'Occupancy Raw Data'!$B$8:$BE$45,'Occupancy Raw Data'!H$3,FALSE))/100</f>
        <v>0.53137516688918507</v>
      </c>
      <c r="D131" s="107">
        <f>(VLOOKUP($A131,'Occupancy Raw Data'!$B$8:$BE$45,'Occupancy Raw Data'!I$3,FALSE))/100</f>
        <v>0.65787716955941211</v>
      </c>
      <c r="E131" s="107">
        <f>(VLOOKUP($A131,'Occupancy Raw Data'!$B$8:$BE$45,'Occupancy Raw Data'!J$3,FALSE))/100</f>
        <v>0.79572763684913195</v>
      </c>
      <c r="F131" s="107">
        <f>(VLOOKUP($A131,'Occupancy Raw Data'!$B$8:$BE$45,'Occupancy Raw Data'!K$3,FALSE))/100</f>
        <v>0.829439252336448</v>
      </c>
      <c r="G131" s="108">
        <f>(VLOOKUP($A131,'Occupancy Raw Data'!$B$8:$BE$45,'Occupancy Raw Data'!L$3,FALSE))/100</f>
        <v>0.62696929238985299</v>
      </c>
      <c r="H131" s="88">
        <f>(VLOOKUP($A131,'Occupancy Raw Data'!$B$8:$BE$45,'Occupancy Raw Data'!N$3,FALSE))/100</f>
        <v>0.83678237650200205</v>
      </c>
      <c r="I131" s="88">
        <f>(VLOOKUP($A131,'Occupancy Raw Data'!$B$8:$BE$45,'Occupancy Raw Data'!O$3,FALSE))/100</f>
        <v>0.87650200267022593</v>
      </c>
      <c r="J131" s="108">
        <f>(VLOOKUP($A131,'Occupancy Raw Data'!$B$8:$BE$45,'Occupancy Raw Data'!P$3,FALSE))/100</f>
        <v>0.85664218958611404</v>
      </c>
      <c r="K131" s="109">
        <f>(VLOOKUP($A131,'Occupancy Raw Data'!$B$8:$BE$45,'Occupancy Raw Data'!R$3,FALSE))/100</f>
        <v>0.69259012016021304</v>
      </c>
      <c r="M131" s="110">
        <f>VLOOKUP($A131,'ADR Raw Data'!$B$6:$BE$43,'ADR Raw Data'!G$1,FALSE)</f>
        <v>140.11970833333299</v>
      </c>
      <c r="N131" s="111">
        <f>VLOOKUP($A131,'ADR Raw Data'!$B$6:$BE$43,'ADR Raw Data'!H$1,FALSE)</f>
        <v>153.18146356783899</v>
      </c>
      <c r="O131" s="111">
        <f>VLOOKUP($A131,'ADR Raw Data'!$B$6:$BE$43,'ADR Raw Data'!I$1,FALSE)</f>
        <v>167.205129375951</v>
      </c>
      <c r="P131" s="111">
        <f>VLOOKUP($A131,'ADR Raw Data'!$B$6:$BE$43,'ADR Raw Data'!J$1,FALSE)</f>
        <v>183.834081375838</v>
      </c>
      <c r="Q131" s="111">
        <f>VLOOKUP($A131,'ADR Raw Data'!$B$6:$BE$43,'ADR Raw Data'!K$1,FALSE)</f>
        <v>175.70340040241399</v>
      </c>
      <c r="R131" s="112">
        <f>VLOOKUP($A131,'ADR Raw Data'!$B$6:$BE$43,'ADR Raw Data'!L$1,FALSE)</f>
        <v>168.52901618398599</v>
      </c>
      <c r="S131" s="111">
        <f>VLOOKUP($A131,'ADR Raw Data'!$B$6:$BE$43,'ADR Raw Data'!N$1,FALSE)</f>
        <v>178.673677702433</v>
      </c>
      <c r="T131" s="111">
        <f>VLOOKUP($A131,'ADR Raw Data'!$B$6:$BE$43,'ADR Raw Data'!O$1,FALSE)</f>
        <v>184.381542269611</v>
      </c>
      <c r="U131" s="112">
        <f>VLOOKUP($A131,'ADR Raw Data'!$B$6:$BE$43,'ADR Raw Data'!P$1,FALSE)</f>
        <v>181.59377362166299</v>
      </c>
      <c r="V131" s="113">
        <f>VLOOKUP($A131,'ADR Raw Data'!$B$6:$BE$43,'ADR Raw Data'!R$1,FALSE)</f>
        <v>173.14598003442299</v>
      </c>
      <c r="X131" s="110">
        <f>VLOOKUP($A131,'RevPAR Raw Data'!$B$6:$BE$43,'RevPAR Raw Data'!G$1,FALSE)</f>
        <v>44.898170894525997</v>
      </c>
      <c r="Y131" s="111">
        <f>VLOOKUP($A131,'RevPAR Raw Data'!$B$6:$BE$43,'RevPAR Raw Data'!H$1,FALSE)</f>
        <v>81.396825767690203</v>
      </c>
      <c r="Z131" s="111">
        <f>VLOOKUP($A131,'RevPAR Raw Data'!$B$6:$BE$43,'RevPAR Raw Data'!I$1,FALSE)</f>
        <v>110.00043724966601</v>
      </c>
      <c r="AA131" s="111">
        <f>VLOOKUP($A131,'RevPAR Raw Data'!$B$6:$BE$43,'RevPAR Raw Data'!J$1,FALSE)</f>
        <v>146.28185914552699</v>
      </c>
      <c r="AB131" s="111">
        <f>VLOOKUP($A131,'RevPAR Raw Data'!$B$6:$BE$43,'RevPAR Raw Data'!K$1,FALSE)</f>
        <v>145.73529706274999</v>
      </c>
      <c r="AC131" s="112">
        <f>VLOOKUP($A131,'RevPAR Raw Data'!$B$6:$BE$43,'RevPAR Raw Data'!L$1,FALSE)</f>
        <v>105.662518024032</v>
      </c>
      <c r="AD131" s="111">
        <f>VLOOKUP($A131,'RevPAR Raw Data'!$B$6:$BE$43,'RevPAR Raw Data'!N$1,FALSE)</f>
        <v>149.510984646194</v>
      </c>
      <c r="AE131" s="111">
        <f>VLOOKUP($A131,'RevPAR Raw Data'!$B$6:$BE$43,'RevPAR Raw Data'!O$1,FALSE)</f>
        <v>161.610791054739</v>
      </c>
      <c r="AF131" s="112">
        <f>VLOOKUP($A131,'RevPAR Raw Data'!$B$6:$BE$43,'RevPAR Raw Data'!P$1,FALSE)</f>
        <v>155.560887850467</v>
      </c>
      <c r="AG131" s="113">
        <f>VLOOKUP($A131,'RevPAR Raw Data'!$B$6:$BE$43,'RevPAR Raw Data'!R$1,FALSE)</f>
        <v>119.919195117299</v>
      </c>
    </row>
    <row r="132" spans="1:34" x14ac:dyDescent="0.25">
      <c r="A132" s="90" t="s">
        <v>14</v>
      </c>
      <c r="B132" s="78">
        <f>(VLOOKUP($A131,'Occupancy Raw Data'!$B$8:$BE$51,'Occupancy Raw Data'!T$3,FALSE))/100</f>
        <v>-0.10614525139664799</v>
      </c>
      <c r="C132" s="79">
        <f>(VLOOKUP($A131,'Occupancy Raw Data'!$B$8:$BE$51,'Occupancy Raw Data'!U$3,FALSE))/100</f>
        <v>-4.3269230769230706E-2</v>
      </c>
      <c r="D132" s="79">
        <f>(VLOOKUP($A131,'Occupancy Raw Data'!$B$8:$BE$51,'Occupancy Raw Data'!V$3,FALSE))/100</f>
        <v>1.4410705095213501E-2</v>
      </c>
      <c r="E132" s="79">
        <f>(VLOOKUP($A131,'Occupancy Raw Data'!$B$8:$BE$51,'Occupancy Raw Data'!W$3,FALSE))/100</f>
        <v>9.7100782328577995E-2</v>
      </c>
      <c r="F132" s="79">
        <f>(VLOOKUP($A131,'Occupancy Raw Data'!$B$8:$BE$51,'Occupancy Raw Data'!X$3,FALSE))/100</f>
        <v>0.280267903142709</v>
      </c>
      <c r="G132" s="79">
        <f>(VLOOKUP($A131,'Occupancy Raw Data'!$B$8:$BE$51,'Occupancy Raw Data'!Y$3,FALSE))/100</f>
        <v>6.7879476975554201E-2</v>
      </c>
      <c r="H132" s="80">
        <f>(VLOOKUP($A131,'Occupancy Raw Data'!$B$8:$BE$51,'Occupancy Raw Data'!AA$3,FALSE))/100</f>
        <v>0.22531769305962801</v>
      </c>
      <c r="I132" s="80">
        <f>(VLOOKUP($A131,'Occupancy Raw Data'!$B$8:$BE$51,'Occupancy Raw Data'!AB$3,FALSE))/100</f>
        <v>0.116022099447513</v>
      </c>
      <c r="J132" s="79">
        <f>(VLOOKUP($A131,'Occupancy Raw Data'!$B$8:$BE$51,'Occupancy Raw Data'!AC$3,FALSE))/100</f>
        <v>0.16685610365992201</v>
      </c>
      <c r="K132" s="81">
        <f>(VLOOKUP($A131,'Occupancy Raw Data'!$B$8:$BE$51,'Occupancy Raw Data'!AE$3,FALSE))/100</f>
        <v>0.100879187509474</v>
      </c>
      <c r="M132" s="78">
        <f>(VLOOKUP($A131,'ADR Raw Data'!$B$6:$BE$49,'ADR Raw Data'!T$1,FALSE))/100</f>
        <v>-5.5299873739553397E-2</v>
      </c>
      <c r="N132" s="79">
        <f>(VLOOKUP($A131,'ADR Raw Data'!$B$6:$BE$49,'ADR Raw Data'!U$1,FALSE))/100</f>
        <v>-5.2840542920348593E-2</v>
      </c>
      <c r="O132" s="79">
        <f>(VLOOKUP($A131,'ADR Raw Data'!$B$6:$BE$49,'ADR Raw Data'!V$1,FALSE))/100</f>
        <v>-9.8986906999796297E-3</v>
      </c>
      <c r="P132" s="79">
        <f>(VLOOKUP($A131,'ADR Raw Data'!$B$6:$BE$49,'ADR Raw Data'!W$1,FALSE))/100</f>
        <v>7.6264423760933703E-2</v>
      </c>
      <c r="Q132" s="79">
        <f>(VLOOKUP($A131,'ADR Raw Data'!$B$6:$BE$49,'ADR Raw Data'!X$1,FALSE))/100</f>
        <v>6.60764911743877E-2</v>
      </c>
      <c r="R132" s="79">
        <f>(VLOOKUP($A131,'ADR Raw Data'!$B$6:$BE$49,'ADR Raw Data'!Y$1,FALSE))/100</f>
        <v>2.39058252745721E-2</v>
      </c>
      <c r="S132" s="80">
        <f>(VLOOKUP($A131,'ADR Raw Data'!$B$6:$BE$49,'ADR Raw Data'!AA$1,FALSE))/100</f>
        <v>5.6624397932184996E-2</v>
      </c>
      <c r="T132" s="80">
        <f>(VLOOKUP($A131,'ADR Raw Data'!$B$6:$BE$49,'ADR Raw Data'!AB$1,FALSE))/100</f>
        <v>1.25629262867007E-2</v>
      </c>
      <c r="U132" s="79">
        <f>(VLOOKUP($A131,'ADR Raw Data'!$B$6:$BE$49,'ADR Raw Data'!AC$1,FALSE))/100</f>
        <v>3.1491499288809496E-2</v>
      </c>
      <c r="V132" s="81">
        <f>(VLOOKUP($A131,'ADR Raw Data'!$B$6:$BE$49,'ADR Raw Data'!AE$1,FALSE))/100</f>
        <v>2.8099712113556802E-2</v>
      </c>
      <c r="X132" s="78">
        <f>(VLOOKUP($A131,'RevPAR Raw Data'!$B$6:$BE$43,'RevPAR Raw Data'!T$1,FALSE))/100</f>
        <v>-0.155575306135913</v>
      </c>
      <c r="Y132" s="79">
        <f>(VLOOKUP($A131,'RevPAR Raw Data'!$B$6:$BE$43,'RevPAR Raw Data'!U$1,FALSE))/100</f>
        <v>-9.3823404043987396E-2</v>
      </c>
      <c r="Z132" s="79">
        <f>(VLOOKUP($A131,'RevPAR Raw Data'!$B$6:$BE$43,'RevPAR Raw Data'!V$1,FALSE))/100</f>
        <v>4.3693672827278098E-3</v>
      </c>
      <c r="AA132" s="79">
        <f>(VLOOKUP($A131,'RevPAR Raw Data'!$B$6:$BE$43,'RevPAR Raw Data'!W$1,FALSE))/100</f>
        <v>0.18077054130053599</v>
      </c>
      <c r="AB132" s="79">
        <f>(VLOOKUP($A131,'RevPAR Raw Data'!$B$6:$BE$43,'RevPAR Raw Data'!X$1,FALSE))/100</f>
        <v>0.36486351394557098</v>
      </c>
      <c r="AC132" s="79">
        <f>(VLOOKUP($A131,'RevPAR Raw Data'!$B$6:$BE$43,'RevPAR Raw Data'!Y$1,FALSE))/100</f>
        <v>9.3408017166433308E-2</v>
      </c>
      <c r="AD132" s="80">
        <f>(VLOOKUP($A131,'RevPAR Raw Data'!$B$6:$BE$43,'RevPAR Raw Data'!AA$1,FALSE))/100</f>
        <v>0.29470056970478298</v>
      </c>
      <c r="AE132" s="80">
        <f>(VLOOKUP($A131,'RevPAR Raw Data'!$B$6:$BE$43,'RevPAR Raw Data'!AB$1,FALSE))/100</f>
        <v>0.13004260281720101</v>
      </c>
      <c r="AF132" s="79">
        <f>(VLOOKUP($A131,'RevPAR Raw Data'!$B$6:$BE$43,'RevPAR Raw Data'!AC$1,FALSE))/100</f>
        <v>0.20360215181847199</v>
      </c>
      <c r="AG132" s="81">
        <f>(VLOOKUP($A131,'RevPAR Raw Data'!$B$6:$BE$43,'RevPAR Raw Data'!AE$1,FALSE))/100</f>
        <v>0.13181357575029598</v>
      </c>
    </row>
    <row r="133" spans="1:34" x14ac:dyDescent="0.25">
      <c r="A133" s="128"/>
      <c r="B133" s="106"/>
      <c r="C133" s="107"/>
      <c r="D133" s="107"/>
      <c r="E133" s="107"/>
      <c r="F133" s="107"/>
      <c r="G133" s="108"/>
      <c r="H133" s="88"/>
      <c r="I133" s="88"/>
      <c r="J133" s="108"/>
      <c r="K133" s="109"/>
      <c r="M133" s="110"/>
      <c r="N133" s="111"/>
      <c r="O133" s="111"/>
      <c r="P133" s="111"/>
      <c r="Q133" s="111"/>
      <c r="R133" s="112"/>
      <c r="S133" s="111"/>
      <c r="T133" s="111"/>
      <c r="U133" s="112"/>
      <c r="V133" s="113"/>
      <c r="X133" s="110"/>
      <c r="Y133" s="111"/>
      <c r="Z133" s="111"/>
      <c r="AA133" s="111"/>
      <c r="AB133" s="111"/>
      <c r="AC133" s="112"/>
      <c r="AD133" s="111"/>
      <c r="AE133" s="111"/>
      <c r="AF133" s="112"/>
      <c r="AG133" s="113"/>
    </row>
    <row r="134" spans="1:34" x14ac:dyDescent="0.25">
      <c r="A134" s="105" t="s">
        <v>61</v>
      </c>
      <c r="B134" s="106">
        <f>(VLOOKUP($A134,'Occupancy Raw Data'!$B$8:$BE$45,'Occupancy Raw Data'!G$3,FALSE))/100</f>
        <v>0.44543787253553396</v>
      </c>
      <c r="C134" s="107">
        <f>(VLOOKUP($A134,'Occupancy Raw Data'!$B$8:$BE$45,'Occupancy Raw Data'!H$3,FALSE))/100</f>
        <v>0.57439248051352498</v>
      </c>
      <c r="D134" s="107">
        <f>(VLOOKUP($A134,'Occupancy Raw Data'!$B$8:$BE$45,'Occupancy Raw Data'!I$3,FALSE))/100</f>
        <v>0.66815680880330108</v>
      </c>
      <c r="E134" s="107">
        <f>(VLOOKUP($A134,'Occupancy Raw Data'!$B$8:$BE$45,'Occupancy Raw Data'!J$3,FALSE))/100</f>
        <v>0.79206785878037489</v>
      </c>
      <c r="F134" s="107">
        <f>(VLOOKUP($A134,'Occupancy Raw Data'!$B$8:$BE$45,'Occupancy Raw Data'!K$3,FALSE))/100</f>
        <v>0.84708849151765198</v>
      </c>
      <c r="G134" s="108">
        <f>(VLOOKUP($A134,'Occupancy Raw Data'!$B$8:$BE$45,'Occupancy Raw Data'!L$3,FALSE))/100</f>
        <v>0.66542870243007701</v>
      </c>
      <c r="H134" s="88">
        <f>(VLOOKUP($A134,'Occupancy Raw Data'!$B$8:$BE$45,'Occupancy Raw Data'!N$3,FALSE))/100</f>
        <v>0.89454378725355299</v>
      </c>
      <c r="I134" s="88">
        <f>(VLOOKUP($A134,'Occupancy Raw Data'!$B$8:$BE$45,'Occupancy Raw Data'!O$3,FALSE))/100</f>
        <v>0.88640531866116401</v>
      </c>
      <c r="J134" s="108">
        <f>(VLOOKUP($A134,'Occupancy Raw Data'!$B$8:$BE$45,'Occupancy Raw Data'!P$3,FALSE))/100</f>
        <v>0.890474552957359</v>
      </c>
      <c r="K134" s="109">
        <f>(VLOOKUP($A134,'Occupancy Raw Data'!$B$8:$BE$45,'Occupancy Raw Data'!R$3,FALSE))/100</f>
        <v>0.72972751686644299</v>
      </c>
      <c r="M134" s="110">
        <f>VLOOKUP($A134,'ADR Raw Data'!$B$6:$BE$43,'ADR Raw Data'!G$1,FALSE)</f>
        <v>93.400715388574298</v>
      </c>
      <c r="N134" s="111">
        <f>VLOOKUP($A134,'ADR Raw Data'!$B$6:$BE$43,'ADR Raw Data'!H$1,FALSE)</f>
        <v>100.06405707443599</v>
      </c>
      <c r="O134" s="111">
        <f>VLOOKUP($A134,'ADR Raw Data'!$B$6:$BE$43,'ADR Raw Data'!I$1,FALSE)</f>
        <v>107.056537999656</v>
      </c>
      <c r="P134" s="111">
        <f>VLOOKUP($A134,'ADR Raw Data'!$B$6:$BE$43,'ADR Raw Data'!J$1,FALSE)</f>
        <v>122.12647612156201</v>
      </c>
      <c r="Q134" s="111">
        <f>VLOOKUP($A134,'ADR Raw Data'!$B$6:$BE$43,'ADR Raw Data'!K$1,FALSE)</f>
        <v>129.16856427604799</v>
      </c>
      <c r="R134" s="112">
        <f>VLOOKUP($A134,'ADR Raw Data'!$B$6:$BE$43,'ADR Raw Data'!L$1,FALSE)</f>
        <v>113.23841969268901</v>
      </c>
      <c r="S134" s="111">
        <f>VLOOKUP($A134,'ADR Raw Data'!$B$6:$BE$43,'ADR Raw Data'!N$1,FALSE)</f>
        <v>142.74751537672901</v>
      </c>
      <c r="T134" s="111">
        <f>VLOOKUP($A134,'ADR Raw Data'!$B$6:$BE$43,'ADR Raw Data'!O$1,FALSE)</f>
        <v>143.004404500193</v>
      </c>
      <c r="U134" s="112">
        <f>VLOOKUP($A134,'ADR Raw Data'!$B$6:$BE$43,'ADR Raw Data'!P$1,FALSE)</f>
        <v>142.875372980626</v>
      </c>
      <c r="V134" s="113">
        <f>VLOOKUP($A134,'ADR Raw Data'!$B$6:$BE$43,'ADR Raw Data'!R$1,FALSE)</f>
        <v>123.571416646096</v>
      </c>
      <c r="X134" s="110">
        <f>VLOOKUP($A134,'RevPAR Raw Data'!$B$6:$BE$43,'RevPAR Raw Data'!G$1,FALSE)</f>
        <v>41.604215955983399</v>
      </c>
      <c r="Y134" s="111">
        <f>VLOOKUP($A134,'RevPAR Raw Data'!$B$6:$BE$43,'RevPAR Raw Data'!H$1,FALSE)</f>
        <v>57.476041953232397</v>
      </c>
      <c r="Z134" s="111">
        <f>VLOOKUP($A134,'RevPAR Raw Data'!$B$6:$BE$43,'RevPAR Raw Data'!I$1,FALSE)</f>
        <v>71.530554791380098</v>
      </c>
      <c r="AA134" s="111">
        <f>VLOOKUP($A134,'RevPAR Raw Data'!$B$6:$BE$43,'RevPAR Raw Data'!J$1,FALSE)</f>
        <v>96.732456441999005</v>
      </c>
      <c r="AB134" s="111">
        <f>VLOOKUP($A134,'RevPAR Raw Data'!$B$6:$BE$43,'RevPAR Raw Data'!K$1,FALSE)</f>
        <v>109.417204264099</v>
      </c>
      <c r="AC134" s="112">
        <f>VLOOKUP($A134,'RevPAR Raw Data'!$B$6:$BE$43,'RevPAR Raw Data'!L$1,FALSE)</f>
        <v>75.352094681338798</v>
      </c>
      <c r="AD134" s="111">
        <f>VLOOKUP($A134,'RevPAR Raw Data'!$B$6:$BE$43,'RevPAR Raw Data'!N$1,FALSE)</f>
        <v>127.693903026134</v>
      </c>
      <c r="AE134" s="111">
        <f>VLOOKUP($A134,'RevPAR Raw Data'!$B$6:$BE$43,'RevPAR Raw Data'!O$1,FALSE)</f>
        <v>126.759864740944</v>
      </c>
      <c r="AF134" s="112">
        <f>VLOOKUP($A134,'RevPAR Raw Data'!$B$6:$BE$43,'RevPAR Raw Data'!P$1,FALSE)</f>
        <v>127.226883883539</v>
      </c>
      <c r="AG134" s="113">
        <f>VLOOKUP($A134,'RevPAR Raw Data'!$B$6:$BE$43,'RevPAR Raw Data'!R$1,FALSE)</f>
        <v>90.173463024824699</v>
      </c>
    </row>
    <row r="135" spans="1:34" x14ac:dyDescent="0.25">
      <c r="A135" s="90" t="s">
        <v>14</v>
      </c>
      <c r="B135" s="78">
        <f>(VLOOKUP($A134,'Occupancy Raw Data'!$B$8:$BE$51,'Occupancy Raw Data'!T$3,FALSE))/100</f>
        <v>-1.2472641076881801E-2</v>
      </c>
      <c r="C135" s="79">
        <f>(VLOOKUP($A134,'Occupancy Raw Data'!$B$8:$BE$51,'Occupancy Raw Data'!U$3,FALSE))/100</f>
        <v>-0.11293165660013998</v>
      </c>
      <c r="D135" s="79">
        <f>(VLOOKUP($A134,'Occupancy Raw Data'!$B$8:$BE$51,'Occupancy Raw Data'!V$3,FALSE))/100</f>
        <v>-0.128894035679468</v>
      </c>
      <c r="E135" s="79">
        <f>(VLOOKUP($A134,'Occupancy Raw Data'!$B$8:$BE$51,'Occupancy Raw Data'!W$3,FALSE))/100</f>
        <v>-1.3413709469673001E-2</v>
      </c>
      <c r="F135" s="79">
        <f>(VLOOKUP($A134,'Occupancy Raw Data'!$B$8:$BE$51,'Occupancy Raw Data'!X$3,FALSE))/100</f>
        <v>0.16242800295853002</v>
      </c>
      <c r="G135" s="79">
        <f>(VLOOKUP($A134,'Occupancy Raw Data'!$B$8:$BE$51,'Occupancy Raw Data'!Y$3,FALSE))/100</f>
        <v>-2.0611199972432201E-2</v>
      </c>
      <c r="H135" s="80">
        <f>(VLOOKUP($A134,'Occupancy Raw Data'!$B$8:$BE$51,'Occupancy Raw Data'!AA$3,FALSE))/100</f>
        <v>0.217673441699929</v>
      </c>
      <c r="I135" s="80">
        <f>(VLOOKUP($A134,'Occupancy Raw Data'!$B$8:$BE$51,'Occupancy Raw Data'!AB$3,FALSE))/100</f>
        <v>0.173918127093527</v>
      </c>
      <c r="J135" s="79">
        <f>(VLOOKUP($A134,'Occupancy Raw Data'!$B$8:$BE$51,'Occupancy Raw Data'!AC$3,FALSE))/100</f>
        <v>0.195495472192217</v>
      </c>
      <c r="K135" s="81">
        <f>(VLOOKUP($A134,'Occupancy Raw Data'!$B$8:$BE$51,'Occupancy Raw Data'!AE$3,FALSE))/100</f>
        <v>4.5266757342979698E-2</v>
      </c>
      <c r="M135" s="78">
        <f>(VLOOKUP($A134,'ADR Raw Data'!$B$6:$BE$49,'ADR Raw Data'!T$1,FALSE))/100</f>
        <v>-5.5816998473658093E-3</v>
      </c>
      <c r="N135" s="79">
        <f>(VLOOKUP($A134,'ADR Raw Data'!$B$6:$BE$49,'ADR Raw Data'!U$1,FALSE))/100</f>
        <v>-4.4421563772876198E-2</v>
      </c>
      <c r="O135" s="79">
        <f>(VLOOKUP($A134,'ADR Raw Data'!$B$6:$BE$49,'ADR Raw Data'!V$1,FALSE))/100</f>
        <v>-8.5502178411405602E-2</v>
      </c>
      <c r="P135" s="79">
        <f>(VLOOKUP($A134,'ADR Raw Data'!$B$6:$BE$49,'ADR Raw Data'!W$1,FALSE))/100</f>
        <v>3.2726735147651398E-2</v>
      </c>
      <c r="Q135" s="79">
        <f>(VLOOKUP($A134,'ADR Raw Data'!$B$6:$BE$49,'ADR Raw Data'!X$1,FALSE))/100</f>
        <v>0.150402583540829</v>
      </c>
      <c r="R135" s="79">
        <f>(VLOOKUP($A134,'ADR Raw Data'!$B$6:$BE$49,'ADR Raw Data'!Y$1,FALSE))/100</f>
        <v>2.1138510917848002E-2</v>
      </c>
      <c r="S135" s="80">
        <f>(VLOOKUP($A134,'ADR Raw Data'!$B$6:$BE$49,'ADR Raw Data'!AA$1,FALSE))/100</f>
        <v>0.137919849223017</v>
      </c>
      <c r="T135" s="80">
        <f>(VLOOKUP($A134,'ADR Raw Data'!$B$6:$BE$49,'ADR Raw Data'!AB$1,FALSE))/100</f>
        <v>0.130388691080047</v>
      </c>
      <c r="U135" s="79">
        <f>(VLOOKUP($A134,'ADR Raw Data'!$B$6:$BE$49,'ADR Raw Data'!AC$1,FALSE))/100</f>
        <v>0.13406804299635</v>
      </c>
      <c r="V135" s="81">
        <f>(VLOOKUP($A134,'ADR Raw Data'!$B$6:$BE$49,'ADR Raw Data'!AE$1,FALSE))/100</f>
        <v>6.9933493084968101E-2</v>
      </c>
      <c r="X135" s="78">
        <f>(VLOOKUP($A134,'RevPAR Raw Data'!$B$6:$BE$43,'RevPAR Raw Data'!T$1,FALSE))/100</f>
        <v>-1.7984722385452501E-2</v>
      </c>
      <c r="Y135" s="79">
        <f>(VLOOKUP($A134,'RevPAR Raw Data'!$B$6:$BE$43,'RevPAR Raw Data'!U$1,FALSE))/100</f>
        <v>-0.15233661958737701</v>
      </c>
      <c r="Z135" s="79">
        <f>(VLOOKUP($A134,'RevPAR Raw Data'!$B$6:$BE$43,'RevPAR Raw Data'!V$1,FALSE))/100</f>
        <v>-0.20337549325604201</v>
      </c>
      <c r="AA135" s="79">
        <f>(VLOOKUP($A134,'RevPAR Raw Data'!$B$6:$BE$43,'RevPAR Raw Data'!W$1,FALSE))/100</f>
        <v>1.8874038760816902E-2</v>
      </c>
      <c r="AB135" s="79">
        <f>(VLOOKUP($A134,'RevPAR Raw Data'!$B$6:$BE$43,'RevPAR Raw Data'!X$1,FALSE))/100</f>
        <v>0.33726017778369999</v>
      </c>
      <c r="AC135" s="79">
        <f>(VLOOKUP($A134,'RevPAR Raw Data'!$B$6:$BE$43,'RevPAR Raw Data'!Y$1,FALSE))/100</f>
        <v>9.1620869768549914E-5</v>
      </c>
      <c r="AD135" s="80">
        <f>(VLOOKUP($A134,'RevPAR Raw Data'!$B$6:$BE$43,'RevPAR Raw Data'!AA$1,FALSE))/100</f>
        <v>0.38561477918205594</v>
      </c>
      <c r="AE135" s="80">
        <f>(VLOOKUP($A134,'RevPAR Raw Data'!$B$6:$BE$43,'RevPAR Raw Data'!AB$1,FALSE))/100</f>
        <v>0.32698377512039301</v>
      </c>
      <c r="AF135" s="79">
        <f>(VLOOKUP($A134,'RevPAR Raw Data'!$B$6:$BE$43,'RevPAR Raw Data'!AC$1,FALSE))/100</f>
        <v>0.35577321056002603</v>
      </c>
      <c r="AG135" s="81">
        <f>(VLOOKUP($A134,'RevPAR Raw Data'!$B$6:$BE$43,'RevPAR Raw Data'!AE$1,FALSE))/100</f>
        <v>0.118365912889572</v>
      </c>
    </row>
    <row r="136" spans="1:34" x14ac:dyDescent="0.25">
      <c r="A136" s="128"/>
      <c r="B136" s="106"/>
      <c r="C136" s="107"/>
      <c r="D136" s="107"/>
      <c r="E136" s="107"/>
      <c r="F136" s="107"/>
      <c r="G136" s="108"/>
      <c r="H136" s="88"/>
      <c r="I136" s="88"/>
      <c r="J136" s="108"/>
      <c r="K136" s="109"/>
      <c r="M136" s="110"/>
      <c r="N136" s="111"/>
      <c r="O136" s="111"/>
      <c r="P136" s="111"/>
      <c r="Q136" s="111"/>
      <c r="R136" s="112"/>
      <c r="S136" s="111"/>
      <c r="T136" s="111"/>
      <c r="U136" s="112"/>
      <c r="V136" s="113"/>
      <c r="X136" s="110"/>
      <c r="Y136" s="111"/>
      <c r="Z136" s="111"/>
      <c r="AA136" s="111"/>
      <c r="AB136" s="111"/>
      <c r="AC136" s="112"/>
      <c r="AD136" s="111"/>
      <c r="AE136" s="111"/>
      <c r="AF136" s="112"/>
      <c r="AG136" s="113"/>
    </row>
    <row r="137" spans="1:34" x14ac:dyDescent="0.25">
      <c r="A137" s="105" t="s">
        <v>60</v>
      </c>
      <c r="B137" s="106">
        <f>(VLOOKUP($A137,'Occupancy Raw Data'!$B$8:$BE$54,'Occupancy Raw Data'!G$3,FALSE))/100</f>
        <v>0.52774715178243203</v>
      </c>
      <c r="C137" s="107">
        <f>(VLOOKUP($A137,'Occupancy Raw Data'!$B$8:$BE$54,'Occupancy Raw Data'!H$3,FALSE))/100</f>
        <v>0.71003307607497201</v>
      </c>
      <c r="D137" s="107">
        <f>(VLOOKUP($A137,'Occupancy Raw Data'!$B$8:$BE$54,'Occupancy Raw Data'!I$3,FALSE))/100</f>
        <v>0.7864755604557141</v>
      </c>
      <c r="E137" s="107">
        <f>(VLOOKUP($A137,'Occupancy Raw Data'!$B$8:$BE$54,'Occupancy Raw Data'!J$3,FALSE))/100</f>
        <v>0.88901139287026798</v>
      </c>
      <c r="F137" s="107">
        <f>(VLOOKUP($A137,'Occupancy Raw Data'!$B$8:$BE$54,'Occupancy Raw Data'!K$3,FALSE))/100</f>
        <v>0.90922454979786804</v>
      </c>
      <c r="G137" s="108">
        <f>(VLOOKUP($A137,'Occupancy Raw Data'!$B$8:$BE$54,'Occupancy Raw Data'!L$3,FALSE))/100</f>
        <v>0.7644983461962509</v>
      </c>
      <c r="H137" s="88">
        <f>(VLOOKUP($A137,'Occupancy Raw Data'!$B$8:$BE$54,'Occupancy Raw Data'!N$3,FALSE))/100</f>
        <v>0.93531789783167896</v>
      </c>
      <c r="I137" s="88">
        <f>(VLOOKUP($A137,'Occupancy Raw Data'!$B$8:$BE$54,'Occupancy Raw Data'!O$3,FALSE))/100</f>
        <v>0.93348033811098796</v>
      </c>
      <c r="J137" s="108">
        <f>(VLOOKUP($A137,'Occupancy Raw Data'!$B$8:$BE$54,'Occupancy Raw Data'!P$3,FALSE))/100</f>
        <v>0.93439911797133401</v>
      </c>
      <c r="K137" s="109">
        <f>(VLOOKUP($A137,'Occupancy Raw Data'!$B$8:$BE$54,'Occupancy Raw Data'!R$3,FALSE))/100</f>
        <v>0.81304142384627498</v>
      </c>
      <c r="M137" s="110">
        <f>VLOOKUP($A137,'ADR Raw Data'!$B$6:$BE$54,'ADR Raw Data'!G$1,FALSE)</f>
        <v>49.125817714075701</v>
      </c>
      <c r="N137" s="111">
        <f>VLOOKUP($A137,'ADR Raw Data'!$B$6:$BE$54,'ADR Raw Data'!H$1,FALSE)</f>
        <v>71.3139617787578</v>
      </c>
      <c r="O137" s="111">
        <f>VLOOKUP($A137,'ADR Raw Data'!$B$6:$BE$54,'ADR Raw Data'!I$1,FALSE)</f>
        <v>83.6888019110621</v>
      </c>
      <c r="P137" s="111">
        <f>VLOOKUP($A137,'ADR Raw Data'!$B$6:$BE$54,'ADR Raw Data'!J$1,FALSE)</f>
        <v>98.936703417860997</v>
      </c>
      <c r="Q137" s="111">
        <f>VLOOKUP($A137,'ADR Raw Data'!$B$6:$BE$54,'ADR Raw Data'!K$1,FALSE)</f>
        <v>104.298518926865</v>
      </c>
      <c r="R137" s="112">
        <f>VLOOKUP($A137,'ADR Raw Data'!$B$6:$BE$54,'ADR Raw Data'!L$1,FALSE)</f>
        <v>81.472760749724301</v>
      </c>
      <c r="S137" s="111">
        <f>VLOOKUP($A137,'ADR Raw Data'!$B$6:$BE$54,'ADR Raw Data'!N$1,FALSE)</f>
        <v>114.676923925027</v>
      </c>
      <c r="T137" s="111">
        <f>VLOOKUP($A137,'ADR Raw Data'!$B$6:$BE$54,'ADR Raw Data'!O$1,FALSE)</f>
        <v>116.290073502388</v>
      </c>
      <c r="U137" s="112">
        <f>VLOOKUP($A137,'ADR Raw Data'!$B$6:$BE$54,'ADR Raw Data'!P$1,FALSE)</f>
        <v>115.483498713708</v>
      </c>
      <c r="V137" s="113">
        <f>VLOOKUP($A137,'ADR Raw Data'!$B$6:$BE$54,'ADR Raw Data'!R$1,FALSE)</f>
        <v>91.190114453719701</v>
      </c>
      <c r="X137" s="110">
        <f>VLOOKUP($A137,'RevPAR Raw Data'!$B$6:$BE$54,'RevPAR Raw Data'!G$1,FALSE)</f>
        <v>49.125817714075701</v>
      </c>
      <c r="Y137" s="111">
        <f>VLOOKUP($A137,'RevPAR Raw Data'!$B$6:$BE$54,'RevPAR Raw Data'!H$1,FALSE)</f>
        <v>71.3139617787578</v>
      </c>
      <c r="Z137" s="111">
        <f>VLOOKUP($A137,'RevPAR Raw Data'!$B$6:$BE$54,'RevPAR Raw Data'!I$1,FALSE)</f>
        <v>83.6888019110621</v>
      </c>
      <c r="AA137" s="111">
        <f>VLOOKUP($A137,'RevPAR Raw Data'!$B$6:$BE$54,'RevPAR Raw Data'!J$1,FALSE)</f>
        <v>98.936703417860997</v>
      </c>
      <c r="AB137" s="111">
        <f>VLOOKUP($A137,'RevPAR Raw Data'!$B$6:$BE$54,'RevPAR Raw Data'!K$1,FALSE)</f>
        <v>104.298518926865</v>
      </c>
      <c r="AC137" s="112">
        <f>VLOOKUP($A137,'RevPAR Raw Data'!$B$6:$BE$54,'RevPAR Raw Data'!L$1,FALSE)</f>
        <v>81.472760749724301</v>
      </c>
      <c r="AD137" s="111">
        <f>VLOOKUP($A137,'RevPAR Raw Data'!$B$6:$BE$54,'RevPAR Raw Data'!N$1,FALSE)</f>
        <v>114.676923925027</v>
      </c>
      <c r="AE137" s="111">
        <f>VLOOKUP($A137,'RevPAR Raw Data'!$B$6:$BE$54,'RevPAR Raw Data'!O$1,FALSE)</f>
        <v>116.290073502388</v>
      </c>
      <c r="AF137" s="112">
        <f>VLOOKUP($A137,'RevPAR Raw Data'!$B$6:$BE$54,'RevPAR Raw Data'!P$1,FALSE)</f>
        <v>115.483498713708</v>
      </c>
      <c r="AG137" s="113">
        <f>VLOOKUP($A137,'RevPAR Raw Data'!$B$6:$BE$54,'RevPAR Raw Data'!R$1,FALSE)</f>
        <v>91.190114453719701</v>
      </c>
    </row>
    <row r="138" spans="1:34" x14ac:dyDescent="0.25">
      <c r="A138" s="90" t="s">
        <v>14</v>
      </c>
      <c r="B138" s="78">
        <f>(VLOOKUP($A137,'Occupancy Raw Data'!$B$8:$BE$54,'Occupancy Raw Data'!T$3,FALSE))/100</f>
        <v>0.12037411017838201</v>
      </c>
      <c r="C138" s="79">
        <f>(VLOOKUP($A137,'Occupancy Raw Data'!$B$8:$BE$54,'Occupancy Raw Data'!U$3,FALSE))/100</f>
        <v>0.14828102120735601</v>
      </c>
      <c r="D138" s="79">
        <f>(VLOOKUP($A137,'Occupancy Raw Data'!$B$8:$BE$54,'Occupancy Raw Data'!V$3,FALSE))/100</f>
        <v>0.134942017415902</v>
      </c>
      <c r="E138" s="79">
        <f>(VLOOKUP($A137,'Occupancy Raw Data'!$B$8:$BE$54,'Occupancy Raw Data'!W$3,FALSE))/100</f>
        <v>0.13915653080438201</v>
      </c>
      <c r="F138" s="79">
        <f>(VLOOKUP($A137,'Occupancy Raw Data'!$B$8:$BE$54,'Occupancy Raw Data'!X$3,FALSE))/100</f>
        <v>0.18512399525324899</v>
      </c>
      <c r="G138" s="79">
        <f>(VLOOKUP($A137,'Occupancy Raw Data'!$B$8:$BE$54,'Occupancy Raw Data'!Y$3,FALSE))/100</f>
        <v>0.14790747243403002</v>
      </c>
      <c r="H138" s="80">
        <f>(VLOOKUP($A137,'Occupancy Raw Data'!$B$8:$BE$54,'Occupancy Raw Data'!AA$3,FALSE))/100</f>
        <v>0.26661734269521598</v>
      </c>
      <c r="I138" s="80">
        <f>(VLOOKUP($A137,'Occupancy Raw Data'!$B$8:$BE$54,'Occupancy Raw Data'!AB$3,FALSE))/100</f>
        <v>0.34632562217464802</v>
      </c>
      <c r="J138" s="79">
        <f>(VLOOKUP($A137,'Occupancy Raw Data'!$B$8:$BE$54,'Occupancy Raw Data'!AC$3,FALSE))/100</f>
        <v>0.30521657466896901</v>
      </c>
      <c r="K138" s="81">
        <f>(VLOOKUP($A137,'Occupancy Raw Data'!$B$8:$BE$54,'Occupancy Raw Data'!AE$3,FALSE))/100</f>
        <v>0.19520805459478102</v>
      </c>
      <c r="M138" s="78">
        <f>(VLOOKUP($A137,'ADR Raw Data'!$B$6:$BE$54,'ADR Raw Data'!T$1,FALSE))/100</f>
        <v>6.6225453576075802E-2</v>
      </c>
      <c r="N138" s="79">
        <f>(VLOOKUP($A137,'ADR Raw Data'!$B$6:$BE$54,'ADR Raw Data'!U$1,FALSE))/100</f>
        <v>8.4757453583028594E-2</v>
      </c>
      <c r="O138" s="79">
        <f>(VLOOKUP($A137,'ADR Raw Data'!$B$6:$BE$54,'ADR Raw Data'!V$1,FALSE))/100</f>
        <v>9.7121091155186204E-2</v>
      </c>
      <c r="P138" s="79">
        <f>(VLOOKUP($A137,'ADR Raw Data'!$B$6:$BE$54,'ADR Raw Data'!W$1,FALSE))/100</f>
        <v>0.121458846812941</v>
      </c>
      <c r="Q138" s="79">
        <f>(VLOOKUP($A137,'ADR Raw Data'!$B$6:$BE$54,'ADR Raw Data'!X$1,FALSE))/100</f>
        <v>0.23293324212140601</v>
      </c>
      <c r="R138" s="79">
        <f>(VLOOKUP($A137,'ADR Raw Data'!$B$6:$BE$54,'ADR Raw Data'!Y$1,FALSE))/100</f>
        <v>0.12870682351322502</v>
      </c>
      <c r="S138" s="80">
        <f>(VLOOKUP($A137,'ADR Raw Data'!$B$6:$BE$54,'ADR Raw Data'!AA$1,FALSE))/100</f>
        <v>0.406154257449725</v>
      </c>
      <c r="T138" s="80">
        <f>(VLOOKUP($A137,'ADR Raw Data'!$B$6:$BE$54,'ADR Raw Data'!AB$1,FALSE))/100</f>
        <v>0.57083341271985599</v>
      </c>
      <c r="U138" s="79">
        <f>(VLOOKUP($A137,'ADR Raw Data'!$B$6:$BE$54,'ADR Raw Data'!AC$1,FALSE))/100</f>
        <v>0.48451257400977099</v>
      </c>
      <c r="V138" s="81">
        <f>(VLOOKUP($A137,'ADR Raw Data'!$B$6:$BE$54,'ADR Raw Data'!AE$1,FALSE))/100</f>
        <v>0.23588632613398899</v>
      </c>
      <c r="X138" s="78">
        <f>(VLOOKUP($A137,'RevPAR Raw Data'!$B$6:$BE$54,'RevPAR Raw Data'!T$1,FALSE))/100</f>
        <v>6.6225453576075802E-2</v>
      </c>
      <c r="Y138" s="79">
        <f>(VLOOKUP($A137,'RevPAR Raw Data'!$B$6:$BE$54,'RevPAR Raw Data'!U$1,FALSE))/100</f>
        <v>8.4757453583028594E-2</v>
      </c>
      <c r="Z138" s="79">
        <f>(VLOOKUP($A137,'RevPAR Raw Data'!$B$6:$BE$54,'RevPAR Raw Data'!V$1,FALSE))/100</f>
        <v>9.7121091155186204E-2</v>
      </c>
      <c r="AA138" s="79">
        <f>(VLOOKUP($A137,'RevPAR Raw Data'!$B$6:$BE$54,'RevPAR Raw Data'!W$1,FALSE))/100</f>
        <v>0.121458846812941</v>
      </c>
      <c r="AB138" s="79">
        <f>(VLOOKUP($A137,'RevPAR Raw Data'!$B$6:$BE$54,'RevPAR Raw Data'!X$1,FALSE))/100</f>
        <v>0.23293324212140601</v>
      </c>
      <c r="AC138" s="79">
        <f>(VLOOKUP($A137,'RevPAR Raw Data'!$B$6:$BE$54,'RevPAR Raw Data'!Y$1,FALSE))/100</f>
        <v>0.12870682351322502</v>
      </c>
      <c r="AD138" s="80">
        <f>(VLOOKUP($A137,'RevPAR Raw Data'!$B$6:$BE$54,'RevPAR Raw Data'!AA$1,FALSE))/100</f>
        <v>0.406154257449725</v>
      </c>
      <c r="AE138" s="80">
        <f>(VLOOKUP($A137,'RevPAR Raw Data'!$B$6:$BE$54,'RevPAR Raw Data'!AB$1,FALSE))/100</f>
        <v>0.57083341271985599</v>
      </c>
      <c r="AF138" s="79">
        <f>(VLOOKUP($A137,'RevPAR Raw Data'!$B$6:$BE$54,'RevPAR Raw Data'!AC$1,FALSE))/100</f>
        <v>0.48451257400977099</v>
      </c>
      <c r="AG138" s="81">
        <f>(VLOOKUP($A137,'RevPAR Raw Data'!$B$6:$BE$54,'RevPAR Raw Data'!AE$1,FALSE))/100</f>
        <v>0.23588632613398899</v>
      </c>
    </row>
    <row r="139" spans="1:34" x14ac:dyDescent="0.25">
      <c r="A139" s="128"/>
      <c r="B139" s="106"/>
      <c r="C139" s="107"/>
      <c r="D139" s="107"/>
      <c r="E139" s="107"/>
      <c r="F139" s="107"/>
      <c r="G139" s="108"/>
      <c r="H139" s="88"/>
      <c r="I139" s="88"/>
      <c r="J139" s="108"/>
      <c r="K139" s="109"/>
      <c r="M139" s="110"/>
      <c r="N139" s="111"/>
      <c r="O139" s="111"/>
      <c r="P139" s="111"/>
      <c r="Q139" s="111"/>
      <c r="R139" s="112"/>
      <c r="S139" s="111"/>
      <c r="T139" s="111"/>
      <c r="U139" s="112"/>
      <c r="V139" s="113"/>
      <c r="X139" s="110"/>
      <c r="Y139" s="111"/>
      <c r="Z139" s="111"/>
      <c r="AA139" s="111"/>
      <c r="AB139" s="111"/>
      <c r="AC139" s="112"/>
      <c r="AD139" s="111"/>
      <c r="AE139" s="111"/>
      <c r="AF139" s="112"/>
      <c r="AG139" s="113"/>
    </row>
    <row r="140" spans="1:34" x14ac:dyDescent="0.25">
      <c r="A140" s="105" t="s">
        <v>62</v>
      </c>
      <c r="B140" s="106">
        <f>(VLOOKUP($A140,'Occupancy Raw Data'!$B$8:$BE$45,'Occupancy Raw Data'!G$3,FALSE))/100</f>
        <v>0.47947548460661304</v>
      </c>
      <c r="C140" s="107">
        <f>(VLOOKUP($A140,'Occupancy Raw Data'!$B$8:$BE$45,'Occupancy Raw Data'!H$3,FALSE))/100</f>
        <v>0.59720638540478899</v>
      </c>
      <c r="D140" s="107">
        <f>(VLOOKUP($A140,'Occupancy Raw Data'!$B$8:$BE$45,'Occupancy Raw Data'!I$3,FALSE))/100</f>
        <v>0.65364880273660209</v>
      </c>
      <c r="E140" s="107">
        <f>(VLOOKUP($A140,'Occupancy Raw Data'!$B$8:$BE$45,'Occupancy Raw Data'!J$3,FALSE))/100</f>
        <v>0.75741163055872207</v>
      </c>
      <c r="F140" s="107">
        <f>(VLOOKUP($A140,'Occupancy Raw Data'!$B$8:$BE$45,'Occupancy Raw Data'!K$3,FALSE))/100</f>
        <v>0.80387685290763899</v>
      </c>
      <c r="G140" s="108">
        <f>(VLOOKUP($A140,'Occupancy Raw Data'!$B$8:$BE$45,'Occupancy Raw Data'!L$3,FALSE))/100</f>
        <v>0.65832383124287308</v>
      </c>
      <c r="H140" s="88">
        <f>(VLOOKUP($A140,'Occupancy Raw Data'!$B$8:$BE$45,'Occupancy Raw Data'!N$3,FALSE))/100</f>
        <v>0.87514253135689801</v>
      </c>
      <c r="I140" s="88">
        <f>(VLOOKUP($A140,'Occupancy Raw Data'!$B$8:$BE$45,'Occupancy Raw Data'!O$3,FALSE))/100</f>
        <v>0.87856328392246197</v>
      </c>
      <c r="J140" s="108">
        <f>(VLOOKUP($A140,'Occupancy Raw Data'!$B$8:$BE$45,'Occupancy Raw Data'!P$3,FALSE))/100</f>
        <v>0.87685290763967993</v>
      </c>
      <c r="K140" s="109">
        <f>(VLOOKUP($A140,'Occupancy Raw Data'!$B$8:$BE$45,'Occupancy Raw Data'!R$3,FALSE))/100</f>
        <v>0.72076071021338906</v>
      </c>
      <c r="M140" s="110">
        <f>VLOOKUP($A140,'ADR Raw Data'!$B$6:$BE$43,'ADR Raw Data'!G$1,FALSE)</f>
        <v>84.750137277051095</v>
      </c>
      <c r="N140" s="111">
        <f>VLOOKUP($A140,'ADR Raw Data'!$B$6:$BE$43,'ADR Raw Data'!H$1,FALSE)</f>
        <v>88.012005393794695</v>
      </c>
      <c r="O140" s="111">
        <f>VLOOKUP($A140,'ADR Raw Data'!$B$6:$BE$43,'ADR Raw Data'!I$1,FALSE)</f>
        <v>95.065203358046205</v>
      </c>
      <c r="P140" s="111">
        <f>VLOOKUP($A140,'ADR Raw Data'!$B$6:$BE$43,'ADR Raw Data'!J$1,FALSE)</f>
        <v>105.11612446367999</v>
      </c>
      <c r="Q140" s="111">
        <f>VLOOKUP($A140,'ADR Raw Data'!$B$6:$BE$43,'ADR Raw Data'!K$1,FALSE)</f>
        <v>107.001528297872</v>
      </c>
      <c r="R140" s="112">
        <f>VLOOKUP($A140,'ADR Raw Data'!$B$6:$BE$43,'ADR Raw Data'!L$1,FALSE)</f>
        <v>97.510803325539101</v>
      </c>
      <c r="S140" s="111">
        <f>VLOOKUP($A140,'ADR Raw Data'!$B$6:$BE$43,'ADR Raw Data'!N$1,FALSE)</f>
        <v>121.50971749185599</v>
      </c>
      <c r="T140" s="111">
        <f>VLOOKUP($A140,'ADR Raw Data'!$B$6:$BE$43,'ADR Raw Data'!O$1,FALSE)</f>
        <v>120.786472550292</v>
      </c>
      <c r="U140" s="112">
        <f>VLOOKUP($A140,'ADR Raw Data'!$B$6:$BE$43,'ADR Raw Data'!P$1,FALSE)</f>
        <v>121.147389645643</v>
      </c>
      <c r="V140" s="113">
        <f>VLOOKUP($A140,'ADR Raw Data'!$B$6:$BE$43,'ADR Raw Data'!R$1,FALSE)</f>
        <v>105.72665049437801</v>
      </c>
      <c r="X140" s="110">
        <f>VLOOKUP($A140,'RevPAR Raw Data'!$B$6:$BE$43,'RevPAR Raw Data'!G$1,FALSE)</f>
        <v>40.635613141391097</v>
      </c>
      <c r="Y140" s="111">
        <f>VLOOKUP($A140,'RevPAR Raw Data'!$B$6:$BE$43,'RevPAR Raw Data'!H$1,FALSE)</f>
        <v>52.561331613454897</v>
      </c>
      <c r="Z140" s="111">
        <f>VLOOKUP($A140,'RevPAR Raw Data'!$B$6:$BE$43,'RevPAR Raw Data'!I$1,FALSE)</f>
        <v>62.1392563568985</v>
      </c>
      <c r="AA140" s="111">
        <f>VLOOKUP($A140,'RevPAR Raw Data'!$B$6:$BE$43,'RevPAR Raw Data'!J$1,FALSE)</f>
        <v>79.616175228050096</v>
      </c>
      <c r="AB140" s="111">
        <f>VLOOKUP($A140,'RevPAR Raw Data'!$B$6:$BE$43,'RevPAR Raw Data'!K$1,FALSE)</f>
        <v>86.016051824401302</v>
      </c>
      <c r="AC140" s="112">
        <f>VLOOKUP($A140,'RevPAR Raw Data'!$B$6:$BE$43,'RevPAR Raw Data'!L$1,FALSE)</f>
        <v>64.193685632839205</v>
      </c>
      <c r="AD140" s="111">
        <f>VLOOKUP($A140,'RevPAR Raw Data'!$B$6:$BE$43,'RevPAR Raw Data'!N$1,FALSE)</f>
        <v>106.338321750285</v>
      </c>
      <c r="AE140" s="111">
        <f>VLOOKUP($A140,'RevPAR Raw Data'!$B$6:$BE$43,'RevPAR Raw Data'!O$1,FALSE)</f>
        <v>106.118559977194</v>
      </c>
      <c r="AF140" s="112">
        <f>VLOOKUP($A140,'RevPAR Raw Data'!$B$6:$BE$43,'RevPAR Raw Data'!P$1,FALSE)</f>
        <v>106.22844086374</v>
      </c>
      <c r="AG140" s="113">
        <f>VLOOKUP($A140,'RevPAR Raw Data'!$B$6:$BE$43,'RevPAR Raw Data'!R$1,FALSE)</f>
        <v>76.203615698810793</v>
      </c>
    </row>
    <row r="141" spans="1:34" x14ac:dyDescent="0.25">
      <c r="A141" s="90" t="s">
        <v>14</v>
      </c>
      <c r="B141" s="78">
        <f>(VLOOKUP($A140,'Occupancy Raw Data'!$B$8:$BE$51,'Occupancy Raw Data'!T$3,FALSE))/100</f>
        <v>6.509671216851759E-2</v>
      </c>
      <c r="C141" s="79">
        <f>(VLOOKUP($A140,'Occupancy Raw Data'!$B$8:$BE$51,'Occupancy Raw Data'!U$3,FALSE))/100</f>
        <v>5.50245601315991E-2</v>
      </c>
      <c r="D141" s="79">
        <f>(VLOOKUP($A140,'Occupancy Raw Data'!$B$8:$BE$51,'Occupancy Raw Data'!V$3,FALSE))/100</f>
        <v>3.2200807199166501E-2</v>
      </c>
      <c r="E141" s="79">
        <f>(VLOOKUP($A140,'Occupancy Raw Data'!$B$8:$BE$51,'Occupancy Raw Data'!W$3,FALSE))/100</f>
        <v>4.8907589322647799E-2</v>
      </c>
      <c r="F141" s="79">
        <f>(VLOOKUP($A140,'Occupancy Raw Data'!$B$8:$BE$51,'Occupancy Raw Data'!X$3,FALSE))/100</f>
        <v>0.114573828429384</v>
      </c>
      <c r="G141" s="79">
        <f>(VLOOKUP($A140,'Occupancy Raw Data'!$B$8:$BE$51,'Occupancy Raw Data'!Y$3,FALSE))/100</f>
        <v>6.4276051981666096E-2</v>
      </c>
      <c r="H141" s="80">
        <f>(VLOOKUP($A140,'Occupancy Raw Data'!$B$8:$BE$51,'Occupancy Raw Data'!AA$3,FALSE))/100</f>
        <v>0.24685621506102501</v>
      </c>
      <c r="I141" s="80">
        <f>(VLOOKUP($A140,'Occupancy Raw Data'!$B$8:$BE$51,'Occupancy Raw Data'!AB$3,FALSE))/100</f>
        <v>0.22684463345355399</v>
      </c>
      <c r="J141" s="79">
        <f>(VLOOKUP($A140,'Occupancy Raw Data'!$B$8:$BE$51,'Occupancy Raw Data'!AC$3,FALSE))/100</f>
        <v>0.23674996451026398</v>
      </c>
      <c r="K141" s="81">
        <f>(VLOOKUP($A140,'Occupancy Raw Data'!$B$8:$BE$51,'Occupancy Raw Data'!AE$3,FALSE))/100</f>
        <v>0.118493959088876</v>
      </c>
      <c r="M141" s="78">
        <f>(VLOOKUP($A140,'ADR Raw Data'!$B$6:$BE$49,'ADR Raw Data'!T$1,FALSE))/100</f>
        <v>-1.9763135587594401E-3</v>
      </c>
      <c r="N141" s="79">
        <f>(VLOOKUP($A140,'ADR Raw Data'!$B$6:$BE$49,'ADR Raw Data'!U$1,FALSE))/100</f>
        <v>-2.7568066580910502E-2</v>
      </c>
      <c r="O141" s="79">
        <f>(VLOOKUP($A140,'ADR Raw Data'!$B$6:$BE$49,'ADR Raw Data'!V$1,FALSE))/100</f>
        <v>7.5316353674307907E-4</v>
      </c>
      <c r="P141" s="79">
        <f>(VLOOKUP($A140,'ADR Raw Data'!$B$6:$BE$49,'ADR Raw Data'!W$1,FALSE))/100</f>
        <v>-2.3655652358868903E-2</v>
      </c>
      <c r="Q141" s="79">
        <f>(VLOOKUP($A140,'ADR Raw Data'!$B$6:$BE$49,'ADR Raw Data'!X$1,FALSE))/100</f>
        <v>-3.00411543620621E-3</v>
      </c>
      <c r="R141" s="79">
        <f>(VLOOKUP($A140,'ADR Raw Data'!$B$6:$BE$49,'ADR Raw Data'!Y$1,FALSE))/100</f>
        <v>-1.0437675392027E-2</v>
      </c>
      <c r="S141" s="80">
        <f>(VLOOKUP($A140,'ADR Raw Data'!$B$6:$BE$49,'ADR Raw Data'!AA$1,FALSE))/100</f>
        <v>8.6319571189133193E-2</v>
      </c>
      <c r="T141" s="80">
        <f>(VLOOKUP($A140,'ADR Raw Data'!$B$6:$BE$49,'ADR Raw Data'!AB$1,FALSE))/100</f>
        <v>8.4658244944477198E-2</v>
      </c>
      <c r="U141" s="79">
        <f>(VLOOKUP($A140,'ADR Raw Data'!$B$6:$BE$49,'ADR Raw Data'!AC$1,FALSE))/100</f>
        <v>8.5508623785529897E-2</v>
      </c>
      <c r="V141" s="81">
        <f>(VLOOKUP($A140,'ADR Raw Data'!$B$6:$BE$49,'ADR Raw Data'!AE$1,FALSE))/100</f>
        <v>3.0008930070846599E-2</v>
      </c>
      <c r="X141" s="78">
        <f>(VLOOKUP($A140,'RevPAR Raw Data'!$B$6:$BE$43,'RevPAR Raw Data'!T$1,FALSE))/100</f>
        <v>6.2991747094868905E-2</v>
      </c>
      <c r="Y141" s="79">
        <f>(VLOOKUP($A140,'RevPAR Raw Data'!$B$6:$BE$43,'RevPAR Raw Data'!U$1,FALSE))/100</f>
        <v>2.59395728133953E-2</v>
      </c>
      <c r="Z141" s="79">
        <f>(VLOOKUP($A140,'RevPAR Raw Data'!$B$6:$BE$43,'RevPAR Raw Data'!V$1,FALSE))/100</f>
        <v>3.2978223209745701E-2</v>
      </c>
      <c r="AA141" s="79">
        <f>(VLOOKUP($A140,'RevPAR Raw Data'!$B$6:$BE$43,'RevPAR Raw Data'!W$1,FALSE))/100</f>
        <v>2.4094996033051902E-2</v>
      </c>
      <c r="AB141" s="79">
        <f>(VLOOKUP($A140,'RevPAR Raw Data'!$B$6:$BE$43,'RevPAR Raw Data'!X$1,FALSE))/100</f>
        <v>0.111225519986608</v>
      </c>
      <c r="AC141" s="79">
        <f>(VLOOKUP($A140,'RevPAR Raw Data'!$B$6:$BE$43,'RevPAR Raw Data'!Y$1,FALSE))/100</f>
        <v>5.3167484023573304E-2</v>
      </c>
      <c r="AD141" s="80">
        <f>(VLOOKUP($A140,'RevPAR Raw Data'!$B$6:$BE$43,'RevPAR Raw Data'!AA$1,FALSE))/100</f>
        <v>0.35448430887959803</v>
      </c>
      <c r="AE141" s="80">
        <f>(VLOOKUP($A140,'RevPAR Raw Data'!$B$6:$BE$43,'RevPAR Raw Data'!AB$1,FALSE))/100</f>
        <v>0.330707146941283</v>
      </c>
      <c r="AF141" s="79">
        <f>(VLOOKUP($A140,'RevPAR Raw Data'!$B$6:$BE$43,'RevPAR Raw Data'!AC$1,FALSE))/100</f>
        <v>0.34250275194233998</v>
      </c>
      <c r="AG141" s="81">
        <f>(VLOOKUP($A140,'RevPAR Raw Data'!$B$6:$BE$43,'RevPAR Raw Data'!AE$1,FALSE))/100</f>
        <v>0.15205876609183799</v>
      </c>
    </row>
    <row r="142" spans="1:34" x14ac:dyDescent="0.25">
      <c r="A142" s="123"/>
      <c r="B142" s="106"/>
      <c r="C142" s="107"/>
      <c r="D142" s="107"/>
      <c r="E142" s="107"/>
      <c r="F142" s="107"/>
      <c r="G142" s="108"/>
      <c r="H142" s="88"/>
      <c r="I142" s="88"/>
      <c r="J142" s="108"/>
      <c r="K142" s="109"/>
      <c r="M142" s="110"/>
      <c r="N142" s="111"/>
      <c r="O142" s="111"/>
      <c r="P142" s="111"/>
      <c r="Q142" s="111"/>
      <c r="R142" s="112"/>
      <c r="S142" s="111"/>
      <c r="T142" s="111"/>
      <c r="U142" s="112"/>
      <c r="V142" s="113"/>
      <c r="X142" s="110"/>
      <c r="Y142" s="111"/>
      <c r="Z142" s="111"/>
      <c r="AA142" s="111"/>
      <c r="AB142" s="111"/>
      <c r="AC142" s="112"/>
      <c r="AD142" s="111"/>
      <c r="AE142" s="111"/>
      <c r="AF142" s="112"/>
      <c r="AG142" s="113"/>
      <c r="AH142" s="93"/>
    </row>
    <row r="143" spans="1:34" x14ac:dyDescent="0.25">
      <c r="A143" s="105" t="s">
        <v>58</v>
      </c>
      <c r="B143" s="106">
        <f>(VLOOKUP($A143,'Occupancy Raw Data'!$B$8:$BE$45,'Occupancy Raw Data'!G$3,FALSE))/100</f>
        <v>0.52365296803652905</v>
      </c>
      <c r="C143" s="107">
        <f>(VLOOKUP($A143,'Occupancy Raw Data'!$B$8:$BE$45,'Occupancy Raw Data'!H$3,FALSE))/100</f>
        <v>0.64639269406392597</v>
      </c>
      <c r="D143" s="107">
        <f>(VLOOKUP($A143,'Occupancy Raw Data'!$B$8:$BE$45,'Occupancy Raw Data'!I$3,FALSE))/100</f>
        <v>0.70831050228310499</v>
      </c>
      <c r="E143" s="107">
        <f>(VLOOKUP($A143,'Occupancy Raw Data'!$B$8:$BE$45,'Occupancy Raw Data'!J$3,FALSE))/100</f>
        <v>0.74648401826484001</v>
      </c>
      <c r="F143" s="107">
        <f>(VLOOKUP($A143,'Occupancy Raw Data'!$B$8:$BE$45,'Occupancy Raw Data'!K$3,FALSE))/100</f>
        <v>0.75031963470319596</v>
      </c>
      <c r="G143" s="108">
        <f>(VLOOKUP($A143,'Occupancy Raw Data'!$B$8:$BE$45,'Occupancy Raw Data'!L$3,FALSE))/100</f>
        <v>0.67503196347031902</v>
      </c>
      <c r="H143" s="88">
        <f>(VLOOKUP($A143,'Occupancy Raw Data'!$B$8:$BE$45,'Occupancy Raw Data'!N$3,FALSE))/100</f>
        <v>0.83744292237442908</v>
      </c>
      <c r="I143" s="88">
        <f>(VLOOKUP($A143,'Occupancy Raw Data'!$B$8:$BE$45,'Occupancy Raw Data'!O$3,FALSE))/100</f>
        <v>0.83105022831050201</v>
      </c>
      <c r="J143" s="108">
        <f>(VLOOKUP($A143,'Occupancy Raw Data'!$B$8:$BE$45,'Occupancy Raw Data'!P$3,FALSE))/100</f>
        <v>0.83424657534246505</v>
      </c>
      <c r="K143" s="109">
        <f>(VLOOKUP($A143,'Occupancy Raw Data'!$B$8:$BE$45,'Occupancy Raw Data'!R$3,FALSE))/100</f>
        <v>0.72052185257664703</v>
      </c>
      <c r="M143" s="110">
        <f>VLOOKUP($A143,'ADR Raw Data'!$B$6:$BE$43,'ADR Raw Data'!G$1,FALSE)</f>
        <v>89.684395081967196</v>
      </c>
      <c r="N143" s="111">
        <f>VLOOKUP($A143,'ADR Raw Data'!$B$6:$BE$43,'ADR Raw Data'!H$1,FALSE)</f>
        <v>94.356757925967699</v>
      </c>
      <c r="O143" s="111">
        <f>VLOOKUP($A143,'ADR Raw Data'!$B$6:$BE$43,'ADR Raw Data'!I$1,FALSE)</f>
        <v>98.293317766890098</v>
      </c>
      <c r="P143" s="111">
        <f>VLOOKUP($A143,'ADR Raw Data'!$B$6:$BE$43,'ADR Raw Data'!J$1,FALSE)</f>
        <v>99.922384413995502</v>
      </c>
      <c r="Q143" s="111">
        <f>VLOOKUP($A143,'ADR Raw Data'!$B$6:$BE$43,'ADR Raw Data'!K$1,FALSE)</f>
        <v>100.459973758519</v>
      </c>
      <c r="R143" s="112">
        <f>VLOOKUP($A143,'ADR Raw Data'!$B$6:$BE$43,'ADR Raw Data'!L$1,FALSE)</f>
        <v>97.045704345473197</v>
      </c>
      <c r="S143" s="111">
        <f>VLOOKUP($A143,'ADR Raw Data'!$B$6:$BE$43,'ADR Raw Data'!N$1,FALSE)</f>
        <v>107.310889073064</v>
      </c>
      <c r="T143" s="111">
        <f>VLOOKUP($A143,'ADR Raw Data'!$B$6:$BE$43,'ADR Raw Data'!O$1,FALSE)</f>
        <v>106.199896835164</v>
      </c>
      <c r="U143" s="112">
        <f>VLOOKUP($A143,'ADR Raw Data'!$B$6:$BE$43,'ADR Raw Data'!P$1,FALSE)</f>
        <v>106.757521291735</v>
      </c>
      <c r="V143" s="113">
        <f>VLOOKUP($A143,'ADR Raw Data'!$B$6:$BE$43,'ADR Raw Data'!R$1,FALSE)</f>
        <v>100.258474961975</v>
      </c>
      <c r="X143" s="110">
        <f>VLOOKUP($A143,'RevPAR Raw Data'!$B$6:$BE$43,'RevPAR Raw Data'!G$1,FALSE)</f>
        <v>46.963499671232803</v>
      </c>
      <c r="Y143" s="111">
        <f>VLOOKUP($A143,'RevPAR Raw Data'!$B$6:$BE$43,'RevPAR Raw Data'!H$1,FALSE)</f>
        <v>60.991518958904102</v>
      </c>
      <c r="Z143" s="111">
        <f>VLOOKUP($A143,'RevPAR Raw Data'!$B$6:$BE$43,'RevPAR Raw Data'!I$1,FALSE)</f>
        <v>69.622189278538798</v>
      </c>
      <c r="AA143" s="111">
        <f>VLOOKUP($A143,'RevPAR Raw Data'!$B$6:$BE$43,'RevPAR Raw Data'!J$1,FALSE)</f>
        <v>74.590463031963395</v>
      </c>
      <c r="AB143" s="111">
        <f>VLOOKUP($A143,'RevPAR Raw Data'!$B$6:$BE$43,'RevPAR Raw Data'!K$1,FALSE)</f>
        <v>75.377090812785298</v>
      </c>
      <c r="AC143" s="112">
        <f>VLOOKUP($A143,'RevPAR Raw Data'!$B$6:$BE$43,'RevPAR Raw Data'!L$1,FALSE)</f>
        <v>65.508952350684893</v>
      </c>
      <c r="AD143" s="111">
        <f>VLOOKUP($A143,'RevPAR Raw Data'!$B$6:$BE$43,'RevPAR Raw Data'!N$1,FALSE)</f>
        <v>89.866744547945203</v>
      </c>
      <c r="AE143" s="111">
        <f>VLOOKUP($A143,'RevPAR Raw Data'!$B$6:$BE$43,'RevPAR Raw Data'!O$1,FALSE)</f>
        <v>88.257448511415504</v>
      </c>
      <c r="AF143" s="112">
        <f>VLOOKUP($A143,'RevPAR Raw Data'!$B$6:$BE$43,'RevPAR Raw Data'!P$1,FALSE)</f>
        <v>89.062096529680304</v>
      </c>
      <c r="AG143" s="113">
        <f>VLOOKUP($A143,'RevPAR Raw Data'!$B$6:$BE$43,'RevPAR Raw Data'!R$1,FALSE)</f>
        <v>72.238422116112105</v>
      </c>
    </row>
    <row r="144" spans="1:34" ht="16" thickBot="1" x14ac:dyDescent="0.3">
      <c r="A144" s="94" t="s">
        <v>14</v>
      </c>
      <c r="B144" s="84">
        <f>(VLOOKUP($A143,'Occupancy Raw Data'!$B$8:$BE$51,'Occupancy Raw Data'!T$3,FALSE))/100</f>
        <v>-3.6137348493668099E-2</v>
      </c>
      <c r="C144" s="85">
        <f>(VLOOKUP($A143,'Occupancy Raw Data'!$B$8:$BE$51,'Occupancy Raw Data'!U$3,FALSE))/100</f>
        <v>-5.3268745070641804E-2</v>
      </c>
      <c r="D144" s="85">
        <f>(VLOOKUP($A143,'Occupancy Raw Data'!$B$8:$BE$51,'Occupancy Raw Data'!V$3,FALSE))/100</f>
        <v>-2.0798406684154197E-2</v>
      </c>
      <c r="E144" s="85">
        <f>(VLOOKUP($A143,'Occupancy Raw Data'!$B$8:$BE$51,'Occupancy Raw Data'!W$3,FALSE))/100</f>
        <v>3.3348582407626899E-2</v>
      </c>
      <c r="F144" s="85">
        <f>(VLOOKUP($A143,'Occupancy Raw Data'!$B$8:$BE$51,'Occupancy Raw Data'!X$3,FALSE))/100</f>
        <v>0.11401355646592799</v>
      </c>
      <c r="G144" s="85">
        <f>(VLOOKUP($A143,'Occupancy Raw Data'!$B$8:$BE$51,'Occupancy Raw Data'!Y$3,FALSE))/100</f>
        <v>8.9183236870209511E-3</v>
      </c>
      <c r="H144" s="86">
        <f>(VLOOKUP($A143,'Occupancy Raw Data'!$B$8:$BE$51,'Occupancy Raw Data'!AA$3,FALSE))/100</f>
        <v>0.16828457071988201</v>
      </c>
      <c r="I144" s="86">
        <f>(VLOOKUP($A143,'Occupancy Raw Data'!$B$8:$BE$51,'Occupancy Raw Data'!AB$3,FALSE))/100</f>
        <v>0.14857726316351699</v>
      </c>
      <c r="J144" s="85">
        <f>(VLOOKUP($A143,'Occupancy Raw Data'!$B$8:$BE$51,'Occupancy Raw Data'!AC$3,FALSE))/100</f>
        <v>0.15838485338056199</v>
      </c>
      <c r="K144" s="87">
        <f>(VLOOKUP($A143,'Occupancy Raw Data'!$B$8:$BE$51,'Occupancy Raw Data'!AE$3,FALSE))/100</f>
        <v>5.3903687403677403E-2</v>
      </c>
      <c r="M144" s="84">
        <f>(VLOOKUP($A143,'ADR Raw Data'!$B$6:$BE$49,'ADR Raw Data'!T$1,FALSE))/100</f>
        <v>5.1079240106340698E-3</v>
      </c>
      <c r="N144" s="85">
        <f>(VLOOKUP($A143,'ADR Raw Data'!$B$6:$BE$49,'ADR Raw Data'!U$1,FALSE))/100</f>
        <v>-2.64729214963389E-2</v>
      </c>
      <c r="O144" s="85">
        <f>(VLOOKUP($A143,'ADR Raw Data'!$B$6:$BE$49,'ADR Raw Data'!V$1,FALSE))/100</f>
        <v>-1.6940679348786201E-2</v>
      </c>
      <c r="P144" s="85">
        <f>(VLOOKUP($A143,'ADR Raw Data'!$B$6:$BE$49,'ADR Raw Data'!W$1,FALSE))/100</f>
        <v>6.9557697052307797E-3</v>
      </c>
      <c r="Q144" s="85">
        <f>(VLOOKUP($A143,'ADR Raw Data'!$B$6:$BE$49,'ADR Raw Data'!X$1,FALSE))/100</f>
        <v>3.2535698433639702E-2</v>
      </c>
      <c r="R144" s="85">
        <f>(VLOOKUP($A143,'ADR Raw Data'!$B$6:$BE$49,'ADR Raw Data'!Y$1,FALSE))/100</f>
        <v>1.4073511041453901E-3</v>
      </c>
      <c r="S144" s="86">
        <f>(VLOOKUP($A143,'ADR Raw Data'!$B$6:$BE$49,'ADR Raw Data'!AA$1,FALSE))/100</f>
        <v>5.1897870708579097E-2</v>
      </c>
      <c r="T144" s="86">
        <f>(VLOOKUP($A143,'ADR Raw Data'!$B$6:$BE$49,'ADR Raw Data'!AB$1,FALSE))/100</f>
        <v>2.64975801118729E-2</v>
      </c>
      <c r="U144" s="85">
        <f>(VLOOKUP($A143,'ADR Raw Data'!$B$6:$BE$49,'ADR Raw Data'!AC$1,FALSE))/100</f>
        <v>3.9095220083603499E-2</v>
      </c>
      <c r="V144" s="87">
        <f>(VLOOKUP($A143,'ADR Raw Data'!$B$6:$BE$49,'ADR Raw Data'!AE$1,FALSE))/100</f>
        <v>1.6156022480921E-2</v>
      </c>
      <c r="X144" s="84">
        <f>(VLOOKUP($A143,'RevPAR Raw Data'!$B$6:$BE$43,'RevPAR Raw Data'!T$1,FALSE))/100</f>
        <v>-3.1214011313085401E-2</v>
      </c>
      <c r="Y144" s="85">
        <f>(VLOOKUP($A143,'RevPAR Raw Data'!$B$6:$BE$43,'RevPAR Raw Data'!U$1,FALSE))/100</f>
        <v>-7.8331487260517099E-2</v>
      </c>
      <c r="Z144" s="85">
        <f>(VLOOKUP($A143,'RevPAR Raw Data'!$B$6:$BE$43,'RevPAR Raw Data'!V$1,FALSE))/100</f>
        <v>-3.7386746894338602E-2</v>
      </c>
      <c r="AA144" s="85">
        <f>(VLOOKUP($A143,'RevPAR Raw Data'!$B$6:$BE$43,'RevPAR Raw Data'!W$1,FALSE))/100</f>
        <v>4.0536317172081102E-2</v>
      </c>
      <c r="AB144" s="85">
        <f>(VLOOKUP($A143,'RevPAR Raw Data'!$B$6:$BE$43,'RevPAR Raw Data'!X$1,FALSE))/100</f>
        <v>0.15025876559008999</v>
      </c>
      <c r="AC144" s="85">
        <f>(VLOOKUP($A143,'RevPAR Raw Data'!$B$6:$BE$43,'RevPAR Raw Data'!Y$1,FALSE))/100</f>
        <v>1.0338226003854301E-2</v>
      </c>
      <c r="AD144" s="86">
        <f>(VLOOKUP($A143,'RevPAR Raw Data'!$B$6:$BE$43,'RevPAR Raw Data'!AA$1,FALSE))/100</f>
        <v>0.22891605232193102</v>
      </c>
      <c r="AE144" s="86">
        <f>(VLOOKUP($A143,'RevPAR Raw Data'!$B$6:$BE$43,'RevPAR Raw Data'!AB$1,FALSE))/100</f>
        <v>0.17901178120886901</v>
      </c>
      <c r="AF144" s="85">
        <f>(VLOOKUP($A143,'RevPAR Raw Data'!$B$6:$BE$43,'RevPAR Raw Data'!AC$1,FALSE))/100</f>
        <v>0.20367216416498798</v>
      </c>
      <c r="AG144" s="87">
        <f>(VLOOKUP($A143,'RevPAR Raw Data'!$B$6:$BE$43,'RevPAR Raw Data'!AE$1,FALSE))/100</f>
        <v>7.0930579070096797E-2</v>
      </c>
    </row>
    <row r="145" spans="1:33" ht="14.25" customHeight="1" x14ac:dyDescent="0.25">
      <c r="A145" s="193" t="s">
        <v>63</v>
      </c>
      <c r="B145" s="194"/>
      <c r="C145" s="194"/>
      <c r="D145" s="194"/>
      <c r="E145" s="194"/>
      <c r="F145" s="194"/>
      <c r="G145" s="194"/>
      <c r="H145" s="194"/>
      <c r="I145" s="194"/>
      <c r="J145" s="194"/>
      <c r="K145" s="194"/>
      <c r="AG145" s="133"/>
    </row>
    <row r="146" spans="1:33" x14ac:dyDescent="0.25">
      <c r="A146" s="193"/>
      <c r="B146" s="194"/>
      <c r="C146" s="194"/>
      <c r="D146" s="194"/>
      <c r="E146" s="194"/>
      <c r="F146" s="194"/>
      <c r="G146" s="194"/>
      <c r="H146" s="194"/>
      <c r="I146" s="194"/>
      <c r="J146" s="194"/>
      <c r="K146" s="194"/>
      <c r="AG146" s="133"/>
    </row>
    <row r="147" spans="1:33" ht="16" thickBot="1" x14ac:dyDescent="0.3">
      <c r="A147" s="195"/>
      <c r="B147" s="196"/>
      <c r="C147" s="196"/>
      <c r="D147" s="196"/>
      <c r="E147" s="196"/>
      <c r="F147" s="196"/>
      <c r="G147" s="196"/>
      <c r="H147" s="196"/>
      <c r="I147" s="196"/>
      <c r="J147" s="196"/>
      <c r="K147" s="196"/>
      <c r="L147" s="134"/>
      <c r="M147" s="134"/>
      <c r="N147" s="134"/>
      <c r="O147" s="134"/>
      <c r="P147" s="134"/>
      <c r="Q147" s="134"/>
      <c r="R147" s="135"/>
      <c r="S147" s="134"/>
      <c r="T147" s="134"/>
      <c r="U147" s="134"/>
      <c r="V147" s="134"/>
      <c r="W147" s="134"/>
      <c r="X147" s="134"/>
      <c r="Y147" s="134"/>
      <c r="Z147" s="134"/>
      <c r="AA147" s="134"/>
      <c r="AB147" s="134"/>
      <c r="AC147" s="134"/>
      <c r="AD147" s="134"/>
      <c r="AE147" s="134"/>
      <c r="AF147" s="134"/>
      <c r="AG147" s="136"/>
    </row>
  </sheetData>
  <sheetProtection algorithmName="SHA-512" hashValue="31Cluyk72dpVl3L9pvPiFRwGstDDuB1A/L8E6SQ1dUGBzIqubodbL5kBpo3gDnl900QeZDfLaXxxxWJFtQHu+w==" saltValue="+a9Uczg4NK9AaYiLzUd+7Q==" spinCount="100000" sheet="1" formatColumns="0" formatRows="0"/>
  <mergeCells count="14">
    <mergeCell ref="M1:V1"/>
    <mergeCell ref="R2:R3"/>
    <mergeCell ref="U2:U3"/>
    <mergeCell ref="V2:V3"/>
    <mergeCell ref="X1:AG1"/>
    <mergeCell ref="AC2:AC3"/>
    <mergeCell ref="AF2:AF3"/>
    <mergeCell ref="AG2:AG3"/>
    <mergeCell ref="A145:K147"/>
    <mergeCell ref="A1:A3"/>
    <mergeCell ref="G2:G3"/>
    <mergeCell ref="J2:J3"/>
    <mergeCell ref="K2:K3"/>
    <mergeCell ref="B1:K1"/>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5" x14ac:dyDescent="0.25"/>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topLeftCell="A10" zoomScaleNormal="100" workbookViewId="0">
      <selection activeCell="H40" sqref="H40"/>
    </sheetView>
  </sheetViews>
  <sheetFormatPr defaultRowHeight="12.5" x14ac:dyDescent="0.25"/>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5" x14ac:dyDescent="0.25"/>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Normal="100" zoomScaleSheetLayoutView="96" workbookViewId="0">
      <pane xSplit="1" ySplit="3" topLeftCell="I4" activePane="bottomRight" state="frozen"/>
      <selection pane="topRight" sqref="A1:A3"/>
      <selection pane="bottomLeft" sqref="A1:A3"/>
      <selection pane="bottomRight" activeCell="V5" sqref="V5"/>
    </sheetView>
  </sheetViews>
  <sheetFormatPr defaultColWidth="9.1796875" defaultRowHeight="15.5" x14ac:dyDescent="0.25"/>
  <cols>
    <col min="1" max="1" width="44.7265625" style="91" customWidth="1"/>
    <col min="2" max="6" width="8.81640625" style="91" customWidth="1"/>
    <col min="7" max="7" width="8.81640625" style="97" customWidth="1"/>
    <col min="8" max="9" width="8.81640625" style="91" customWidth="1"/>
    <col min="10" max="11" width="8.81640625" style="97" customWidth="1"/>
    <col min="12" max="12" width="2.7265625" style="91" customWidth="1"/>
    <col min="13" max="22" width="8.7265625" style="91" customWidth="1"/>
    <col min="23" max="23" width="2.7265625" style="91" customWidth="1"/>
    <col min="24" max="33" width="8.81640625" style="91" customWidth="1"/>
    <col min="34" max="16384" width="9.1796875" style="91"/>
  </cols>
  <sheetData>
    <row r="1" spans="1:33" x14ac:dyDescent="0.25">
      <c r="A1" s="197" t="str">
        <f>'Occupancy Raw Data'!B2</f>
        <v>June 15 - July 12, 2025
Rolling-28 Day Period</v>
      </c>
      <c r="B1" s="204" t="s">
        <v>0</v>
      </c>
      <c r="C1" s="205"/>
      <c r="D1" s="205"/>
      <c r="E1" s="205"/>
      <c r="F1" s="205"/>
      <c r="G1" s="205"/>
      <c r="H1" s="205"/>
      <c r="I1" s="205"/>
      <c r="J1" s="205"/>
      <c r="K1" s="206"/>
      <c r="L1" s="95"/>
      <c r="M1" s="204" t="s">
        <v>1</v>
      </c>
      <c r="N1" s="205"/>
      <c r="O1" s="205"/>
      <c r="P1" s="205"/>
      <c r="Q1" s="205"/>
      <c r="R1" s="205"/>
      <c r="S1" s="205"/>
      <c r="T1" s="205"/>
      <c r="U1" s="205"/>
      <c r="V1" s="206"/>
      <c r="W1" s="95"/>
      <c r="X1" s="204" t="s">
        <v>2</v>
      </c>
      <c r="Y1" s="205"/>
      <c r="Z1" s="205"/>
      <c r="AA1" s="205"/>
      <c r="AB1" s="205"/>
      <c r="AC1" s="205"/>
      <c r="AD1" s="205"/>
      <c r="AE1" s="205"/>
      <c r="AF1" s="205"/>
      <c r="AG1" s="206"/>
    </row>
    <row r="2" spans="1:33" x14ac:dyDescent="0.25">
      <c r="A2" s="198"/>
      <c r="B2" s="96"/>
      <c r="C2" s="97"/>
      <c r="D2" s="97"/>
      <c r="E2" s="97"/>
      <c r="F2" s="98"/>
      <c r="G2" s="200" t="s">
        <v>3</v>
      </c>
      <c r="H2" s="97"/>
      <c r="I2" s="97"/>
      <c r="J2" s="200" t="s">
        <v>4</v>
      </c>
      <c r="K2" s="202" t="s">
        <v>5</v>
      </c>
      <c r="L2" s="92"/>
      <c r="M2" s="99"/>
      <c r="N2" s="100"/>
      <c r="O2" s="100"/>
      <c r="P2" s="100"/>
      <c r="Q2" s="100"/>
      <c r="R2" s="207" t="s">
        <v>3</v>
      </c>
      <c r="S2" s="101"/>
      <c r="T2" s="101"/>
      <c r="U2" s="207" t="s">
        <v>4</v>
      </c>
      <c r="V2" s="208" t="s">
        <v>5</v>
      </c>
      <c r="W2" s="92"/>
      <c r="X2" s="99"/>
      <c r="Y2" s="100"/>
      <c r="Z2" s="100"/>
      <c r="AA2" s="100"/>
      <c r="AB2" s="100"/>
      <c r="AC2" s="207" t="s">
        <v>3</v>
      </c>
      <c r="AD2" s="101"/>
      <c r="AE2" s="101"/>
      <c r="AF2" s="207" t="s">
        <v>4</v>
      </c>
      <c r="AG2" s="208" t="s">
        <v>5</v>
      </c>
    </row>
    <row r="3" spans="1:33" x14ac:dyDescent="0.25">
      <c r="A3" s="199"/>
      <c r="B3" s="102" t="s">
        <v>6</v>
      </c>
      <c r="C3" s="103" t="s">
        <v>7</v>
      </c>
      <c r="D3" s="103" t="s">
        <v>8</v>
      </c>
      <c r="E3" s="103" t="s">
        <v>9</v>
      </c>
      <c r="F3" s="104" t="s">
        <v>10</v>
      </c>
      <c r="G3" s="201"/>
      <c r="H3" s="103" t="s">
        <v>11</v>
      </c>
      <c r="I3" s="103" t="s">
        <v>12</v>
      </c>
      <c r="J3" s="201"/>
      <c r="K3" s="203"/>
      <c r="L3" s="92"/>
      <c r="M3" s="102" t="s">
        <v>6</v>
      </c>
      <c r="N3" s="103" t="s">
        <v>7</v>
      </c>
      <c r="O3" s="103" t="s">
        <v>8</v>
      </c>
      <c r="P3" s="103" t="s">
        <v>9</v>
      </c>
      <c r="Q3" s="103" t="s">
        <v>10</v>
      </c>
      <c r="R3" s="201"/>
      <c r="S3" s="104" t="s">
        <v>11</v>
      </c>
      <c r="T3" s="104" t="s">
        <v>12</v>
      </c>
      <c r="U3" s="201"/>
      <c r="V3" s="203"/>
      <c r="W3" s="92"/>
      <c r="X3" s="102" t="s">
        <v>6</v>
      </c>
      <c r="Y3" s="103" t="s">
        <v>7</v>
      </c>
      <c r="Z3" s="103" t="s">
        <v>8</v>
      </c>
      <c r="AA3" s="103" t="s">
        <v>9</v>
      </c>
      <c r="AB3" s="103" t="s">
        <v>10</v>
      </c>
      <c r="AC3" s="201"/>
      <c r="AD3" s="104" t="s">
        <v>11</v>
      </c>
      <c r="AE3" s="104" t="s">
        <v>12</v>
      </c>
      <c r="AF3" s="201"/>
      <c r="AG3" s="203"/>
    </row>
    <row r="4" spans="1:33" x14ac:dyDescent="0.25">
      <c r="A4" s="123" t="s">
        <v>13</v>
      </c>
      <c r="B4" s="106">
        <f>(VLOOKUP($A4,'Occupancy Raw Data'!$B$8:$BE$45,'Occupancy Raw Data'!AG$3,FALSE))/100</f>
        <v>0.54887366138289206</v>
      </c>
      <c r="C4" s="107">
        <f>(VLOOKUP($A4,'Occupancy Raw Data'!$B$8:$BE$45,'Occupancy Raw Data'!AH$3,FALSE))/100</f>
        <v>0.63325670572611104</v>
      </c>
      <c r="D4" s="107">
        <f>(VLOOKUP($A4,'Occupancy Raw Data'!$B$8:$BE$45,'Occupancy Raw Data'!AI$3,FALSE))/100</f>
        <v>0.67173237341285097</v>
      </c>
      <c r="E4" s="107">
        <f>(VLOOKUP($A4,'Occupancy Raw Data'!$B$8:$BE$45,'Occupancy Raw Data'!AJ$3,FALSE))/100</f>
        <v>0.67011959482553607</v>
      </c>
      <c r="F4" s="107">
        <f>(VLOOKUP($A4,'Occupancy Raw Data'!$B$8:$BE$45,'Occupancy Raw Data'!AK$3,FALSE))/100</f>
        <v>0.68538179920785292</v>
      </c>
      <c r="G4" s="108">
        <f>(VLOOKUP($A4,'Occupancy Raw Data'!$B$8:$BE$45,'Occupancy Raw Data'!AL$3,FALSE))/100</f>
        <v>0.64187585356075505</v>
      </c>
      <c r="H4" s="88">
        <f>(VLOOKUP($A4,'Occupancy Raw Data'!$B$8:$BE$45,'Occupancy Raw Data'!AN$3,FALSE))/100</f>
        <v>0.76063220178173596</v>
      </c>
      <c r="I4" s="88">
        <f>(VLOOKUP($A4,'Occupancy Raw Data'!$B$8:$BE$45,'Occupancy Raw Data'!AO$3,FALSE))/100</f>
        <v>0.76580601847063901</v>
      </c>
      <c r="J4" s="108">
        <f>(VLOOKUP($A4,'Occupancy Raw Data'!$B$8:$BE$45,'Occupancy Raw Data'!AP$3,FALSE))/100</f>
        <v>0.76321911018284394</v>
      </c>
      <c r="K4" s="109">
        <f>(VLOOKUP($A4,'Occupancy Raw Data'!$B$8:$BE$45,'Occupancy Raw Data'!AR$3,FALSE))/100</f>
        <v>0.67654688207117009</v>
      </c>
      <c r="M4" s="110">
        <f>VLOOKUP($A4,'ADR Raw Data'!$B$6:$BE$43,'ADR Raw Data'!AG$1,FALSE)</f>
        <v>146.00724256096501</v>
      </c>
      <c r="N4" s="111">
        <f>VLOOKUP($A4,'ADR Raw Data'!$B$6:$BE$43,'ADR Raw Data'!AH$1,FALSE)</f>
        <v>150.59584023021</v>
      </c>
      <c r="O4" s="111">
        <f>VLOOKUP($A4,'ADR Raw Data'!$B$6:$BE$43,'ADR Raw Data'!AI$1,FALSE)</f>
        <v>155.49297291577699</v>
      </c>
      <c r="P4" s="111">
        <f>VLOOKUP($A4,'ADR Raw Data'!$B$6:$BE$43,'ADR Raw Data'!AJ$1,FALSE)</f>
        <v>154.57380652324699</v>
      </c>
      <c r="Q4" s="111">
        <f>VLOOKUP($A4,'ADR Raw Data'!$B$6:$BE$43,'ADR Raw Data'!AK$1,FALSE)</f>
        <v>157.25865721411699</v>
      </c>
      <c r="R4" s="112">
        <f>VLOOKUP($A4,'ADR Raw Data'!$B$6:$BE$43,'ADR Raw Data'!AL$1,FALSE)</f>
        <v>153.08982427698299</v>
      </c>
      <c r="S4" s="111">
        <f>VLOOKUP($A4,'ADR Raw Data'!$B$6:$BE$43,'ADR Raw Data'!AN$1,FALSE)</f>
        <v>177.43014852977399</v>
      </c>
      <c r="T4" s="111">
        <f>VLOOKUP($A4,'ADR Raw Data'!$B$6:$BE$43,'ADR Raw Data'!AO$1,FALSE)</f>
        <v>176.79184877004599</v>
      </c>
      <c r="U4" s="112">
        <f>VLOOKUP($A4,'ADR Raw Data'!$B$6:$BE$43,'ADR Raw Data'!AP$1,FALSE)</f>
        <v>177.109916893948</v>
      </c>
      <c r="V4" s="113">
        <f>VLOOKUP($A4,'ADR Raw Data'!$B$6:$BE$43,'ADR Raw Data'!AR$1,FALSE)</f>
        <v>160.83225085403899</v>
      </c>
      <c r="X4" s="110">
        <f>VLOOKUP($A4,'RevPAR Raw Data'!$B$6:$BE$43,'RevPAR Raw Data'!AG$1,FALSE)</f>
        <v>80.139529812857305</v>
      </c>
      <c r="Y4" s="111">
        <f>VLOOKUP($A4,'RevPAR Raw Data'!$B$6:$BE$43,'RevPAR Raw Data'!AH$1,FALSE)</f>
        <v>95.365825680239197</v>
      </c>
      <c r="Z4" s="111">
        <f>VLOOKUP($A4,'RevPAR Raw Data'!$B$6:$BE$43,'RevPAR Raw Data'!AI$1,FALSE)</f>
        <v>104.44966374573499</v>
      </c>
      <c r="AA4" s="111">
        <f>VLOOKUP($A4,'RevPAR Raw Data'!$B$6:$BE$43,'RevPAR Raw Data'!AJ$1,FALSE)</f>
        <v>103.58293659799899</v>
      </c>
      <c r="AB4" s="111">
        <f>VLOOKUP($A4,'RevPAR Raw Data'!$B$6:$BE$43,'RevPAR Raw Data'!AK$1,FALSE)</f>
        <v>107.782221422422</v>
      </c>
      <c r="AC4" s="112">
        <f>VLOOKUP($A4,'RevPAR Raw Data'!$B$6:$BE$43,'RevPAR Raw Data'!AL$1,FALSE)</f>
        <v>98.264661629254704</v>
      </c>
      <c r="AD4" s="111">
        <f>VLOOKUP($A4,'RevPAR Raw Data'!$B$6:$BE$43,'RevPAR Raw Data'!AN$1,FALSE)</f>
        <v>134.95908453866201</v>
      </c>
      <c r="AE4" s="111">
        <f>VLOOKUP($A4,'RevPAR Raw Data'!$B$6:$BE$43,'RevPAR Raw Data'!AO$1,FALSE)</f>
        <v>135.38826180465199</v>
      </c>
      <c r="AF4" s="112">
        <f>VLOOKUP($A4,'RevPAR Raw Data'!$B$6:$BE$43,'RevPAR Raw Data'!AP$1,FALSE)</f>
        <v>135.173673176357</v>
      </c>
      <c r="AG4" s="113">
        <f>VLOOKUP($A4,'RevPAR Raw Data'!$B$6:$BE$43,'RevPAR Raw Data'!AR$1,FALSE)</f>
        <v>108.810557851788</v>
      </c>
    </row>
    <row r="5" spans="1:33" x14ac:dyDescent="0.25">
      <c r="A5" s="90" t="s">
        <v>14</v>
      </c>
      <c r="B5" s="78">
        <f>(VLOOKUP($A4,'Occupancy Raw Data'!$B$8:$BE$45,'Occupancy Raw Data'!AT$3,FALSE))/100</f>
        <v>-1.2568811302160801E-2</v>
      </c>
      <c r="C5" s="79">
        <f>(VLOOKUP($A4,'Occupancy Raw Data'!$B$8:$BE$45,'Occupancy Raw Data'!AU$3,FALSE))/100</f>
        <v>-8.77004751507191E-3</v>
      </c>
      <c r="D5" s="79">
        <f>(VLOOKUP($A4,'Occupancy Raw Data'!$B$8:$BE$45,'Occupancy Raw Data'!AV$3,FALSE))/100</f>
        <v>4.7433310775171203E-3</v>
      </c>
      <c r="E5" s="79">
        <f>(VLOOKUP($A4,'Occupancy Raw Data'!$B$8:$BE$45,'Occupancy Raw Data'!AW$3,FALSE))/100</f>
        <v>-1.60137371297005E-2</v>
      </c>
      <c r="F5" s="79">
        <f>(VLOOKUP($A4,'Occupancy Raw Data'!$B$8:$BE$45,'Occupancy Raw Data'!AX$3,FALSE))/100</f>
        <v>-1.92328532248538E-2</v>
      </c>
      <c r="G5" s="79">
        <f>(VLOOKUP($A4,'Occupancy Raw Data'!$B$8:$BE$45,'Occupancy Raw Data'!AY$3,FALSE))/100</f>
        <v>-1.0411807322005201E-2</v>
      </c>
      <c r="H5" s="80">
        <f>(VLOOKUP($A4,'Occupancy Raw Data'!$B$8:$BE$45,'Occupancy Raw Data'!BA$3,FALSE))/100</f>
        <v>6.2722303219850594E-3</v>
      </c>
      <c r="I5" s="80">
        <f>(VLOOKUP($A4,'Occupancy Raw Data'!$B$8:$BE$45,'Occupancy Raw Data'!BB$3,FALSE))/100</f>
        <v>-1.46809397137838E-3</v>
      </c>
      <c r="J5" s="79">
        <f>(VLOOKUP($A4,'Occupancy Raw Data'!$B$8:$BE$45,'Occupancy Raw Data'!BC$3,FALSE))/100</f>
        <v>2.3740043817679799E-3</v>
      </c>
      <c r="K5" s="81">
        <f>(VLOOKUP($A4,'Occupancy Raw Data'!$B$8:$BE$45,'Occupancy Raw Data'!BE$3,FALSE))/100</f>
        <v>-6.3255233354184599E-3</v>
      </c>
      <c r="M5" s="78">
        <f>(VLOOKUP($A4,'ADR Raw Data'!$B$6:$BE$49,'ADR Raw Data'!AT$1,FALSE))/100</f>
        <v>-4.4463049646317803E-4</v>
      </c>
      <c r="N5" s="79">
        <f>(VLOOKUP($A4,'ADR Raw Data'!$B$6:$BE$49,'ADR Raw Data'!AU$1,FALSE))/100</f>
        <v>7.1598150965706598E-4</v>
      </c>
      <c r="O5" s="79">
        <f>(VLOOKUP($A4,'ADR Raw Data'!$B$6:$BE$49,'ADR Raw Data'!AV$1,FALSE))/100</f>
        <v>5.8620099622108505E-3</v>
      </c>
      <c r="P5" s="79">
        <f>(VLOOKUP($A4,'ADR Raw Data'!$B$6:$BE$49,'ADR Raw Data'!AW$1,FALSE))/100</f>
        <v>-1.51081233415512E-2</v>
      </c>
      <c r="Q5" s="79">
        <f>(VLOOKUP($A4,'ADR Raw Data'!$B$6:$BE$49,'ADR Raw Data'!AX$1,FALSE))/100</f>
        <v>-1.7613721440249398E-2</v>
      </c>
      <c r="R5" s="79">
        <f>(VLOOKUP($A4,'ADR Raw Data'!$B$6:$BE$49,'ADR Raw Data'!AY$1,FALSE))/100</f>
        <v>-5.9021828566881498E-3</v>
      </c>
      <c r="S5" s="80">
        <f>(VLOOKUP($A4,'ADR Raw Data'!$B$6:$BE$49,'ADR Raw Data'!BA$1,FALSE))/100</f>
        <v>2.11841884133687E-2</v>
      </c>
      <c r="T5" s="80">
        <f>(VLOOKUP($A4,'ADR Raw Data'!$B$6:$BE$49,'ADR Raw Data'!BB$1,FALSE))/100</f>
        <v>1.4065535152456801E-2</v>
      </c>
      <c r="U5" s="79">
        <f>(VLOOKUP($A4,'ADR Raw Data'!$B$6:$BE$49,'ADR Raw Data'!BC$1,FALSE))/100</f>
        <v>1.7600099033511798E-2</v>
      </c>
      <c r="V5" s="81">
        <f>(VLOOKUP($A4,'ADR Raw Data'!$B$6:$BE$49,'ADR Raw Data'!BE$1,FALSE))/100</f>
        <v>2.6658594823511699E-3</v>
      </c>
      <c r="X5" s="78">
        <f>(VLOOKUP($A4,'RevPAR Raw Data'!$B$6:$BE$49,'RevPAR Raw Data'!AT$1,FALSE))/100</f>
        <v>-1.30078533218148E-2</v>
      </c>
      <c r="Y5" s="79">
        <f>(VLOOKUP($A4,'RevPAR Raw Data'!$B$6:$BE$49,'RevPAR Raw Data'!AU$1,FALSE))/100</f>
        <v>-8.0603451972744398E-3</v>
      </c>
      <c r="Z5" s="79">
        <f>(VLOOKUP($A4,'RevPAR Raw Data'!$B$6:$BE$49,'RevPAR Raw Data'!AV$1,FALSE))/100</f>
        <v>1.06331464937584E-2</v>
      </c>
      <c r="AA5" s="79">
        <f>(VLOOKUP($A4,'RevPAR Raw Data'!$B$6:$BE$49,'RevPAR Raw Data'!AW$1,FALSE))/100</f>
        <v>-3.0879922955537001E-2</v>
      </c>
      <c r="AB5" s="79">
        <f>(VLOOKUP($A4,'RevPAR Raw Data'!$B$6:$BE$49,'RevPAR Raw Data'!AX$1,FALSE))/100</f>
        <v>-3.65078125458995E-2</v>
      </c>
      <c r="AC5" s="79">
        <f>(VLOOKUP($A4,'RevPAR Raw Data'!$B$6:$BE$49,'RevPAR Raw Data'!AY$1,FALSE))/100</f>
        <v>-1.62525377880103E-2</v>
      </c>
      <c r="AD5" s="80">
        <f>(VLOOKUP($A4,'RevPAR Raw Data'!$B$6:$BE$49,'RevPAR Raw Data'!BA$1,FALSE))/100</f>
        <v>2.7589290844266801E-2</v>
      </c>
      <c r="AE5" s="80">
        <f>(VLOOKUP($A4,'RevPAR Raw Data'!$B$6:$BE$49,'RevPAR Raw Data'!BB$1,FALSE))/100</f>
        <v>1.25767916537169E-2</v>
      </c>
      <c r="AF5" s="79">
        <f>(VLOOKUP($A4,'RevPAR Raw Data'!$B$6:$BE$49,'RevPAR Raw Data'!BC$1,FALSE))/100</f>
        <v>2.0015886127504899E-2</v>
      </c>
      <c r="AG5" s="81">
        <f>(VLOOKUP($A4,'RevPAR Raw Data'!$B$6:$BE$49,'RevPAR Raw Data'!BE$1,FALSE))/100</f>
        <v>-3.6765268094318499E-3</v>
      </c>
    </row>
    <row r="6" spans="1:33" x14ac:dyDescent="0.25">
      <c r="A6" s="105"/>
      <c r="B6" s="106"/>
      <c r="C6" s="107"/>
      <c r="D6" s="107"/>
      <c r="E6" s="107"/>
      <c r="F6" s="107"/>
      <c r="G6" s="108"/>
      <c r="H6" s="88"/>
      <c r="I6" s="88"/>
      <c r="J6" s="108"/>
      <c r="K6" s="109"/>
      <c r="M6" s="110"/>
      <c r="N6" s="111"/>
      <c r="O6" s="111"/>
      <c r="P6" s="111"/>
      <c r="Q6" s="111"/>
      <c r="R6" s="112"/>
      <c r="S6" s="111"/>
      <c r="T6" s="111"/>
      <c r="U6" s="112"/>
      <c r="V6" s="113"/>
      <c r="X6" s="110"/>
      <c r="Y6" s="111"/>
      <c r="Z6" s="111"/>
      <c r="AA6" s="111"/>
      <c r="AB6" s="111"/>
      <c r="AC6" s="112"/>
      <c r="AD6" s="111"/>
      <c r="AE6" s="111"/>
      <c r="AF6" s="112"/>
      <c r="AG6" s="113"/>
    </row>
    <row r="7" spans="1:33" x14ac:dyDescent="0.25">
      <c r="A7" s="123" t="s">
        <v>15</v>
      </c>
      <c r="B7" s="114">
        <f>(VLOOKUP($A7,'Occupancy Raw Data'!$B$8:$BE$45,'Occupancy Raw Data'!AG$3,FALSE))/100</f>
        <v>0.55358936783992696</v>
      </c>
      <c r="C7" s="115">
        <f>(VLOOKUP($A7,'Occupancy Raw Data'!$B$8:$BE$45,'Occupancy Raw Data'!AH$3,FALSE))/100</f>
        <v>0.64886008595821199</v>
      </c>
      <c r="D7" s="115">
        <f>(VLOOKUP($A7,'Occupancy Raw Data'!$B$8:$BE$45,'Occupancy Raw Data'!AI$3,FALSE))/100</f>
        <v>0.68679172271462507</v>
      </c>
      <c r="E7" s="115">
        <f>(VLOOKUP($A7,'Occupancy Raw Data'!$B$8:$BE$45,'Occupancy Raw Data'!AJ$3,FALSE))/100</f>
        <v>0.68326607578298193</v>
      </c>
      <c r="F7" s="115">
        <f>(VLOOKUP($A7,'Occupancy Raw Data'!$B$8:$BE$45,'Occupancy Raw Data'!AK$3,FALSE))/100</f>
        <v>0.69202184181269799</v>
      </c>
      <c r="G7" s="116">
        <f>(VLOOKUP($A7,'Occupancy Raw Data'!$B$8:$BE$45,'Occupancy Raw Data'!AL$3,FALSE))/100</f>
        <v>0.65291285694276791</v>
      </c>
      <c r="H7" s="88">
        <f>(VLOOKUP($A7,'Occupancy Raw Data'!$B$8:$BE$45,'Occupancy Raw Data'!AN$3,FALSE))/100</f>
        <v>0.77988354309089902</v>
      </c>
      <c r="I7" s="88">
        <f>(VLOOKUP($A7,'Occupancy Raw Data'!$B$8:$BE$45,'Occupancy Raw Data'!AO$3,FALSE))/100</f>
        <v>0.77304876325956495</v>
      </c>
      <c r="J7" s="116">
        <f>(VLOOKUP($A7,'Occupancy Raw Data'!$B$8:$BE$45,'Occupancy Raw Data'!AP$3,FALSE))/100</f>
        <v>0.77646615317523204</v>
      </c>
      <c r="K7" s="117">
        <f>(VLOOKUP($A7,'Occupancy Raw Data'!$B$8:$BE$45,'Occupancy Raw Data'!AR$3,FALSE))/100</f>
        <v>0.68821717535145699</v>
      </c>
      <c r="M7" s="110">
        <f>VLOOKUP($A7,'ADR Raw Data'!$B$6:$BE$43,'ADR Raw Data'!AG$1,FALSE)</f>
        <v>125.092411045256</v>
      </c>
      <c r="N7" s="111">
        <f>VLOOKUP($A7,'ADR Raw Data'!$B$6:$BE$43,'ADR Raw Data'!AH$1,FALSE)</f>
        <v>133.287027867723</v>
      </c>
      <c r="O7" s="111">
        <f>VLOOKUP($A7,'ADR Raw Data'!$B$6:$BE$43,'ADR Raw Data'!AI$1,FALSE)</f>
        <v>138.21067760420101</v>
      </c>
      <c r="P7" s="111">
        <f>VLOOKUP($A7,'ADR Raw Data'!$B$6:$BE$43,'ADR Raw Data'!AJ$1,FALSE)</f>
        <v>135.89011577954901</v>
      </c>
      <c r="Q7" s="111">
        <f>VLOOKUP($A7,'ADR Raw Data'!$B$6:$BE$43,'ADR Raw Data'!AK$1,FALSE)</f>
        <v>134.57461709455299</v>
      </c>
      <c r="R7" s="112">
        <f>VLOOKUP($A7,'ADR Raw Data'!$B$6:$BE$43,'ADR Raw Data'!AL$1,FALSE)</f>
        <v>133.751549330123</v>
      </c>
      <c r="S7" s="111">
        <f>VLOOKUP($A7,'ADR Raw Data'!$B$6:$BE$43,'ADR Raw Data'!AN$1,FALSE)</f>
        <v>154.22217019622599</v>
      </c>
      <c r="T7" s="111">
        <f>VLOOKUP($A7,'ADR Raw Data'!$B$6:$BE$43,'ADR Raw Data'!AO$1,FALSE)</f>
        <v>152.45957519958</v>
      </c>
      <c r="U7" s="112">
        <f>VLOOKUP($A7,'ADR Raw Data'!$B$6:$BE$43,'ADR Raw Data'!AP$1,FALSE)</f>
        <v>153.344751472491</v>
      </c>
      <c r="V7" s="113">
        <f>VLOOKUP($A7,'ADR Raw Data'!$B$6:$BE$43,'ADR Raw Data'!AR$1,FALSE)</f>
        <v>140.068041128733</v>
      </c>
      <c r="X7" s="110">
        <f>VLOOKUP($A7,'RevPAR Raw Data'!$B$6:$BE$43,'RevPAR Raw Data'!AG$1,FALSE)</f>
        <v>69.249828752115903</v>
      </c>
      <c r="Y7" s="111">
        <f>VLOOKUP($A7,'RevPAR Raw Data'!$B$6:$BE$43,'RevPAR Raw Data'!AH$1,FALSE)</f>
        <v>86.484632359365506</v>
      </c>
      <c r="Z7" s="111">
        <f>VLOOKUP($A7,'RevPAR Raw Data'!$B$6:$BE$43,'RevPAR Raw Data'!AI$1,FALSE)</f>
        <v>94.921949369345199</v>
      </c>
      <c r="AA7" s="111">
        <f>VLOOKUP($A7,'RevPAR Raw Data'!$B$6:$BE$43,'RevPAR Raw Data'!AJ$1,FALSE)</f>
        <v>92.849106146387996</v>
      </c>
      <c r="AB7" s="111">
        <f>VLOOKUP($A7,'RevPAR Raw Data'!$B$6:$BE$43,'RevPAR Raw Data'!AK$1,FALSE)</f>
        <v>93.128574383011696</v>
      </c>
      <c r="AC7" s="112">
        <f>VLOOKUP($A7,'RevPAR Raw Data'!$B$6:$BE$43,'RevPAR Raw Data'!AL$1,FALSE)</f>
        <v>87.328106193652701</v>
      </c>
      <c r="AD7" s="111">
        <f>VLOOKUP($A7,'RevPAR Raw Data'!$B$6:$BE$43,'RevPAR Raw Data'!AN$1,FALSE)</f>
        <v>120.2753325158</v>
      </c>
      <c r="AE7" s="111">
        <f>VLOOKUP($A7,'RevPAR Raw Data'!$B$6:$BE$43,'RevPAR Raw Data'!AO$1,FALSE)</f>
        <v>117.85868605511401</v>
      </c>
      <c r="AF7" s="112">
        <f>VLOOKUP($A7,'RevPAR Raw Data'!$B$6:$BE$43,'RevPAR Raw Data'!AP$1,FALSE)</f>
        <v>119.067009285457</v>
      </c>
      <c r="AG7" s="113">
        <f>VLOOKUP($A7,'RevPAR Raw Data'!$B$6:$BE$43,'RevPAR Raw Data'!AR$1,FALSE)</f>
        <v>96.397231622628397</v>
      </c>
    </row>
    <row r="8" spans="1:33" x14ac:dyDescent="0.25">
      <c r="A8" s="90" t="s">
        <v>14</v>
      </c>
      <c r="B8" s="78">
        <f>(VLOOKUP($A7,'Occupancy Raw Data'!$B$8:$BE$45,'Occupancy Raw Data'!AT$3,FALSE))/100</f>
        <v>3.2686833182810099E-2</v>
      </c>
      <c r="C8" s="79">
        <f>(VLOOKUP($A7,'Occupancy Raw Data'!$B$8:$BE$45,'Occupancy Raw Data'!AU$3,FALSE))/100</f>
        <v>1.3461390222390499E-2</v>
      </c>
      <c r="D8" s="79">
        <f>(VLOOKUP($A7,'Occupancy Raw Data'!$B$8:$BE$45,'Occupancy Raw Data'!AV$3,FALSE))/100</f>
        <v>3.3730206753383202E-2</v>
      </c>
      <c r="E8" s="79">
        <f>(VLOOKUP($A7,'Occupancy Raw Data'!$B$8:$BE$45,'Occupancy Raw Data'!AW$3,FALSE))/100</f>
        <v>1.0237119962292301E-2</v>
      </c>
      <c r="F8" s="79">
        <f>(VLOOKUP($A7,'Occupancy Raw Data'!$B$8:$BE$45,'Occupancy Raw Data'!AX$3,FALSE))/100</f>
        <v>1.9298715614307401E-2</v>
      </c>
      <c r="G8" s="79">
        <f>(VLOOKUP($A7,'Occupancy Raw Data'!$B$8:$BE$45,'Occupancy Raw Data'!AY$3,FALSE))/100</f>
        <v>2.1448580380820103E-2</v>
      </c>
      <c r="H8" s="80">
        <f>(VLOOKUP($A7,'Occupancy Raw Data'!$B$8:$BE$45,'Occupancy Raw Data'!BA$3,FALSE))/100</f>
        <v>5.3068868259142699E-2</v>
      </c>
      <c r="I8" s="80">
        <f>(VLOOKUP($A7,'Occupancy Raw Data'!$B$8:$BE$45,'Occupancy Raw Data'!BB$3,FALSE))/100</f>
        <v>4.1237924384926197E-2</v>
      </c>
      <c r="J8" s="79">
        <f>(VLOOKUP($A7,'Occupancy Raw Data'!$B$8:$BE$45,'Occupancy Raw Data'!BC$3,FALSE))/100</f>
        <v>4.7146014288094201E-2</v>
      </c>
      <c r="K8" s="81">
        <f>(VLOOKUP($A7,'Occupancy Raw Data'!$B$8:$BE$45,'Occupancy Raw Data'!BE$3,FALSE))/100</f>
        <v>2.95938988215542E-2</v>
      </c>
      <c r="M8" s="78">
        <f>(VLOOKUP($A7,'ADR Raw Data'!$B$6:$BE$49,'ADR Raw Data'!AT$1,FALSE))/100</f>
        <v>4.5765721042702301E-4</v>
      </c>
      <c r="N8" s="79">
        <f>(VLOOKUP($A7,'ADR Raw Data'!$B$6:$BE$49,'ADR Raw Data'!AU$1,FALSE))/100</f>
        <v>-4.7006510081805198E-3</v>
      </c>
      <c r="O8" s="79">
        <f>(VLOOKUP($A7,'ADR Raw Data'!$B$6:$BE$49,'ADR Raw Data'!AV$1,FALSE))/100</f>
        <v>2.6879431168907804E-3</v>
      </c>
      <c r="P8" s="79">
        <f>(VLOOKUP($A7,'ADR Raw Data'!$B$6:$BE$49,'ADR Raw Data'!AW$1,FALSE))/100</f>
        <v>-2.5970212816620802E-2</v>
      </c>
      <c r="Q8" s="79">
        <f>(VLOOKUP($A7,'ADR Raw Data'!$B$6:$BE$49,'ADR Raw Data'!AX$1,FALSE))/100</f>
        <v>-2.2321981573874997E-2</v>
      </c>
      <c r="R8" s="79">
        <f>(VLOOKUP($A7,'ADR Raw Data'!$B$6:$BE$49,'ADR Raw Data'!AY$1,FALSE))/100</f>
        <v>-1.08628974181095E-2</v>
      </c>
      <c r="S8" s="80">
        <f>(VLOOKUP($A7,'ADR Raw Data'!$B$6:$BE$49,'ADR Raw Data'!BA$1,FALSE))/100</f>
        <v>3.5014468504560602E-2</v>
      </c>
      <c r="T8" s="80">
        <f>(VLOOKUP($A7,'ADR Raw Data'!$B$6:$BE$49,'ADR Raw Data'!BB$1,FALSE))/100</f>
        <v>2.89518727320138E-2</v>
      </c>
      <c r="U8" s="79">
        <f>(VLOOKUP($A7,'ADR Raw Data'!$B$6:$BE$49,'ADR Raw Data'!BC$1,FALSE))/100</f>
        <v>3.2021411875655797E-2</v>
      </c>
      <c r="V8" s="81">
        <f>(VLOOKUP($A7,'ADR Raw Data'!$B$6:$BE$49,'ADR Raw Data'!BE$1,FALSE))/100</f>
        <v>4.3794357284249298E-3</v>
      </c>
      <c r="X8" s="78">
        <f>(VLOOKUP($A7,'RevPAR Raw Data'!$B$6:$BE$49,'RevPAR Raw Data'!AT$1,FALSE))/100</f>
        <v>3.3159449758129303E-2</v>
      </c>
      <c r="Y8" s="79">
        <f>(VLOOKUP($A7,'RevPAR Raw Data'!$B$6:$BE$49,'RevPAR Raw Data'!AU$1,FALSE))/100</f>
        <v>8.69746191668966E-3</v>
      </c>
      <c r="Z8" s="79">
        <f>(VLOOKUP($A7,'RevPAR Raw Data'!$B$6:$BE$49,'RevPAR Raw Data'!AV$1,FALSE))/100</f>
        <v>3.6508814747347997E-2</v>
      </c>
      <c r="AA8" s="79">
        <f>(VLOOKUP($A7,'RevPAR Raw Data'!$B$6:$BE$49,'RevPAR Raw Data'!AW$1,FALSE))/100</f>
        <v>-1.5998953038378502E-2</v>
      </c>
      <c r="AB8" s="79">
        <f>(VLOOKUP($A7,'RevPAR Raw Data'!$B$6:$BE$49,'RevPAR Raw Data'!AX$1,FALSE))/100</f>
        <v>-3.4540515339095803E-3</v>
      </c>
      <c r="AC8" s="79">
        <f>(VLOOKUP($A7,'RevPAR Raw Data'!$B$6:$BE$49,'RevPAR Raw Data'!AY$1,FALSE))/100</f>
        <v>1.0352689234269701E-2</v>
      </c>
      <c r="AD8" s="80">
        <f>(VLOOKUP($A7,'RevPAR Raw Data'!$B$6:$BE$49,'RevPAR Raw Data'!BA$1,FALSE))/100</f>
        <v>8.9941514979935799E-2</v>
      </c>
      <c r="AE8" s="80">
        <f>(VLOOKUP($A7,'RevPAR Raw Data'!$B$6:$BE$49,'RevPAR Raw Data'!BB$1,FALSE))/100</f>
        <v>7.1383712255464901E-2</v>
      </c>
      <c r="AF8" s="79">
        <f>(VLOOKUP($A7,'RevPAR Raw Data'!$B$6:$BE$49,'RevPAR Raw Data'!BC$1,FALSE))/100</f>
        <v>8.0677108105564693E-2</v>
      </c>
      <c r="AG8" s="81">
        <f>(VLOOKUP($A7,'RevPAR Raw Data'!$B$6:$BE$49,'RevPAR Raw Data'!BE$1,FALSE))/100</f>
        <v>3.4102939127821703E-2</v>
      </c>
    </row>
    <row r="9" spans="1:33" x14ac:dyDescent="0.25">
      <c r="A9" s="118"/>
      <c r="B9" s="119"/>
      <c r="C9" s="120"/>
      <c r="D9" s="120"/>
      <c r="E9" s="120"/>
      <c r="F9" s="120"/>
      <c r="G9" s="121"/>
      <c r="H9" s="120"/>
      <c r="I9" s="120"/>
      <c r="J9" s="121"/>
      <c r="K9" s="122"/>
      <c r="M9" s="119"/>
      <c r="N9" s="120"/>
      <c r="O9" s="120"/>
      <c r="P9" s="120"/>
      <c r="Q9" s="120"/>
      <c r="R9" s="121"/>
      <c r="S9" s="120"/>
      <c r="T9" s="120"/>
      <c r="U9" s="121"/>
      <c r="V9" s="122"/>
      <c r="X9" s="119"/>
      <c r="Y9" s="120"/>
      <c r="Z9" s="120"/>
      <c r="AA9" s="120"/>
      <c r="AB9" s="120"/>
      <c r="AC9" s="121"/>
      <c r="AD9" s="120"/>
      <c r="AE9" s="120"/>
      <c r="AF9" s="121"/>
      <c r="AG9" s="122"/>
    </row>
    <row r="10" spans="1:33" x14ac:dyDescent="0.25">
      <c r="A10" s="123" t="s">
        <v>16</v>
      </c>
      <c r="B10" s="124"/>
      <c r="C10" s="125"/>
      <c r="D10" s="125"/>
      <c r="E10" s="125"/>
      <c r="F10" s="125"/>
      <c r="G10" s="126"/>
      <c r="H10" s="125"/>
      <c r="I10" s="125"/>
      <c r="J10" s="126"/>
      <c r="K10" s="127"/>
      <c r="M10" s="110"/>
      <c r="N10" s="111"/>
      <c r="O10" s="111"/>
      <c r="P10" s="111"/>
      <c r="Q10" s="111"/>
      <c r="R10" s="112"/>
      <c r="S10" s="111"/>
      <c r="T10" s="111"/>
      <c r="U10" s="112"/>
      <c r="V10" s="113"/>
      <c r="X10" s="110"/>
      <c r="Y10" s="111"/>
      <c r="Z10" s="111"/>
      <c r="AA10" s="111"/>
      <c r="AB10" s="111"/>
      <c r="AC10" s="112"/>
      <c r="AD10" s="111"/>
      <c r="AE10" s="111"/>
      <c r="AF10" s="112"/>
      <c r="AG10" s="113"/>
    </row>
    <row r="11" spans="1:33" x14ac:dyDescent="0.25">
      <c r="A11" s="105" t="s">
        <v>17</v>
      </c>
      <c r="B11" s="82">
        <f>(VLOOKUP($A11,'Occupancy Raw Data'!$B$8:$BE$51,'Occupancy Raw Data'!AG$3,FALSE))/100</f>
        <v>0.51171061762664793</v>
      </c>
      <c r="C11" s="88">
        <f>(VLOOKUP($A11,'Occupancy Raw Data'!$B$8:$BE$51,'Occupancy Raw Data'!AH$3,FALSE))/100</f>
        <v>0.63740458015267099</v>
      </c>
      <c r="D11" s="88">
        <f>(VLOOKUP($A11,'Occupancy Raw Data'!$B$8:$BE$51,'Occupancy Raw Data'!AI$3,FALSE))/100</f>
        <v>0.68563497571131093</v>
      </c>
      <c r="E11" s="88">
        <f>(VLOOKUP($A11,'Occupancy Raw Data'!$B$8:$BE$51,'Occupancy Raw Data'!AJ$3,FALSE))/100</f>
        <v>0.66412213740458004</v>
      </c>
      <c r="F11" s="88">
        <f>(VLOOKUP($A11,'Occupancy Raw Data'!$B$8:$BE$51,'Occupancy Raw Data'!AK$3,FALSE))/100</f>
        <v>0.66655100624566199</v>
      </c>
      <c r="G11" s="89">
        <f>(VLOOKUP($A11,'Occupancy Raw Data'!$B$8:$BE$51,'Occupancy Raw Data'!AL$3,FALSE))/100</f>
        <v>0.63308466342817393</v>
      </c>
      <c r="H11" s="88">
        <f>(VLOOKUP($A11,'Occupancy Raw Data'!$B$8:$BE$51,'Occupancy Raw Data'!AN$3,FALSE))/100</f>
        <v>0.74227966689798708</v>
      </c>
      <c r="I11" s="88">
        <f>(VLOOKUP($A11,'Occupancy Raw Data'!$B$8:$BE$51,'Occupancy Raw Data'!AO$3,FALSE))/100</f>
        <v>0.73820263705759803</v>
      </c>
      <c r="J11" s="89">
        <f>(VLOOKUP($A11,'Occupancy Raw Data'!$B$8:$BE$51,'Occupancy Raw Data'!AP$3,FALSE))/100</f>
        <v>0.74024115197779294</v>
      </c>
      <c r="K11" s="83">
        <f>(VLOOKUP($A11,'Occupancy Raw Data'!$B$8:$BE$51,'Occupancy Raw Data'!AR$3,FALSE))/100</f>
        <v>0.66370080301377998</v>
      </c>
      <c r="M11" s="110">
        <f>VLOOKUP($A11,'ADR Raw Data'!$B$6:$BE$49,'ADR Raw Data'!AG$1,FALSE)</f>
        <v>159.11035218598099</v>
      </c>
      <c r="N11" s="111">
        <f>VLOOKUP($A11,'ADR Raw Data'!$B$6:$BE$49,'ADR Raw Data'!AH$1,FALSE)</f>
        <v>196.471583102012</v>
      </c>
      <c r="O11" s="111">
        <f>VLOOKUP($A11,'ADR Raw Data'!$B$6:$BE$49,'ADR Raw Data'!AI$1,FALSE)</f>
        <v>212.25987942401099</v>
      </c>
      <c r="P11" s="111">
        <f>VLOOKUP($A11,'ADR Raw Data'!$B$6:$BE$49,'ADR Raw Data'!AJ$1,FALSE)</f>
        <v>201.18139139486399</v>
      </c>
      <c r="Q11" s="111">
        <f>VLOOKUP($A11,'ADR Raw Data'!$B$6:$BE$49,'ADR Raw Data'!AK$1,FALSE)</f>
        <v>210.44033049965299</v>
      </c>
      <c r="R11" s="112">
        <f>VLOOKUP($A11,'ADR Raw Data'!$B$6:$BE$49,'ADR Raw Data'!AL$1,FALSE)</f>
        <v>195.89270732130399</v>
      </c>
      <c r="S11" s="111">
        <f>VLOOKUP($A11,'ADR Raw Data'!$B$6:$BE$49,'ADR Raw Data'!AN$1,FALSE)</f>
        <v>285.753537473976</v>
      </c>
      <c r="T11" s="111">
        <f>VLOOKUP($A11,'ADR Raw Data'!$B$6:$BE$49,'ADR Raw Data'!AO$1,FALSE)</f>
        <v>279.74317140874302</v>
      </c>
      <c r="U11" s="112">
        <f>VLOOKUP($A11,'ADR Raw Data'!$B$6:$BE$49,'ADR Raw Data'!AP$1,FALSE)</f>
        <v>282.74835444135999</v>
      </c>
      <c r="V11" s="113">
        <f>VLOOKUP($A11,'ADR Raw Data'!$B$6:$BE$49,'ADR Raw Data'!AR$1,FALSE)</f>
        <v>220.70860649846301</v>
      </c>
      <c r="X11" s="110">
        <f>VLOOKUP($A11,'RevPAR Raw Data'!$B$6:$BE$49,'RevPAR Raw Data'!AG$1,FALSE)</f>
        <v>159.11035218598099</v>
      </c>
      <c r="Y11" s="111">
        <f>VLOOKUP($A11,'RevPAR Raw Data'!$B$6:$BE$49,'RevPAR Raw Data'!AH$1,FALSE)</f>
        <v>196.471583102012</v>
      </c>
      <c r="Z11" s="111">
        <f>VLOOKUP($A11,'RevPAR Raw Data'!$B$6:$BE$49,'RevPAR Raw Data'!AI$1,FALSE)</f>
        <v>212.25987942401099</v>
      </c>
      <c r="AA11" s="111">
        <f>VLOOKUP($A11,'RevPAR Raw Data'!$B$6:$BE$49,'RevPAR Raw Data'!AJ$1,FALSE)</f>
        <v>201.18139139486399</v>
      </c>
      <c r="AB11" s="111">
        <f>VLOOKUP($A11,'RevPAR Raw Data'!$B$6:$BE$49,'RevPAR Raw Data'!AK$1,FALSE)</f>
        <v>210.44033049965299</v>
      </c>
      <c r="AC11" s="112">
        <f>VLOOKUP($A11,'RevPAR Raw Data'!$B$6:$BE$49,'RevPAR Raw Data'!AL$1,FALSE)</f>
        <v>195.89270732130399</v>
      </c>
      <c r="AD11" s="111">
        <f>VLOOKUP($A11,'RevPAR Raw Data'!$B$6:$BE$49,'RevPAR Raw Data'!AN$1,FALSE)</f>
        <v>285.753537473976</v>
      </c>
      <c r="AE11" s="111">
        <f>VLOOKUP($A11,'RevPAR Raw Data'!$B$6:$BE$49,'RevPAR Raw Data'!AO$1,FALSE)</f>
        <v>279.74317140874302</v>
      </c>
      <c r="AF11" s="112">
        <f>VLOOKUP($A11,'RevPAR Raw Data'!$B$6:$BE$49,'RevPAR Raw Data'!AP$1,FALSE)</f>
        <v>282.74835444135999</v>
      </c>
      <c r="AG11" s="113">
        <f>VLOOKUP($A11,'RevPAR Raw Data'!$B$6:$BE$49,'RevPAR Raw Data'!AR$1,FALSE)</f>
        <v>220.70860649846301</v>
      </c>
    </row>
    <row r="12" spans="1:33" x14ac:dyDescent="0.25">
      <c r="A12" s="90" t="s">
        <v>14</v>
      </c>
      <c r="B12" s="78">
        <f>(VLOOKUP($A11,'Occupancy Raw Data'!$B$8:$BE$51,'Occupancy Raw Data'!AT$3,FALSE))/100</f>
        <v>7.1820028948007306E-2</v>
      </c>
      <c r="C12" s="79">
        <f>(VLOOKUP($A11,'Occupancy Raw Data'!$B$8:$BE$51,'Occupancy Raw Data'!AU$3,FALSE))/100</f>
        <v>5.7158815862967699E-2</v>
      </c>
      <c r="D12" s="79">
        <f>(VLOOKUP($A11,'Occupancy Raw Data'!$B$8:$BE$51,'Occupancy Raw Data'!AV$3,FALSE))/100</f>
        <v>0.114132740964683</v>
      </c>
      <c r="E12" s="79">
        <f>(VLOOKUP($A11,'Occupancy Raw Data'!$B$8:$BE$51,'Occupancy Raw Data'!AW$3,FALSE))/100</f>
        <v>2.7758501040943701E-3</v>
      </c>
      <c r="F12" s="79">
        <f>(VLOOKUP($A11,'Occupancy Raw Data'!$B$8:$BE$51,'Occupancy Raw Data'!AX$3,FALSE))/100</f>
        <v>4.7916446647607899E-2</v>
      </c>
      <c r="G12" s="79">
        <f>(VLOOKUP($A11,'Occupancy Raw Data'!$B$8:$BE$51,'Occupancy Raw Data'!AY$3,FALSE))/100</f>
        <v>5.7214074487128903E-2</v>
      </c>
      <c r="H12" s="80">
        <f>(VLOOKUP($A11,'Occupancy Raw Data'!$B$8:$BE$51,'Occupancy Raw Data'!BA$3,FALSE))/100</f>
        <v>0.14029939526122701</v>
      </c>
      <c r="I12" s="80">
        <f>(VLOOKUP($A11,'Occupancy Raw Data'!$B$8:$BE$51,'Occupancy Raw Data'!BB$3,FALSE))/100</f>
        <v>9.7430875049619697E-2</v>
      </c>
      <c r="J12" s="79">
        <f>(VLOOKUP($A11,'Occupancy Raw Data'!$B$8:$BE$51,'Occupancy Raw Data'!BC$3,FALSE))/100</f>
        <v>0.118513524196234</v>
      </c>
      <c r="K12" s="81">
        <f>(VLOOKUP($A11,'Occupancy Raw Data'!$B$8:$BE$51,'Occupancy Raw Data'!BE$3,FALSE))/100</f>
        <v>7.6005629392644908E-2</v>
      </c>
      <c r="M12" s="78">
        <f>(VLOOKUP($A11,'ADR Raw Data'!$B$6:$BE$49,'ADR Raw Data'!AT$1,FALSE))/100</f>
        <v>9.8812454068278197E-2</v>
      </c>
      <c r="N12" s="79">
        <f>(VLOOKUP($A11,'ADR Raw Data'!$B$6:$BE$49,'ADR Raw Data'!AU$1,FALSE))/100</f>
        <v>7.9800992552907304E-2</v>
      </c>
      <c r="O12" s="79">
        <f>(VLOOKUP($A11,'ADR Raw Data'!$B$6:$BE$49,'ADR Raw Data'!AV$1,FALSE))/100</f>
        <v>0.101796855532147</v>
      </c>
      <c r="P12" s="79">
        <f>(VLOOKUP($A11,'ADR Raw Data'!$B$6:$BE$49,'ADR Raw Data'!AW$1,FALSE))/100</f>
        <v>-3.6248744312418202E-2</v>
      </c>
      <c r="Q12" s="79">
        <f>(VLOOKUP($A11,'ADR Raw Data'!$B$6:$BE$49,'ADR Raw Data'!AX$1,FALSE))/100</f>
        <v>3.5225221552998599E-2</v>
      </c>
      <c r="R12" s="79">
        <f>(VLOOKUP($A11,'ADR Raw Data'!$B$6:$BE$49,'ADR Raw Data'!AY$1,FALSE))/100</f>
        <v>5.1568986132031494E-2</v>
      </c>
      <c r="S12" s="80">
        <f>(VLOOKUP($A11,'ADR Raw Data'!$B$6:$BE$49,'ADR Raw Data'!BA$1,FALSE))/100</f>
        <v>0.172920634936233</v>
      </c>
      <c r="T12" s="80">
        <f>(VLOOKUP($A11,'ADR Raw Data'!$B$6:$BE$49,'ADR Raw Data'!BB$1,FALSE))/100</f>
        <v>0.110387698172437</v>
      </c>
      <c r="U12" s="79">
        <f>(VLOOKUP($A11,'ADR Raw Data'!$B$6:$BE$49,'ADR Raw Data'!BC$1,FALSE))/100</f>
        <v>0.14113003440128499</v>
      </c>
      <c r="V12" s="81">
        <f>(VLOOKUP($A11,'ADR Raw Data'!$B$6:$BE$49,'ADR Raw Data'!BE$1,FALSE))/100</f>
        <v>8.2671353806330394E-2</v>
      </c>
      <c r="X12" s="78">
        <f>(VLOOKUP($A11,'RevPAR Raw Data'!$B$6:$BE$49,'RevPAR Raw Data'!AT$1,FALSE))/100</f>
        <v>9.8812454068278197E-2</v>
      </c>
      <c r="Y12" s="79">
        <f>(VLOOKUP($A11,'RevPAR Raw Data'!$B$6:$BE$49,'RevPAR Raw Data'!AU$1,FALSE))/100</f>
        <v>7.9800992552907304E-2</v>
      </c>
      <c r="Z12" s="79">
        <f>(VLOOKUP($A11,'RevPAR Raw Data'!$B$6:$BE$49,'RevPAR Raw Data'!AV$1,FALSE))/100</f>
        <v>0.101796855532147</v>
      </c>
      <c r="AA12" s="79">
        <f>(VLOOKUP($A11,'RevPAR Raw Data'!$B$6:$BE$49,'RevPAR Raw Data'!AW$1,FALSE))/100</f>
        <v>-3.6248744312418202E-2</v>
      </c>
      <c r="AB12" s="79">
        <f>(VLOOKUP($A11,'RevPAR Raw Data'!$B$6:$BE$49,'RevPAR Raw Data'!AX$1,FALSE))/100</f>
        <v>3.5225221552998599E-2</v>
      </c>
      <c r="AC12" s="79">
        <f>(VLOOKUP($A11,'RevPAR Raw Data'!$B$6:$BE$49,'RevPAR Raw Data'!AY$1,FALSE))/100</f>
        <v>5.1568986132031494E-2</v>
      </c>
      <c r="AD12" s="80">
        <f>(VLOOKUP($A11,'RevPAR Raw Data'!$B$6:$BE$49,'RevPAR Raw Data'!BA$1,FALSE))/100</f>
        <v>0.172920634936233</v>
      </c>
      <c r="AE12" s="80">
        <f>(VLOOKUP($A11,'RevPAR Raw Data'!$B$6:$BE$49,'RevPAR Raw Data'!BB$1,FALSE))/100</f>
        <v>0.110387698172437</v>
      </c>
      <c r="AF12" s="79">
        <f>(VLOOKUP($A11,'RevPAR Raw Data'!$B$6:$BE$49,'RevPAR Raw Data'!BC$1,FALSE))/100</f>
        <v>0.14113003440128499</v>
      </c>
      <c r="AG12" s="81">
        <f>(VLOOKUP($A11,'RevPAR Raw Data'!$B$6:$BE$49,'RevPAR Raw Data'!BE$1,FALSE))/100</f>
        <v>8.2671353806330394E-2</v>
      </c>
    </row>
    <row r="13" spans="1:33" x14ac:dyDescent="0.25">
      <c r="A13" s="128"/>
      <c r="B13" s="106"/>
      <c r="C13" s="107"/>
      <c r="D13" s="107"/>
      <c r="E13" s="107"/>
      <c r="F13" s="107"/>
      <c r="G13" s="108"/>
      <c r="H13" s="88"/>
      <c r="I13" s="88"/>
      <c r="J13" s="108"/>
      <c r="K13" s="109"/>
      <c r="M13" s="110"/>
      <c r="N13" s="111"/>
      <c r="O13" s="111"/>
      <c r="P13" s="111"/>
      <c r="Q13" s="111"/>
      <c r="R13" s="112"/>
      <c r="S13" s="111"/>
      <c r="T13" s="111"/>
      <c r="U13" s="112"/>
      <c r="V13" s="113"/>
      <c r="X13" s="110"/>
      <c r="Y13" s="111"/>
      <c r="Z13" s="111"/>
      <c r="AA13" s="111"/>
      <c r="AB13" s="111"/>
      <c r="AC13" s="112"/>
      <c r="AD13" s="111"/>
      <c r="AE13" s="111"/>
      <c r="AF13" s="112"/>
      <c r="AG13" s="113"/>
    </row>
    <row r="14" spans="1:33" x14ac:dyDescent="0.25">
      <c r="A14" s="105" t="s">
        <v>18</v>
      </c>
      <c r="B14" s="82">
        <f>(VLOOKUP($A14,'Occupancy Raw Data'!$B$8:$BE$51,'Occupancy Raw Data'!AG$3,FALSE))/100</f>
        <v>0.55162050199009005</v>
      </c>
      <c r="C14" s="88">
        <f>(VLOOKUP($A14,'Occupancy Raw Data'!$B$8:$BE$51,'Occupancy Raw Data'!AH$3,FALSE))/100</f>
        <v>0.67212700475636</v>
      </c>
      <c r="D14" s="88">
        <f>(VLOOKUP($A14,'Occupancy Raw Data'!$B$8:$BE$51,'Occupancy Raw Data'!AI$3,FALSE))/100</f>
        <v>0.73247965058566611</v>
      </c>
      <c r="E14" s="88">
        <f>(VLOOKUP($A14,'Occupancy Raw Data'!$B$8:$BE$51,'Occupancy Raw Data'!AJ$3,FALSE))/100</f>
        <v>0.70123811070803299</v>
      </c>
      <c r="F14" s="88">
        <f>(VLOOKUP($A14,'Occupancy Raw Data'!$B$8:$BE$51,'Occupancy Raw Data'!AK$3,FALSE))/100</f>
        <v>0.70235710289313602</v>
      </c>
      <c r="G14" s="89">
        <f>(VLOOKUP($A14,'Occupancy Raw Data'!$B$8:$BE$51,'Occupancy Raw Data'!AL$3,FALSE))/100</f>
        <v>0.67196772796187998</v>
      </c>
      <c r="H14" s="88">
        <f>(VLOOKUP($A14,'Occupancy Raw Data'!$B$8:$BE$51,'Occupancy Raw Data'!AN$3,FALSE))/100</f>
        <v>0.79734510079953691</v>
      </c>
      <c r="I14" s="88">
        <f>(VLOOKUP($A14,'Occupancy Raw Data'!$B$8:$BE$51,'Occupancy Raw Data'!AO$3,FALSE))/100</f>
        <v>0.78476546284765403</v>
      </c>
      <c r="J14" s="89">
        <f>(VLOOKUP($A14,'Occupancy Raw Data'!$B$8:$BE$51,'Occupancy Raw Data'!AP$3,FALSE))/100</f>
        <v>0.79105528182359608</v>
      </c>
      <c r="K14" s="83">
        <f>(VLOOKUP($A14,'Occupancy Raw Data'!$B$8:$BE$51,'Occupancy Raw Data'!AR$3,FALSE))/100</f>
        <v>0.70599405931403592</v>
      </c>
      <c r="M14" s="110">
        <f>VLOOKUP($A14,'ADR Raw Data'!$B$6:$BE$49,'ADR Raw Data'!AG$1,FALSE)</f>
        <v>101.3902741902</v>
      </c>
      <c r="N14" s="111">
        <f>VLOOKUP($A14,'ADR Raw Data'!$B$6:$BE$49,'ADR Raw Data'!AH$1,FALSE)</f>
        <v>136.34071480789501</v>
      </c>
      <c r="O14" s="111">
        <f>VLOOKUP($A14,'ADR Raw Data'!$B$6:$BE$49,'ADR Raw Data'!AI$1,FALSE)</f>
        <v>155.605913061526</v>
      </c>
      <c r="P14" s="111">
        <f>VLOOKUP($A14,'ADR Raw Data'!$B$6:$BE$49,'ADR Raw Data'!AJ$1,FALSE)</f>
        <v>145.46598326926201</v>
      </c>
      <c r="Q14" s="111">
        <f>VLOOKUP($A14,'ADR Raw Data'!$B$6:$BE$49,'ADR Raw Data'!AK$1,FALSE)</f>
        <v>140.72394345479799</v>
      </c>
      <c r="R14" s="112">
        <f>VLOOKUP($A14,'ADR Raw Data'!$B$6:$BE$49,'ADR Raw Data'!AL$1,FALSE)</f>
        <v>135.90628842682801</v>
      </c>
      <c r="S14" s="111">
        <f>VLOOKUP($A14,'ADR Raw Data'!$B$6:$BE$49,'ADR Raw Data'!AN$1,FALSE)</f>
        <v>170.60372967314501</v>
      </c>
      <c r="T14" s="111">
        <f>VLOOKUP($A14,'ADR Raw Data'!$B$6:$BE$49,'ADR Raw Data'!AO$1,FALSE)</f>
        <v>165.43216597180799</v>
      </c>
      <c r="U14" s="112">
        <f>VLOOKUP($A14,'ADR Raw Data'!$B$6:$BE$49,'ADR Raw Data'!AP$1,FALSE)</f>
        <v>168.017947822477</v>
      </c>
      <c r="V14" s="113">
        <f>VLOOKUP($A14,'ADR Raw Data'!$B$6:$BE$49,'ADR Raw Data'!AR$1,FALSE)</f>
        <v>145.08140310029501</v>
      </c>
      <c r="X14" s="110">
        <f>VLOOKUP($A14,'RevPAR Raw Data'!$B$6:$BE$49,'RevPAR Raw Data'!AG$1,FALSE)</f>
        <v>101.3902741902</v>
      </c>
      <c r="Y14" s="111">
        <f>VLOOKUP($A14,'RevPAR Raw Data'!$B$6:$BE$49,'RevPAR Raw Data'!AH$1,FALSE)</f>
        <v>136.34071480789501</v>
      </c>
      <c r="Z14" s="111">
        <f>VLOOKUP($A14,'RevPAR Raw Data'!$B$6:$BE$49,'RevPAR Raw Data'!AI$1,FALSE)</f>
        <v>155.605913061526</v>
      </c>
      <c r="AA14" s="111">
        <f>VLOOKUP($A14,'RevPAR Raw Data'!$B$6:$BE$49,'RevPAR Raw Data'!AJ$1,FALSE)</f>
        <v>145.46598326926201</v>
      </c>
      <c r="AB14" s="111">
        <f>VLOOKUP($A14,'RevPAR Raw Data'!$B$6:$BE$49,'RevPAR Raw Data'!AK$1,FALSE)</f>
        <v>140.72394345479799</v>
      </c>
      <c r="AC14" s="112">
        <f>VLOOKUP($A14,'RevPAR Raw Data'!$B$6:$BE$49,'RevPAR Raw Data'!AL$1,FALSE)</f>
        <v>135.90628842682801</v>
      </c>
      <c r="AD14" s="111">
        <f>VLOOKUP($A14,'RevPAR Raw Data'!$B$6:$BE$49,'RevPAR Raw Data'!AN$1,FALSE)</f>
        <v>170.60372967314501</v>
      </c>
      <c r="AE14" s="111">
        <f>VLOOKUP($A14,'RevPAR Raw Data'!$B$6:$BE$49,'RevPAR Raw Data'!AO$1,FALSE)</f>
        <v>165.43216597180799</v>
      </c>
      <c r="AF14" s="112">
        <f>VLOOKUP($A14,'RevPAR Raw Data'!$B$6:$BE$49,'RevPAR Raw Data'!AP$1,FALSE)</f>
        <v>168.017947822477</v>
      </c>
      <c r="AG14" s="113">
        <f>VLOOKUP($A14,'RevPAR Raw Data'!$B$6:$BE$49,'RevPAR Raw Data'!AR$1,FALSE)</f>
        <v>145.08140310029501</v>
      </c>
    </row>
    <row r="15" spans="1:33" x14ac:dyDescent="0.25">
      <c r="A15" s="90" t="s">
        <v>14</v>
      </c>
      <c r="B15" s="78">
        <f>(VLOOKUP($A14,'Occupancy Raw Data'!$B$8:$BE$51,'Occupancy Raw Data'!AT$3,FALSE))/100</f>
        <v>4.9809270990850897E-2</v>
      </c>
      <c r="C15" s="79">
        <f>(VLOOKUP($A14,'Occupancy Raw Data'!$B$8:$BE$51,'Occupancy Raw Data'!AU$3,FALSE))/100</f>
        <v>1.62035550452993E-2</v>
      </c>
      <c r="D15" s="79">
        <f>(VLOOKUP($A14,'Occupancy Raw Data'!$B$8:$BE$51,'Occupancy Raw Data'!AV$3,FALSE))/100</f>
        <v>5.0511014536926101E-2</v>
      </c>
      <c r="E15" s="79">
        <f>(VLOOKUP($A14,'Occupancy Raw Data'!$B$8:$BE$51,'Occupancy Raw Data'!AW$3,FALSE))/100</f>
        <v>-3.0784406008681601E-2</v>
      </c>
      <c r="F15" s="79">
        <f>(VLOOKUP($A14,'Occupancy Raw Data'!$B$8:$BE$51,'Occupancy Raw Data'!AX$3,FALSE))/100</f>
        <v>-1.7445998435943001E-2</v>
      </c>
      <c r="G15" s="79">
        <f>(VLOOKUP($A14,'Occupancy Raw Data'!$B$8:$BE$51,'Occupancy Raw Data'!AY$3,FALSE))/100</f>
        <v>1.1213049012947901E-2</v>
      </c>
      <c r="H15" s="80">
        <f>(VLOOKUP($A14,'Occupancy Raw Data'!$B$8:$BE$51,'Occupancy Raw Data'!BA$3,FALSE))/100</f>
        <v>7.9504525660101605E-2</v>
      </c>
      <c r="I15" s="80">
        <f>(VLOOKUP($A14,'Occupancy Raw Data'!$B$8:$BE$51,'Occupancy Raw Data'!BB$3,FALSE))/100</f>
        <v>7.7534721204776502E-2</v>
      </c>
      <c r="J15" s="79">
        <f>(VLOOKUP($A14,'Occupancy Raw Data'!$B$8:$BE$51,'Occupancy Raw Data'!BC$3,FALSE))/100</f>
        <v>7.8526555201748907E-2</v>
      </c>
      <c r="K15" s="81">
        <f>(VLOOKUP($A14,'Occupancy Raw Data'!$B$8:$BE$51,'Occupancy Raw Data'!BE$3,FALSE))/100</f>
        <v>3.1827801379999604E-2</v>
      </c>
      <c r="M15" s="78">
        <f>(VLOOKUP($A14,'ADR Raw Data'!$B$6:$BE$49,'ADR Raw Data'!AT$1,FALSE))/100</f>
        <v>4.4922374878847607E-2</v>
      </c>
      <c r="N15" s="79">
        <f>(VLOOKUP($A14,'ADR Raw Data'!$B$6:$BE$49,'ADR Raw Data'!AU$1,FALSE))/100</f>
        <v>1.5429797248025401E-2</v>
      </c>
      <c r="O15" s="79">
        <f>(VLOOKUP($A14,'ADR Raw Data'!$B$6:$BE$49,'ADR Raw Data'!AV$1,FALSE))/100</f>
        <v>6.5324656460961E-2</v>
      </c>
      <c r="P15" s="79">
        <f>(VLOOKUP($A14,'ADR Raw Data'!$B$6:$BE$49,'ADR Raw Data'!AW$1,FALSE))/100</f>
        <v>-3.6762496222691801E-2</v>
      </c>
      <c r="Q15" s="79">
        <f>(VLOOKUP($A14,'ADR Raw Data'!$B$6:$BE$49,'ADR Raw Data'!AX$1,FALSE))/100</f>
        <v>-1.8607955397269102E-2</v>
      </c>
      <c r="R15" s="79">
        <f>(VLOOKUP($A14,'ADR Raw Data'!$B$6:$BE$49,'ADR Raw Data'!AY$1,FALSE))/100</f>
        <v>1.14962417002925E-2</v>
      </c>
      <c r="S15" s="80">
        <f>(VLOOKUP($A14,'ADR Raw Data'!$B$6:$BE$49,'ADR Raw Data'!BA$1,FALSE))/100</f>
        <v>0.135480401860815</v>
      </c>
      <c r="T15" s="80">
        <f>(VLOOKUP($A14,'ADR Raw Data'!$B$6:$BE$49,'ADR Raw Data'!BB$1,FALSE))/100</f>
        <v>0.126567235632217</v>
      </c>
      <c r="U15" s="79">
        <f>(VLOOKUP($A14,'ADR Raw Data'!$B$6:$BE$49,'ADR Raw Data'!BC$1,FALSE))/100</f>
        <v>0.13107484796035401</v>
      </c>
      <c r="V15" s="81">
        <f>(VLOOKUP($A14,'ADR Raw Data'!$B$6:$BE$49,'ADR Raw Data'!BE$1,FALSE))/100</f>
        <v>4.8161220787318298E-2</v>
      </c>
      <c r="X15" s="78">
        <f>(VLOOKUP($A14,'RevPAR Raw Data'!$B$6:$BE$49,'RevPAR Raw Data'!AT$1,FALSE))/100</f>
        <v>4.4922374878847607E-2</v>
      </c>
      <c r="Y15" s="79">
        <f>(VLOOKUP($A14,'RevPAR Raw Data'!$B$6:$BE$49,'RevPAR Raw Data'!AU$1,FALSE))/100</f>
        <v>1.5429797248025401E-2</v>
      </c>
      <c r="Z15" s="79">
        <f>(VLOOKUP($A14,'RevPAR Raw Data'!$B$6:$BE$49,'RevPAR Raw Data'!AV$1,FALSE))/100</f>
        <v>6.5324656460961E-2</v>
      </c>
      <c r="AA15" s="79">
        <f>(VLOOKUP($A14,'RevPAR Raw Data'!$B$6:$BE$49,'RevPAR Raw Data'!AW$1,FALSE))/100</f>
        <v>-3.6762496222691801E-2</v>
      </c>
      <c r="AB15" s="79">
        <f>(VLOOKUP($A14,'RevPAR Raw Data'!$B$6:$BE$49,'RevPAR Raw Data'!AX$1,FALSE))/100</f>
        <v>-1.8607955397269102E-2</v>
      </c>
      <c r="AC15" s="79">
        <f>(VLOOKUP($A14,'RevPAR Raw Data'!$B$6:$BE$49,'RevPAR Raw Data'!AY$1,FALSE))/100</f>
        <v>1.14962417002925E-2</v>
      </c>
      <c r="AD15" s="80">
        <f>(VLOOKUP($A14,'RevPAR Raw Data'!$B$6:$BE$49,'RevPAR Raw Data'!BA$1,FALSE))/100</f>
        <v>0.135480401860815</v>
      </c>
      <c r="AE15" s="80">
        <f>(VLOOKUP($A14,'RevPAR Raw Data'!$B$6:$BE$49,'RevPAR Raw Data'!BB$1,FALSE))/100</f>
        <v>0.126567235632217</v>
      </c>
      <c r="AF15" s="79">
        <f>(VLOOKUP($A14,'RevPAR Raw Data'!$B$6:$BE$49,'RevPAR Raw Data'!BC$1,FALSE))/100</f>
        <v>0.13107484796035401</v>
      </c>
      <c r="AG15" s="81">
        <f>(VLOOKUP($A14,'RevPAR Raw Data'!$B$6:$BE$49,'RevPAR Raw Data'!BE$1,FALSE))/100</f>
        <v>4.8161220787318298E-2</v>
      </c>
    </row>
    <row r="16" spans="1:33" x14ac:dyDescent="0.25">
      <c r="A16" s="128"/>
      <c r="B16" s="82"/>
      <c r="C16" s="88"/>
      <c r="D16" s="88"/>
      <c r="E16" s="88"/>
      <c r="F16" s="88"/>
      <c r="G16" s="89"/>
      <c r="H16" s="88"/>
      <c r="I16" s="88"/>
      <c r="J16" s="89"/>
      <c r="K16" s="83"/>
      <c r="M16" s="110"/>
      <c r="N16" s="111"/>
      <c r="O16" s="111"/>
      <c r="P16" s="111"/>
      <c r="Q16" s="111"/>
      <c r="R16" s="112"/>
      <c r="S16" s="111"/>
      <c r="T16" s="111"/>
      <c r="U16" s="112"/>
      <c r="V16" s="113"/>
      <c r="X16" s="110"/>
      <c r="Y16" s="111"/>
      <c r="Z16" s="111"/>
      <c r="AA16" s="111"/>
      <c r="AB16" s="111"/>
      <c r="AC16" s="112"/>
      <c r="AD16" s="111"/>
      <c r="AE16" s="111"/>
      <c r="AF16" s="112"/>
      <c r="AG16" s="113"/>
    </row>
    <row r="17" spans="1:33" x14ac:dyDescent="0.25">
      <c r="A17" s="105" t="s">
        <v>19</v>
      </c>
      <c r="B17" s="82">
        <f>(VLOOKUP($A17,'Occupancy Raw Data'!$B$8:$BE$51,'Occupancy Raw Data'!AG$3,FALSE))/100</f>
        <v>0.58668159174475099</v>
      </c>
      <c r="C17" s="88">
        <f>(VLOOKUP($A17,'Occupancy Raw Data'!$B$8:$BE$51,'Occupancy Raw Data'!AH$3,FALSE))/100</f>
        <v>0.70175087469608</v>
      </c>
      <c r="D17" s="88">
        <f>(VLOOKUP($A17,'Occupancy Raw Data'!$B$8:$BE$51,'Occupancy Raw Data'!AI$3,FALSE))/100</f>
        <v>0.75388424361027107</v>
      </c>
      <c r="E17" s="88">
        <f>(VLOOKUP($A17,'Occupancy Raw Data'!$B$8:$BE$51,'Occupancy Raw Data'!AJ$3,FALSE))/100</f>
        <v>0.73977791614777899</v>
      </c>
      <c r="F17" s="88">
        <f>(VLOOKUP($A17,'Occupancy Raw Data'!$B$8:$BE$51,'Occupancy Raw Data'!AK$3,FALSE))/100</f>
        <v>0.74707199193500495</v>
      </c>
      <c r="G17" s="89">
        <f>(VLOOKUP($A17,'Occupancy Raw Data'!$B$8:$BE$51,'Occupancy Raw Data'!AL$3,FALSE))/100</f>
        <v>0.70583473681713504</v>
      </c>
      <c r="H17" s="88">
        <f>(VLOOKUP($A17,'Occupancy Raw Data'!$B$8:$BE$51,'Occupancy Raw Data'!AN$3,FALSE))/100</f>
        <v>0.83086491134436302</v>
      </c>
      <c r="I17" s="88">
        <f>(VLOOKUP($A17,'Occupancy Raw Data'!$B$8:$BE$51,'Occupancy Raw Data'!AO$3,FALSE))/100</f>
        <v>0.81979778212654908</v>
      </c>
      <c r="J17" s="89">
        <f>(VLOOKUP($A17,'Occupancy Raw Data'!$B$8:$BE$51,'Occupancy Raw Data'!AP$3,FALSE))/100</f>
        <v>0.82533134673545605</v>
      </c>
      <c r="K17" s="83">
        <f>(VLOOKUP($A17,'Occupancy Raw Data'!$B$8:$BE$51,'Occupancy Raw Data'!AR$3,FALSE))/100</f>
        <v>0.73997691460521808</v>
      </c>
      <c r="M17" s="110">
        <f>VLOOKUP($A17,'ADR Raw Data'!$B$6:$BE$49,'ADR Raw Data'!AG$1,FALSE)</f>
        <v>86.373606111374599</v>
      </c>
      <c r="N17" s="111">
        <f>VLOOKUP($A17,'ADR Raw Data'!$B$6:$BE$49,'ADR Raw Data'!AH$1,FALSE)</f>
        <v>109.497702366127</v>
      </c>
      <c r="O17" s="111">
        <f>VLOOKUP($A17,'ADR Raw Data'!$B$6:$BE$49,'ADR Raw Data'!AI$1,FALSE)</f>
        <v>121.907621197295</v>
      </c>
      <c r="P17" s="111">
        <f>VLOOKUP($A17,'ADR Raw Data'!$B$6:$BE$49,'ADR Raw Data'!AJ$1,FALSE)</f>
        <v>118.20767619937099</v>
      </c>
      <c r="Q17" s="111">
        <f>VLOOKUP($A17,'ADR Raw Data'!$B$6:$BE$49,'ADR Raw Data'!AK$1,FALSE)</f>
        <v>115.908504492083</v>
      </c>
      <c r="R17" s="112">
        <f>VLOOKUP($A17,'ADR Raw Data'!$B$6:$BE$49,'ADR Raw Data'!AL$1,FALSE)</f>
        <v>110.379306787722</v>
      </c>
      <c r="S17" s="111">
        <f>VLOOKUP($A17,'ADR Raw Data'!$B$6:$BE$49,'ADR Raw Data'!AN$1,FALSE)</f>
        <v>142.282517271541</v>
      </c>
      <c r="T17" s="111">
        <f>VLOOKUP($A17,'ADR Raw Data'!$B$6:$BE$49,'ADR Raw Data'!AO$1,FALSE)</f>
        <v>139.13533327403101</v>
      </c>
      <c r="U17" s="112">
        <f>VLOOKUP($A17,'ADR Raw Data'!$B$6:$BE$49,'ADR Raw Data'!AP$1,FALSE)</f>
        <v>140.70892527278599</v>
      </c>
      <c r="V17" s="113">
        <f>VLOOKUP($A17,'ADR Raw Data'!$B$6:$BE$49,'ADR Raw Data'!AR$1,FALSE)</f>
        <v>119.044985481616</v>
      </c>
      <c r="X17" s="110">
        <f>VLOOKUP($A17,'RevPAR Raw Data'!$B$6:$BE$49,'RevPAR Raw Data'!AG$1,FALSE)</f>
        <v>86.373606111374599</v>
      </c>
      <c r="Y17" s="111">
        <f>VLOOKUP($A17,'RevPAR Raw Data'!$B$6:$BE$49,'RevPAR Raw Data'!AH$1,FALSE)</f>
        <v>109.497702366127</v>
      </c>
      <c r="Z17" s="111">
        <f>VLOOKUP($A17,'RevPAR Raw Data'!$B$6:$BE$49,'RevPAR Raw Data'!AI$1,FALSE)</f>
        <v>121.907621197295</v>
      </c>
      <c r="AA17" s="111">
        <f>VLOOKUP($A17,'RevPAR Raw Data'!$B$6:$BE$49,'RevPAR Raw Data'!AJ$1,FALSE)</f>
        <v>118.20767619937099</v>
      </c>
      <c r="AB17" s="111">
        <f>VLOOKUP($A17,'RevPAR Raw Data'!$B$6:$BE$49,'RevPAR Raw Data'!AK$1,FALSE)</f>
        <v>115.908504492083</v>
      </c>
      <c r="AC17" s="112">
        <f>VLOOKUP($A17,'RevPAR Raw Data'!$B$6:$BE$49,'RevPAR Raw Data'!AL$1,FALSE)</f>
        <v>110.379306787722</v>
      </c>
      <c r="AD17" s="111">
        <f>VLOOKUP($A17,'RevPAR Raw Data'!$B$6:$BE$49,'RevPAR Raw Data'!AN$1,FALSE)</f>
        <v>142.282517271541</v>
      </c>
      <c r="AE17" s="111">
        <f>VLOOKUP($A17,'RevPAR Raw Data'!$B$6:$BE$49,'RevPAR Raw Data'!AO$1,FALSE)</f>
        <v>139.13533327403101</v>
      </c>
      <c r="AF17" s="112">
        <f>VLOOKUP($A17,'RevPAR Raw Data'!$B$6:$BE$49,'RevPAR Raw Data'!AP$1,FALSE)</f>
        <v>140.70892527278599</v>
      </c>
      <c r="AG17" s="113">
        <f>VLOOKUP($A17,'RevPAR Raw Data'!$B$6:$BE$49,'RevPAR Raw Data'!AR$1,FALSE)</f>
        <v>119.044985481616</v>
      </c>
    </row>
    <row r="18" spans="1:33" x14ac:dyDescent="0.25">
      <c r="A18" s="90" t="s">
        <v>14</v>
      </c>
      <c r="B18" s="78">
        <f>(VLOOKUP($A17,'Occupancy Raw Data'!$B$8:$BE$51,'Occupancy Raw Data'!AT$3,FALSE))/100</f>
        <v>1.91817262852737E-2</v>
      </c>
      <c r="C18" s="79">
        <f>(VLOOKUP($A17,'Occupancy Raw Data'!$B$8:$BE$51,'Occupancy Raw Data'!AU$3,FALSE))/100</f>
        <v>-6.5980888788284894E-3</v>
      </c>
      <c r="D18" s="79">
        <f>(VLOOKUP($A17,'Occupancy Raw Data'!$B$8:$BE$51,'Occupancy Raw Data'!AV$3,FALSE))/100</f>
        <v>2.9115275632205902E-2</v>
      </c>
      <c r="E18" s="79">
        <f>(VLOOKUP($A17,'Occupancy Raw Data'!$B$8:$BE$51,'Occupancy Raw Data'!AW$3,FALSE))/100</f>
        <v>-1.0932948375764799E-2</v>
      </c>
      <c r="F18" s="79">
        <f>(VLOOKUP($A17,'Occupancy Raw Data'!$B$8:$BE$51,'Occupancy Raw Data'!AX$3,FALSE))/100</f>
        <v>-1.7233469218823699E-4</v>
      </c>
      <c r="G18" s="79">
        <f>(VLOOKUP($A17,'Occupancy Raw Data'!$B$8:$BE$51,'Occupancy Raw Data'!AY$3,FALSE))/100</f>
        <v>5.5303725390279798E-3</v>
      </c>
      <c r="H18" s="80">
        <f>(VLOOKUP($A17,'Occupancy Raw Data'!$B$8:$BE$51,'Occupancy Raw Data'!BA$3,FALSE))/100</f>
        <v>3.15161996153486E-2</v>
      </c>
      <c r="I18" s="80">
        <f>(VLOOKUP($A17,'Occupancy Raw Data'!$B$8:$BE$51,'Occupancy Raw Data'!BB$3,FALSE))/100</f>
        <v>1.5341589667644699E-2</v>
      </c>
      <c r="J18" s="79">
        <f>(VLOOKUP($A17,'Occupancy Raw Data'!$B$8:$BE$51,'Occupancy Raw Data'!BC$3,FALSE))/100</f>
        <v>2.3419209518168799E-2</v>
      </c>
      <c r="K18" s="81">
        <f>(VLOOKUP($A17,'Occupancy Raw Data'!$B$8:$BE$51,'Occupancy Raw Data'!BE$3,FALSE))/100</f>
        <v>1.11631471579364E-2</v>
      </c>
      <c r="M18" s="78">
        <f>(VLOOKUP($A17,'ADR Raw Data'!$B$6:$BE$49,'ADR Raw Data'!AT$1,FALSE))/100</f>
        <v>1.28802562342184E-2</v>
      </c>
      <c r="N18" s="79">
        <f>(VLOOKUP($A17,'ADR Raw Data'!$B$6:$BE$49,'ADR Raw Data'!AU$1,FALSE))/100</f>
        <v>-1.0889168541262699E-2</v>
      </c>
      <c r="O18" s="79">
        <f>(VLOOKUP($A17,'ADR Raw Data'!$B$6:$BE$49,'ADR Raw Data'!AV$1,FALSE))/100</f>
        <v>2.5582067762164901E-2</v>
      </c>
      <c r="P18" s="79">
        <f>(VLOOKUP($A17,'ADR Raw Data'!$B$6:$BE$49,'ADR Raw Data'!AW$1,FALSE))/100</f>
        <v>-3.32774564840971E-2</v>
      </c>
      <c r="Q18" s="79">
        <f>(VLOOKUP($A17,'ADR Raw Data'!$B$6:$BE$49,'ADR Raw Data'!AX$1,FALSE))/100</f>
        <v>-1.7387164733152001E-2</v>
      </c>
      <c r="R18" s="79">
        <f>(VLOOKUP($A17,'ADR Raw Data'!$B$6:$BE$49,'ADR Raw Data'!AY$1,FALSE))/100</f>
        <v>-5.7376397969968991E-3</v>
      </c>
      <c r="S18" s="80">
        <f>(VLOOKUP($A17,'ADR Raw Data'!$B$6:$BE$49,'ADR Raw Data'!BA$1,FALSE))/100</f>
        <v>5.7919672279674594E-2</v>
      </c>
      <c r="T18" s="80">
        <f>(VLOOKUP($A17,'ADR Raw Data'!$B$6:$BE$49,'ADR Raw Data'!BB$1,FALSE))/100</f>
        <v>4.0332866407691695E-2</v>
      </c>
      <c r="U18" s="79">
        <f>(VLOOKUP($A17,'ADR Raw Data'!$B$6:$BE$49,'ADR Raw Data'!BC$1,FALSE))/100</f>
        <v>4.9150907860123494E-2</v>
      </c>
      <c r="V18" s="81">
        <f>(VLOOKUP($A17,'ADR Raw Data'!$B$6:$BE$49,'ADR Raw Data'!BE$1,FALSE))/100</f>
        <v>1.2145525539009801E-2</v>
      </c>
      <c r="X18" s="78">
        <f>(VLOOKUP($A17,'RevPAR Raw Data'!$B$6:$BE$49,'RevPAR Raw Data'!AT$1,FALSE))/100</f>
        <v>1.28802562342184E-2</v>
      </c>
      <c r="Y18" s="79">
        <f>(VLOOKUP($A17,'RevPAR Raw Data'!$B$6:$BE$49,'RevPAR Raw Data'!AU$1,FALSE))/100</f>
        <v>-1.0889168541262699E-2</v>
      </c>
      <c r="Z18" s="79">
        <f>(VLOOKUP($A17,'RevPAR Raw Data'!$B$6:$BE$49,'RevPAR Raw Data'!AV$1,FALSE))/100</f>
        <v>2.5582067762164901E-2</v>
      </c>
      <c r="AA18" s="79">
        <f>(VLOOKUP($A17,'RevPAR Raw Data'!$B$6:$BE$49,'RevPAR Raw Data'!AW$1,FALSE))/100</f>
        <v>-3.32774564840971E-2</v>
      </c>
      <c r="AB18" s="79">
        <f>(VLOOKUP($A17,'RevPAR Raw Data'!$B$6:$BE$49,'RevPAR Raw Data'!AX$1,FALSE))/100</f>
        <v>-1.7387164733152001E-2</v>
      </c>
      <c r="AC18" s="79">
        <f>(VLOOKUP($A17,'RevPAR Raw Data'!$B$6:$BE$49,'RevPAR Raw Data'!AY$1,FALSE))/100</f>
        <v>-5.7376397969968991E-3</v>
      </c>
      <c r="AD18" s="80">
        <f>(VLOOKUP($A17,'RevPAR Raw Data'!$B$6:$BE$49,'RevPAR Raw Data'!BA$1,FALSE))/100</f>
        <v>5.7919672279674594E-2</v>
      </c>
      <c r="AE18" s="80">
        <f>(VLOOKUP($A17,'RevPAR Raw Data'!$B$6:$BE$49,'RevPAR Raw Data'!BB$1,FALSE))/100</f>
        <v>4.0332866407691695E-2</v>
      </c>
      <c r="AF18" s="79">
        <f>(VLOOKUP($A17,'RevPAR Raw Data'!$B$6:$BE$49,'RevPAR Raw Data'!BC$1,FALSE))/100</f>
        <v>4.9150907860123494E-2</v>
      </c>
      <c r="AG18" s="81">
        <f>(VLOOKUP($A17,'RevPAR Raw Data'!$B$6:$BE$49,'RevPAR Raw Data'!BE$1,FALSE))/100</f>
        <v>1.2145525539009801E-2</v>
      </c>
    </row>
    <row r="19" spans="1:33" x14ac:dyDescent="0.25">
      <c r="A19" s="128"/>
      <c r="B19" s="106"/>
      <c r="C19" s="107"/>
      <c r="D19" s="107"/>
      <c r="E19" s="107"/>
      <c r="F19" s="107"/>
      <c r="G19" s="108"/>
      <c r="H19" s="88"/>
      <c r="I19" s="88"/>
      <c r="J19" s="108"/>
      <c r="K19" s="109"/>
      <c r="M19" s="110"/>
      <c r="N19" s="111"/>
      <c r="O19" s="111"/>
      <c r="P19" s="111"/>
      <c r="Q19" s="111"/>
      <c r="R19" s="112"/>
      <c r="S19" s="111"/>
      <c r="T19" s="111"/>
      <c r="U19" s="112"/>
      <c r="V19" s="113"/>
      <c r="X19" s="110"/>
      <c r="Y19" s="111"/>
      <c r="Z19" s="111"/>
      <c r="AA19" s="111"/>
      <c r="AB19" s="111"/>
      <c r="AC19" s="112"/>
      <c r="AD19" s="111"/>
      <c r="AE19" s="111"/>
      <c r="AF19" s="112"/>
      <c r="AG19" s="113"/>
    </row>
    <row r="20" spans="1:33" x14ac:dyDescent="0.25">
      <c r="A20" s="105" t="s">
        <v>20</v>
      </c>
      <c r="B20" s="82">
        <f>(VLOOKUP($A20,'Occupancy Raw Data'!$B$8:$BE$51,'Occupancy Raw Data'!AG$3,FALSE))/100</f>
        <v>0.55197578247472801</v>
      </c>
      <c r="C20" s="88">
        <f>(VLOOKUP($A20,'Occupancy Raw Data'!$B$8:$BE$51,'Occupancy Raw Data'!AH$3,FALSE))/100</f>
        <v>0.67240871878960407</v>
      </c>
      <c r="D20" s="88">
        <f>(VLOOKUP($A20,'Occupancy Raw Data'!$B$8:$BE$51,'Occupancy Raw Data'!AI$3,FALSE))/100</f>
        <v>0.70821876688479302</v>
      </c>
      <c r="E20" s="88">
        <f>(VLOOKUP($A20,'Occupancy Raw Data'!$B$8:$BE$51,'Occupancy Raw Data'!AJ$3,FALSE))/100</f>
        <v>0.71230713814012103</v>
      </c>
      <c r="F20" s="88">
        <f>(VLOOKUP($A20,'Occupancy Raw Data'!$B$8:$BE$51,'Occupancy Raw Data'!AK$3,FALSE))/100</f>
        <v>0.71813051569910502</v>
      </c>
      <c r="G20" s="89">
        <f>(VLOOKUP($A20,'Occupancy Raw Data'!$B$8:$BE$51,'Occupancy Raw Data'!AL$3,FALSE))/100</f>
        <v>0.67261964808116304</v>
      </c>
      <c r="H20" s="88">
        <f>(VLOOKUP($A20,'Occupancy Raw Data'!$B$8:$BE$51,'Occupancy Raw Data'!AN$3,FALSE))/100</f>
        <v>0.81276940625562799</v>
      </c>
      <c r="I20" s="88">
        <f>(VLOOKUP($A20,'Occupancy Raw Data'!$B$8:$BE$51,'Occupancy Raw Data'!AO$3,FALSE))/100</f>
        <v>0.80988173140421393</v>
      </c>
      <c r="J20" s="89">
        <f>(VLOOKUP($A20,'Occupancy Raw Data'!$B$8:$BE$51,'Occupancy Raw Data'!AP$3,FALSE))/100</f>
        <v>0.81132556882992102</v>
      </c>
      <c r="K20" s="83">
        <f>(VLOOKUP($A20,'Occupancy Raw Data'!$B$8:$BE$51,'Occupancy Raw Data'!AR$3,FALSE))/100</f>
        <v>0.71225528206465394</v>
      </c>
      <c r="M20" s="110">
        <f>VLOOKUP($A20,'ADR Raw Data'!$B$6:$BE$49,'ADR Raw Data'!AG$1,FALSE)</f>
        <v>66.5900198809545</v>
      </c>
      <c r="N20" s="111">
        <f>VLOOKUP($A20,'ADR Raw Data'!$B$6:$BE$49,'ADR Raw Data'!AH$1,FALSE)</f>
        <v>83.584296568583198</v>
      </c>
      <c r="O20" s="111">
        <f>VLOOKUP($A20,'ADR Raw Data'!$B$6:$BE$49,'ADR Raw Data'!AI$1,FALSE)</f>
        <v>89.729391787236494</v>
      </c>
      <c r="P20" s="111">
        <f>VLOOKUP($A20,'ADR Raw Data'!$B$6:$BE$49,'ADR Raw Data'!AJ$1,FALSE)</f>
        <v>90.930806027495905</v>
      </c>
      <c r="Q20" s="111">
        <f>VLOOKUP($A20,'ADR Raw Data'!$B$6:$BE$49,'ADR Raw Data'!AK$1,FALSE)</f>
        <v>92.887098457105097</v>
      </c>
      <c r="R20" s="112">
        <f>VLOOKUP($A20,'ADR Raw Data'!$B$6:$BE$49,'ADR Raw Data'!AL$1,FALSE)</f>
        <v>84.746154952851697</v>
      </c>
      <c r="S20" s="111">
        <f>VLOOKUP($A20,'ADR Raw Data'!$B$6:$BE$49,'ADR Raw Data'!AN$1,FALSE)</f>
        <v>125.31638374257</v>
      </c>
      <c r="T20" s="111">
        <f>VLOOKUP($A20,'ADR Raw Data'!$B$6:$BE$49,'ADR Raw Data'!AO$1,FALSE)</f>
        <v>123.718466230413</v>
      </c>
      <c r="U20" s="112">
        <f>VLOOKUP($A20,'ADR Raw Data'!$B$6:$BE$49,'ADR Raw Data'!AP$1,FALSE)</f>
        <v>124.517424986492</v>
      </c>
      <c r="V20" s="113">
        <f>VLOOKUP($A20,'ADR Raw Data'!$B$6:$BE$49,'ADR Raw Data'!AR$1,FALSE)</f>
        <v>96.110914968880493</v>
      </c>
      <c r="X20" s="110">
        <f>VLOOKUP($A20,'RevPAR Raw Data'!$B$6:$BE$49,'RevPAR Raw Data'!AG$1,FALSE)</f>
        <v>66.5900198809545</v>
      </c>
      <c r="Y20" s="111">
        <f>VLOOKUP($A20,'RevPAR Raw Data'!$B$6:$BE$49,'RevPAR Raw Data'!AH$1,FALSE)</f>
        <v>83.584296568583198</v>
      </c>
      <c r="Z20" s="111">
        <f>VLOOKUP($A20,'RevPAR Raw Data'!$B$6:$BE$49,'RevPAR Raw Data'!AI$1,FALSE)</f>
        <v>89.729391787236494</v>
      </c>
      <c r="AA20" s="111">
        <f>VLOOKUP($A20,'RevPAR Raw Data'!$B$6:$BE$49,'RevPAR Raw Data'!AJ$1,FALSE)</f>
        <v>90.930806027495905</v>
      </c>
      <c r="AB20" s="111">
        <f>VLOOKUP($A20,'RevPAR Raw Data'!$B$6:$BE$49,'RevPAR Raw Data'!AK$1,FALSE)</f>
        <v>92.887098457105097</v>
      </c>
      <c r="AC20" s="112">
        <f>VLOOKUP($A20,'RevPAR Raw Data'!$B$6:$BE$49,'RevPAR Raw Data'!AL$1,FALSE)</f>
        <v>84.746154952851697</v>
      </c>
      <c r="AD20" s="111">
        <f>VLOOKUP($A20,'RevPAR Raw Data'!$B$6:$BE$49,'RevPAR Raw Data'!AN$1,FALSE)</f>
        <v>125.31638374257</v>
      </c>
      <c r="AE20" s="111">
        <f>VLOOKUP($A20,'RevPAR Raw Data'!$B$6:$BE$49,'RevPAR Raw Data'!AO$1,FALSE)</f>
        <v>123.718466230413</v>
      </c>
      <c r="AF20" s="112">
        <f>VLOOKUP($A20,'RevPAR Raw Data'!$B$6:$BE$49,'RevPAR Raw Data'!AP$1,FALSE)</f>
        <v>124.517424986492</v>
      </c>
      <c r="AG20" s="113">
        <f>VLOOKUP($A20,'RevPAR Raw Data'!$B$6:$BE$49,'RevPAR Raw Data'!AR$1,FALSE)</f>
        <v>96.110914968880493</v>
      </c>
    </row>
    <row r="21" spans="1:33" x14ac:dyDescent="0.25">
      <c r="A21" s="90" t="s">
        <v>14</v>
      </c>
      <c r="B21" s="78">
        <f>(VLOOKUP($A20,'Occupancy Raw Data'!$B$8:$BE$51,'Occupancy Raw Data'!AT$3,FALSE))/100</f>
        <v>3.6726851073959899E-2</v>
      </c>
      <c r="C21" s="79">
        <f>(VLOOKUP($A20,'Occupancy Raw Data'!$B$8:$BE$51,'Occupancy Raw Data'!AU$3,FALSE))/100</f>
        <v>1.54644587823182E-2</v>
      </c>
      <c r="D21" s="79">
        <f>(VLOOKUP($A20,'Occupancy Raw Data'!$B$8:$BE$51,'Occupancy Raw Data'!AV$3,FALSE))/100</f>
        <v>2.8246606998942499E-2</v>
      </c>
      <c r="E21" s="79">
        <f>(VLOOKUP($A20,'Occupancy Raw Data'!$B$8:$BE$51,'Occupancy Raw Data'!AW$3,FALSE))/100</f>
        <v>2.6217169626295198E-2</v>
      </c>
      <c r="F21" s="79">
        <f>(VLOOKUP($A20,'Occupancy Raw Data'!$B$8:$BE$51,'Occupancy Raw Data'!AX$3,FALSE))/100</f>
        <v>2.93307367980572E-2</v>
      </c>
      <c r="G21" s="79">
        <f>(VLOOKUP($A20,'Occupancy Raw Data'!$B$8:$BE$51,'Occupancy Raw Data'!AY$3,FALSE))/100</f>
        <v>2.6832061778878501E-2</v>
      </c>
      <c r="H21" s="80">
        <f>(VLOOKUP($A20,'Occupancy Raw Data'!$B$8:$BE$51,'Occupancy Raw Data'!BA$3,FALSE))/100</f>
        <v>4.43374230000744E-2</v>
      </c>
      <c r="I21" s="80">
        <f>(VLOOKUP($A20,'Occupancy Raw Data'!$B$8:$BE$51,'Occupancy Raw Data'!BB$3,FALSE))/100</f>
        <v>3.7146738265152496E-2</v>
      </c>
      <c r="J21" s="79">
        <f>(VLOOKUP($A20,'Occupancy Raw Data'!$B$8:$BE$51,'Occupancy Raw Data'!BC$3,FALSE))/100</f>
        <v>4.0736058426000303E-2</v>
      </c>
      <c r="K21" s="81">
        <f>(VLOOKUP($A20,'Occupancy Raw Data'!$B$8:$BE$51,'Occupancy Raw Data'!BE$3,FALSE))/100</f>
        <v>3.1318681423218801E-2</v>
      </c>
      <c r="M21" s="78">
        <f>(VLOOKUP($A20,'ADR Raw Data'!$B$6:$BE$49,'ADR Raw Data'!AT$1,FALSE))/100</f>
        <v>3.24728312302743E-2</v>
      </c>
      <c r="N21" s="79">
        <f>(VLOOKUP($A20,'ADR Raw Data'!$B$6:$BE$49,'ADR Raw Data'!AU$1,FALSE))/100</f>
        <v>7.4936004284075599E-3</v>
      </c>
      <c r="O21" s="79">
        <f>(VLOOKUP($A20,'ADR Raw Data'!$B$6:$BE$49,'ADR Raw Data'!AV$1,FALSE))/100</f>
        <v>1.5915000047285098E-2</v>
      </c>
      <c r="P21" s="79">
        <f>(VLOOKUP($A20,'ADR Raw Data'!$B$6:$BE$49,'ADR Raw Data'!AW$1,FALSE))/100</f>
        <v>3.59164807217129E-3</v>
      </c>
      <c r="Q21" s="79">
        <f>(VLOOKUP($A20,'ADR Raw Data'!$B$6:$BE$49,'ADR Raw Data'!AX$1,FALSE))/100</f>
        <v>9.8869271105474707E-3</v>
      </c>
      <c r="R21" s="79">
        <f>(VLOOKUP($A20,'ADR Raw Data'!$B$6:$BE$49,'ADR Raw Data'!AY$1,FALSE))/100</f>
        <v>1.2792539524322199E-2</v>
      </c>
      <c r="S21" s="80">
        <f>(VLOOKUP($A20,'ADR Raw Data'!$B$6:$BE$49,'ADR Raw Data'!BA$1,FALSE))/100</f>
        <v>6.8223078468201401E-2</v>
      </c>
      <c r="T21" s="80">
        <f>(VLOOKUP($A20,'ADR Raw Data'!$B$6:$BE$49,'ADR Raw Data'!BB$1,FALSE))/100</f>
        <v>5.5050997512895002E-2</v>
      </c>
      <c r="U21" s="79">
        <f>(VLOOKUP($A20,'ADR Raw Data'!$B$6:$BE$49,'ADR Raw Data'!BC$1,FALSE))/100</f>
        <v>6.1638439400427902E-2</v>
      </c>
      <c r="V21" s="81">
        <f>(VLOOKUP($A20,'ADR Raw Data'!$B$6:$BE$49,'ADR Raw Data'!BE$1,FALSE))/100</f>
        <v>3.0346379446026601E-2</v>
      </c>
      <c r="X21" s="78">
        <f>(VLOOKUP($A20,'RevPAR Raw Data'!$B$6:$BE$49,'RevPAR Raw Data'!AT$1,FALSE))/100</f>
        <v>3.24728312302743E-2</v>
      </c>
      <c r="Y21" s="79">
        <f>(VLOOKUP($A20,'RevPAR Raw Data'!$B$6:$BE$49,'RevPAR Raw Data'!AU$1,FALSE))/100</f>
        <v>7.4936004284075599E-3</v>
      </c>
      <c r="Z21" s="79">
        <f>(VLOOKUP($A20,'RevPAR Raw Data'!$B$6:$BE$49,'RevPAR Raw Data'!AV$1,FALSE))/100</f>
        <v>1.5915000047285098E-2</v>
      </c>
      <c r="AA21" s="79">
        <f>(VLOOKUP($A20,'RevPAR Raw Data'!$B$6:$BE$49,'RevPAR Raw Data'!AW$1,FALSE))/100</f>
        <v>3.59164807217129E-3</v>
      </c>
      <c r="AB21" s="79">
        <f>(VLOOKUP($A20,'RevPAR Raw Data'!$B$6:$BE$49,'RevPAR Raw Data'!AX$1,FALSE))/100</f>
        <v>9.8869271105474707E-3</v>
      </c>
      <c r="AC21" s="79">
        <f>(VLOOKUP($A20,'RevPAR Raw Data'!$B$6:$BE$49,'RevPAR Raw Data'!AY$1,FALSE))/100</f>
        <v>1.2792539524322199E-2</v>
      </c>
      <c r="AD21" s="80">
        <f>(VLOOKUP($A20,'RevPAR Raw Data'!$B$6:$BE$49,'RevPAR Raw Data'!BA$1,FALSE))/100</f>
        <v>6.8223078468201401E-2</v>
      </c>
      <c r="AE21" s="80">
        <f>(VLOOKUP($A20,'RevPAR Raw Data'!$B$6:$BE$49,'RevPAR Raw Data'!BB$1,FALSE))/100</f>
        <v>5.5050997512895002E-2</v>
      </c>
      <c r="AF21" s="79">
        <f>(VLOOKUP($A20,'RevPAR Raw Data'!$B$6:$BE$49,'RevPAR Raw Data'!BC$1,FALSE))/100</f>
        <v>6.1638439400427902E-2</v>
      </c>
      <c r="AG21" s="81">
        <f>(VLOOKUP($A20,'RevPAR Raw Data'!$B$6:$BE$49,'RevPAR Raw Data'!BE$1,FALSE))/100</f>
        <v>3.0346379446026601E-2</v>
      </c>
    </row>
    <row r="22" spans="1:33" x14ac:dyDescent="0.25">
      <c r="A22" s="128"/>
      <c r="B22" s="106"/>
      <c r="C22" s="107"/>
      <c r="D22" s="107"/>
      <c r="E22" s="107"/>
      <c r="F22" s="107"/>
      <c r="G22" s="108"/>
      <c r="H22" s="88"/>
      <c r="I22" s="88"/>
      <c r="J22" s="108"/>
      <c r="K22" s="109"/>
      <c r="M22" s="110"/>
      <c r="N22" s="111"/>
      <c r="O22" s="111"/>
      <c r="P22" s="111"/>
      <c r="Q22" s="111"/>
      <c r="R22" s="112"/>
      <c r="S22" s="111"/>
      <c r="T22" s="111"/>
      <c r="U22" s="112"/>
      <c r="V22" s="113"/>
      <c r="X22" s="110"/>
      <c r="Y22" s="111"/>
      <c r="Z22" s="111"/>
      <c r="AA22" s="111"/>
      <c r="AB22" s="111"/>
      <c r="AC22" s="112"/>
      <c r="AD22" s="111"/>
      <c r="AE22" s="111"/>
      <c r="AF22" s="112"/>
      <c r="AG22" s="113"/>
    </row>
    <row r="23" spans="1:33" x14ac:dyDescent="0.25">
      <c r="A23" s="105" t="s">
        <v>21</v>
      </c>
      <c r="B23" s="82">
        <f>(VLOOKUP($A23,'Occupancy Raw Data'!$B$8:$BE$51,'Occupancy Raw Data'!AG$3,FALSE))/100</f>
        <v>0.55014139896601999</v>
      </c>
      <c r="C23" s="88">
        <f>(VLOOKUP($A23,'Occupancy Raw Data'!$B$8:$BE$51,'Occupancy Raw Data'!AH$3,FALSE))/100</f>
        <v>0.62676196367813997</v>
      </c>
      <c r="D23" s="88">
        <f>(VLOOKUP($A23,'Occupancy Raw Data'!$B$8:$BE$51,'Occupancy Raw Data'!AI$3,FALSE))/100</f>
        <v>0.65402012267772802</v>
      </c>
      <c r="E23" s="88">
        <f>(VLOOKUP($A23,'Occupancy Raw Data'!$B$8:$BE$51,'Occupancy Raw Data'!AJ$3,FALSE))/100</f>
        <v>0.65793654295926896</v>
      </c>
      <c r="F23" s="88">
        <f>(VLOOKUP($A23,'Occupancy Raw Data'!$B$8:$BE$51,'Occupancy Raw Data'!AK$3,FALSE))/100</f>
        <v>0.66682847182383798</v>
      </c>
      <c r="G23" s="89">
        <f>(VLOOKUP($A23,'Occupancy Raw Data'!$B$8:$BE$51,'Occupancy Raw Data'!AL$3,FALSE))/100</f>
        <v>0.63116031612874701</v>
      </c>
      <c r="H23" s="88">
        <f>(VLOOKUP($A23,'Occupancy Raw Data'!$B$8:$BE$51,'Occupancy Raw Data'!AN$3,FALSE))/100</f>
        <v>0.75158863245223007</v>
      </c>
      <c r="I23" s="88">
        <f>(VLOOKUP($A23,'Occupancy Raw Data'!$B$8:$BE$51,'Occupancy Raw Data'!AO$3,FALSE))/100</f>
        <v>0.74568642160540088</v>
      </c>
      <c r="J23" s="89">
        <f>(VLOOKUP($A23,'Occupancy Raw Data'!$B$8:$BE$51,'Occupancy Raw Data'!AP$3,FALSE))/100</f>
        <v>0.74863752702881603</v>
      </c>
      <c r="K23" s="83">
        <f>(VLOOKUP($A23,'Occupancy Raw Data'!$B$8:$BE$51,'Occupancy Raw Data'!AR$3,FALSE))/100</f>
        <v>0.66473793412248394</v>
      </c>
      <c r="M23" s="110">
        <f>VLOOKUP($A23,'ADR Raw Data'!$B$6:$BE$49,'ADR Raw Data'!AG$1,FALSE)</f>
        <v>48.037831624762397</v>
      </c>
      <c r="N23" s="111">
        <f>VLOOKUP($A23,'ADR Raw Data'!$B$6:$BE$49,'ADR Raw Data'!AH$1,FALSE)</f>
        <v>55.8709858159162</v>
      </c>
      <c r="O23" s="111">
        <f>VLOOKUP($A23,'ADR Raw Data'!$B$6:$BE$49,'ADR Raw Data'!AI$1,FALSE)</f>
        <v>59.278506685494897</v>
      </c>
      <c r="P23" s="111">
        <f>VLOOKUP($A23,'ADR Raw Data'!$B$6:$BE$49,'ADR Raw Data'!AJ$1,FALSE)</f>
        <v>59.681412007413599</v>
      </c>
      <c r="Q23" s="111">
        <f>VLOOKUP($A23,'ADR Raw Data'!$B$6:$BE$49,'ADR Raw Data'!AK$1,FALSE)</f>
        <v>61.409639248047299</v>
      </c>
      <c r="R23" s="112">
        <f>VLOOKUP($A23,'ADR Raw Data'!$B$6:$BE$49,'ADR Raw Data'!AL$1,FALSE)</f>
        <v>56.858271888383499</v>
      </c>
      <c r="S23" s="111">
        <f>VLOOKUP($A23,'ADR Raw Data'!$B$6:$BE$49,'ADR Raw Data'!AN$1,FALSE)</f>
        <v>83.660224284012102</v>
      </c>
      <c r="T23" s="111">
        <f>VLOOKUP($A23,'ADR Raw Data'!$B$6:$BE$49,'ADR Raw Data'!AO$1,FALSE)</f>
        <v>82.265333392171499</v>
      </c>
      <c r="U23" s="112">
        <f>VLOOKUP($A23,'ADR Raw Data'!$B$6:$BE$49,'ADR Raw Data'!AP$1,FALSE)</f>
        <v>82.962778838091793</v>
      </c>
      <c r="V23" s="113">
        <f>VLOOKUP($A23,'ADR Raw Data'!$B$6:$BE$49,'ADR Raw Data'!AR$1,FALSE)</f>
        <v>64.319524633120295</v>
      </c>
      <c r="X23" s="110">
        <f>VLOOKUP($A23,'RevPAR Raw Data'!$B$6:$BE$49,'RevPAR Raw Data'!AG$1,FALSE)</f>
        <v>48.037831624762397</v>
      </c>
      <c r="Y23" s="111">
        <f>VLOOKUP($A23,'RevPAR Raw Data'!$B$6:$BE$49,'RevPAR Raw Data'!AH$1,FALSE)</f>
        <v>55.8709858159162</v>
      </c>
      <c r="Z23" s="111">
        <f>VLOOKUP($A23,'RevPAR Raw Data'!$B$6:$BE$49,'RevPAR Raw Data'!AI$1,FALSE)</f>
        <v>59.278506685494897</v>
      </c>
      <c r="AA23" s="111">
        <f>VLOOKUP($A23,'RevPAR Raw Data'!$B$6:$BE$49,'RevPAR Raw Data'!AJ$1,FALSE)</f>
        <v>59.681412007413599</v>
      </c>
      <c r="AB23" s="111">
        <f>VLOOKUP($A23,'RevPAR Raw Data'!$B$6:$BE$49,'RevPAR Raw Data'!AK$1,FALSE)</f>
        <v>61.409639248047299</v>
      </c>
      <c r="AC23" s="112">
        <f>VLOOKUP($A23,'RevPAR Raw Data'!$B$6:$BE$49,'RevPAR Raw Data'!AL$1,FALSE)</f>
        <v>56.858271888383499</v>
      </c>
      <c r="AD23" s="111">
        <f>VLOOKUP($A23,'RevPAR Raw Data'!$B$6:$BE$49,'RevPAR Raw Data'!AN$1,FALSE)</f>
        <v>83.660224284012102</v>
      </c>
      <c r="AE23" s="111">
        <f>VLOOKUP($A23,'RevPAR Raw Data'!$B$6:$BE$49,'RevPAR Raw Data'!AO$1,FALSE)</f>
        <v>82.265333392171499</v>
      </c>
      <c r="AF23" s="112">
        <f>VLOOKUP($A23,'RevPAR Raw Data'!$B$6:$BE$49,'RevPAR Raw Data'!AP$1,FALSE)</f>
        <v>82.962778838091793</v>
      </c>
      <c r="AG23" s="113">
        <f>VLOOKUP($A23,'RevPAR Raw Data'!$B$6:$BE$49,'RevPAR Raw Data'!AR$1,FALSE)</f>
        <v>64.319524633120295</v>
      </c>
    </row>
    <row r="24" spans="1:33" x14ac:dyDescent="0.25">
      <c r="A24" s="90" t="s">
        <v>14</v>
      </c>
      <c r="B24" s="78">
        <f>(VLOOKUP($A23,'Occupancy Raw Data'!$B$8:$BE$51,'Occupancy Raw Data'!AT$3,FALSE))/100</f>
        <v>1.31089479372575E-2</v>
      </c>
      <c r="C24" s="79">
        <f>(VLOOKUP($A23,'Occupancy Raw Data'!$B$8:$BE$51,'Occupancy Raw Data'!AU$3,FALSE))/100</f>
        <v>5.4080973628656904E-3</v>
      </c>
      <c r="D24" s="79">
        <f>(VLOOKUP($A23,'Occupancy Raw Data'!$B$8:$BE$51,'Occupancy Raw Data'!AV$3,FALSE))/100</f>
        <v>1.0215039111048601E-2</v>
      </c>
      <c r="E24" s="79">
        <f>(VLOOKUP($A23,'Occupancy Raw Data'!$B$8:$BE$51,'Occupancy Raw Data'!AW$3,FALSE))/100</f>
        <v>2.5003214591370001E-2</v>
      </c>
      <c r="F24" s="79">
        <f>(VLOOKUP($A23,'Occupancy Raw Data'!$B$8:$BE$51,'Occupancy Raw Data'!AX$3,FALSE))/100</f>
        <v>3.2946676134779397E-2</v>
      </c>
      <c r="G24" s="79">
        <f>(VLOOKUP($A23,'Occupancy Raw Data'!$B$8:$BE$51,'Occupancy Raw Data'!AY$3,FALSE))/100</f>
        <v>1.7584575809605599E-2</v>
      </c>
      <c r="H24" s="80">
        <f>(VLOOKUP($A23,'Occupancy Raw Data'!$B$8:$BE$51,'Occupancy Raw Data'!BA$3,FALSE))/100</f>
        <v>5.1087607083818903E-2</v>
      </c>
      <c r="I24" s="80">
        <f>(VLOOKUP($A23,'Occupancy Raw Data'!$B$8:$BE$51,'Occupancy Raw Data'!BB$3,FALSE))/100</f>
        <v>3.3837277672655104E-2</v>
      </c>
      <c r="J24" s="79">
        <f>(VLOOKUP($A23,'Occupancy Raw Data'!$B$8:$BE$51,'Occupancy Raw Data'!BC$3,FALSE))/100</f>
        <v>4.2425078075711407E-2</v>
      </c>
      <c r="K24" s="81">
        <f>(VLOOKUP($A23,'Occupancy Raw Data'!$B$8:$BE$51,'Occupancy Raw Data'!BE$3,FALSE))/100</f>
        <v>2.54672067390645E-2</v>
      </c>
      <c r="M24" s="78">
        <f>(VLOOKUP($A23,'ADR Raw Data'!$B$6:$BE$49,'ADR Raw Data'!AT$1,FALSE))/100</f>
        <v>1.45218304516354E-2</v>
      </c>
      <c r="N24" s="79">
        <f>(VLOOKUP($A23,'ADR Raw Data'!$B$6:$BE$49,'ADR Raw Data'!AU$1,FALSE))/100</f>
        <v>1.8972705630180501E-3</v>
      </c>
      <c r="O24" s="79">
        <f>(VLOOKUP($A23,'ADR Raw Data'!$B$6:$BE$49,'ADR Raw Data'!AV$1,FALSE))/100</f>
        <v>1.1559904843731299E-2</v>
      </c>
      <c r="P24" s="79">
        <f>(VLOOKUP($A23,'ADR Raw Data'!$B$6:$BE$49,'ADR Raw Data'!AW$1,FALSE))/100</f>
        <v>1.7280490354992899E-2</v>
      </c>
      <c r="Q24" s="79">
        <f>(VLOOKUP($A23,'ADR Raw Data'!$B$6:$BE$49,'ADR Raw Data'!AX$1,FALSE))/100</f>
        <v>1.34183074995999E-2</v>
      </c>
      <c r="R24" s="79">
        <f>(VLOOKUP($A23,'ADR Raw Data'!$B$6:$BE$49,'ADR Raw Data'!AY$1,FALSE))/100</f>
        <v>1.1782764101922501E-2</v>
      </c>
      <c r="S24" s="80">
        <f>(VLOOKUP($A23,'ADR Raw Data'!$B$6:$BE$49,'ADR Raw Data'!BA$1,FALSE))/100</f>
        <v>7.9364082035209602E-2</v>
      </c>
      <c r="T24" s="80">
        <f>(VLOOKUP($A23,'ADR Raw Data'!$B$6:$BE$49,'ADR Raw Data'!BB$1,FALSE))/100</f>
        <v>5.1869030051974498E-2</v>
      </c>
      <c r="U24" s="79">
        <f>(VLOOKUP($A23,'ADR Raw Data'!$B$6:$BE$49,'ADR Raw Data'!BC$1,FALSE))/100</f>
        <v>6.5554764121464798E-2</v>
      </c>
      <c r="V24" s="81">
        <f>(VLOOKUP($A23,'ADR Raw Data'!$B$6:$BE$49,'ADR Raw Data'!BE$1,FALSE))/100</f>
        <v>3.1001984942463298E-2</v>
      </c>
      <c r="X24" s="78">
        <f>(VLOOKUP($A23,'RevPAR Raw Data'!$B$6:$BE$49,'RevPAR Raw Data'!AT$1,FALSE))/100</f>
        <v>1.45218304516354E-2</v>
      </c>
      <c r="Y24" s="79">
        <f>(VLOOKUP($A23,'RevPAR Raw Data'!$B$6:$BE$49,'RevPAR Raw Data'!AU$1,FALSE))/100</f>
        <v>1.8972705630180501E-3</v>
      </c>
      <c r="Z24" s="79">
        <f>(VLOOKUP($A23,'RevPAR Raw Data'!$B$6:$BE$49,'RevPAR Raw Data'!AV$1,FALSE))/100</f>
        <v>1.1559904843731299E-2</v>
      </c>
      <c r="AA24" s="79">
        <f>(VLOOKUP($A23,'RevPAR Raw Data'!$B$6:$BE$49,'RevPAR Raw Data'!AW$1,FALSE))/100</f>
        <v>1.7280490354992899E-2</v>
      </c>
      <c r="AB24" s="79">
        <f>(VLOOKUP($A23,'RevPAR Raw Data'!$B$6:$BE$49,'RevPAR Raw Data'!AX$1,FALSE))/100</f>
        <v>1.34183074995999E-2</v>
      </c>
      <c r="AC24" s="79">
        <f>(VLOOKUP($A23,'RevPAR Raw Data'!$B$6:$BE$49,'RevPAR Raw Data'!AY$1,FALSE))/100</f>
        <v>1.1782764101922501E-2</v>
      </c>
      <c r="AD24" s="80">
        <f>(VLOOKUP($A23,'RevPAR Raw Data'!$B$6:$BE$49,'RevPAR Raw Data'!BA$1,FALSE))/100</f>
        <v>7.9364082035209602E-2</v>
      </c>
      <c r="AE24" s="80">
        <f>(VLOOKUP($A23,'RevPAR Raw Data'!$B$6:$BE$49,'RevPAR Raw Data'!BB$1,FALSE))/100</f>
        <v>5.1869030051974498E-2</v>
      </c>
      <c r="AF24" s="79">
        <f>(VLOOKUP($A23,'RevPAR Raw Data'!$B$6:$BE$49,'RevPAR Raw Data'!BC$1,FALSE))/100</f>
        <v>6.5554764121464798E-2</v>
      </c>
      <c r="AG24" s="81">
        <f>(VLOOKUP($A23,'RevPAR Raw Data'!$B$6:$BE$49,'RevPAR Raw Data'!BE$1,FALSE))/100</f>
        <v>3.1001984942463298E-2</v>
      </c>
    </row>
    <row r="25" spans="1:33" x14ac:dyDescent="0.25">
      <c r="A25" s="128"/>
      <c r="B25" s="106"/>
      <c r="C25" s="107"/>
      <c r="D25" s="107"/>
      <c r="E25" s="107"/>
      <c r="F25" s="107"/>
      <c r="G25" s="108"/>
      <c r="H25" s="88"/>
      <c r="I25" s="88"/>
      <c r="J25" s="108"/>
      <c r="K25" s="109"/>
      <c r="M25" s="110"/>
      <c r="N25" s="111"/>
      <c r="O25" s="111"/>
      <c r="P25" s="111"/>
      <c r="Q25" s="111"/>
      <c r="R25" s="112"/>
      <c r="S25" s="111"/>
      <c r="T25" s="111"/>
      <c r="U25" s="112"/>
      <c r="V25" s="113"/>
      <c r="X25" s="110"/>
      <c r="Y25" s="111"/>
      <c r="Z25" s="111"/>
      <c r="AA25" s="111"/>
      <c r="AB25" s="111"/>
      <c r="AC25" s="112"/>
      <c r="AD25" s="111"/>
      <c r="AE25" s="111"/>
      <c r="AF25" s="112"/>
      <c r="AG25" s="113"/>
    </row>
    <row r="26" spans="1:33" x14ac:dyDescent="0.25">
      <c r="A26" s="105" t="s">
        <v>22</v>
      </c>
      <c r="B26" s="82">
        <f>(VLOOKUP($A26,'Occupancy Raw Data'!$B$8:$BE$51,'Occupancy Raw Data'!AG$3,FALSE))/100</f>
        <v>0.53032142021525497</v>
      </c>
      <c r="C26" s="88">
        <f>(VLOOKUP($A26,'Occupancy Raw Data'!$B$8:$BE$51,'Occupancy Raw Data'!AH$3,FALSE))/100</f>
        <v>0.56476661207299894</v>
      </c>
      <c r="D26" s="88">
        <f>(VLOOKUP($A26,'Occupancy Raw Data'!$B$8:$BE$51,'Occupancy Raw Data'!AI$3,FALSE))/100</f>
        <v>0.57931679925128599</v>
      </c>
      <c r="E26" s="88">
        <f>(VLOOKUP($A26,'Occupancy Raw Data'!$B$8:$BE$51,'Occupancy Raw Data'!AJ$3,FALSE))/100</f>
        <v>0.59599467711745402</v>
      </c>
      <c r="F26" s="88">
        <f>(VLOOKUP($A26,'Occupancy Raw Data'!$B$8:$BE$51,'Occupancy Raw Data'!AK$3,FALSE))/100</f>
        <v>0.61639418577445004</v>
      </c>
      <c r="G26" s="89">
        <f>(VLOOKUP($A26,'Occupancy Raw Data'!$B$8:$BE$51,'Occupancy Raw Data'!AL$3,FALSE))/100</f>
        <v>0.57735873888628897</v>
      </c>
      <c r="H26" s="88">
        <f>(VLOOKUP($A26,'Occupancy Raw Data'!$B$8:$BE$51,'Occupancy Raw Data'!AN$3,FALSE))/100</f>
        <v>0.69731954843238098</v>
      </c>
      <c r="I26" s="88">
        <f>(VLOOKUP($A26,'Occupancy Raw Data'!$B$8:$BE$51,'Occupancy Raw Data'!AO$3,FALSE))/100</f>
        <v>0.69365641085634</v>
      </c>
      <c r="J26" s="89">
        <f>(VLOOKUP($A26,'Occupancy Raw Data'!$B$8:$BE$51,'Occupancy Raw Data'!AP$3,FALSE))/100</f>
        <v>0.69548797964436104</v>
      </c>
      <c r="K26" s="83">
        <f>(VLOOKUP($A26,'Occupancy Raw Data'!$B$8:$BE$51,'Occupancy Raw Data'!AR$3,FALSE))/100</f>
        <v>0.61110995053145201</v>
      </c>
      <c r="M26" s="110">
        <f>VLOOKUP($A26,'ADR Raw Data'!$B$6:$BE$49,'ADR Raw Data'!AG$1,FALSE)</f>
        <v>36.0261117118039</v>
      </c>
      <c r="N26" s="111">
        <f>VLOOKUP($A26,'ADR Raw Data'!$B$6:$BE$49,'ADR Raw Data'!AH$1,FALSE)</f>
        <v>37.9181599555451</v>
      </c>
      <c r="O26" s="111">
        <f>VLOOKUP($A26,'ADR Raw Data'!$B$6:$BE$49,'ADR Raw Data'!AI$1,FALSE)</f>
        <v>39.192605170069001</v>
      </c>
      <c r="P26" s="111">
        <f>VLOOKUP($A26,'ADR Raw Data'!$B$6:$BE$49,'ADR Raw Data'!AJ$1,FALSE)</f>
        <v>40.391440450251501</v>
      </c>
      <c r="Q26" s="111">
        <f>VLOOKUP($A26,'ADR Raw Data'!$B$6:$BE$49,'ADR Raw Data'!AK$1,FALSE)</f>
        <v>43.523746916676401</v>
      </c>
      <c r="R26" s="112">
        <f>VLOOKUP($A26,'ADR Raw Data'!$B$6:$BE$49,'ADR Raw Data'!AL$1,FALSE)</f>
        <v>39.410412840869199</v>
      </c>
      <c r="S26" s="111">
        <f>VLOOKUP($A26,'ADR Raw Data'!$B$6:$BE$49,'ADR Raw Data'!AN$1,FALSE)</f>
        <v>61.969814895297098</v>
      </c>
      <c r="T26" s="111">
        <f>VLOOKUP($A26,'ADR Raw Data'!$B$6:$BE$49,'ADR Raw Data'!AO$1,FALSE)</f>
        <v>61.134477964874797</v>
      </c>
      <c r="U26" s="112">
        <f>VLOOKUP($A26,'ADR Raw Data'!$B$6:$BE$49,'ADR Raw Data'!AP$1,FALSE)</f>
        <v>61.552146430085898</v>
      </c>
      <c r="V26" s="113">
        <f>VLOOKUP($A26,'ADR Raw Data'!$B$6:$BE$49,'ADR Raw Data'!AR$1,FALSE)</f>
        <v>45.736622437788199</v>
      </c>
      <c r="X26" s="110">
        <f>VLOOKUP($A26,'RevPAR Raw Data'!$B$6:$BE$49,'RevPAR Raw Data'!AG$1,FALSE)</f>
        <v>36.0261117118039</v>
      </c>
      <c r="Y26" s="111">
        <f>VLOOKUP($A26,'RevPAR Raw Data'!$B$6:$BE$49,'RevPAR Raw Data'!AH$1,FALSE)</f>
        <v>37.9181599555451</v>
      </c>
      <c r="Z26" s="111">
        <f>VLOOKUP($A26,'RevPAR Raw Data'!$B$6:$BE$49,'RevPAR Raw Data'!AI$1,FALSE)</f>
        <v>39.192605170069001</v>
      </c>
      <c r="AA26" s="111">
        <f>VLOOKUP($A26,'RevPAR Raw Data'!$B$6:$BE$49,'RevPAR Raw Data'!AJ$1,FALSE)</f>
        <v>40.391440450251501</v>
      </c>
      <c r="AB26" s="111">
        <f>VLOOKUP($A26,'RevPAR Raw Data'!$B$6:$BE$49,'RevPAR Raw Data'!AK$1,FALSE)</f>
        <v>43.523746916676401</v>
      </c>
      <c r="AC26" s="112">
        <f>VLOOKUP($A26,'RevPAR Raw Data'!$B$6:$BE$49,'RevPAR Raw Data'!AL$1,FALSE)</f>
        <v>39.410412840869199</v>
      </c>
      <c r="AD26" s="111">
        <f>VLOOKUP($A26,'RevPAR Raw Data'!$B$6:$BE$49,'RevPAR Raw Data'!AN$1,FALSE)</f>
        <v>61.969814895297098</v>
      </c>
      <c r="AE26" s="111">
        <f>VLOOKUP($A26,'RevPAR Raw Data'!$B$6:$BE$49,'RevPAR Raw Data'!AO$1,FALSE)</f>
        <v>61.134477964874797</v>
      </c>
      <c r="AF26" s="112">
        <f>VLOOKUP($A26,'RevPAR Raw Data'!$B$6:$BE$49,'RevPAR Raw Data'!AP$1,FALSE)</f>
        <v>61.552146430085898</v>
      </c>
      <c r="AG26" s="113">
        <f>VLOOKUP($A26,'RevPAR Raw Data'!$B$6:$BE$49,'RevPAR Raw Data'!AR$1,FALSE)</f>
        <v>45.736622437788199</v>
      </c>
    </row>
    <row r="27" spans="1:33" x14ac:dyDescent="0.25">
      <c r="A27" s="90" t="s">
        <v>14</v>
      </c>
      <c r="B27" s="78">
        <f>(VLOOKUP($A26,'Occupancy Raw Data'!$B$8:$BE$51,'Occupancy Raw Data'!AT$3,FALSE))/100</f>
        <v>3.77335122902153E-2</v>
      </c>
      <c r="C27" s="79">
        <f>(VLOOKUP($A26,'Occupancy Raw Data'!$B$8:$BE$51,'Occupancy Raw Data'!AU$3,FALSE))/100</f>
        <v>3.15508507449207E-2</v>
      </c>
      <c r="D27" s="79">
        <f>(VLOOKUP($A26,'Occupancy Raw Data'!$B$8:$BE$51,'Occupancy Raw Data'!AV$3,FALSE))/100</f>
        <v>3.7186862904992499E-2</v>
      </c>
      <c r="E27" s="79">
        <f>(VLOOKUP($A26,'Occupancy Raw Data'!$B$8:$BE$51,'Occupancy Raw Data'!AW$3,FALSE))/100</f>
        <v>4.2007458495167606E-2</v>
      </c>
      <c r="F27" s="79">
        <f>(VLOOKUP($A26,'Occupancy Raw Data'!$B$8:$BE$51,'Occupancy Raw Data'!AX$3,FALSE))/100</f>
        <v>4.9593920991303601E-2</v>
      </c>
      <c r="G27" s="79">
        <f>(VLOOKUP($A26,'Occupancy Raw Data'!$B$8:$BE$51,'Occupancy Raw Data'!AY$3,FALSE))/100</f>
        <v>3.9772862605488096E-2</v>
      </c>
      <c r="H27" s="80">
        <f>(VLOOKUP($A26,'Occupancy Raw Data'!$B$8:$BE$51,'Occupancy Raw Data'!BA$3,FALSE))/100</f>
        <v>5.8546452769795101E-2</v>
      </c>
      <c r="I27" s="80">
        <f>(VLOOKUP($A26,'Occupancy Raw Data'!$B$8:$BE$51,'Occupancy Raw Data'!BB$3,FALSE))/100</f>
        <v>4.3384701992208494E-2</v>
      </c>
      <c r="J27" s="79">
        <f>(VLOOKUP($A26,'Occupancy Raw Data'!$B$8:$BE$51,'Occupancy Raw Data'!BC$3,FALSE))/100</f>
        <v>5.09308582352977E-2</v>
      </c>
      <c r="K27" s="81">
        <f>(VLOOKUP($A26,'Occupancy Raw Data'!$B$8:$BE$51,'Occupancy Raw Data'!BE$3,FALSE))/100</f>
        <v>4.3361578306424099E-2</v>
      </c>
      <c r="M27" s="78">
        <f>(VLOOKUP($A26,'ADR Raw Data'!$B$6:$BE$49,'ADR Raw Data'!AT$1,FALSE))/100</f>
        <v>3.9986491558723102E-2</v>
      </c>
      <c r="N27" s="79">
        <f>(VLOOKUP($A26,'ADR Raw Data'!$B$6:$BE$49,'ADR Raw Data'!AU$1,FALSE))/100</f>
        <v>1.05425404069383E-2</v>
      </c>
      <c r="O27" s="79">
        <f>(VLOOKUP($A26,'ADR Raw Data'!$B$6:$BE$49,'ADR Raw Data'!AV$1,FALSE))/100</f>
        <v>1.8671265217186098E-2</v>
      </c>
      <c r="P27" s="79">
        <f>(VLOOKUP($A26,'ADR Raw Data'!$B$6:$BE$49,'ADR Raw Data'!AW$1,FALSE))/100</f>
        <v>6.4351217558449407E-3</v>
      </c>
      <c r="Q27" s="79">
        <f>(VLOOKUP($A26,'ADR Raw Data'!$B$6:$BE$49,'ADR Raw Data'!AX$1,FALSE))/100</f>
        <v>-4.3767933487815604E-3</v>
      </c>
      <c r="R27" s="79">
        <f>(VLOOKUP($A26,'ADR Raw Data'!$B$6:$BE$49,'ADR Raw Data'!AY$1,FALSE))/100</f>
        <v>1.31661908275401E-2</v>
      </c>
      <c r="S27" s="80">
        <f>(VLOOKUP($A26,'ADR Raw Data'!$B$6:$BE$49,'ADR Raw Data'!BA$1,FALSE))/100</f>
        <v>8.7837452816224598E-2</v>
      </c>
      <c r="T27" s="80">
        <f>(VLOOKUP($A26,'ADR Raw Data'!$B$6:$BE$49,'ADR Raw Data'!BB$1,FALSE))/100</f>
        <v>5.9596501833579694E-2</v>
      </c>
      <c r="U27" s="79">
        <f>(VLOOKUP($A26,'ADR Raw Data'!$B$6:$BE$49,'ADR Raw Data'!BC$1,FALSE))/100</f>
        <v>7.3627086569787406E-2</v>
      </c>
      <c r="V27" s="81">
        <f>(VLOOKUP($A26,'ADR Raw Data'!$B$6:$BE$49,'ADR Raw Data'!BE$1,FALSE))/100</f>
        <v>3.5560093295470996E-2</v>
      </c>
      <c r="X27" s="78">
        <f>(VLOOKUP($A26,'RevPAR Raw Data'!$B$6:$BE$49,'RevPAR Raw Data'!AT$1,FALSE))/100</f>
        <v>3.9986491558723102E-2</v>
      </c>
      <c r="Y27" s="79">
        <f>(VLOOKUP($A26,'RevPAR Raw Data'!$B$6:$BE$49,'RevPAR Raw Data'!AU$1,FALSE))/100</f>
        <v>1.05425404069383E-2</v>
      </c>
      <c r="Z27" s="79">
        <f>(VLOOKUP($A26,'RevPAR Raw Data'!$B$6:$BE$49,'RevPAR Raw Data'!AV$1,FALSE))/100</f>
        <v>1.8671265217186098E-2</v>
      </c>
      <c r="AA27" s="79">
        <f>(VLOOKUP($A26,'RevPAR Raw Data'!$B$6:$BE$49,'RevPAR Raw Data'!AW$1,FALSE))/100</f>
        <v>6.4351217558449407E-3</v>
      </c>
      <c r="AB27" s="79">
        <f>(VLOOKUP($A26,'RevPAR Raw Data'!$B$6:$BE$49,'RevPAR Raw Data'!AX$1,FALSE))/100</f>
        <v>-4.3767933487815604E-3</v>
      </c>
      <c r="AC27" s="79">
        <f>(VLOOKUP($A26,'RevPAR Raw Data'!$B$6:$BE$49,'RevPAR Raw Data'!AY$1,FALSE))/100</f>
        <v>1.31661908275401E-2</v>
      </c>
      <c r="AD27" s="80">
        <f>(VLOOKUP($A26,'RevPAR Raw Data'!$B$6:$BE$49,'RevPAR Raw Data'!BA$1,FALSE))/100</f>
        <v>8.7837452816224598E-2</v>
      </c>
      <c r="AE27" s="80">
        <f>(VLOOKUP($A26,'RevPAR Raw Data'!$B$6:$BE$49,'RevPAR Raw Data'!BB$1,FALSE))/100</f>
        <v>5.9596501833579694E-2</v>
      </c>
      <c r="AF27" s="79">
        <f>(VLOOKUP($A26,'RevPAR Raw Data'!$B$6:$BE$49,'RevPAR Raw Data'!BC$1,FALSE))/100</f>
        <v>7.3627086569787406E-2</v>
      </c>
      <c r="AG27" s="81">
        <f>(VLOOKUP($A26,'RevPAR Raw Data'!$B$6:$BE$49,'RevPAR Raw Data'!BE$1,FALSE))/100</f>
        <v>3.5560093295470996E-2</v>
      </c>
    </row>
    <row r="28" spans="1:33" x14ac:dyDescent="0.25">
      <c r="A28" s="143" t="s">
        <v>23</v>
      </c>
      <c r="B28" s="119"/>
      <c r="C28" s="120"/>
      <c r="D28" s="120"/>
      <c r="E28" s="120"/>
      <c r="F28" s="120"/>
      <c r="G28" s="121"/>
      <c r="H28" s="120"/>
      <c r="I28" s="120"/>
      <c r="J28" s="121"/>
      <c r="K28" s="122"/>
      <c r="M28" s="119"/>
      <c r="N28" s="120"/>
      <c r="O28" s="120"/>
      <c r="P28" s="120"/>
      <c r="Q28" s="120"/>
      <c r="R28" s="121"/>
      <c r="S28" s="120"/>
      <c r="T28" s="120"/>
      <c r="U28" s="121"/>
      <c r="V28" s="122"/>
      <c r="X28" s="119"/>
      <c r="Y28" s="120"/>
      <c r="Z28" s="120"/>
      <c r="AA28" s="120"/>
      <c r="AB28" s="120"/>
      <c r="AC28" s="121"/>
      <c r="AD28" s="120"/>
      <c r="AE28" s="120"/>
      <c r="AF28" s="121"/>
      <c r="AG28" s="122"/>
    </row>
    <row r="29" spans="1:33" x14ac:dyDescent="0.25">
      <c r="A29" s="105" t="s">
        <v>24</v>
      </c>
      <c r="B29" s="106">
        <f>(VLOOKUP($A29,'Occupancy Raw Data'!$B$8:$BE$45,'Occupancy Raw Data'!AG$3,FALSE))/100</f>
        <v>0.49067192248668401</v>
      </c>
      <c r="C29" s="107">
        <f>(VLOOKUP($A29,'Occupancy Raw Data'!$B$8:$BE$45,'Occupancy Raw Data'!AH$3,FALSE))/100</f>
        <v>0.61162097914723301</v>
      </c>
      <c r="D29" s="107">
        <f>(VLOOKUP($A29,'Occupancy Raw Data'!$B$8:$BE$45,'Occupancy Raw Data'!AI$3,FALSE))/100</f>
        <v>0.65577137182920497</v>
      </c>
      <c r="E29" s="107">
        <f>(VLOOKUP($A29,'Occupancy Raw Data'!$B$8:$BE$45,'Occupancy Raw Data'!AJ$3,FALSE))/100</f>
        <v>0.66379803207654997</v>
      </c>
      <c r="F29" s="107">
        <f>(VLOOKUP($A29,'Occupancy Raw Data'!$B$8:$BE$45,'Occupancy Raw Data'!AK$3,FALSE))/100</f>
        <v>0.67814371257485007</v>
      </c>
      <c r="G29" s="108">
        <f>(VLOOKUP($A29,'Occupancy Raw Data'!$B$8:$BE$45,'Occupancy Raw Data'!AL$3,FALSE))/100</f>
        <v>0.62000120362290401</v>
      </c>
      <c r="H29" s="88">
        <f>(VLOOKUP($A29,'Occupancy Raw Data'!$B$8:$BE$45,'Occupancy Raw Data'!AN$3,FALSE))/100</f>
        <v>0.77683326813709197</v>
      </c>
      <c r="I29" s="88">
        <f>(VLOOKUP($A29,'Occupancy Raw Data'!$B$8:$BE$45,'Occupancy Raw Data'!AO$3,FALSE))/100</f>
        <v>0.77450877140191909</v>
      </c>
      <c r="J29" s="108">
        <f>(VLOOKUP($A29,'Occupancy Raw Data'!$B$8:$BE$45,'Occupancy Raw Data'!AP$3,FALSE))/100</f>
        <v>0.77567101976950592</v>
      </c>
      <c r="K29" s="109">
        <f>(VLOOKUP($A29,'Occupancy Raw Data'!$B$8:$BE$45,'Occupancy Raw Data'!AR$3,FALSE))/100</f>
        <v>0.66447829395050506</v>
      </c>
      <c r="M29" s="110">
        <f>VLOOKUP($A29,'ADR Raw Data'!$B$6:$BE$43,'ADR Raw Data'!AG$1,FALSE)</f>
        <v>106.69716263453201</v>
      </c>
      <c r="N29" s="111">
        <f>VLOOKUP($A29,'ADR Raw Data'!$B$6:$BE$43,'ADR Raw Data'!AH$1,FALSE)</f>
        <v>112.40610917052</v>
      </c>
      <c r="O29" s="111">
        <f>VLOOKUP($A29,'ADR Raw Data'!$B$6:$BE$43,'ADR Raw Data'!AI$1,FALSE)</f>
        <v>115.013047044383</v>
      </c>
      <c r="P29" s="111">
        <f>VLOOKUP($A29,'ADR Raw Data'!$B$6:$BE$43,'ADR Raw Data'!AJ$1,FALSE)</f>
        <v>116.829894378966</v>
      </c>
      <c r="Q29" s="111">
        <f>VLOOKUP($A29,'ADR Raw Data'!$B$6:$BE$43,'ADR Raw Data'!AK$1,FALSE)</f>
        <v>120.179381898454</v>
      </c>
      <c r="R29" s="112">
        <f>VLOOKUP($A29,'ADR Raw Data'!$B$6:$BE$43,'ADR Raw Data'!AL$1,FALSE)</f>
        <v>114.701663228906</v>
      </c>
      <c r="S29" s="111">
        <f>VLOOKUP($A29,'ADR Raw Data'!$B$6:$BE$43,'ADR Raw Data'!AN$1,FALSE)</f>
        <v>139.69879912071701</v>
      </c>
      <c r="T29" s="111">
        <f>VLOOKUP($A29,'ADR Raw Data'!$B$6:$BE$43,'ADR Raw Data'!AO$1,FALSE)</f>
        <v>139.488001592898</v>
      </c>
      <c r="U29" s="112">
        <f>VLOOKUP($A29,'ADR Raw Data'!$B$6:$BE$43,'ADR Raw Data'!AP$1,FALSE)</f>
        <v>139.59355828399299</v>
      </c>
      <c r="V29" s="113">
        <f>VLOOKUP($A29,'ADR Raw Data'!$B$6:$BE$43,'ADR Raw Data'!AR$1,FALSE)</f>
        <v>123.003738834538</v>
      </c>
      <c r="X29" s="110">
        <f>VLOOKUP($A29,'RevPAR Raw Data'!$B$6:$BE$43,'RevPAR Raw Data'!AG$1,FALSE)</f>
        <v>52.353301913760397</v>
      </c>
      <c r="Y29" s="111">
        <f>VLOOKUP($A29,'RevPAR Raw Data'!$B$6:$BE$43,'RevPAR Raw Data'!AH$1,FALSE)</f>
        <v>68.749934553004493</v>
      </c>
      <c r="Z29" s="111">
        <f>VLOOKUP($A29,'RevPAR Raw Data'!$B$6:$BE$43,'RevPAR Raw Data'!AI$1,FALSE)</f>
        <v>75.422263638551996</v>
      </c>
      <c r="AA29" s="111">
        <f>VLOOKUP($A29,'RevPAR Raw Data'!$B$6:$BE$43,'RevPAR Raw Data'!AJ$1,FALSE)</f>
        <v>77.551453976469105</v>
      </c>
      <c r="AB29" s="111">
        <f>VLOOKUP($A29,'RevPAR Raw Data'!$B$6:$BE$43,'RevPAR Raw Data'!AK$1,FALSE)</f>
        <v>81.498892215568802</v>
      </c>
      <c r="AC29" s="112">
        <f>VLOOKUP($A29,'RevPAR Raw Data'!$B$6:$BE$43,'RevPAR Raw Data'!AL$1,FALSE)</f>
        <v>71.115169259471003</v>
      </c>
      <c r="AD29" s="111">
        <f>VLOOKUP($A29,'RevPAR Raw Data'!$B$6:$BE$43,'RevPAR Raw Data'!AN$1,FALSE)</f>
        <v>108.522674675774</v>
      </c>
      <c r="AE29" s="111">
        <f>VLOOKUP($A29,'RevPAR Raw Data'!$B$6:$BE$43,'RevPAR Raw Data'!AO$1,FALSE)</f>
        <v>108.034680739024</v>
      </c>
      <c r="AF29" s="112">
        <f>VLOOKUP($A29,'RevPAR Raw Data'!$B$6:$BE$43,'RevPAR Raw Data'!AP$1,FALSE)</f>
        <v>108.278677707399</v>
      </c>
      <c r="AG29" s="113">
        <f>VLOOKUP($A29,'RevPAR Raw Data'!$B$6:$BE$43,'RevPAR Raw Data'!AR$1,FALSE)</f>
        <v>81.733314530307595</v>
      </c>
    </row>
    <row r="30" spans="1:33" x14ac:dyDescent="0.25">
      <c r="A30" s="90" t="s">
        <v>14</v>
      </c>
      <c r="B30" s="78">
        <f>(VLOOKUP($A29,'Occupancy Raw Data'!$B$8:$BE$51,'Occupancy Raw Data'!AT$3,FALSE))/100</f>
        <v>4.0784948063058095E-2</v>
      </c>
      <c r="C30" s="79">
        <f>(VLOOKUP($A29,'Occupancy Raw Data'!$B$8:$BE$51,'Occupancy Raw Data'!AU$3,FALSE))/100</f>
        <v>3.8199829689077501E-2</v>
      </c>
      <c r="D30" s="79">
        <f>(VLOOKUP($A29,'Occupancy Raw Data'!$B$8:$BE$51,'Occupancy Raw Data'!AV$3,FALSE))/100</f>
        <v>6.4866904719712098E-2</v>
      </c>
      <c r="E30" s="79">
        <f>(VLOOKUP($A29,'Occupancy Raw Data'!$B$8:$BE$51,'Occupancy Raw Data'!AW$3,FALSE))/100</f>
        <v>7.0703038233919602E-2</v>
      </c>
      <c r="F30" s="79">
        <f>(VLOOKUP($A29,'Occupancy Raw Data'!$B$8:$BE$51,'Occupancy Raw Data'!AX$3,FALSE))/100</f>
        <v>0.10017106703230799</v>
      </c>
      <c r="G30" s="79">
        <f>(VLOOKUP($A29,'Occupancy Raw Data'!$B$8:$BE$51,'Occupancy Raw Data'!AY$3,FALSE))/100</f>
        <v>6.4229678421268199E-2</v>
      </c>
      <c r="H30" s="80">
        <f>(VLOOKUP($A29,'Occupancy Raw Data'!$B$8:$BE$51,'Occupancy Raw Data'!BA$3,FALSE))/100</f>
        <v>0.101558524146555</v>
      </c>
      <c r="I30" s="80">
        <f>(VLOOKUP($A29,'Occupancy Raw Data'!$B$8:$BE$51,'Occupancy Raw Data'!BB$3,FALSE))/100</f>
        <v>6.8417062248979504E-2</v>
      </c>
      <c r="J30" s="79">
        <f>(VLOOKUP($A29,'Occupancy Raw Data'!$B$8:$BE$51,'Occupancy Raw Data'!BC$3,FALSE))/100</f>
        <v>8.4759536811378211E-2</v>
      </c>
      <c r="K30" s="81">
        <f>(VLOOKUP($A29,'Occupancy Raw Data'!$B$8:$BE$51,'Occupancy Raw Data'!BE$3,FALSE))/100</f>
        <v>7.0976381191150906E-2</v>
      </c>
      <c r="M30" s="78">
        <f>(VLOOKUP($A29,'ADR Raw Data'!$B$6:$BE$49,'ADR Raw Data'!AT$1,FALSE))/100</f>
        <v>-8.2875245322780507E-3</v>
      </c>
      <c r="N30" s="79">
        <f>(VLOOKUP($A29,'ADR Raw Data'!$B$6:$BE$49,'ADR Raw Data'!AU$1,FALSE))/100</f>
        <v>-3.5208616795585901E-3</v>
      </c>
      <c r="O30" s="79">
        <f>(VLOOKUP($A29,'ADR Raw Data'!$B$6:$BE$49,'ADR Raw Data'!AV$1,FALSE))/100</f>
        <v>-4.9911163870551903E-3</v>
      </c>
      <c r="P30" s="79">
        <f>(VLOOKUP($A29,'ADR Raw Data'!$B$6:$BE$49,'ADR Raw Data'!AW$1,FALSE))/100</f>
        <v>-6.1459361071063397E-3</v>
      </c>
      <c r="Q30" s="79">
        <f>(VLOOKUP($A29,'ADR Raw Data'!$B$6:$BE$49,'ADR Raw Data'!AX$1,FALSE))/100</f>
        <v>2.1828897862537899E-2</v>
      </c>
      <c r="R30" s="79">
        <f>(VLOOKUP($A29,'ADR Raw Data'!$B$6:$BE$49,'ADR Raw Data'!AY$1,FALSE))/100</f>
        <v>1.07436545353755E-3</v>
      </c>
      <c r="S30" s="80">
        <f>(VLOOKUP($A29,'ADR Raw Data'!$B$6:$BE$49,'ADR Raw Data'!BA$1,FALSE))/100</f>
        <v>3.9715496535805396E-2</v>
      </c>
      <c r="T30" s="80">
        <f>(VLOOKUP($A29,'ADR Raw Data'!$B$6:$BE$49,'ADR Raw Data'!BB$1,FALSE))/100</f>
        <v>2.8814466041360599E-2</v>
      </c>
      <c r="U30" s="79">
        <f>(VLOOKUP($A29,'ADR Raw Data'!$B$6:$BE$49,'ADR Raw Data'!BC$1,FALSE))/100</f>
        <v>3.4177225692325799E-2</v>
      </c>
      <c r="V30" s="81">
        <f>(VLOOKUP($A29,'ADR Raw Data'!$B$6:$BE$49,'ADR Raw Data'!BE$1,FALSE))/100</f>
        <v>1.4062382037899598E-2</v>
      </c>
      <c r="X30" s="78">
        <f>(VLOOKUP($A29,'RevPAR Raw Data'!$B$6:$BE$49,'RevPAR Raw Data'!AT$1,FALSE))/100</f>
        <v>3.2159417273159796E-2</v>
      </c>
      <c r="Y30" s="79">
        <f>(VLOOKUP($A29,'RevPAR Raw Data'!$B$6:$BE$49,'RevPAR Raw Data'!AU$1,FALSE))/100</f>
        <v>3.45444716930009E-2</v>
      </c>
      <c r="Z30" s="79">
        <f>(VLOOKUP($A29,'RevPAR Raw Data'!$B$6:$BE$49,'RevPAR Raw Data'!AV$1,FALSE))/100</f>
        <v>5.9552030061532799E-2</v>
      </c>
      <c r="AA30" s="79">
        <f>(VLOOKUP($A29,'RevPAR Raw Data'!$B$6:$BE$49,'RevPAR Raw Data'!AW$1,FALSE))/100</f>
        <v>6.4122565771249307E-2</v>
      </c>
      <c r="AB30" s="79">
        <f>(VLOOKUP($A29,'RevPAR Raw Data'!$B$6:$BE$49,'RevPAR Raw Data'!AX$1,FALSE))/100</f>
        <v>0.12418658888587601</v>
      </c>
      <c r="AC30" s="79">
        <f>(VLOOKUP($A29,'RevPAR Raw Data'!$B$6:$BE$49,'RevPAR Raw Data'!AY$1,FALSE))/100</f>
        <v>6.5373050022393409E-2</v>
      </c>
      <c r="AD30" s="80">
        <f>(VLOOKUP($A29,'RevPAR Raw Data'!$B$6:$BE$49,'RevPAR Raw Data'!BA$1,FALSE))/100</f>
        <v>0.14530746789628501</v>
      </c>
      <c r="AE30" s="80">
        <f>(VLOOKUP($A29,'RevPAR Raw Data'!$B$6:$BE$49,'RevPAR Raw Data'!BB$1,FALSE))/100</f>
        <v>9.9202929407162993E-2</v>
      </c>
      <c r="AF30" s="79">
        <f>(VLOOKUP($A29,'RevPAR Raw Data'!$B$6:$BE$49,'RevPAR Raw Data'!BC$1,FALSE))/100</f>
        <v>0.12183360832288299</v>
      </c>
      <c r="AG30" s="81">
        <f>(VLOOKUP($A29,'RevPAR Raw Data'!$B$6:$BE$49,'RevPAR Raw Data'!BE$1,FALSE))/100</f>
        <v>8.6036860217028097E-2</v>
      </c>
    </row>
    <row r="31" spans="1:33" x14ac:dyDescent="0.25">
      <c r="A31" s="128"/>
      <c r="B31" s="106"/>
      <c r="C31" s="107"/>
      <c r="D31" s="107"/>
      <c r="E31" s="107"/>
      <c r="F31" s="107"/>
      <c r="G31" s="108"/>
      <c r="H31" s="88"/>
      <c r="I31" s="88"/>
      <c r="J31" s="108"/>
      <c r="K31" s="109"/>
      <c r="M31" s="110"/>
      <c r="N31" s="111"/>
      <c r="O31" s="111"/>
      <c r="P31" s="111"/>
      <c r="Q31" s="111"/>
      <c r="R31" s="112"/>
      <c r="S31" s="111"/>
      <c r="T31" s="111"/>
      <c r="U31" s="112"/>
      <c r="V31" s="113"/>
      <c r="X31" s="110"/>
      <c r="Y31" s="111"/>
      <c r="Z31" s="111"/>
      <c r="AA31" s="111"/>
      <c r="AB31" s="111"/>
      <c r="AC31" s="112"/>
      <c r="AD31" s="111"/>
      <c r="AE31" s="111"/>
      <c r="AF31" s="112"/>
      <c r="AG31" s="113"/>
    </row>
    <row r="32" spans="1:33" x14ac:dyDescent="0.25">
      <c r="A32" s="105" t="s">
        <v>25</v>
      </c>
      <c r="B32" s="106">
        <f>(VLOOKUP($A32,'Occupancy Raw Data'!$B$8:$BE$45,'Occupancy Raw Data'!AG$3,FALSE))/100</f>
        <v>0.48866301798279899</v>
      </c>
      <c r="C32" s="107">
        <f>(VLOOKUP($A32,'Occupancy Raw Data'!$B$8:$BE$45,'Occupancy Raw Data'!AH$3,FALSE))/100</f>
        <v>0.62060203283815396</v>
      </c>
      <c r="D32" s="107">
        <f>(VLOOKUP($A32,'Occupancy Raw Data'!$B$8:$BE$45,'Occupancy Raw Data'!AI$3,FALSE))/100</f>
        <v>0.64581704456606703</v>
      </c>
      <c r="E32" s="107">
        <f>(VLOOKUP($A32,'Occupancy Raw Data'!$B$8:$BE$45,'Occupancy Raw Data'!AJ$3,FALSE))/100</f>
        <v>0.64835809225957708</v>
      </c>
      <c r="F32" s="107">
        <f>(VLOOKUP($A32,'Occupancy Raw Data'!$B$8:$BE$45,'Occupancy Raw Data'!AK$3,FALSE))/100</f>
        <v>0.63702111024237607</v>
      </c>
      <c r="G32" s="108">
        <f>(VLOOKUP($A32,'Occupancy Raw Data'!$B$8:$BE$45,'Occupancy Raw Data'!AL$3,FALSE))/100</f>
        <v>0.608092259577795</v>
      </c>
      <c r="H32" s="88">
        <f>(VLOOKUP($A32,'Occupancy Raw Data'!$B$8:$BE$45,'Occupancy Raw Data'!AN$3,FALSE))/100</f>
        <v>0.75254104769351005</v>
      </c>
      <c r="I32" s="88">
        <f>(VLOOKUP($A32,'Occupancy Raw Data'!$B$8:$BE$45,'Occupancy Raw Data'!AO$3,FALSE))/100</f>
        <v>0.77247849882720798</v>
      </c>
      <c r="J32" s="108">
        <f>(VLOOKUP($A32,'Occupancy Raw Data'!$B$8:$BE$45,'Occupancy Raw Data'!AP$3,FALSE))/100</f>
        <v>0.76250977326035896</v>
      </c>
      <c r="K32" s="109">
        <f>(VLOOKUP($A32,'Occupancy Raw Data'!$B$8:$BE$45,'Occupancy Raw Data'!AR$3,FALSE))/100</f>
        <v>0.65221154920138502</v>
      </c>
      <c r="M32" s="110">
        <f>VLOOKUP($A32,'ADR Raw Data'!$B$6:$BE$43,'ADR Raw Data'!AG$1,FALSE)</f>
        <v>116.860344</v>
      </c>
      <c r="N32" s="111">
        <f>VLOOKUP($A32,'ADR Raw Data'!$B$6:$BE$43,'ADR Raw Data'!AH$1,FALSE)</f>
        <v>121.913574803149</v>
      </c>
      <c r="O32" s="111">
        <f>VLOOKUP($A32,'ADR Raw Data'!$B$6:$BE$43,'ADR Raw Data'!AI$1,FALSE)</f>
        <v>125.462911622276</v>
      </c>
      <c r="P32" s="111">
        <f>VLOOKUP($A32,'ADR Raw Data'!$B$6:$BE$43,'ADR Raw Data'!AJ$1,FALSE)</f>
        <v>120.527684654808</v>
      </c>
      <c r="Q32" s="111">
        <f>VLOOKUP($A32,'ADR Raw Data'!$B$6:$BE$43,'ADR Raw Data'!AK$1,FALSE)</f>
        <v>125.800816201288</v>
      </c>
      <c r="R32" s="112">
        <f>VLOOKUP($A32,'ADR Raw Data'!$B$6:$BE$43,'ADR Raw Data'!AL$1,FALSE)</f>
        <v>122.37422757955601</v>
      </c>
      <c r="S32" s="111">
        <f>VLOOKUP($A32,'ADR Raw Data'!$B$6:$BE$43,'ADR Raw Data'!AN$1,FALSE)</f>
        <v>158.491064935064</v>
      </c>
      <c r="T32" s="111">
        <f>VLOOKUP($A32,'ADR Raw Data'!$B$6:$BE$43,'ADR Raw Data'!AO$1,FALSE)</f>
        <v>156.70784159919</v>
      </c>
      <c r="U32" s="112">
        <f>VLOOKUP($A32,'ADR Raw Data'!$B$6:$BE$43,'ADR Raw Data'!AP$1,FALSE)</f>
        <v>157.58779671879</v>
      </c>
      <c r="V32" s="113">
        <f>VLOOKUP($A32,'ADR Raw Data'!$B$6:$BE$43,'ADR Raw Data'!AR$1,FALSE)</f>
        <v>134.13670848139699</v>
      </c>
      <c r="X32" s="110">
        <f>VLOOKUP($A32,'RevPAR Raw Data'!$B$6:$BE$43,'RevPAR Raw Data'!AG$1,FALSE)</f>
        <v>57.105328381547999</v>
      </c>
      <c r="Y32" s="111">
        <f>VLOOKUP($A32,'RevPAR Raw Data'!$B$6:$BE$43,'RevPAR Raw Data'!AH$1,FALSE)</f>
        <v>75.659812353400994</v>
      </c>
      <c r="Z32" s="111">
        <f>VLOOKUP($A32,'RevPAR Raw Data'!$B$6:$BE$43,'RevPAR Raw Data'!AI$1,FALSE)</f>
        <v>81.0260867865519</v>
      </c>
      <c r="AA32" s="111">
        <f>VLOOKUP($A32,'RevPAR Raw Data'!$B$6:$BE$43,'RevPAR Raw Data'!AJ$1,FALSE)</f>
        <v>78.145099687255595</v>
      </c>
      <c r="AB32" s="111">
        <f>VLOOKUP($A32,'RevPAR Raw Data'!$B$6:$BE$43,'RevPAR Raw Data'!AK$1,FALSE)</f>
        <v>80.137775605942096</v>
      </c>
      <c r="AC32" s="112">
        <f>VLOOKUP($A32,'RevPAR Raw Data'!$B$6:$BE$43,'RevPAR Raw Data'!AL$1,FALSE)</f>
        <v>74.414820562939695</v>
      </c>
      <c r="AD32" s="111">
        <f>VLOOKUP($A32,'RevPAR Raw Data'!$B$6:$BE$43,'RevPAR Raw Data'!AN$1,FALSE)</f>
        <v>119.271032056293</v>
      </c>
      <c r="AE32" s="111">
        <f>VLOOKUP($A32,'RevPAR Raw Data'!$B$6:$BE$43,'RevPAR Raw Data'!AO$1,FALSE)</f>
        <v>121.053438232994</v>
      </c>
      <c r="AF32" s="112">
        <f>VLOOKUP($A32,'RevPAR Raw Data'!$B$6:$BE$43,'RevPAR Raw Data'!AP$1,FALSE)</f>
        <v>120.162235144644</v>
      </c>
      <c r="AG32" s="113">
        <f>VLOOKUP($A32,'RevPAR Raw Data'!$B$6:$BE$43,'RevPAR Raw Data'!AR$1,FALSE)</f>
        <v>87.485510443426705</v>
      </c>
    </row>
    <row r="33" spans="1:33" x14ac:dyDescent="0.25">
      <c r="A33" s="90" t="s">
        <v>14</v>
      </c>
      <c r="B33" s="78">
        <f>(VLOOKUP($A32,'Occupancy Raw Data'!$B$8:$BE$51,'Occupancy Raw Data'!AT$3,FALSE))/100</f>
        <v>5.1745898190997001E-2</v>
      </c>
      <c r="C33" s="79">
        <f>(VLOOKUP($A32,'Occupancy Raw Data'!$B$8:$BE$51,'Occupancy Raw Data'!AU$3,FALSE))/100</f>
        <v>-1.3975155279503099E-2</v>
      </c>
      <c r="D33" s="79">
        <f>(VLOOKUP($A32,'Occupancy Raw Data'!$B$8:$BE$51,'Occupancy Raw Data'!AV$3,FALSE))/100</f>
        <v>-8.1056739717802403E-3</v>
      </c>
      <c r="E33" s="79">
        <f>(VLOOKUP($A32,'Occupancy Raw Data'!$B$8:$BE$51,'Occupancy Raw Data'!AW$3,FALSE))/100</f>
        <v>1.62377450980392E-2</v>
      </c>
      <c r="F33" s="79">
        <f>(VLOOKUP($A32,'Occupancy Raw Data'!$B$8:$BE$51,'Occupancy Raw Data'!AX$3,FALSE))/100</f>
        <v>9.2137592137592097E-4</v>
      </c>
      <c r="G33" s="79">
        <f>(VLOOKUP($A32,'Occupancy Raw Data'!$B$8:$BE$51,'Occupancy Raw Data'!AY$3,FALSE))/100</f>
        <v>6.9264629725530802E-3</v>
      </c>
      <c r="H33" s="80">
        <f>(VLOOKUP($A32,'Occupancy Raw Data'!$B$8:$BE$51,'Occupancy Raw Data'!BA$3,FALSE))/100</f>
        <v>8.757062146892651E-2</v>
      </c>
      <c r="I33" s="80">
        <f>(VLOOKUP($A32,'Occupancy Raw Data'!$B$8:$BE$51,'Occupancy Raw Data'!BB$3,FALSE))/100</f>
        <v>6.522911051212929E-2</v>
      </c>
      <c r="J33" s="79">
        <f>(VLOOKUP($A32,'Occupancy Raw Data'!$B$8:$BE$51,'Occupancy Raw Data'!BC$3,FALSE))/100</f>
        <v>7.61379310344827E-2</v>
      </c>
      <c r="K33" s="81">
        <f>(VLOOKUP($A32,'Occupancy Raw Data'!$B$8:$BE$51,'Occupancy Raw Data'!BE$3,FALSE))/100</f>
        <v>2.9033395012776402E-2</v>
      </c>
      <c r="M33" s="78">
        <f>(VLOOKUP($A32,'ADR Raw Data'!$B$6:$BE$49,'ADR Raw Data'!AT$1,FALSE))/100</f>
        <v>-4.10879198020873E-2</v>
      </c>
      <c r="N33" s="79">
        <f>(VLOOKUP($A32,'ADR Raw Data'!$B$6:$BE$49,'ADR Raw Data'!AU$1,FALSE))/100</f>
        <v>-4.9274148664041201E-2</v>
      </c>
      <c r="O33" s="79">
        <f>(VLOOKUP($A32,'ADR Raw Data'!$B$6:$BE$49,'ADR Raw Data'!AV$1,FALSE))/100</f>
        <v>-1.29231002550932E-2</v>
      </c>
      <c r="P33" s="79">
        <f>(VLOOKUP($A32,'ADR Raw Data'!$B$6:$BE$49,'ADR Raw Data'!AW$1,FALSE))/100</f>
        <v>-6.5370896058998304E-2</v>
      </c>
      <c r="Q33" s="79">
        <f>(VLOOKUP($A32,'ADR Raw Data'!$B$6:$BE$49,'ADR Raw Data'!AX$1,FALSE))/100</f>
        <v>-6.8407871738756496E-2</v>
      </c>
      <c r="R33" s="79">
        <f>(VLOOKUP($A32,'ADR Raw Data'!$B$6:$BE$49,'ADR Raw Data'!AY$1,FALSE))/100</f>
        <v>-4.8395601148440999E-2</v>
      </c>
      <c r="S33" s="80">
        <f>(VLOOKUP($A32,'ADR Raw Data'!$B$6:$BE$49,'ADR Raw Data'!BA$1,FALSE))/100</f>
        <v>-1.18141794700974E-2</v>
      </c>
      <c r="T33" s="80">
        <f>(VLOOKUP($A32,'ADR Raw Data'!$B$6:$BE$49,'ADR Raw Data'!BB$1,FALSE))/100</f>
        <v>-1.3680309357908999E-2</v>
      </c>
      <c r="U33" s="79">
        <f>(VLOOKUP($A32,'ADR Raw Data'!$B$6:$BE$49,'ADR Raw Data'!BC$1,FALSE))/100</f>
        <v>-1.27067752793811E-2</v>
      </c>
      <c r="V33" s="81">
        <f>(VLOOKUP($A32,'ADR Raw Data'!$B$6:$BE$49,'ADR Raw Data'!BE$1,FALSE))/100</f>
        <v>-3.1541416910006802E-2</v>
      </c>
      <c r="X33" s="78">
        <f>(VLOOKUP($A32,'RevPAR Raw Data'!$B$6:$BE$49,'RevPAR Raw Data'!AT$1,FALSE))/100</f>
        <v>8.5318470739510002E-3</v>
      </c>
      <c r="Y33" s="79">
        <f>(VLOOKUP($A32,'RevPAR Raw Data'!$B$6:$BE$49,'RevPAR Raw Data'!AU$1,FALSE))/100</f>
        <v>-6.2560690064698998E-2</v>
      </c>
      <c r="Z33" s="79">
        <f>(VLOOKUP($A32,'RevPAR Raw Data'!$B$6:$BE$49,'RevPAR Raw Data'!AV$1,FALSE))/100</f>
        <v>-2.09240237895011E-2</v>
      </c>
      <c r="AA33" s="79">
        <f>(VLOOKUP($A32,'RevPAR Raw Data'!$B$6:$BE$49,'RevPAR Raw Data'!AW$1,FALSE))/100</f>
        <v>-5.0194626907995595E-2</v>
      </c>
      <c r="AB33" s="79">
        <f>(VLOOKUP($A32,'RevPAR Raw Data'!$B$6:$BE$49,'RevPAR Raw Data'!AX$1,FALSE))/100</f>
        <v>-6.7549525183233192E-2</v>
      </c>
      <c r="AC33" s="79">
        <f>(VLOOKUP($A32,'RevPAR Raw Data'!$B$6:$BE$49,'RevPAR Raw Data'!AY$1,FALSE))/100</f>
        <v>-4.1804348515277E-2</v>
      </c>
      <c r="AD33" s="80">
        <f>(VLOOKUP($A32,'RevPAR Raw Data'!$B$6:$BE$49,'RevPAR Raw Data'!BA$1,FALSE))/100</f>
        <v>7.4721866960487202E-2</v>
      </c>
      <c r="AE33" s="80">
        <f>(VLOOKUP($A32,'RevPAR Raw Data'!$B$6:$BE$49,'RevPAR Raw Data'!BB$1,FALSE))/100</f>
        <v>5.0656446743273104E-2</v>
      </c>
      <c r="AF33" s="79">
        <f>(VLOOKUP($A32,'RevPAR Raw Data'!$B$6:$BE$49,'RevPAR Raw Data'!BC$1,FALSE))/100</f>
        <v>6.2463688175209302E-2</v>
      </c>
      <c r="AG33" s="81">
        <f>(VLOOKUP($A32,'RevPAR Raw Data'!$B$6:$BE$49,'RevPAR Raw Data'!BE$1,FALSE))/100</f>
        <v>-3.4237763136413402E-3</v>
      </c>
    </row>
    <row r="34" spans="1:33" x14ac:dyDescent="0.25">
      <c r="A34" s="128"/>
      <c r="B34" s="106"/>
      <c r="C34" s="107"/>
      <c r="D34" s="107"/>
      <c r="E34" s="107"/>
      <c r="F34" s="107"/>
      <c r="G34" s="108"/>
      <c r="H34" s="88"/>
      <c r="I34" s="88"/>
      <c r="J34" s="108"/>
      <c r="K34" s="109"/>
      <c r="M34" s="110"/>
      <c r="N34" s="111"/>
      <c r="O34" s="111"/>
      <c r="P34" s="111"/>
      <c r="Q34" s="111"/>
      <c r="R34" s="112"/>
      <c r="S34" s="111"/>
      <c r="T34" s="111"/>
      <c r="U34" s="112"/>
      <c r="V34" s="113"/>
      <c r="X34" s="110"/>
      <c r="Y34" s="111"/>
      <c r="Z34" s="111"/>
      <c r="AA34" s="111"/>
      <c r="AB34" s="111"/>
      <c r="AC34" s="112"/>
      <c r="AD34" s="111"/>
      <c r="AE34" s="111"/>
      <c r="AF34" s="112"/>
      <c r="AG34" s="113"/>
    </row>
    <row r="35" spans="1:33" x14ac:dyDescent="0.25">
      <c r="A35" s="105" t="s">
        <v>26</v>
      </c>
      <c r="B35" s="106">
        <f>(VLOOKUP($A35,'Occupancy Raw Data'!$B$8:$BE$45,'Occupancy Raw Data'!AG$3,FALSE))/100</f>
        <v>0.51144125683060104</v>
      </c>
      <c r="C35" s="107">
        <f>(VLOOKUP($A35,'Occupancy Raw Data'!$B$8:$BE$45,'Occupancy Raw Data'!AH$3,FALSE))/100</f>
        <v>0.64412568306010898</v>
      </c>
      <c r="D35" s="107">
        <f>(VLOOKUP($A35,'Occupancy Raw Data'!$B$8:$BE$45,'Occupancy Raw Data'!AI$3,FALSE))/100</f>
        <v>0.67008196721311408</v>
      </c>
      <c r="E35" s="107">
        <f>(VLOOKUP($A35,'Occupancy Raw Data'!$B$8:$BE$45,'Occupancy Raw Data'!AJ$3,FALSE))/100</f>
        <v>0.68186475409836012</v>
      </c>
      <c r="F35" s="107">
        <f>(VLOOKUP($A35,'Occupancy Raw Data'!$B$8:$BE$45,'Occupancy Raw Data'!AK$3,FALSE))/100</f>
        <v>0.69176912568305993</v>
      </c>
      <c r="G35" s="108">
        <f>(VLOOKUP($A35,'Occupancy Raw Data'!$B$8:$BE$45,'Occupancy Raw Data'!AL$3,FALSE))/100</f>
        <v>0.63985655737704905</v>
      </c>
      <c r="H35" s="88">
        <f>(VLOOKUP($A35,'Occupancy Raw Data'!$B$8:$BE$45,'Occupancy Raw Data'!AN$3,FALSE))/100</f>
        <v>0.78790983606557308</v>
      </c>
      <c r="I35" s="88">
        <f>(VLOOKUP($A35,'Occupancy Raw Data'!$B$8:$BE$45,'Occupancy Raw Data'!AO$3,FALSE))/100</f>
        <v>0.78381147540983609</v>
      </c>
      <c r="J35" s="108">
        <f>(VLOOKUP($A35,'Occupancy Raw Data'!$B$8:$BE$45,'Occupancy Raw Data'!AP$3,FALSE))/100</f>
        <v>0.78586065573770403</v>
      </c>
      <c r="K35" s="109">
        <f>(VLOOKUP($A35,'Occupancy Raw Data'!$B$8:$BE$45,'Occupancy Raw Data'!AR$3,FALSE))/100</f>
        <v>0.6815720140515219</v>
      </c>
      <c r="M35" s="110">
        <f>VLOOKUP($A35,'ADR Raw Data'!$B$6:$BE$43,'ADR Raw Data'!AG$1,FALSE)</f>
        <v>137.29721202003299</v>
      </c>
      <c r="N35" s="111">
        <f>VLOOKUP($A35,'ADR Raw Data'!$B$6:$BE$43,'ADR Raw Data'!AH$1,FALSE)</f>
        <v>138.31819724284099</v>
      </c>
      <c r="O35" s="111">
        <f>VLOOKUP($A35,'ADR Raw Data'!$B$6:$BE$43,'ADR Raw Data'!AI$1,FALSE)</f>
        <v>141.766862895005</v>
      </c>
      <c r="P35" s="111">
        <f>VLOOKUP($A35,'ADR Raw Data'!$B$6:$BE$43,'ADR Raw Data'!AJ$1,FALSE)</f>
        <v>142.95490608564899</v>
      </c>
      <c r="Q35" s="111">
        <f>VLOOKUP($A35,'ADR Raw Data'!$B$6:$BE$43,'ADR Raw Data'!AK$1,FALSE)</f>
        <v>152.45226610713399</v>
      </c>
      <c r="R35" s="112">
        <f>VLOOKUP($A35,'ADR Raw Data'!$B$6:$BE$43,'ADR Raw Data'!AL$1,FALSE)</f>
        <v>142.92167760875299</v>
      </c>
      <c r="S35" s="111">
        <f>VLOOKUP($A35,'ADR Raw Data'!$B$6:$BE$43,'ADR Raw Data'!AN$1,FALSE)</f>
        <v>177.848006068487</v>
      </c>
      <c r="T35" s="111">
        <f>VLOOKUP($A35,'ADR Raw Data'!$B$6:$BE$43,'ADR Raw Data'!AO$1,FALSE)</f>
        <v>179.33688453158999</v>
      </c>
      <c r="U35" s="112">
        <f>VLOOKUP($A35,'ADR Raw Data'!$B$6:$BE$43,'ADR Raw Data'!AP$1,FALSE)</f>
        <v>178.590504128639</v>
      </c>
      <c r="V35" s="113">
        <f>VLOOKUP($A35,'ADR Raw Data'!$B$6:$BE$43,'ADR Raw Data'!AR$1,FALSE)</f>
        <v>154.67212963957101</v>
      </c>
      <c r="X35" s="110">
        <f>VLOOKUP($A35,'RevPAR Raw Data'!$B$6:$BE$43,'RevPAR Raw Data'!AG$1,FALSE)</f>
        <v>70.219458674863304</v>
      </c>
      <c r="Y35" s="111">
        <f>VLOOKUP($A35,'RevPAR Raw Data'!$B$6:$BE$43,'RevPAR Raw Data'!AH$1,FALSE)</f>
        <v>89.0943032786885</v>
      </c>
      <c r="Z35" s="111">
        <f>VLOOKUP($A35,'RevPAR Raw Data'!$B$6:$BE$43,'RevPAR Raw Data'!AI$1,FALSE)</f>
        <v>94.995418374316898</v>
      </c>
      <c r="AA35" s="111">
        <f>VLOOKUP($A35,'RevPAR Raw Data'!$B$6:$BE$43,'RevPAR Raw Data'!AJ$1,FALSE)</f>
        <v>97.475911885245907</v>
      </c>
      <c r="AB35" s="111">
        <f>VLOOKUP($A35,'RevPAR Raw Data'!$B$6:$BE$43,'RevPAR Raw Data'!AK$1,FALSE)</f>
        <v>105.46177083333301</v>
      </c>
      <c r="AC35" s="112">
        <f>VLOOKUP($A35,'RevPAR Raw Data'!$B$6:$BE$43,'RevPAR Raw Data'!AL$1,FALSE)</f>
        <v>91.449372609289597</v>
      </c>
      <c r="AD35" s="111">
        <f>VLOOKUP($A35,'RevPAR Raw Data'!$B$6:$BE$43,'RevPAR Raw Data'!AN$1,FALSE)</f>
        <v>140.12819330600999</v>
      </c>
      <c r="AE35" s="111">
        <f>VLOOKUP($A35,'RevPAR Raw Data'!$B$6:$BE$43,'RevPAR Raw Data'!AO$1,FALSE)</f>
        <v>140.56630806010901</v>
      </c>
      <c r="AF35" s="112">
        <f>VLOOKUP($A35,'RevPAR Raw Data'!$B$6:$BE$43,'RevPAR Raw Data'!AP$1,FALSE)</f>
        <v>140.34725068306</v>
      </c>
      <c r="AG35" s="113">
        <f>VLOOKUP($A35,'RevPAR Raw Data'!$B$6:$BE$43,'RevPAR Raw Data'!AR$1,FALSE)</f>
        <v>105.420194916081</v>
      </c>
    </row>
    <row r="36" spans="1:33" x14ac:dyDescent="0.25">
      <c r="A36" s="90" t="s">
        <v>14</v>
      </c>
      <c r="B36" s="78">
        <f>(VLOOKUP($A35,'Occupancy Raw Data'!$B$8:$BE$51,'Occupancy Raw Data'!AT$3,FALSE))/100</f>
        <v>1.90541000340251E-2</v>
      </c>
      <c r="C36" s="79">
        <f>(VLOOKUP($A35,'Occupancy Raw Data'!$B$8:$BE$51,'Occupancy Raw Data'!AU$3,FALSE))/100</f>
        <v>4.9526989426822397E-2</v>
      </c>
      <c r="D36" s="79">
        <f>(VLOOKUP($A35,'Occupancy Raw Data'!$B$8:$BE$51,'Occupancy Raw Data'!AV$3,FALSE))/100</f>
        <v>3.6723910171730496E-2</v>
      </c>
      <c r="E36" s="79">
        <f>(VLOOKUP($A35,'Occupancy Raw Data'!$B$8:$BE$51,'Occupancy Raw Data'!AW$3,FALSE))/100</f>
        <v>5.9994690735333096E-2</v>
      </c>
      <c r="F36" s="79">
        <f>(VLOOKUP($A35,'Occupancy Raw Data'!$B$8:$BE$51,'Occupancy Raw Data'!AX$3,FALSE))/100</f>
        <v>5.9916274201988404E-2</v>
      </c>
      <c r="G36" s="79">
        <f>(VLOOKUP($A35,'Occupancy Raw Data'!$B$8:$BE$51,'Occupancy Raw Data'!AY$3,FALSE))/100</f>
        <v>4.6238900988440204E-2</v>
      </c>
      <c r="H36" s="80">
        <f>(VLOOKUP($A35,'Occupancy Raw Data'!$B$8:$BE$51,'Occupancy Raw Data'!BA$3,FALSE))/100</f>
        <v>4.8636363636363596E-2</v>
      </c>
      <c r="I36" s="80">
        <f>(VLOOKUP($A35,'Occupancy Raw Data'!$B$8:$BE$51,'Occupancy Raw Data'!BB$3,FALSE))/100</f>
        <v>5.0343249427917597E-2</v>
      </c>
      <c r="J36" s="79">
        <f>(VLOOKUP($A35,'Occupancy Raw Data'!$B$8:$BE$51,'Occupancy Raw Data'!BC$3,FALSE))/100</f>
        <v>4.9486887115165301E-2</v>
      </c>
      <c r="K36" s="81">
        <f>(VLOOKUP($A35,'Occupancy Raw Data'!$B$8:$BE$51,'Occupancy Raw Data'!BE$3,FALSE))/100</f>
        <v>4.73066686658919E-2</v>
      </c>
      <c r="M36" s="78">
        <f>(VLOOKUP($A35,'ADR Raw Data'!$B$6:$BE$49,'ADR Raw Data'!AT$1,FALSE))/100</f>
        <v>5.0493910555910303E-3</v>
      </c>
      <c r="N36" s="79">
        <f>(VLOOKUP($A35,'ADR Raw Data'!$B$6:$BE$49,'ADR Raw Data'!AU$1,FALSE))/100</f>
        <v>-1.2727901531577901E-2</v>
      </c>
      <c r="O36" s="79">
        <f>(VLOOKUP($A35,'ADR Raw Data'!$B$6:$BE$49,'ADR Raw Data'!AV$1,FALSE))/100</f>
        <v>-1.04424052663492E-2</v>
      </c>
      <c r="P36" s="79">
        <f>(VLOOKUP($A35,'ADR Raw Data'!$B$6:$BE$49,'ADR Raw Data'!AW$1,FALSE))/100</f>
        <v>-2.4885827582222499E-2</v>
      </c>
      <c r="Q36" s="79">
        <f>(VLOOKUP($A35,'ADR Raw Data'!$B$6:$BE$49,'ADR Raw Data'!AX$1,FALSE))/100</f>
        <v>-3.0069412211419601E-2</v>
      </c>
      <c r="R36" s="79">
        <f>(VLOOKUP($A35,'ADR Raw Data'!$B$6:$BE$49,'ADR Raw Data'!AY$1,FALSE))/100</f>
        <v>-1.5750735412676499E-2</v>
      </c>
      <c r="S36" s="80">
        <f>(VLOOKUP($A35,'ADR Raw Data'!$B$6:$BE$49,'ADR Raw Data'!BA$1,FALSE))/100</f>
        <v>1.13973989437256E-3</v>
      </c>
      <c r="T36" s="80">
        <f>(VLOOKUP($A35,'ADR Raw Data'!$B$6:$BE$49,'ADR Raw Data'!BB$1,FALSE))/100</f>
        <v>2.1332251165152298E-2</v>
      </c>
      <c r="U36" s="79">
        <f>(VLOOKUP($A35,'ADR Raw Data'!$B$6:$BE$49,'ADR Raw Data'!BC$1,FALSE))/100</f>
        <v>1.11461687973057E-2</v>
      </c>
      <c r="V36" s="81">
        <f>(VLOOKUP($A35,'ADR Raw Data'!$B$6:$BE$49,'ADR Raw Data'!BE$1,FALSE))/100</f>
        <v>-5.5527432103369004E-3</v>
      </c>
      <c r="X36" s="78">
        <f>(VLOOKUP($A35,'RevPAR Raw Data'!$B$6:$BE$49,'RevPAR Raw Data'!AT$1,FALSE))/100</f>
        <v>2.4199702691900301E-2</v>
      </c>
      <c r="Y36" s="79">
        <f>(VLOOKUP($A35,'RevPAR Raw Data'!$B$6:$BE$49,'RevPAR Raw Data'!AU$1,FALSE))/100</f>
        <v>3.6168713250664404E-2</v>
      </c>
      <c r="Z36" s="79">
        <f>(VLOOKUP($A35,'RevPAR Raw Data'!$B$6:$BE$49,'RevPAR Raw Data'!AV$1,FALSE))/100</f>
        <v>2.5898018952403002E-2</v>
      </c>
      <c r="AA36" s="79">
        <f>(VLOOKUP($A35,'RevPAR Raw Data'!$B$6:$BE$49,'RevPAR Raw Data'!AW$1,FALSE))/100</f>
        <v>3.3615845623622298E-2</v>
      </c>
      <c r="AB36" s="79">
        <f>(VLOOKUP($A35,'RevPAR Raw Data'!$B$6:$BE$49,'RevPAR Raw Data'!AX$1,FALSE))/100</f>
        <v>2.80452148434167E-2</v>
      </c>
      <c r="AC36" s="79">
        <f>(VLOOKUP($A35,'RevPAR Raw Data'!$B$6:$BE$49,'RevPAR Raw Data'!AY$1,FALSE))/100</f>
        <v>2.97598688805218E-2</v>
      </c>
      <c r="AD36" s="80">
        <f>(VLOOKUP($A35,'RevPAR Raw Data'!$B$6:$BE$49,'RevPAR Raw Data'!BA$1,FALSE))/100</f>
        <v>4.9831536334689702E-2</v>
      </c>
      <c r="AE36" s="80">
        <f>(VLOOKUP($A35,'RevPAR Raw Data'!$B$6:$BE$49,'RevPAR Raw Data'!BB$1,FALSE))/100</f>
        <v>7.2749435434336096E-2</v>
      </c>
      <c r="AF36" s="79">
        <f>(VLOOKUP($A35,'RevPAR Raw Data'!$B$6:$BE$49,'RevPAR Raw Data'!BC$1,FALSE))/100</f>
        <v>6.1184645109509904E-2</v>
      </c>
      <c r="AG36" s="81">
        <f>(VLOOKUP($A35,'RevPAR Raw Data'!$B$6:$BE$49,'RevPAR Raw Data'!BE$1,FALSE))/100</f>
        <v>4.1491243672316803E-2</v>
      </c>
    </row>
    <row r="37" spans="1:33" x14ac:dyDescent="0.25">
      <c r="A37" s="128"/>
      <c r="B37" s="106"/>
      <c r="C37" s="107"/>
      <c r="D37" s="107"/>
      <c r="E37" s="107"/>
      <c r="F37" s="107"/>
      <c r="G37" s="108"/>
      <c r="H37" s="88"/>
      <c r="I37" s="88"/>
      <c r="J37" s="108"/>
      <c r="K37" s="109"/>
      <c r="M37" s="110"/>
      <c r="N37" s="111"/>
      <c r="O37" s="111"/>
      <c r="P37" s="111"/>
      <c r="Q37" s="111"/>
      <c r="R37" s="112"/>
      <c r="S37" s="111"/>
      <c r="T37" s="111"/>
      <c r="U37" s="112"/>
      <c r="V37" s="113"/>
      <c r="X37" s="110"/>
      <c r="Y37" s="111"/>
      <c r="Z37" s="111"/>
      <c r="AA37" s="111"/>
      <c r="AB37" s="111"/>
      <c r="AC37" s="112"/>
      <c r="AD37" s="111"/>
      <c r="AE37" s="111"/>
      <c r="AF37" s="112"/>
      <c r="AG37" s="113"/>
    </row>
    <row r="38" spans="1:33" x14ac:dyDescent="0.25">
      <c r="A38" s="105" t="s">
        <v>27</v>
      </c>
      <c r="B38" s="106">
        <f>(VLOOKUP($A38,'Occupancy Raw Data'!$B$8:$BE$45,'Occupancy Raw Data'!AG$3,FALSE))/100</f>
        <v>0.621793727689954</v>
      </c>
      <c r="C38" s="107">
        <f>(VLOOKUP($A38,'Occupancy Raw Data'!$B$8:$BE$45,'Occupancy Raw Data'!AH$3,FALSE))/100</f>
        <v>0.67175548189699097</v>
      </c>
      <c r="D38" s="107">
        <f>(VLOOKUP($A38,'Occupancy Raw Data'!$B$8:$BE$45,'Occupancy Raw Data'!AI$3,FALSE))/100</f>
        <v>0.6998598726114641</v>
      </c>
      <c r="E38" s="107">
        <f>(VLOOKUP($A38,'Occupancy Raw Data'!$B$8:$BE$45,'Occupancy Raw Data'!AJ$3,FALSE))/100</f>
        <v>0.70859872611464891</v>
      </c>
      <c r="F38" s="107">
        <f>(VLOOKUP($A38,'Occupancy Raw Data'!$B$8:$BE$45,'Occupancy Raw Data'!AK$3,FALSE))/100</f>
        <v>0.76959235668789805</v>
      </c>
      <c r="G38" s="108">
        <f>(VLOOKUP($A38,'Occupancy Raw Data'!$B$8:$BE$45,'Occupancy Raw Data'!AL$3,FALSE))/100</f>
        <v>0.69433457362760509</v>
      </c>
      <c r="H38" s="88">
        <f>(VLOOKUP($A38,'Occupancy Raw Data'!$B$8:$BE$45,'Occupancy Raw Data'!AN$3,FALSE))/100</f>
        <v>0.88680891719745203</v>
      </c>
      <c r="I38" s="88">
        <f>(VLOOKUP($A38,'Occupancy Raw Data'!$B$8:$BE$45,'Occupancy Raw Data'!AO$3,FALSE))/100</f>
        <v>0.872318471337579</v>
      </c>
      <c r="J38" s="108">
        <f>(VLOOKUP($A38,'Occupancy Raw Data'!$B$8:$BE$45,'Occupancy Raw Data'!AP$3,FALSE))/100</f>
        <v>0.87956369426751491</v>
      </c>
      <c r="K38" s="109">
        <f>(VLOOKUP($A38,'Occupancy Raw Data'!$B$8:$BE$45,'Occupancy Raw Data'!AR$3,FALSE))/100</f>
        <v>0.74726873930612603</v>
      </c>
      <c r="M38" s="110">
        <f>VLOOKUP($A38,'ADR Raw Data'!$B$6:$BE$43,'ADR Raw Data'!AG$1,FALSE)</f>
        <v>141.61616554071301</v>
      </c>
      <c r="N38" s="111">
        <f>VLOOKUP($A38,'ADR Raw Data'!$B$6:$BE$43,'ADR Raw Data'!AH$1,FALSE)</f>
        <v>140.35132760829299</v>
      </c>
      <c r="O38" s="111">
        <f>VLOOKUP($A38,'ADR Raw Data'!$B$6:$BE$43,'ADR Raw Data'!AI$1,FALSE)</f>
        <v>145.72194151695501</v>
      </c>
      <c r="P38" s="111">
        <f>VLOOKUP($A38,'ADR Raw Data'!$B$6:$BE$43,'ADR Raw Data'!AJ$1,FALSE)</f>
        <v>143.484272719101</v>
      </c>
      <c r="Q38" s="111">
        <f>VLOOKUP($A38,'ADR Raw Data'!$B$6:$BE$43,'ADR Raw Data'!AK$1,FALSE)</f>
        <v>153.407282538526</v>
      </c>
      <c r="R38" s="112">
        <f>VLOOKUP($A38,'ADR Raw Data'!$B$6:$BE$43,'ADR Raw Data'!AL$1,FALSE)</f>
        <v>145.195519631629</v>
      </c>
      <c r="S38" s="111">
        <f>VLOOKUP($A38,'ADR Raw Data'!$B$6:$BE$43,'ADR Raw Data'!AN$1,FALSE)</f>
        <v>201.16318439405501</v>
      </c>
      <c r="T38" s="111">
        <f>VLOOKUP($A38,'ADR Raw Data'!$B$6:$BE$43,'ADR Raw Data'!AO$1,FALSE)</f>
        <v>199.73933357185601</v>
      </c>
      <c r="U38" s="112">
        <f>VLOOKUP($A38,'ADR Raw Data'!$B$6:$BE$43,'ADR Raw Data'!AP$1,FALSE)</f>
        <v>200.45712332040699</v>
      </c>
      <c r="V38" s="113">
        <f>VLOOKUP($A38,'ADR Raw Data'!$B$6:$BE$43,'ADR Raw Data'!AR$1,FALSE)</f>
        <v>163.783866642145</v>
      </c>
      <c r="X38" s="110">
        <f>VLOOKUP($A38,'RevPAR Raw Data'!$B$6:$BE$43,'RevPAR Raw Data'!AG$1,FALSE)</f>
        <v>88.056043472718002</v>
      </c>
      <c r="Y38" s="111">
        <f>VLOOKUP($A38,'RevPAR Raw Data'!$B$6:$BE$43,'RevPAR Raw Data'!AH$1,FALSE)</f>
        <v>94.281773712391598</v>
      </c>
      <c r="Z38" s="111">
        <f>VLOOKUP($A38,'RevPAR Raw Data'!$B$6:$BE$43,'RevPAR Raw Data'!AI$1,FALSE)</f>
        <v>101.984939426751</v>
      </c>
      <c r="AA38" s="111">
        <f>VLOOKUP($A38,'RevPAR Raw Data'!$B$6:$BE$43,'RevPAR Raw Data'!AJ$1,FALSE)</f>
        <v>101.672772866242</v>
      </c>
      <c r="AB38" s="111">
        <f>VLOOKUP($A38,'RevPAR Raw Data'!$B$6:$BE$43,'RevPAR Raw Data'!AK$1,FALSE)</f>
        <v>118.06107210191</v>
      </c>
      <c r="AC38" s="112">
        <f>VLOOKUP($A38,'RevPAR Raw Data'!$B$6:$BE$43,'RevPAR Raw Data'!AL$1,FALSE)</f>
        <v>100.81426921606599</v>
      </c>
      <c r="AD38" s="111">
        <f>VLOOKUP($A38,'RevPAR Raw Data'!$B$6:$BE$43,'RevPAR Raw Data'!AN$1,FALSE)</f>
        <v>178.39330573248401</v>
      </c>
      <c r="AE38" s="111">
        <f>VLOOKUP($A38,'RevPAR Raw Data'!$B$6:$BE$43,'RevPAR Raw Data'!AO$1,FALSE)</f>
        <v>174.23631012738801</v>
      </c>
      <c r="AF38" s="112">
        <f>VLOOKUP($A38,'RevPAR Raw Data'!$B$6:$BE$43,'RevPAR Raw Data'!AP$1,FALSE)</f>
        <v>176.31480792993599</v>
      </c>
      <c r="AG38" s="113">
        <f>VLOOKUP($A38,'RevPAR Raw Data'!$B$6:$BE$43,'RevPAR Raw Data'!AR$1,FALSE)</f>
        <v>122.390563544359</v>
      </c>
    </row>
    <row r="39" spans="1:33" x14ac:dyDescent="0.25">
      <c r="A39" s="90" t="s">
        <v>14</v>
      </c>
      <c r="B39" s="78">
        <f>(VLOOKUP($A38,'Occupancy Raw Data'!$B$8:$BE$51,'Occupancy Raw Data'!AT$3,FALSE))/100</f>
        <v>3.7218864553097301E-2</v>
      </c>
      <c r="C39" s="79">
        <f>(VLOOKUP($A38,'Occupancy Raw Data'!$B$8:$BE$51,'Occupancy Raw Data'!AU$3,FALSE))/100</f>
        <v>-2.6247036996433996E-3</v>
      </c>
      <c r="D39" s="79">
        <f>(VLOOKUP($A38,'Occupancy Raw Data'!$B$8:$BE$51,'Occupancy Raw Data'!AV$3,FALSE))/100</f>
        <v>9.0333620701500087E-3</v>
      </c>
      <c r="E39" s="79">
        <f>(VLOOKUP($A38,'Occupancy Raw Data'!$B$8:$BE$51,'Occupancy Raw Data'!AW$3,FALSE))/100</f>
        <v>-3.1567911599149498E-2</v>
      </c>
      <c r="F39" s="79">
        <f>(VLOOKUP($A38,'Occupancy Raw Data'!$B$8:$BE$51,'Occupancy Raw Data'!AX$3,FALSE))/100</f>
        <v>-1.04608406353004E-2</v>
      </c>
      <c r="G39" s="79">
        <f>(VLOOKUP($A38,'Occupancy Raw Data'!$B$8:$BE$51,'Occupancy Raw Data'!AY$3,FALSE))/100</f>
        <v>-1.27188595542095E-3</v>
      </c>
      <c r="H39" s="80">
        <f>(VLOOKUP($A38,'Occupancy Raw Data'!$B$8:$BE$51,'Occupancy Raw Data'!BA$3,FALSE))/100</f>
        <v>5.1641663725638401E-2</v>
      </c>
      <c r="I39" s="80">
        <f>(VLOOKUP($A38,'Occupancy Raw Data'!$B$8:$BE$51,'Occupancy Raw Data'!BB$3,FALSE))/100</f>
        <v>5.0321132767488903E-2</v>
      </c>
      <c r="J39" s="79">
        <f>(VLOOKUP($A38,'Occupancy Raw Data'!$B$8:$BE$51,'Occupancy Raw Data'!BC$3,FALSE))/100</f>
        <v>5.09864222688192E-2</v>
      </c>
      <c r="K39" s="81">
        <f>(VLOOKUP($A38,'Occupancy Raw Data'!$B$8:$BE$51,'Occupancy Raw Data'!BE$3,FALSE))/100</f>
        <v>1.5719406094269098E-2</v>
      </c>
      <c r="M39" s="78">
        <f>(VLOOKUP($A38,'ADR Raw Data'!$B$6:$BE$49,'ADR Raw Data'!AT$1,FALSE))/100</f>
        <v>6.3272847459064294E-3</v>
      </c>
      <c r="N39" s="79">
        <f>(VLOOKUP($A38,'ADR Raw Data'!$B$6:$BE$49,'ADR Raw Data'!AU$1,FALSE))/100</f>
        <v>-3.6397438902221899E-2</v>
      </c>
      <c r="O39" s="79">
        <f>(VLOOKUP($A38,'ADR Raw Data'!$B$6:$BE$49,'ADR Raw Data'!AV$1,FALSE))/100</f>
        <v>-3.9863192259599898E-3</v>
      </c>
      <c r="P39" s="79">
        <f>(VLOOKUP($A38,'ADR Raw Data'!$B$6:$BE$49,'ADR Raw Data'!AW$1,FALSE))/100</f>
        <v>-5.2050250083336198E-2</v>
      </c>
      <c r="Q39" s="79">
        <f>(VLOOKUP($A38,'ADR Raw Data'!$B$6:$BE$49,'ADR Raw Data'!AX$1,FALSE))/100</f>
        <v>-5.1677763236056898E-2</v>
      </c>
      <c r="R39" s="79">
        <f>(VLOOKUP($A38,'ADR Raw Data'!$B$6:$BE$49,'ADR Raw Data'!AY$1,FALSE))/100</f>
        <v>-3.03601658144904E-2</v>
      </c>
      <c r="S39" s="80">
        <f>(VLOOKUP($A38,'ADR Raw Data'!$B$6:$BE$49,'ADR Raw Data'!BA$1,FALSE))/100</f>
        <v>4.5894220635621007E-2</v>
      </c>
      <c r="T39" s="80">
        <f>(VLOOKUP($A38,'ADR Raw Data'!$B$6:$BE$49,'ADR Raw Data'!BB$1,FALSE))/100</f>
        <v>4.0160498114660097E-2</v>
      </c>
      <c r="U39" s="79">
        <f>(VLOOKUP($A38,'ADR Raw Data'!$B$6:$BE$49,'ADR Raw Data'!BC$1,FALSE))/100</f>
        <v>4.30538027119272E-2</v>
      </c>
      <c r="V39" s="81">
        <f>(VLOOKUP($A38,'ADR Raw Data'!$B$6:$BE$49,'ADR Raw Data'!BE$1,FALSE))/100</f>
        <v>1.5043261743565401E-3</v>
      </c>
      <c r="X39" s="78">
        <f>(VLOOKUP($A38,'RevPAR Raw Data'!$B$6:$BE$49,'RevPAR Raw Data'!AT$1,FALSE))/100</f>
        <v>4.3781643652950501E-2</v>
      </c>
      <c r="Y39" s="79">
        <f>(VLOOKUP($A38,'RevPAR Raw Data'!$B$6:$BE$49,'RevPAR Raw Data'!AU$1,FALSE))/100</f>
        <v>-3.8926610109321101E-2</v>
      </c>
      <c r="Z39" s="79">
        <f>(VLOOKUP($A38,'RevPAR Raw Data'!$B$6:$BE$49,'RevPAR Raw Data'!AV$1,FALSE))/100</f>
        <v>5.0110329792947099E-3</v>
      </c>
      <c r="AA39" s="79">
        <f>(VLOOKUP($A38,'RevPAR Raw Data'!$B$6:$BE$49,'RevPAR Raw Data'!AW$1,FALSE))/100</f>
        <v>-8.1975043989141391E-2</v>
      </c>
      <c r="AB39" s="79">
        <f>(VLOOKUP($A38,'RevPAR Raw Data'!$B$6:$BE$49,'RevPAR Raw Data'!AX$1,FALSE))/100</f>
        <v>-6.1598011025756197E-2</v>
      </c>
      <c r="AC39" s="79">
        <f>(VLOOKUP($A38,'RevPAR Raw Data'!$B$6:$BE$49,'RevPAR Raw Data'!AY$1,FALSE))/100</f>
        <v>-3.15934371014076E-2</v>
      </c>
      <c r="AD39" s="80">
        <f>(VLOOKUP($A38,'RevPAR Raw Data'!$B$6:$BE$49,'RevPAR Raw Data'!BA$1,FALSE))/100</f>
        <v>9.9905938270274497E-2</v>
      </c>
      <c r="AE39" s="80">
        <f>(VLOOKUP($A38,'RevPAR Raw Data'!$B$6:$BE$49,'RevPAR Raw Data'!BB$1,FALSE))/100</f>
        <v>9.250255263978531E-2</v>
      </c>
      <c r="AF39" s="79">
        <f>(VLOOKUP($A38,'RevPAR Raw Data'!$B$6:$BE$49,'RevPAR Raw Data'!BC$1,FALSE))/100</f>
        <v>9.6235384346095201E-2</v>
      </c>
      <c r="AG39" s="81">
        <f>(VLOOKUP($A38,'RevPAR Raw Data'!$B$6:$BE$49,'RevPAR Raw Data'!BE$1,FALSE))/100</f>
        <v>1.7247379382658599E-2</v>
      </c>
    </row>
    <row r="40" spans="1:33" x14ac:dyDescent="0.25">
      <c r="A40" s="128"/>
      <c r="B40" s="106"/>
      <c r="C40" s="107"/>
      <c r="D40" s="107"/>
      <c r="E40" s="107"/>
      <c r="F40" s="107"/>
      <c r="G40" s="108"/>
      <c r="H40" s="88"/>
      <c r="I40" s="88"/>
      <c r="J40" s="108"/>
      <c r="K40" s="109"/>
      <c r="M40" s="110"/>
      <c r="N40" s="111"/>
      <c r="O40" s="111"/>
      <c r="P40" s="111"/>
      <c r="Q40" s="111"/>
      <c r="R40" s="112"/>
      <c r="S40" s="111"/>
      <c r="T40" s="111"/>
      <c r="U40" s="112"/>
      <c r="V40" s="113"/>
      <c r="X40" s="110"/>
      <c r="Y40" s="111"/>
      <c r="Z40" s="111"/>
      <c r="AA40" s="111"/>
      <c r="AB40" s="111"/>
      <c r="AC40" s="112"/>
      <c r="AD40" s="111"/>
      <c r="AE40" s="111"/>
      <c r="AF40" s="112"/>
      <c r="AG40" s="113"/>
    </row>
    <row r="41" spans="1:33" x14ac:dyDescent="0.25">
      <c r="A41" s="105" t="s">
        <v>28</v>
      </c>
      <c r="B41" s="106">
        <f>(VLOOKUP($A41,'Occupancy Raw Data'!$B$8:$BE$45,'Occupancy Raw Data'!AG$3,FALSE))/100</f>
        <v>0.58873626244433197</v>
      </c>
      <c r="C41" s="107">
        <f>(VLOOKUP($A41,'Occupancy Raw Data'!$B$8:$BE$45,'Occupancy Raw Data'!AH$3,FALSE))/100</f>
        <v>0.69430768145587907</v>
      </c>
      <c r="D41" s="107">
        <f>(VLOOKUP($A41,'Occupancy Raw Data'!$B$8:$BE$45,'Occupancy Raw Data'!AI$3,FALSE))/100</f>
        <v>0.743447594865284</v>
      </c>
      <c r="E41" s="107">
        <f>(VLOOKUP($A41,'Occupancy Raw Data'!$B$8:$BE$45,'Occupancy Raw Data'!AJ$3,FALSE))/100</f>
        <v>0.71413927681384293</v>
      </c>
      <c r="F41" s="107">
        <f>(VLOOKUP($A41,'Occupancy Raw Data'!$B$8:$BE$45,'Occupancy Raw Data'!AK$3,FALSE))/100</f>
        <v>0.690732120186203</v>
      </c>
      <c r="G41" s="108">
        <f>(VLOOKUP($A41,'Occupancy Raw Data'!$B$8:$BE$45,'Occupancy Raw Data'!AL$3,FALSE))/100</f>
        <v>0.68627458356531212</v>
      </c>
      <c r="H41" s="88">
        <f>(VLOOKUP($A41,'Occupancy Raw Data'!$B$8:$BE$45,'Occupancy Raw Data'!AN$3,FALSE))/100</f>
        <v>0.74733154652748301</v>
      </c>
      <c r="I41" s="88">
        <f>(VLOOKUP($A41,'Occupancy Raw Data'!$B$8:$BE$45,'Occupancy Raw Data'!AO$3,FALSE))/100</f>
        <v>0.74141627874171201</v>
      </c>
      <c r="J41" s="108">
        <f>(VLOOKUP($A41,'Occupancy Raw Data'!$B$8:$BE$45,'Occupancy Raw Data'!AP$3,FALSE))/100</f>
        <v>0.74437391263459807</v>
      </c>
      <c r="K41" s="109">
        <f>(VLOOKUP($A41,'Occupancy Raw Data'!$B$8:$BE$45,'Occupancy Raw Data'!AR$3,FALSE))/100</f>
        <v>0.70287481560498999</v>
      </c>
      <c r="M41" s="110">
        <f>VLOOKUP($A41,'ADR Raw Data'!$B$6:$BE$43,'ADR Raw Data'!AG$1,FALSE)</f>
        <v>133.06818703921101</v>
      </c>
      <c r="N41" s="111">
        <f>VLOOKUP($A41,'ADR Raw Data'!$B$6:$BE$43,'ADR Raw Data'!AH$1,FALSE)</f>
        <v>154.16427482932301</v>
      </c>
      <c r="O41" s="111">
        <f>VLOOKUP($A41,'ADR Raw Data'!$B$6:$BE$43,'ADR Raw Data'!AI$1,FALSE)</f>
        <v>161.72722988571101</v>
      </c>
      <c r="P41" s="111">
        <f>VLOOKUP($A41,'ADR Raw Data'!$B$6:$BE$43,'ADR Raw Data'!AJ$1,FALSE)</f>
        <v>156.97073171534601</v>
      </c>
      <c r="Q41" s="111">
        <f>VLOOKUP($A41,'ADR Raw Data'!$B$6:$BE$43,'ADR Raw Data'!AK$1,FALSE)</f>
        <v>140.34527045977401</v>
      </c>
      <c r="R41" s="112">
        <f>VLOOKUP($A41,'ADR Raw Data'!$B$6:$BE$43,'ADR Raw Data'!AL$1,FALSE)</f>
        <v>149.985897914828</v>
      </c>
      <c r="S41" s="111">
        <f>VLOOKUP($A41,'ADR Raw Data'!$B$6:$BE$43,'ADR Raw Data'!AN$1,FALSE)</f>
        <v>136.40039349419499</v>
      </c>
      <c r="T41" s="111">
        <f>VLOOKUP($A41,'ADR Raw Data'!$B$6:$BE$43,'ADR Raw Data'!AO$1,FALSE)</f>
        <v>133.15246288298201</v>
      </c>
      <c r="U41" s="112">
        <f>VLOOKUP($A41,'ADR Raw Data'!$B$6:$BE$43,'ADR Raw Data'!AP$1,FALSE)</f>
        <v>134.78288071835499</v>
      </c>
      <c r="V41" s="113">
        <f>VLOOKUP($A41,'ADR Raw Data'!$B$6:$BE$43,'ADR Raw Data'!AR$1,FALSE)</f>
        <v>145.385599654413</v>
      </c>
      <c r="X41" s="110">
        <f>VLOOKUP($A41,'RevPAR Raw Data'!$B$6:$BE$43,'RevPAR Raw Data'!AG$1,FALSE)</f>
        <v>78.342067087708699</v>
      </c>
      <c r="Y41" s="111">
        <f>VLOOKUP($A41,'RevPAR Raw Data'!$B$6:$BE$43,'RevPAR Raw Data'!AH$1,FALSE)</f>
        <v>107.037440220074</v>
      </c>
      <c r="Z41" s="111">
        <f>VLOOKUP($A41,'RevPAR Raw Data'!$B$6:$BE$43,'RevPAR Raw Data'!AI$1,FALSE)</f>
        <v>120.235720082757</v>
      </c>
      <c r="AA41" s="111">
        <f>VLOOKUP($A41,'RevPAR Raw Data'!$B$6:$BE$43,'RevPAR Raw Data'!AJ$1,FALSE)</f>
        <v>112.098964828137</v>
      </c>
      <c r="AB41" s="111">
        <f>VLOOKUP($A41,'RevPAR Raw Data'!$B$6:$BE$43,'RevPAR Raw Data'!AK$1,FALSE)</f>
        <v>96.940986222786407</v>
      </c>
      <c r="AC41" s="112">
        <f>VLOOKUP($A41,'RevPAR Raw Data'!$B$6:$BE$43,'RevPAR Raw Data'!AL$1,FALSE)</f>
        <v>102.931509632168</v>
      </c>
      <c r="AD41" s="111">
        <f>VLOOKUP($A41,'RevPAR Raw Data'!$B$6:$BE$43,'RevPAR Raw Data'!AN$1,FALSE)</f>
        <v>101.936317016974</v>
      </c>
      <c r="AE41" s="111">
        <f>VLOOKUP($A41,'RevPAR Raw Data'!$B$6:$BE$43,'RevPAR Raw Data'!AO$1,FALSE)</f>
        <v>98.721403535994696</v>
      </c>
      <c r="AF41" s="112">
        <f>VLOOKUP($A41,'RevPAR Raw Data'!$B$6:$BE$43,'RevPAR Raw Data'!AP$1,FALSE)</f>
        <v>100.32886027648399</v>
      </c>
      <c r="AG41" s="113">
        <f>VLOOKUP($A41,'RevPAR Raw Data'!$B$6:$BE$43,'RevPAR Raw Data'!AR$1,FALSE)</f>
        <v>102.18787654871601</v>
      </c>
    </row>
    <row r="42" spans="1:33" x14ac:dyDescent="0.25">
      <c r="A42" s="90" t="s">
        <v>14</v>
      </c>
      <c r="B42" s="78">
        <f>(VLOOKUP($A41,'Occupancy Raw Data'!$B$8:$BE$51,'Occupancy Raw Data'!AT$3,FALSE))/100</f>
        <v>3.2897020124893699E-2</v>
      </c>
      <c r="C42" s="79">
        <f>(VLOOKUP($A41,'Occupancy Raw Data'!$B$8:$BE$51,'Occupancy Raw Data'!AU$3,FALSE))/100</f>
        <v>1.56952387836495E-2</v>
      </c>
      <c r="D42" s="79">
        <f>(VLOOKUP($A41,'Occupancy Raw Data'!$B$8:$BE$51,'Occupancy Raw Data'!AV$3,FALSE))/100</f>
        <v>4.0661850908905402E-2</v>
      </c>
      <c r="E42" s="79">
        <f>(VLOOKUP($A41,'Occupancy Raw Data'!$B$8:$BE$51,'Occupancy Raw Data'!AW$3,FALSE))/100</f>
        <v>-1.0755255556095101E-2</v>
      </c>
      <c r="F42" s="79">
        <f>(VLOOKUP($A41,'Occupancy Raw Data'!$B$8:$BE$51,'Occupancy Raw Data'!AX$3,FALSE))/100</f>
        <v>-1.2251101383287699E-2</v>
      </c>
      <c r="G42" s="79">
        <f>(VLOOKUP($A41,'Occupancy Raw Data'!$B$8:$BE$51,'Occupancy Raw Data'!AY$3,FALSE))/100</f>
        <v>1.24408496108832E-2</v>
      </c>
      <c r="H42" s="80">
        <f>(VLOOKUP($A41,'Occupancy Raw Data'!$B$8:$BE$51,'Occupancy Raw Data'!BA$3,FALSE))/100</f>
        <v>4.44350891150809E-2</v>
      </c>
      <c r="I42" s="80">
        <f>(VLOOKUP($A41,'Occupancy Raw Data'!$B$8:$BE$51,'Occupancy Raw Data'!BB$3,FALSE))/100</f>
        <v>3.1534416427153905E-2</v>
      </c>
      <c r="J42" s="79">
        <f>(VLOOKUP($A41,'Occupancy Raw Data'!$B$8:$BE$51,'Occupancy Raw Data'!BC$3,FALSE))/100</f>
        <v>3.7970297399790603E-2</v>
      </c>
      <c r="K42" s="81">
        <f>(VLOOKUP($A41,'Occupancy Raw Data'!$B$8:$BE$51,'Occupancy Raw Data'!BE$3,FALSE))/100</f>
        <v>2.00318227000706E-2</v>
      </c>
      <c r="M42" s="78">
        <f>(VLOOKUP($A41,'ADR Raw Data'!$B$6:$BE$49,'ADR Raw Data'!AT$1,FALSE))/100</f>
        <v>-5.8492979345644699E-3</v>
      </c>
      <c r="N42" s="79">
        <f>(VLOOKUP($A41,'ADR Raw Data'!$B$6:$BE$49,'ADR Raw Data'!AU$1,FALSE))/100</f>
        <v>1.93607621206041E-2</v>
      </c>
      <c r="O42" s="79">
        <f>(VLOOKUP($A41,'ADR Raw Data'!$B$6:$BE$49,'ADR Raw Data'!AV$1,FALSE))/100</f>
        <v>1.5245802261792601E-2</v>
      </c>
      <c r="P42" s="79">
        <f>(VLOOKUP($A41,'ADR Raw Data'!$B$6:$BE$49,'ADR Raw Data'!AW$1,FALSE))/100</f>
        <v>-6.6756143515149698E-3</v>
      </c>
      <c r="Q42" s="79">
        <f>(VLOOKUP($A41,'ADR Raw Data'!$B$6:$BE$49,'ADR Raw Data'!AX$1,FALSE))/100</f>
        <v>-1.32382806589239E-2</v>
      </c>
      <c r="R42" s="79">
        <f>(VLOOKUP($A41,'ADR Raw Data'!$B$6:$BE$49,'ADR Raw Data'!AY$1,FALSE))/100</f>
        <v>2.57673183366309E-3</v>
      </c>
      <c r="S42" s="80">
        <f>(VLOOKUP($A41,'ADR Raw Data'!$B$6:$BE$49,'ADR Raw Data'!BA$1,FALSE))/100</f>
        <v>1.95809803036378E-2</v>
      </c>
      <c r="T42" s="80">
        <f>(VLOOKUP($A41,'ADR Raw Data'!$B$6:$BE$49,'ADR Raw Data'!BB$1,FALSE))/100</f>
        <v>7.7120602842945599E-3</v>
      </c>
      <c r="U42" s="79">
        <f>(VLOOKUP($A41,'ADR Raw Data'!$B$6:$BE$49,'ADR Raw Data'!BC$1,FALSE))/100</f>
        <v>1.3745890799381499E-2</v>
      </c>
      <c r="V42" s="81">
        <f>(VLOOKUP($A41,'ADR Raw Data'!$B$6:$BE$49,'ADR Raw Data'!BE$1,FALSE))/100</f>
        <v>5.0809063814591408E-3</v>
      </c>
      <c r="X42" s="78">
        <f>(VLOOKUP($A41,'RevPAR Raw Data'!$B$6:$BE$49,'RevPAR Raw Data'!AT$1,FALSE))/100</f>
        <v>2.6855297718459303E-2</v>
      </c>
      <c r="Y42" s="79">
        <f>(VLOOKUP($A41,'RevPAR Raw Data'!$B$6:$BE$49,'RevPAR Raw Data'!AU$1,FALSE))/100</f>
        <v>3.535987268877E-2</v>
      </c>
      <c r="Z42" s="79">
        <f>(VLOOKUP($A41,'RevPAR Raw Data'!$B$6:$BE$49,'RevPAR Raw Data'!AV$1,FALSE))/100</f>
        <v>5.6527575709253701E-2</v>
      </c>
      <c r="AA42" s="79">
        <f>(VLOOKUP($A41,'RevPAR Raw Data'!$B$6:$BE$49,'RevPAR Raw Data'!AW$1,FALSE))/100</f>
        <v>-1.7359071969265602E-2</v>
      </c>
      <c r="AB42" s="79">
        <f>(VLOOKUP($A41,'RevPAR Raw Data'!$B$6:$BE$49,'RevPAR Raw Data'!AX$1,FALSE))/100</f>
        <v>-2.53271985237188E-2</v>
      </c>
      <c r="AC42" s="79">
        <f>(VLOOKUP($A41,'RevPAR Raw Data'!$B$6:$BE$49,'RevPAR Raw Data'!AY$1,FALSE))/100</f>
        <v>1.5049638177776501E-2</v>
      </c>
      <c r="AD42" s="80">
        <f>(VLOOKUP($A41,'RevPAR Raw Data'!$B$6:$BE$49,'RevPAR Raw Data'!BA$1,FALSE))/100</f>
        <v>6.4886152023471602E-2</v>
      </c>
      <c r="AE42" s="80">
        <f>(VLOOKUP($A41,'RevPAR Raw Data'!$B$6:$BE$49,'RevPAR Raw Data'!BB$1,FALSE))/100</f>
        <v>3.9489672031964698E-2</v>
      </c>
      <c r="AF42" s="79">
        <f>(VLOOKUP($A41,'RevPAR Raw Data'!$B$6:$BE$49,'RevPAR Raw Data'!BC$1,FALSE))/100</f>
        <v>5.22381237608497E-2</v>
      </c>
      <c r="AG42" s="81">
        <f>(VLOOKUP($A41,'RevPAR Raw Data'!$B$6:$BE$49,'RevPAR Raw Data'!BE$1,FALSE))/100</f>
        <v>2.5214508897318799E-2</v>
      </c>
    </row>
    <row r="43" spans="1:33" x14ac:dyDescent="0.25">
      <c r="A43" s="129"/>
      <c r="B43" s="106"/>
      <c r="C43" s="107"/>
      <c r="D43" s="107"/>
      <c r="E43" s="107"/>
      <c r="F43" s="107"/>
      <c r="G43" s="108"/>
      <c r="H43" s="88"/>
      <c r="I43" s="88"/>
      <c r="J43" s="108"/>
      <c r="K43" s="109"/>
      <c r="M43" s="110"/>
      <c r="N43" s="111"/>
      <c r="O43" s="111"/>
      <c r="P43" s="111"/>
      <c r="Q43" s="111"/>
      <c r="R43" s="112"/>
      <c r="S43" s="111"/>
      <c r="T43" s="111"/>
      <c r="U43" s="112"/>
      <c r="V43" s="113"/>
      <c r="X43" s="110"/>
      <c r="Y43" s="111"/>
      <c r="Z43" s="111"/>
      <c r="AA43" s="111"/>
      <c r="AB43" s="111"/>
      <c r="AC43" s="112"/>
      <c r="AD43" s="111"/>
      <c r="AE43" s="111"/>
      <c r="AF43" s="112"/>
      <c r="AG43" s="113"/>
    </row>
    <row r="44" spans="1:33" x14ac:dyDescent="0.25">
      <c r="A44" s="105" t="s">
        <v>29</v>
      </c>
      <c r="B44" s="106">
        <f>(VLOOKUP($A44,'Occupancy Raw Data'!$B$8:$BE$45,'Occupancy Raw Data'!AG$3,FALSE))/100</f>
        <v>0.50723165678069304</v>
      </c>
      <c r="C44" s="107">
        <f>(VLOOKUP($A44,'Occupancy Raw Data'!$B$8:$BE$45,'Occupancy Raw Data'!AH$3,FALSE))/100</f>
        <v>0.60108068578857499</v>
      </c>
      <c r="D44" s="107">
        <f>(VLOOKUP($A44,'Occupancy Raw Data'!$B$8:$BE$45,'Occupancy Raw Data'!AI$3,FALSE))/100</f>
        <v>0.63486227350288404</v>
      </c>
      <c r="E44" s="107">
        <f>(VLOOKUP($A44,'Occupancy Raw Data'!$B$8:$BE$45,'Occupancy Raw Data'!AJ$3,FALSE))/100</f>
        <v>0.65074754204924001</v>
      </c>
      <c r="F44" s="107">
        <f>(VLOOKUP($A44,'Occupancy Raw Data'!$B$8:$BE$45,'Occupancy Raw Data'!AK$3,FALSE))/100</f>
        <v>0.65893394003412598</v>
      </c>
      <c r="G44" s="108">
        <f>(VLOOKUP($A44,'Occupancy Raw Data'!$B$8:$BE$45,'Occupancy Raw Data'!AL$3,FALSE))/100</f>
        <v>0.61057121963110395</v>
      </c>
      <c r="H44" s="88">
        <f>(VLOOKUP($A44,'Occupancy Raw Data'!$B$8:$BE$45,'Occupancy Raw Data'!AN$3,FALSE))/100</f>
        <v>0.74652636710814901</v>
      </c>
      <c r="I44" s="88">
        <f>(VLOOKUP($A44,'Occupancy Raw Data'!$B$8:$BE$45,'Occupancy Raw Data'!AO$3,FALSE))/100</f>
        <v>0.74388559356463801</v>
      </c>
      <c r="J44" s="108">
        <f>(VLOOKUP($A44,'Occupancy Raw Data'!$B$8:$BE$45,'Occupancy Raw Data'!AP$3,FALSE))/100</f>
        <v>0.74520598033639307</v>
      </c>
      <c r="K44" s="109">
        <f>(VLOOKUP($A44,'Occupancy Raw Data'!$B$8:$BE$45,'Occupancy Raw Data'!AR$3,FALSE))/100</f>
        <v>0.64903829411832903</v>
      </c>
      <c r="M44" s="110">
        <f>VLOOKUP($A44,'ADR Raw Data'!$B$6:$BE$43,'ADR Raw Data'!AG$1,FALSE)</f>
        <v>96.059248297957495</v>
      </c>
      <c r="N44" s="111">
        <f>VLOOKUP($A44,'ADR Raw Data'!$B$6:$BE$43,'ADR Raw Data'!AH$1,FALSE)</f>
        <v>98.149333558634595</v>
      </c>
      <c r="O44" s="111">
        <f>VLOOKUP($A44,'ADR Raw Data'!$B$6:$BE$43,'ADR Raw Data'!AI$1,FALSE)</f>
        <v>99.861706076216606</v>
      </c>
      <c r="P44" s="111">
        <f>VLOOKUP($A44,'ADR Raw Data'!$B$6:$BE$43,'ADR Raw Data'!AJ$1,FALSE)</f>
        <v>100.136780396441</v>
      </c>
      <c r="Q44" s="111">
        <f>VLOOKUP($A44,'ADR Raw Data'!$B$6:$BE$43,'ADR Raw Data'!AK$1,FALSE)</f>
        <v>102.17547197731</v>
      </c>
      <c r="R44" s="112">
        <f>VLOOKUP($A44,'ADR Raw Data'!$B$6:$BE$43,'ADR Raw Data'!AL$1,FALSE)</f>
        <v>99.450819304525993</v>
      </c>
      <c r="S44" s="111">
        <f>VLOOKUP($A44,'ADR Raw Data'!$B$6:$BE$43,'ADR Raw Data'!AN$1,FALSE)</f>
        <v>117.705957006802</v>
      </c>
      <c r="T44" s="111">
        <f>VLOOKUP($A44,'ADR Raw Data'!$B$6:$BE$43,'ADR Raw Data'!AO$1,FALSE)</f>
        <v>118.54446450027299</v>
      </c>
      <c r="U44" s="112">
        <f>VLOOKUP($A44,'ADR Raw Data'!$B$6:$BE$43,'ADR Raw Data'!AP$1,FALSE)</f>
        <v>118.12446790241199</v>
      </c>
      <c r="V44" s="113">
        <f>VLOOKUP($A44,'ADR Raw Data'!$B$6:$BE$43,'ADR Raw Data'!AR$1,FALSE)</f>
        <v>105.576680437815</v>
      </c>
      <c r="X44" s="110">
        <f>VLOOKUP($A44,'RevPAR Raw Data'!$B$6:$BE$43,'RevPAR Raw Data'!AG$1,FALSE)</f>
        <v>48.724291663281001</v>
      </c>
      <c r="Y44" s="111">
        <f>VLOOKUP($A44,'RevPAR Raw Data'!$B$6:$BE$43,'RevPAR Raw Data'!AH$1,FALSE)</f>
        <v>58.995668725115699</v>
      </c>
      <c r="Z44" s="111">
        <f>VLOOKUP($A44,'RevPAR Raw Data'!$B$6:$BE$43,'RevPAR Raw Data'!AI$1,FALSE)</f>
        <v>63.398429755423699</v>
      </c>
      <c r="AA44" s="111">
        <f>VLOOKUP($A44,'RevPAR Raw Data'!$B$6:$BE$43,'RevPAR Raw Data'!AJ$1,FALSE)</f>
        <v>65.163763711708697</v>
      </c>
      <c r="AB44" s="111">
        <f>VLOOKUP($A44,'RevPAR Raw Data'!$B$6:$BE$43,'RevPAR Raw Data'!AK$1,FALSE)</f>
        <v>67.326886324855707</v>
      </c>
      <c r="AC44" s="112">
        <f>VLOOKUP($A44,'RevPAR Raw Data'!$B$6:$BE$43,'RevPAR Raw Data'!AL$1,FALSE)</f>
        <v>60.721808036077</v>
      </c>
      <c r="AD44" s="111">
        <f>VLOOKUP($A44,'RevPAR Raw Data'!$B$6:$BE$43,'RevPAR Raw Data'!AN$1,FALSE)</f>
        <v>87.870600471276504</v>
      </c>
      <c r="AE44" s="111">
        <f>VLOOKUP($A44,'RevPAR Raw Data'!$B$6:$BE$43,'RevPAR Raw Data'!AO$1,FALSE)</f>
        <v>88.183519338587701</v>
      </c>
      <c r="AF44" s="112">
        <f>VLOOKUP($A44,'RevPAR Raw Data'!$B$6:$BE$43,'RevPAR Raw Data'!AP$1,FALSE)</f>
        <v>88.027059904932102</v>
      </c>
      <c r="AG44" s="113">
        <f>VLOOKUP($A44,'RevPAR Raw Data'!$B$6:$BE$43,'RevPAR Raw Data'!AR$1,FALSE)</f>
        <v>68.523308570035596</v>
      </c>
    </row>
    <row r="45" spans="1:33" x14ac:dyDescent="0.25">
      <c r="A45" s="90" t="s">
        <v>14</v>
      </c>
      <c r="B45" s="78">
        <f>(VLOOKUP($A44,'Occupancy Raw Data'!$B$8:$BE$51,'Occupancy Raw Data'!AT$3,FALSE))/100</f>
        <v>5.27880691902557E-2</v>
      </c>
      <c r="C45" s="79">
        <f>(VLOOKUP($A44,'Occupancy Raw Data'!$B$8:$BE$51,'Occupancy Raw Data'!AU$3,FALSE))/100</f>
        <v>4.8979072372106899E-2</v>
      </c>
      <c r="D45" s="79">
        <f>(VLOOKUP($A44,'Occupancy Raw Data'!$B$8:$BE$51,'Occupancy Raw Data'!AV$3,FALSE))/100</f>
        <v>8.0537935163286611E-2</v>
      </c>
      <c r="E45" s="79">
        <f>(VLOOKUP($A44,'Occupancy Raw Data'!$B$8:$BE$51,'Occupancy Raw Data'!AW$3,FALSE))/100</f>
        <v>9.60103091754263E-2</v>
      </c>
      <c r="F45" s="79">
        <f>(VLOOKUP($A44,'Occupancy Raw Data'!$B$8:$BE$51,'Occupancy Raw Data'!AX$3,FALSE))/100</f>
        <v>0.11967820100570799</v>
      </c>
      <c r="G45" s="79">
        <f>(VLOOKUP($A44,'Occupancy Raw Data'!$B$8:$BE$51,'Occupancy Raw Data'!AY$3,FALSE))/100</f>
        <v>8.0809556169661095E-2</v>
      </c>
      <c r="H45" s="80">
        <f>(VLOOKUP($A44,'Occupancy Raw Data'!$B$8:$BE$51,'Occupancy Raw Data'!BA$3,FALSE))/100</f>
        <v>5.85309496379448E-2</v>
      </c>
      <c r="I45" s="80">
        <f>(VLOOKUP($A44,'Occupancy Raw Data'!$B$8:$BE$51,'Occupancy Raw Data'!BB$3,FALSE))/100</f>
        <v>3.1373242359630599E-2</v>
      </c>
      <c r="J45" s="79">
        <f>(VLOOKUP($A44,'Occupancy Raw Data'!$B$8:$BE$51,'Occupancy Raw Data'!BC$3,FALSE))/100</f>
        <v>4.4799698744705498E-2</v>
      </c>
      <c r="K45" s="81">
        <f>(VLOOKUP($A44,'Occupancy Raw Data'!$B$8:$BE$51,'Occupancy Raw Data'!BE$3,FALSE))/100</f>
        <v>6.8726056713312389E-2</v>
      </c>
      <c r="M45" s="78">
        <f>(VLOOKUP($A44,'ADR Raw Data'!$B$6:$BE$49,'ADR Raw Data'!AT$1,FALSE))/100</f>
        <v>-6.4281458568926798E-3</v>
      </c>
      <c r="N45" s="79">
        <f>(VLOOKUP($A44,'ADR Raw Data'!$B$6:$BE$49,'ADR Raw Data'!AU$1,FALSE))/100</f>
        <v>-1.2842620607213201E-2</v>
      </c>
      <c r="O45" s="79">
        <f>(VLOOKUP($A44,'ADR Raw Data'!$B$6:$BE$49,'ADR Raw Data'!AV$1,FALSE))/100</f>
        <v>-1.5810375064004001E-3</v>
      </c>
      <c r="P45" s="79">
        <f>(VLOOKUP($A44,'ADR Raw Data'!$B$6:$BE$49,'ADR Raw Data'!AW$1,FALSE))/100</f>
        <v>-9.0130775641786998E-3</v>
      </c>
      <c r="Q45" s="79">
        <f>(VLOOKUP($A44,'ADR Raw Data'!$B$6:$BE$49,'ADR Raw Data'!AX$1,FALSE))/100</f>
        <v>-1.6648579770345701E-3</v>
      </c>
      <c r="R45" s="79">
        <f>(VLOOKUP($A44,'ADR Raw Data'!$B$6:$BE$49,'ADR Raw Data'!AY$1,FALSE))/100</f>
        <v>-5.7950945167611198E-3</v>
      </c>
      <c r="S45" s="80">
        <f>(VLOOKUP($A44,'ADR Raw Data'!$B$6:$BE$49,'ADR Raw Data'!BA$1,FALSE))/100</f>
        <v>-3.1377367099514404E-3</v>
      </c>
      <c r="T45" s="80">
        <f>(VLOOKUP($A44,'ADR Raw Data'!$B$6:$BE$49,'ADR Raw Data'!BB$1,FALSE))/100</f>
        <v>-6.6738272454925597E-3</v>
      </c>
      <c r="U45" s="79">
        <f>(VLOOKUP($A44,'ADR Raw Data'!$B$6:$BE$49,'ADR Raw Data'!BC$1,FALSE))/100</f>
        <v>-4.9809324963858096E-3</v>
      </c>
      <c r="V45" s="81">
        <f>(VLOOKUP($A44,'ADR Raw Data'!$B$6:$BE$49,'ADR Raw Data'!BE$1,FALSE))/100</f>
        <v>-6.80968534234887E-3</v>
      </c>
      <c r="X45" s="78">
        <f>(VLOOKUP($A44,'RevPAR Raw Data'!$B$6:$BE$49,'RevPAR Raw Data'!AT$1,FALSE))/100</f>
        <v>4.6020593925104297E-2</v>
      </c>
      <c r="Y45" s="79">
        <f>(VLOOKUP($A44,'RevPAR Raw Data'!$B$6:$BE$49,'RevPAR Raw Data'!AU$1,FALSE))/100</f>
        <v>3.5507432120725498E-2</v>
      </c>
      <c r="Z45" s="79">
        <f>(VLOOKUP($A44,'RevPAR Raw Data'!$B$6:$BE$49,'RevPAR Raw Data'!AV$1,FALSE))/100</f>
        <v>7.8829564160704996E-2</v>
      </c>
      <c r="AA45" s="79">
        <f>(VLOOKUP($A44,'RevPAR Raw Data'!$B$6:$BE$49,'RevPAR Raw Data'!AW$1,FALSE))/100</f>
        <v>8.6131883247688709E-2</v>
      </c>
      <c r="AB45" s="79">
        <f>(VLOOKUP($A44,'RevPAR Raw Data'!$B$6:$BE$49,'RevPAR Raw Data'!AX$1,FALSE))/100</f>
        <v>0.117814095821052</v>
      </c>
      <c r="AC45" s="79">
        <f>(VLOOKUP($A44,'RevPAR Raw Data'!$B$6:$BE$49,'RevPAR Raw Data'!AY$1,FALSE))/100</f>
        <v>7.4546162637039198E-2</v>
      </c>
      <c r="AD45" s="80">
        <f>(VLOOKUP($A44,'RevPAR Raw Data'!$B$6:$BE$49,'RevPAR Raw Data'!BA$1,FALSE))/100</f>
        <v>5.5209558218646003E-2</v>
      </c>
      <c r="AE45" s="80">
        <f>(VLOOKUP($A44,'RevPAR Raw Data'!$B$6:$BE$49,'RevPAR Raw Data'!BB$1,FALSE))/100</f>
        <v>2.4490035514498899E-2</v>
      </c>
      <c r="AF45" s="79">
        <f>(VLOOKUP($A44,'RevPAR Raw Data'!$B$6:$BE$49,'RevPAR Raw Data'!BC$1,FALSE))/100</f>
        <v>3.9595621973013896E-2</v>
      </c>
      <c r="AG45" s="81">
        <f>(VLOOKUP($A44,'RevPAR Raw Data'!$B$6:$BE$49,'RevPAR Raw Data'!BE$1,FALSE))/100</f>
        <v>6.1448368549925393E-2</v>
      </c>
    </row>
    <row r="46" spans="1:33" x14ac:dyDescent="0.25">
      <c r="A46" s="128"/>
      <c r="B46" s="106"/>
      <c r="C46" s="107"/>
      <c r="D46" s="107"/>
      <c r="E46" s="107"/>
      <c r="F46" s="107"/>
      <c r="G46" s="108"/>
      <c r="H46" s="88"/>
      <c r="I46" s="88"/>
      <c r="J46" s="108"/>
      <c r="K46" s="109"/>
      <c r="M46" s="110"/>
      <c r="N46" s="111"/>
      <c r="O46" s="111"/>
      <c r="P46" s="111"/>
      <c r="Q46" s="111"/>
      <c r="R46" s="112"/>
      <c r="S46" s="111"/>
      <c r="T46" s="111"/>
      <c r="U46" s="112"/>
      <c r="V46" s="113"/>
      <c r="X46" s="110"/>
      <c r="Y46" s="111"/>
      <c r="Z46" s="111"/>
      <c r="AA46" s="111"/>
      <c r="AB46" s="111"/>
      <c r="AC46" s="112"/>
      <c r="AD46" s="111"/>
      <c r="AE46" s="111"/>
      <c r="AF46" s="112"/>
      <c r="AG46" s="113"/>
    </row>
    <row r="47" spans="1:33" x14ac:dyDescent="0.25">
      <c r="A47" s="105" t="s">
        <v>30</v>
      </c>
      <c r="B47" s="106">
        <f>(VLOOKUP($A47,'Occupancy Raw Data'!$B$8:$BE$45,'Occupancy Raw Data'!AG$3,FALSE))/100</f>
        <v>0.45958250055518496</v>
      </c>
      <c r="C47" s="107">
        <f>(VLOOKUP($A47,'Occupancy Raw Data'!$B$8:$BE$45,'Occupancy Raw Data'!AH$3,FALSE))/100</f>
        <v>0.61647790361980903</v>
      </c>
      <c r="D47" s="107">
        <f>(VLOOKUP($A47,'Occupancy Raw Data'!$B$8:$BE$45,'Occupancy Raw Data'!AI$3,FALSE))/100</f>
        <v>0.64917832556073707</v>
      </c>
      <c r="E47" s="107">
        <f>(VLOOKUP($A47,'Occupancy Raw Data'!$B$8:$BE$45,'Occupancy Raw Data'!AJ$3,FALSE))/100</f>
        <v>0.63429935598489795</v>
      </c>
      <c r="F47" s="107">
        <f>(VLOOKUP($A47,'Occupancy Raw Data'!$B$8:$BE$45,'Occupancy Raw Data'!AK$3,FALSE))/100</f>
        <v>0.60009993337774803</v>
      </c>
      <c r="G47" s="108">
        <f>(VLOOKUP($A47,'Occupancy Raw Data'!$B$8:$BE$45,'Occupancy Raw Data'!AL$3,FALSE))/100</f>
        <v>0.59192760381967502</v>
      </c>
      <c r="H47" s="88">
        <f>(VLOOKUP($A47,'Occupancy Raw Data'!$B$8:$BE$45,'Occupancy Raw Data'!AN$3,FALSE))/100</f>
        <v>0.67588274483677491</v>
      </c>
      <c r="I47" s="88">
        <f>(VLOOKUP($A47,'Occupancy Raw Data'!$B$8:$BE$45,'Occupancy Raw Data'!AO$3,FALSE))/100</f>
        <v>0.66300244281589993</v>
      </c>
      <c r="J47" s="108">
        <f>(VLOOKUP($A47,'Occupancy Raw Data'!$B$8:$BE$45,'Occupancy Raw Data'!AP$3,FALSE))/100</f>
        <v>0.66944259382633708</v>
      </c>
      <c r="K47" s="109">
        <f>(VLOOKUP($A47,'Occupancy Raw Data'!$B$8:$BE$45,'Occupancy Raw Data'!AR$3,FALSE))/100</f>
        <v>0.61407474382157901</v>
      </c>
      <c r="M47" s="110">
        <f>VLOOKUP($A47,'ADR Raw Data'!$B$6:$BE$43,'ADR Raw Data'!AG$1,FALSE)</f>
        <v>45.578556517876898</v>
      </c>
      <c r="N47" s="111">
        <f>VLOOKUP($A47,'ADR Raw Data'!$B$6:$BE$43,'ADR Raw Data'!AH$1,FALSE)</f>
        <v>66.902946924272698</v>
      </c>
      <c r="O47" s="111">
        <f>VLOOKUP($A47,'ADR Raw Data'!$B$6:$BE$43,'ADR Raw Data'!AI$1,FALSE)</f>
        <v>71.829169442593795</v>
      </c>
      <c r="P47" s="111">
        <f>VLOOKUP($A47,'ADR Raw Data'!$B$6:$BE$43,'ADR Raw Data'!AJ$1,FALSE)</f>
        <v>68.945564623584204</v>
      </c>
      <c r="Q47" s="111">
        <f>VLOOKUP($A47,'ADR Raw Data'!$B$6:$BE$43,'ADR Raw Data'!AK$1,FALSE)</f>
        <v>64.291850433044601</v>
      </c>
      <c r="R47" s="112">
        <f>VLOOKUP($A47,'ADR Raw Data'!$B$6:$BE$43,'ADR Raw Data'!AL$1,FALSE)</f>
        <v>63.509617588274402</v>
      </c>
      <c r="S47" s="111">
        <f>VLOOKUP($A47,'ADR Raw Data'!$B$6:$BE$43,'ADR Raw Data'!AN$1,FALSE)</f>
        <v>81.616954252720404</v>
      </c>
      <c r="T47" s="111">
        <f>VLOOKUP($A47,'ADR Raw Data'!$B$6:$BE$43,'ADR Raw Data'!AO$1,FALSE)</f>
        <v>79.960443593160093</v>
      </c>
      <c r="U47" s="112">
        <f>VLOOKUP($A47,'ADR Raw Data'!$B$6:$BE$43,'ADR Raw Data'!AP$1,FALSE)</f>
        <v>80.788698922940199</v>
      </c>
      <c r="V47" s="113">
        <f>VLOOKUP($A47,'ADR Raw Data'!$B$6:$BE$43,'ADR Raw Data'!AR$1,FALSE)</f>
        <v>68.446497969607506</v>
      </c>
      <c r="X47" s="110">
        <f>VLOOKUP($A47,'RevPAR Raw Data'!$B$6:$BE$43,'RevPAR Raw Data'!AG$1,FALSE)</f>
        <v>45.578556517876898</v>
      </c>
      <c r="Y47" s="111">
        <f>VLOOKUP($A47,'RevPAR Raw Data'!$B$6:$BE$43,'RevPAR Raw Data'!AH$1,FALSE)</f>
        <v>66.902946924272698</v>
      </c>
      <c r="Z47" s="111">
        <f>VLOOKUP($A47,'RevPAR Raw Data'!$B$6:$BE$43,'RevPAR Raw Data'!AI$1,FALSE)</f>
        <v>71.829169442593795</v>
      </c>
      <c r="AA47" s="111">
        <f>VLOOKUP($A47,'RevPAR Raw Data'!$B$6:$BE$43,'RevPAR Raw Data'!AJ$1,FALSE)</f>
        <v>68.945564623584204</v>
      </c>
      <c r="AB47" s="111">
        <f>VLOOKUP($A47,'RevPAR Raw Data'!$B$6:$BE$43,'RevPAR Raw Data'!AK$1,FALSE)</f>
        <v>64.291850433044601</v>
      </c>
      <c r="AC47" s="112">
        <f>VLOOKUP($A47,'RevPAR Raw Data'!$B$6:$BE$43,'RevPAR Raw Data'!AL$1,FALSE)</f>
        <v>63.509617588274402</v>
      </c>
      <c r="AD47" s="111">
        <f>VLOOKUP($A47,'RevPAR Raw Data'!$B$6:$BE$43,'RevPAR Raw Data'!AN$1,FALSE)</f>
        <v>81.616954252720404</v>
      </c>
      <c r="AE47" s="111">
        <f>VLOOKUP($A47,'RevPAR Raw Data'!$B$6:$BE$43,'RevPAR Raw Data'!AO$1,FALSE)</f>
        <v>79.960443593160093</v>
      </c>
      <c r="AF47" s="112">
        <f>VLOOKUP($A47,'RevPAR Raw Data'!$B$6:$BE$43,'RevPAR Raw Data'!AP$1,FALSE)</f>
        <v>80.788698922940199</v>
      </c>
      <c r="AG47" s="113">
        <f>VLOOKUP($A47,'RevPAR Raw Data'!$B$6:$BE$43,'RevPAR Raw Data'!AR$1,FALSE)</f>
        <v>68.446497969607506</v>
      </c>
    </row>
    <row r="48" spans="1:33" x14ac:dyDescent="0.25">
      <c r="A48" s="90" t="s">
        <v>14</v>
      </c>
      <c r="B48" s="78">
        <f>(VLOOKUP($A47,'Occupancy Raw Data'!$B$8:$BE$51,'Occupancy Raw Data'!AT$3,FALSE))/100</f>
        <v>-6.9036826781247798E-2</v>
      </c>
      <c r="C48" s="79">
        <f>(VLOOKUP($A47,'Occupancy Raw Data'!$B$8:$BE$51,'Occupancy Raw Data'!AU$3,FALSE))/100</f>
        <v>-3.9029688193156602E-2</v>
      </c>
      <c r="D48" s="79">
        <f>(VLOOKUP($A47,'Occupancy Raw Data'!$B$8:$BE$51,'Occupancy Raw Data'!AV$3,FALSE))/100</f>
        <v>-3.6567477884653599E-5</v>
      </c>
      <c r="E48" s="79">
        <f>(VLOOKUP($A47,'Occupancy Raw Data'!$B$8:$BE$51,'Occupancy Raw Data'!AW$3,FALSE))/100</f>
        <v>1.1224228173848801E-2</v>
      </c>
      <c r="F48" s="79">
        <f>(VLOOKUP($A47,'Occupancy Raw Data'!$B$8:$BE$51,'Occupancy Raw Data'!AX$3,FALSE))/100</f>
        <v>-1.7378877462739899E-2</v>
      </c>
      <c r="G48" s="79">
        <f>(VLOOKUP($A47,'Occupancy Raw Data'!$B$8:$BE$51,'Occupancy Raw Data'!AY$3,FALSE))/100</f>
        <v>-2.0750676576538497E-2</v>
      </c>
      <c r="H48" s="80">
        <f>(VLOOKUP($A47,'Occupancy Raw Data'!$B$8:$BE$51,'Occupancy Raw Data'!BA$3,FALSE))/100</f>
        <v>-9.7356225394995798E-3</v>
      </c>
      <c r="I48" s="80">
        <f>(VLOOKUP($A47,'Occupancy Raw Data'!$B$8:$BE$51,'Occupancy Raw Data'!BB$3,FALSE))/100</f>
        <v>-3.3343572681419298E-2</v>
      </c>
      <c r="J48" s="79">
        <f>(VLOOKUP($A47,'Occupancy Raw Data'!$B$8:$BE$51,'Occupancy Raw Data'!BC$3,FALSE))/100</f>
        <v>-2.1568445810907201E-2</v>
      </c>
      <c r="K48" s="81">
        <f>(VLOOKUP($A47,'Occupancy Raw Data'!$B$8:$BE$51,'Occupancy Raw Data'!BE$3,FALSE))/100</f>
        <v>-2.10055382988804E-2</v>
      </c>
      <c r="M48" s="78">
        <f>(VLOOKUP($A47,'ADR Raw Data'!$B$6:$BE$49,'ADR Raw Data'!AT$1,FALSE))/100</f>
        <v>-4.4575161026732507E-2</v>
      </c>
      <c r="N48" s="79">
        <f>(VLOOKUP($A47,'ADR Raw Data'!$B$6:$BE$49,'ADR Raw Data'!AU$1,FALSE))/100</f>
        <v>6.5997277701967906E-3</v>
      </c>
      <c r="O48" s="79">
        <f>(VLOOKUP($A47,'ADR Raw Data'!$B$6:$BE$49,'ADR Raw Data'!AV$1,FALSE))/100</f>
        <v>4.0077840643257007E-2</v>
      </c>
      <c r="P48" s="79">
        <f>(VLOOKUP($A47,'ADR Raw Data'!$B$6:$BE$49,'ADR Raw Data'!AW$1,FALSE))/100</f>
        <v>3.8671632000697495E-2</v>
      </c>
      <c r="Q48" s="79">
        <f>(VLOOKUP($A47,'ADR Raw Data'!$B$6:$BE$49,'ADR Raw Data'!AX$1,FALSE))/100</f>
        <v>2.2941550849927802E-3</v>
      </c>
      <c r="R48" s="79">
        <f>(VLOOKUP($A47,'ADR Raw Data'!$B$6:$BE$49,'ADR Raw Data'!AY$1,FALSE))/100</f>
        <v>1.20927354422998E-2</v>
      </c>
      <c r="S48" s="80">
        <f>(VLOOKUP($A47,'ADR Raw Data'!$B$6:$BE$49,'ADR Raw Data'!BA$1,FALSE))/100</f>
        <v>6.7415717208160308E-2</v>
      </c>
      <c r="T48" s="80">
        <f>(VLOOKUP($A47,'ADR Raw Data'!$B$6:$BE$49,'ADR Raw Data'!BB$1,FALSE))/100</f>
        <v>4.6388061363622696E-2</v>
      </c>
      <c r="U48" s="79">
        <f>(VLOOKUP($A47,'ADR Raw Data'!$B$6:$BE$49,'ADR Raw Data'!BC$1,FALSE))/100</f>
        <v>5.6905089372383796E-2</v>
      </c>
      <c r="V48" s="81">
        <f>(VLOOKUP($A47,'ADR Raw Data'!$B$6:$BE$49,'ADR Raw Data'!BE$1,FALSE))/100</f>
        <v>2.6774154447405E-2</v>
      </c>
      <c r="X48" s="78">
        <f>(VLOOKUP($A47,'RevPAR Raw Data'!$B$6:$BE$49,'RevPAR Raw Data'!AT$1,FALSE))/100</f>
        <v>-4.4575161026732507E-2</v>
      </c>
      <c r="Y48" s="79">
        <f>(VLOOKUP($A47,'RevPAR Raw Data'!$B$6:$BE$49,'RevPAR Raw Data'!AU$1,FALSE))/100</f>
        <v>6.5997277701967906E-3</v>
      </c>
      <c r="Z48" s="79">
        <f>(VLOOKUP($A47,'RevPAR Raw Data'!$B$6:$BE$49,'RevPAR Raw Data'!AV$1,FALSE))/100</f>
        <v>4.0077840643257007E-2</v>
      </c>
      <c r="AA48" s="79">
        <f>(VLOOKUP($A47,'RevPAR Raw Data'!$B$6:$BE$49,'RevPAR Raw Data'!AW$1,FALSE))/100</f>
        <v>3.8671632000697495E-2</v>
      </c>
      <c r="AB48" s="79">
        <f>(VLOOKUP($A47,'RevPAR Raw Data'!$B$6:$BE$49,'RevPAR Raw Data'!AX$1,FALSE))/100</f>
        <v>2.2941550849927802E-3</v>
      </c>
      <c r="AC48" s="79">
        <f>(VLOOKUP($A47,'RevPAR Raw Data'!$B$6:$BE$49,'RevPAR Raw Data'!AY$1,FALSE))/100</f>
        <v>1.20927354422998E-2</v>
      </c>
      <c r="AD48" s="80">
        <f>(VLOOKUP($A47,'RevPAR Raw Data'!$B$6:$BE$49,'RevPAR Raw Data'!BA$1,FALSE))/100</f>
        <v>6.7415717208160308E-2</v>
      </c>
      <c r="AE48" s="80">
        <f>(VLOOKUP($A47,'RevPAR Raw Data'!$B$6:$BE$49,'RevPAR Raw Data'!BB$1,FALSE))/100</f>
        <v>4.6388061363622696E-2</v>
      </c>
      <c r="AF48" s="79">
        <f>(VLOOKUP($A47,'RevPAR Raw Data'!$B$6:$BE$49,'RevPAR Raw Data'!BC$1,FALSE))/100</f>
        <v>5.6905089372383796E-2</v>
      </c>
      <c r="AG48" s="81">
        <f>(VLOOKUP($A47,'RevPAR Raw Data'!$B$6:$BE$49,'RevPAR Raw Data'!BE$1,FALSE))/100</f>
        <v>2.6774154447405E-2</v>
      </c>
    </row>
    <row r="49" spans="1:33" x14ac:dyDescent="0.25">
      <c r="A49" s="128"/>
      <c r="B49" s="106"/>
      <c r="C49" s="107"/>
      <c r="D49" s="107"/>
      <c r="E49" s="107"/>
      <c r="F49" s="107"/>
      <c r="G49" s="108"/>
      <c r="H49" s="88"/>
      <c r="I49" s="88"/>
      <c r="J49" s="108"/>
      <c r="K49" s="109"/>
      <c r="M49" s="110"/>
      <c r="N49" s="111"/>
      <c r="O49" s="111"/>
      <c r="P49" s="111"/>
      <c r="Q49" s="111"/>
      <c r="R49" s="112"/>
      <c r="S49" s="111"/>
      <c r="T49" s="111"/>
      <c r="U49" s="112"/>
      <c r="V49" s="113"/>
      <c r="X49" s="110"/>
      <c r="Y49" s="111"/>
      <c r="Z49" s="111"/>
      <c r="AA49" s="111"/>
      <c r="AB49" s="111"/>
      <c r="AC49" s="112"/>
      <c r="AD49" s="111"/>
      <c r="AE49" s="111"/>
      <c r="AF49" s="112"/>
      <c r="AG49" s="113"/>
    </row>
    <row r="50" spans="1:33" x14ac:dyDescent="0.25">
      <c r="A50" s="105" t="s">
        <v>31</v>
      </c>
      <c r="B50" s="106">
        <f>(VLOOKUP($A50,'Occupancy Raw Data'!$B$8:$BE$45,'Occupancy Raw Data'!AG$3,FALSE))/100</f>
        <v>0.47681859003143201</v>
      </c>
      <c r="C50" s="107">
        <f>(VLOOKUP($A50,'Occupancy Raw Data'!$B$8:$BE$45,'Occupancy Raw Data'!AH$3,FALSE))/100</f>
        <v>0.55517512348450804</v>
      </c>
      <c r="D50" s="107">
        <f>(VLOOKUP($A50,'Occupancy Raw Data'!$B$8:$BE$45,'Occupancy Raw Data'!AI$3,FALSE))/100</f>
        <v>0.57487651549169205</v>
      </c>
      <c r="E50" s="107">
        <f>(VLOOKUP($A50,'Occupancy Raw Data'!$B$8:$BE$45,'Occupancy Raw Data'!AJ$3,FALSE))/100</f>
        <v>0.59443758419398196</v>
      </c>
      <c r="F50" s="107">
        <f>(VLOOKUP($A50,'Occupancy Raw Data'!$B$8:$BE$45,'Occupancy Raw Data'!AK$3,FALSE))/100</f>
        <v>0.57417489896722007</v>
      </c>
      <c r="G50" s="108">
        <f>(VLOOKUP($A50,'Occupancy Raw Data'!$B$8:$BE$45,'Occupancy Raw Data'!AL$3,FALSE))/100</f>
        <v>0.55509654243376705</v>
      </c>
      <c r="H50" s="88">
        <f>(VLOOKUP($A50,'Occupancy Raw Data'!$B$8:$BE$45,'Occupancy Raw Data'!AN$3,FALSE))/100</f>
        <v>0.68825774584642996</v>
      </c>
      <c r="I50" s="88">
        <f>(VLOOKUP($A50,'Occupancy Raw Data'!$B$8:$BE$45,'Occupancy Raw Data'!AO$3,FALSE))/100</f>
        <v>0.67913673102828898</v>
      </c>
      <c r="J50" s="108">
        <f>(VLOOKUP($A50,'Occupancy Raw Data'!$B$8:$BE$45,'Occupancy Raw Data'!AP$3,FALSE))/100</f>
        <v>0.68369723843735897</v>
      </c>
      <c r="K50" s="109">
        <f>(VLOOKUP($A50,'Occupancy Raw Data'!$B$8:$BE$45,'Occupancy Raw Data'!AR$3,FALSE))/100</f>
        <v>0.59183959843479306</v>
      </c>
      <c r="M50" s="110">
        <f>VLOOKUP($A50,'ADR Raw Data'!$B$6:$BE$43,'ADR Raw Data'!AG$1,FALSE)</f>
        <v>50.046319319712602</v>
      </c>
      <c r="N50" s="111">
        <f>VLOOKUP($A50,'ADR Raw Data'!$B$6:$BE$43,'ADR Raw Data'!AH$1,FALSE)</f>
        <v>59.326406320161603</v>
      </c>
      <c r="O50" s="111">
        <f>VLOOKUP($A50,'ADR Raw Data'!$B$6:$BE$43,'ADR Raw Data'!AI$1,FALSE)</f>
        <v>62.2153314436461</v>
      </c>
      <c r="P50" s="111">
        <f>VLOOKUP($A50,'ADR Raw Data'!$B$6:$BE$43,'ADR Raw Data'!AJ$1,FALSE)</f>
        <v>63.6869055904804</v>
      </c>
      <c r="Q50" s="111">
        <f>VLOOKUP($A50,'ADR Raw Data'!$B$6:$BE$43,'ADR Raw Data'!AK$1,FALSE)</f>
        <v>62.953565334530701</v>
      </c>
      <c r="R50" s="112">
        <f>VLOOKUP($A50,'ADR Raw Data'!$B$6:$BE$43,'ADR Raw Data'!AL$1,FALSE)</f>
        <v>59.645705601706297</v>
      </c>
      <c r="S50" s="111">
        <f>VLOOKUP($A50,'ADR Raw Data'!$B$6:$BE$43,'ADR Raw Data'!AN$1,FALSE)</f>
        <v>91.202764088459801</v>
      </c>
      <c r="T50" s="111">
        <f>VLOOKUP($A50,'ADR Raw Data'!$B$6:$BE$43,'ADR Raw Data'!AO$1,FALSE)</f>
        <v>89.519146834306198</v>
      </c>
      <c r="U50" s="112">
        <f>VLOOKUP($A50,'ADR Raw Data'!$B$6:$BE$43,'ADR Raw Data'!AP$1,FALSE)</f>
        <v>90.360955461383</v>
      </c>
      <c r="V50" s="113">
        <f>VLOOKUP($A50,'ADR Raw Data'!$B$6:$BE$43,'ADR Raw Data'!AR$1,FALSE)</f>
        <v>68.421491275899598</v>
      </c>
      <c r="X50" s="110">
        <f>VLOOKUP($A50,'RevPAR Raw Data'!$B$6:$BE$43,'RevPAR Raw Data'!AG$1,FALSE)</f>
        <v>50.046319319712602</v>
      </c>
      <c r="Y50" s="111">
        <f>VLOOKUP($A50,'RevPAR Raw Data'!$B$6:$BE$43,'RevPAR Raw Data'!AH$1,FALSE)</f>
        <v>59.326406320161603</v>
      </c>
      <c r="Z50" s="111">
        <f>VLOOKUP($A50,'RevPAR Raw Data'!$B$6:$BE$43,'RevPAR Raw Data'!AI$1,FALSE)</f>
        <v>62.2153314436461</v>
      </c>
      <c r="AA50" s="111">
        <f>VLOOKUP($A50,'RevPAR Raw Data'!$B$6:$BE$43,'RevPAR Raw Data'!AJ$1,FALSE)</f>
        <v>63.6869055904804</v>
      </c>
      <c r="AB50" s="111">
        <f>VLOOKUP($A50,'RevPAR Raw Data'!$B$6:$BE$43,'RevPAR Raw Data'!AK$1,FALSE)</f>
        <v>62.953565334530701</v>
      </c>
      <c r="AC50" s="112">
        <f>VLOOKUP($A50,'RevPAR Raw Data'!$B$6:$BE$43,'RevPAR Raw Data'!AL$1,FALSE)</f>
        <v>59.645705601706297</v>
      </c>
      <c r="AD50" s="111">
        <f>VLOOKUP($A50,'RevPAR Raw Data'!$B$6:$BE$43,'RevPAR Raw Data'!AN$1,FALSE)</f>
        <v>91.202764088459801</v>
      </c>
      <c r="AE50" s="111">
        <f>VLOOKUP($A50,'RevPAR Raw Data'!$B$6:$BE$43,'RevPAR Raw Data'!AO$1,FALSE)</f>
        <v>89.519146834306198</v>
      </c>
      <c r="AF50" s="112">
        <f>VLOOKUP($A50,'RevPAR Raw Data'!$B$6:$BE$43,'RevPAR Raw Data'!AP$1,FALSE)</f>
        <v>90.360955461383</v>
      </c>
      <c r="AG50" s="113">
        <f>VLOOKUP($A50,'RevPAR Raw Data'!$B$6:$BE$43,'RevPAR Raw Data'!AR$1,FALSE)</f>
        <v>68.421491275899598</v>
      </c>
    </row>
    <row r="51" spans="1:33" x14ac:dyDescent="0.25">
      <c r="A51" s="90" t="s">
        <v>14</v>
      </c>
      <c r="B51" s="78">
        <f>(VLOOKUP($A50,'Occupancy Raw Data'!$B$8:$BE$51,'Occupancy Raw Data'!AT$3,FALSE))/100</f>
        <v>2.0645752712781504E-2</v>
      </c>
      <c r="C51" s="79">
        <f>(VLOOKUP($A50,'Occupancy Raw Data'!$B$8:$BE$51,'Occupancy Raw Data'!AU$3,FALSE))/100</f>
        <v>-5.5601490504426599E-3</v>
      </c>
      <c r="D51" s="79">
        <f>(VLOOKUP($A50,'Occupancy Raw Data'!$B$8:$BE$51,'Occupancy Raw Data'!AV$3,FALSE))/100</f>
        <v>-6.7898312774117E-3</v>
      </c>
      <c r="E51" s="79">
        <f>(VLOOKUP($A50,'Occupancy Raw Data'!$B$8:$BE$51,'Occupancy Raw Data'!AW$3,FALSE))/100</f>
        <v>3.6282792695525902E-2</v>
      </c>
      <c r="F51" s="79">
        <f>(VLOOKUP($A50,'Occupancy Raw Data'!$B$8:$BE$51,'Occupancy Raw Data'!AX$3,FALSE))/100</f>
        <v>3.0497936598354704E-3</v>
      </c>
      <c r="G51" s="79">
        <f>(VLOOKUP($A50,'Occupancy Raw Data'!$B$8:$BE$51,'Occupancy Raw Data'!AY$3,FALSE))/100</f>
        <v>9.1515163476763497E-3</v>
      </c>
      <c r="H51" s="80">
        <f>(VLOOKUP($A50,'Occupancy Raw Data'!$B$8:$BE$51,'Occupancy Raw Data'!BA$3,FALSE))/100</f>
        <v>-3.8792641546321498E-2</v>
      </c>
      <c r="I51" s="80">
        <f>(VLOOKUP($A50,'Occupancy Raw Data'!$B$8:$BE$51,'Occupancy Raw Data'!BB$3,FALSE))/100</f>
        <v>-1.7019057129532701E-2</v>
      </c>
      <c r="J51" s="79">
        <f>(VLOOKUP($A50,'Occupancy Raw Data'!$B$8:$BE$51,'Occupancy Raw Data'!BC$3,FALSE))/100</f>
        <v>-2.8100378295978203E-2</v>
      </c>
      <c r="K51" s="81">
        <f>(VLOOKUP($A50,'Occupancy Raw Data'!$B$8:$BE$51,'Occupancy Raw Data'!BE$3,FALSE))/100</f>
        <v>-3.4555887386855501E-3</v>
      </c>
      <c r="M51" s="78">
        <f>(VLOOKUP($A50,'ADR Raw Data'!$B$6:$BE$49,'ADR Raw Data'!AT$1,FALSE))/100</f>
        <v>5.6395880165787698E-2</v>
      </c>
      <c r="N51" s="79">
        <f>(VLOOKUP($A50,'ADR Raw Data'!$B$6:$BE$49,'ADR Raw Data'!AU$1,FALSE))/100</f>
        <v>1.74160125381534E-3</v>
      </c>
      <c r="O51" s="79">
        <f>(VLOOKUP($A50,'ADR Raw Data'!$B$6:$BE$49,'ADR Raw Data'!AV$1,FALSE))/100</f>
        <v>1.3294885429572301E-2</v>
      </c>
      <c r="P51" s="79">
        <f>(VLOOKUP($A50,'ADR Raw Data'!$B$6:$BE$49,'ADR Raw Data'!AW$1,FALSE))/100</f>
        <v>3.9765180098681498E-2</v>
      </c>
      <c r="Q51" s="79">
        <f>(VLOOKUP($A50,'ADR Raw Data'!$B$6:$BE$49,'ADR Raw Data'!AX$1,FALSE))/100</f>
        <v>7.9149575079238196E-3</v>
      </c>
      <c r="R51" s="79">
        <f>(VLOOKUP($A50,'ADR Raw Data'!$B$6:$BE$49,'ADR Raw Data'!AY$1,FALSE))/100</f>
        <v>2.2355271366491302E-2</v>
      </c>
      <c r="S51" s="80">
        <f>(VLOOKUP($A50,'ADR Raw Data'!$B$6:$BE$49,'ADR Raw Data'!BA$1,FALSE))/100</f>
        <v>-2.65981621690916E-2</v>
      </c>
      <c r="T51" s="80">
        <f>(VLOOKUP($A50,'ADR Raw Data'!$B$6:$BE$49,'ADR Raw Data'!BB$1,FALSE))/100</f>
        <v>7.7287247401265202E-4</v>
      </c>
      <c r="U51" s="79">
        <f>(VLOOKUP($A50,'ADR Raw Data'!$B$6:$BE$49,'ADR Raw Data'!BC$1,FALSE))/100</f>
        <v>-1.3229842534726E-2</v>
      </c>
      <c r="V51" s="81">
        <f>(VLOOKUP($A50,'ADR Raw Data'!$B$6:$BE$49,'ADR Raw Data'!BE$1,FALSE))/100</f>
        <v>8.6305135281753795E-3</v>
      </c>
      <c r="X51" s="78">
        <f>(VLOOKUP($A50,'RevPAR Raw Data'!$B$6:$BE$49,'RevPAR Raw Data'!AT$1,FALSE))/100</f>
        <v>5.6395880165787698E-2</v>
      </c>
      <c r="Y51" s="79">
        <f>(VLOOKUP($A50,'RevPAR Raw Data'!$B$6:$BE$49,'RevPAR Raw Data'!AU$1,FALSE))/100</f>
        <v>1.74160125381534E-3</v>
      </c>
      <c r="Z51" s="79">
        <f>(VLOOKUP($A50,'RevPAR Raw Data'!$B$6:$BE$49,'RevPAR Raw Data'!AV$1,FALSE))/100</f>
        <v>1.3294885429572301E-2</v>
      </c>
      <c r="AA51" s="79">
        <f>(VLOOKUP($A50,'RevPAR Raw Data'!$B$6:$BE$49,'RevPAR Raw Data'!AW$1,FALSE))/100</f>
        <v>3.9765180098681498E-2</v>
      </c>
      <c r="AB51" s="79">
        <f>(VLOOKUP($A50,'RevPAR Raw Data'!$B$6:$BE$49,'RevPAR Raw Data'!AX$1,FALSE))/100</f>
        <v>7.9149575079238196E-3</v>
      </c>
      <c r="AC51" s="79">
        <f>(VLOOKUP($A50,'RevPAR Raw Data'!$B$6:$BE$49,'RevPAR Raw Data'!AY$1,FALSE))/100</f>
        <v>2.2355271366491302E-2</v>
      </c>
      <c r="AD51" s="80">
        <f>(VLOOKUP($A50,'RevPAR Raw Data'!$B$6:$BE$49,'RevPAR Raw Data'!BA$1,FALSE))/100</f>
        <v>-2.65981621690916E-2</v>
      </c>
      <c r="AE51" s="80">
        <f>(VLOOKUP($A50,'RevPAR Raw Data'!$B$6:$BE$49,'RevPAR Raw Data'!BB$1,FALSE))/100</f>
        <v>7.7287247401265202E-4</v>
      </c>
      <c r="AF51" s="79">
        <f>(VLOOKUP($A50,'RevPAR Raw Data'!$B$6:$BE$49,'RevPAR Raw Data'!BC$1,FALSE))/100</f>
        <v>-1.3229842534726E-2</v>
      </c>
      <c r="AG51" s="81">
        <f>(VLOOKUP($A50,'RevPAR Raw Data'!$B$6:$BE$49,'RevPAR Raw Data'!BE$1,FALSE))/100</f>
        <v>8.6305135281753795E-3</v>
      </c>
    </row>
    <row r="52" spans="1:33" x14ac:dyDescent="0.25">
      <c r="A52" s="129"/>
      <c r="B52" s="106"/>
      <c r="C52" s="107"/>
      <c r="D52" s="107"/>
      <c r="E52" s="107"/>
      <c r="F52" s="107"/>
      <c r="G52" s="108"/>
      <c r="H52" s="88"/>
      <c r="I52" s="88"/>
      <c r="J52" s="108"/>
      <c r="K52" s="109"/>
      <c r="M52" s="110"/>
      <c r="N52" s="111"/>
      <c r="O52" s="111"/>
      <c r="P52" s="111"/>
      <c r="Q52" s="111"/>
      <c r="R52" s="112"/>
      <c r="S52" s="111"/>
      <c r="T52" s="111"/>
      <c r="U52" s="112"/>
      <c r="V52" s="113"/>
      <c r="X52" s="110"/>
      <c r="Y52" s="111"/>
      <c r="Z52" s="111"/>
      <c r="AA52" s="111"/>
      <c r="AB52" s="111"/>
      <c r="AC52" s="112"/>
      <c r="AD52" s="111"/>
      <c r="AE52" s="111"/>
      <c r="AF52" s="112"/>
      <c r="AG52" s="113"/>
    </row>
    <row r="53" spans="1:33" x14ac:dyDescent="0.25">
      <c r="A53" s="105" t="s">
        <v>32</v>
      </c>
      <c r="B53" s="106">
        <f>(VLOOKUP($A53,'Occupancy Raw Data'!$B$8:$BE$45,'Occupancy Raw Data'!AG$3,FALSE))/100</f>
        <v>0.41812015503875899</v>
      </c>
      <c r="C53" s="107">
        <f>(VLOOKUP($A53,'Occupancy Raw Data'!$B$8:$BE$45,'Occupancy Raw Data'!AH$3,FALSE))/100</f>
        <v>0.52551679586563305</v>
      </c>
      <c r="D53" s="107">
        <f>(VLOOKUP($A53,'Occupancy Raw Data'!$B$8:$BE$45,'Occupancy Raw Data'!AI$3,FALSE))/100</f>
        <v>0.55507105943152402</v>
      </c>
      <c r="E53" s="107">
        <f>(VLOOKUP($A53,'Occupancy Raw Data'!$B$8:$BE$45,'Occupancy Raw Data'!AJ$3,FALSE))/100</f>
        <v>0.54457364341085202</v>
      </c>
      <c r="F53" s="107">
        <f>(VLOOKUP($A53,'Occupancy Raw Data'!$B$8:$BE$45,'Occupancy Raw Data'!AK$3,FALSE))/100</f>
        <v>0.57332041343669193</v>
      </c>
      <c r="G53" s="108">
        <f>(VLOOKUP($A53,'Occupancy Raw Data'!$B$8:$BE$45,'Occupancy Raw Data'!AL$3,FALSE))/100</f>
        <v>0.523320413436692</v>
      </c>
      <c r="H53" s="88">
        <f>(VLOOKUP($A53,'Occupancy Raw Data'!$B$8:$BE$45,'Occupancy Raw Data'!AN$3,FALSE))/100</f>
        <v>0.635497416020671</v>
      </c>
      <c r="I53" s="88">
        <f>(VLOOKUP($A53,'Occupancy Raw Data'!$B$8:$BE$45,'Occupancy Raw Data'!AO$3,FALSE))/100</f>
        <v>0.62338501291989601</v>
      </c>
      <c r="J53" s="108">
        <f>(VLOOKUP($A53,'Occupancy Raw Data'!$B$8:$BE$45,'Occupancy Raw Data'!AP$3,FALSE))/100</f>
        <v>0.62944121447028401</v>
      </c>
      <c r="K53" s="109">
        <f>(VLOOKUP($A53,'Occupancy Raw Data'!$B$8:$BE$45,'Occupancy Raw Data'!AR$3,FALSE))/100</f>
        <v>0.55364064230343302</v>
      </c>
      <c r="M53" s="110">
        <f>VLOOKUP($A53,'ADR Raw Data'!$B$6:$BE$43,'ADR Raw Data'!AG$1,FALSE)</f>
        <v>36.253751614987003</v>
      </c>
      <c r="N53" s="111">
        <f>VLOOKUP($A53,'ADR Raw Data'!$B$6:$BE$43,'ADR Raw Data'!AH$1,FALSE)</f>
        <v>46.838695090439202</v>
      </c>
      <c r="O53" s="111">
        <f>VLOOKUP($A53,'ADR Raw Data'!$B$6:$BE$43,'ADR Raw Data'!AI$1,FALSE)</f>
        <v>50.483221899224802</v>
      </c>
      <c r="P53" s="111">
        <f>VLOOKUP($A53,'ADR Raw Data'!$B$6:$BE$43,'ADR Raw Data'!AJ$1,FALSE)</f>
        <v>49.286988049095598</v>
      </c>
      <c r="Q53" s="111">
        <f>VLOOKUP($A53,'ADR Raw Data'!$B$6:$BE$43,'ADR Raw Data'!AK$1,FALSE)</f>
        <v>54.143163759689898</v>
      </c>
      <c r="R53" s="112">
        <f>VLOOKUP($A53,'ADR Raw Data'!$B$6:$BE$43,'ADR Raw Data'!AL$1,FALSE)</f>
        <v>47.401164082687302</v>
      </c>
      <c r="S53" s="111">
        <f>VLOOKUP($A53,'ADR Raw Data'!$B$6:$BE$43,'ADR Raw Data'!AN$1,FALSE)</f>
        <v>64.082918281653704</v>
      </c>
      <c r="T53" s="111">
        <f>VLOOKUP($A53,'ADR Raw Data'!$B$6:$BE$43,'ADR Raw Data'!AO$1,FALSE)</f>
        <v>62.744526808785501</v>
      </c>
      <c r="U53" s="112">
        <f>VLOOKUP($A53,'ADR Raw Data'!$B$6:$BE$43,'ADR Raw Data'!AP$1,FALSE)</f>
        <v>63.413722545219599</v>
      </c>
      <c r="V53" s="113">
        <f>VLOOKUP($A53,'ADR Raw Data'!$B$6:$BE$43,'ADR Raw Data'!AR$1,FALSE)</f>
        <v>51.976180786267903</v>
      </c>
      <c r="X53" s="110">
        <f>VLOOKUP($A53,'RevPAR Raw Data'!$B$6:$BE$43,'RevPAR Raw Data'!AG$1,FALSE)</f>
        <v>36.253751614987003</v>
      </c>
      <c r="Y53" s="111">
        <f>VLOOKUP($A53,'RevPAR Raw Data'!$B$6:$BE$43,'RevPAR Raw Data'!AH$1,FALSE)</f>
        <v>46.838695090439202</v>
      </c>
      <c r="Z53" s="111">
        <f>VLOOKUP($A53,'RevPAR Raw Data'!$B$6:$BE$43,'RevPAR Raw Data'!AI$1,FALSE)</f>
        <v>50.483221899224802</v>
      </c>
      <c r="AA53" s="111">
        <f>VLOOKUP($A53,'RevPAR Raw Data'!$B$6:$BE$43,'RevPAR Raw Data'!AJ$1,FALSE)</f>
        <v>49.286988049095598</v>
      </c>
      <c r="AB53" s="111">
        <f>VLOOKUP($A53,'RevPAR Raw Data'!$B$6:$BE$43,'RevPAR Raw Data'!AK$1,FALSE)</f>
        <v>54.143163759689898</v>
      </c>
      <c r="AC53" s="112">
        <f>VLOOKUP($A53,'RevPAR Raw Data'!$B$6:$BE$43,'RevPAR Raw Data'!AL$1,FALSE)</f>
        <v>47.401164082687302</v>
      </c>
      <c r="AD53" s="111">
        <f>VLOOKUP($A53,'RevPAR Raw Data'!$B$6:$BE$43,'RevPAR Raw Data'!AN$1,FALSE)</f>
        <v>64.082918281653704</v>
      </c>
      <c r="AE53" s="111">
        <f>VLOOKUP($A53,'RevPAR Raw Data'!$B$6:$BE$43,'RevPAR Raw Data'!AO$1,FALSE)</f>
        <v>62.744526808785501</v>
      </c>
      <c r="AF53" s="112">
        <f>VLOOKUP($A53,'RevPAR Raw Data'!$B$6:$BE$43,'RevPAR Raw Data'!AP$1,FALSE)</f>
        <v>63.413722545219599</v>
      </c>
      <c r="AG53" s="113">
        <f>VLOOKUP($A53,'RevPAR Raw Data'!$B$6:$BE$43,'RevPAR Raw Data'!AR$1,FALSE)</f>
        <v>51.976180786267903</v>
      </c>
    </row>
    <row r="54" spans="1:33" x14ac:dyDescent="0.25">
      <c r="A54" s="90" t="s">
        <v>14</v>
      </c>
      <c r="B54" s="78">
        <f>(VLOOKUP($A53,'Occupancy Raw Data'!$B$8:$BE$51,'Occupancy Raw Data'!AT$3,FALSE))/100</f>
        <v>-1.3338414634146301E-2</v>
      </c>
      <c r="C54" s="79">
        <f>(VLOOKUP($A53,'Occupancy Raw Data'!$B$8:$BE$51,'Occupancy Raw Data'!AU$3,FALSE))/100</f>
        <v>-1.15431348724179E-2</v>
      </c>
      <c r="D54" s="79">
        <f>(VLOOKUP($A53,'Occupancy Raw Data'!$B$8:$BE$51,'Occupancy Raw Data'!AV$3,FALSE))/100</f>
        <v>1.1775095672652301E-2</v>
      </c>
      <c r="E54" s="79">
        <f>(VLOOKUP($A53,'Occupancy Raw Data'!$B$8:$BE$51,'Occupancy Raw Data'!AW$3,FALSE))/100</f>
        <v>2.8048780487804802E-2</v>
      </c>
      <c r="F54" s="79">
        <f>(VLOOKUP($A53,'Occupancy Raw Data'!$B$8:$BE$51,'Occupancy Raw Data'!AX$3,FALSE))/100</f>
        <v>4.9054373522458602E-2</v>
      </c>
      <c r="G54" s="79">
        <f>(VLOOKUP($A53,'Occupancy Raw Data'!$B$8:$BE$51,'Occupancy Raw Data'!AY$3,FALSE))/100</f>
        <v>1.4082743944420099E-2</v>
      </c>
      <c r="H54" s="80">
        <f>(VLOOKUP($A53,'Occupancy Raw Data'!$B$8:$BE$51,'Occupancy Raw Data'!BA$3,FALSE))/100</f>
        <v>-5.0568900126422203E-3</v>
      </c>
      <c r="I54" s="80">
        <f>(VLOOKUP($A53,'Occupancy Raw Data'!$B$8:$BE$51,'Occupancy Raw Data'!BB$3,FALSE))/100</f>
        <v>2.0768431983385197E-3</v>
      </c>
      <c r="J54" s="79">
        <f>(VLOOKUP($A53,'Occupancy Raw Data'!$B$8:$BE$51,'Occupancy Raw Data'!BC$3,FALSE))/100</f>
        <v>-1.53708210580248E-3</v>
      </c>
      <c r="K54" s="81">
        <f>(VLOOKUP($A53,'Occupancy Raw Data'!$B$8:$BE$51,'Occupancy Raw Data'!BE$3,FALSE))/100</f>
        <v>8.9556004036326891E-3</v>
      </c>
      <c r="M54" s="78">
        <f>(VLOOKUP($A53,'ADR Raw Data'!$B$6:$BE$49,'ADR Raw Data'!AT$1,FALSE))/100</f>
        <v>5.2936133426266093E-3</v>
      </c>
      <c r="N54" s="79">
        <f>(VLOOKUP($A53,'ADR Raw Data'!$B$6:$BE$49,'ADR Raw Data'!AU$1,FALSE))/100</f>
        <v>-1.37704113508834E-2</v>
      </c>
      <c r="O54" s="79">
        <f>(VLOOKUP($A53,'ADR Raw Data'!$B$6:$BE$49,'ADR Raw Data'!AV$1,FALSE))/100</f>
        <v>1.0343090921149701E-2</v>
      </c>
      <c r="P54" s="79">
        <f>(VLOOKUP($A53,'ADR Raw Data'!$B$6:$BE$49,'ADR Raw Data'!AW$1,FALSE))/100</f>
        <v>3.3967918792539901E-2</v>
      </c>
      <c r="Q54" s="79">
        <f>(VLOOKUP($A53,'ADR Raw Data'!$B$6:$BE$49,'ADR Raw Data'!AX$1,FALSE))/100</f>
        <v>0.110595482923045</v>
      </c>
      <c r="R54" s="79">
        <f>(VLOOKUP($A53,'ADR Raw Data'!$B$6:$BE$49,'ADR Raw Data'!AY$1,FALSE))/100</f>
        <v>3.0723436507725303E-2</v>
      </c>
      <c r="S54" s="80">
        <f>(VLOOKUP($A53,'ADR Raw Data'!$B$6:$BE$49,'ADR Raw Data'!BA$1,FALSE))/100</f>
        <v>1.3639378092588399E-2</v>
      </c>
      <c r="T54" s="80">
        <f>(VLOOKUP($A53,'ADR Raw Data'!$B$6:$BE$49,'ADR Raw Data'!BB$1,FALSE))/100</f>
        <v>2.4080355204066102E-2</v>
      </c>
      <c r="U54" s="79">
        <f>(VLOOKUP($A53,'ADR Raw Data'!$B$6:$BE$49,'ADR Raw Data'!BC$1,FALSE))/100</f>
        <v>1.8778031003475699E-2</v>
      </c>
      <c r="V54" s="81">
        <f>(VLOOKUP($A53,'ADR Raw Data'!$B$6:$BE$49,'ADR Raw Data'!BE$1,FALSE))/100</f>
        <v>2.65277516534854E-2</v>
      </c>
      <c r="X54" s="78">
        <f>(VLOOKUP($A53,'RevPAR Raw Data'!$B$6:$BE$49,'RevPAR Raw Data'!AT$1,FALSE))/100</f>
        <v>5.2936133426266093E-3</v>
      </c>
      <c r="Y54" s="79">
        <f>(VLOOKUP($A53,'RevPAR Raw Data'!$B$6:$BE$49,'RevPAR Raw Data'!AU$1,FALSE))/100</f>
        <v>-1.37704113508834E-2</v>
      </c>
      <c r="Z54" s="79">
        <f>(VLOOKUP($A53,'RevPAR Raw Data'!$B$6:$BE$49,'RevPAR Raw Data'!AV$1,FALSE))/100</f>
        <v>1.0343090921149701E-2</v>
      </c>
      <c r="AA54" s="79">
        <f>(VLOOKUP($A53,'RevPAR Raw Data'!$B$6:$BE$49,'RevPAR Raw Data'!AW$1,FALSE))/100</f>
        <v>3.3967918792539901E-2</v>
      </c>
      <c r="AB54" s="79">
        <f>(VLOOKUP($A53,'RevPAR Raw Data'!$B$6:$BE$49,'RevPAR Raw Data'!AX$1,FALSE))/100</f>
        <v>0.110595482923045</v>
      </c>
      <c r="AC54" s="79">
        <f>(VLOOKUP($A53,'RevPAR Raw Data'!$B$6:$BE$49,'RevPAR Raw Data'!AY$1,FALSE))/100</f>
        <v>3.0723436507725303E-2</v>
      </c>
      <c r="AD54" s="80">
        <f>(VLOOKUP($A53,'RevPAR Raw Data'!$B$6:$BE$49,'RevPAR Raw Data'!BA$1,FALSE))/100</f>
        <v>1.3639378092588399E-2</v>
      </c>
      <c r="AE54" s="80">
        <f>(VLOOKUP($A53,'RevPAR Raw Data'!$B$6:$BE$49,'RevPAR Raw Data'!BB$1,FALSE))/100</f>
        <v>2.4080355204066102E-2</v>
      </c>
      <c r="AF54" s="79">
        <f>(VLOOKUP($A53,'RevPAR Raw Data'!$B$6:$BE$49,'RevPAR Raw Data'!BC$1,FALSE))/100</f>
        <v>1.8778031003475699E-2</v>
      </c>
      <c r="AG54" s="81">
        <f>(VLOOKUP($A53,'RevPAR Raw Data'!$B$6:$BE$49,'RevPAR Raw Data'!BE$1,FALSE))/100</f>
        <v>2.65277516534854E-2</v>
      </c>
    </row>
    <row r="55" spans="1:33" x14ac:dyDescent="0.25">
      <c r="A55" s="128"/>
      <c r="B55" s="106"/>
      <c r="C55" s="107"/>
      <c r="D55" s="107"/>
      <c r="E55" s="107"/>
      <c r="F55" s="107"/>
      <c r="G55" s="108"/>
      <c r="H55" s="88"/>
      <c r="I55" s="88"/>
      <c r="J55" s="108"/>
      <c r="K55" s="109"/>
      <c r="M55" s="110"/>
      <c r="N55" s="111"/>
      <c r="O55" s="111"/>
      <c r="P55" s="111"/>
      <c r="Q55" s="111"/>
      <c r="R55" s="112"/>
      <c r="S55" s="111"/>
      <c r="T55" s="111"/>
      <c r="U55" s="112"/>
      <c r="V55" s="113"/>
      <c r="X55" s="110"/>
      <c r="Y55" s="111"/>
      <c r="Z55" s="111"/>
      <c r="AA55" s="111"/>
      <c r="AB55" s="111"/>
      <c r="AC55" s="112"/>
      <c r="AD55" s="111"/>
      <c r="AE55" s="111"/>
      <c r="AF55" s="112"/>
      <c r="AG55" s="113"/>
    </row>
    <row r="56" spans="1:33" x14ac:dyDescent="0.25">
      <c r="A56" s="105" t="s">
        <v>33</v>
      </c>
      <c r="B56" s="106">
        <f>(VLOOKUP($A56,'Occupancy Raw Data'!$B$8:$BE$45,'Occupancy Raw Data'!AG$3,FALSE))/100</f>
        <v>0.49187088857834199</v>
      </c>
      <c r="C56" s="107">
        <f>(VLOOKUP($A56,'Occupancy Raw Data'!$B$8:$BE$45,'Occupancy Raw Data'!AH$3,FALSE))/100</f>
        <v>0.60700773714168799</v>
      </c>
      <c r="D56" s="107">
        <f>(VLOOKUP($A56,'Occupancy Raw Data'!$B$8:$BE$45,'Occupancy Raw Data'!AI$3,FALSE))/100</f>
        <v>0.62682711265211699</v>
      </c>
      <c r="E56" s="107">
        <f>(VLOOKUP($A56,'Occupancy Raw Data'!$B$8:$BE$45,'Occupancy Raw Data'!AJ$3,FALSE))/100</f>
        <v>0.63603915969814306</v>
      </c>
      <c r="F56" s="107">
        <f>(VLOOKUP($A56,'Occupancy Raw Data'!$B$8:$BE$45,'Occupancy Raw Data'!AK$3,FALSE))/100</f>
        <v>0.63348970018356099</v>
      </c>
      <c r="G56" s="107">
        <f>(VLOOKUP($A56,'Occupancy Raw Data'!$B$8:$BE$45,'Occupancy Raw Data'!AL$3,FALSE))/100</f>
        <v>0.59910026406773198</v>
      </c>
      <c r="H56" s="88">
        <f>(VLOOKUP($A56,'Occupancy Raw Data'!$B$8:$BE$45,'Occupancy Raw Data'!AN$3,FALSE))/100</f>
        <v>0.71697600108776893</v>
      </c>
      <c r="I56" s="88">
        <f>(VLOOKUP($A56,'Occupancy Raw Data'!$B$8:$BE$45,'Occupancy Raw Data'!AO$3,FALSE))/100</f>
        <v>0.718471684002991</v>
      </c>
      <c r="J56" s="107">
        <f>(VLOOKUP($A56,'Occupancy Raw Data'!$B$8:$BE$45,'Occupancy Raw Data'!AP$3,FALSE))/100</f>
        <v>0.71772384254538002</v>
      </c>
      <c r="K56" s="130">
        <f>(VLOOKUP($A56,'Occupancy Raw Data'!$B$8:$BE$45,'Occupancy Raw Data'!AR$3,FALSE))/100</f>
        <v>0.63301873955133903</v>
      </c>
      <c r="M56" s="110">
        <f>VLOOKUP($A56,'ADR Raw Data'!$B$6:$BE$43,'ADR Raw Data'!AG$1,FALSE)</f>
        <v>59.240055216605803</v>
      </c>
      <c r="N56" s="111">
        <f>VLOOKUP($A56,'ADR Raw Data'!$B$6:$BE$43,'ADR Raw Data'!AH$1,FALSE)</f>
        <v>75.409681993251297</v>
      </c>
      <c r="O56" s="111">
        <f>VLOOKUP($A56,'ADR Raw Data'!$B$6:$BE$43,'ADR Raw Data'!AI$1,FALSE)</f>
        <v>78.774360935481596</v>
      </c>
      <c r="P56" s="111">
        <f>VLOOKUP($A56,'ADR Raw Data'!$B$6:$BE$43,'ADR Raw Data'!AJ$1,FALSE)</f>
        <v>81.183145693113005</v>
      </c>
      <c r="Q56" s="111">
        <f>VLOOKUP($A56,'ADR Raw Data'!$B$6:$BE$43,'ADR Raw Data'!AK$1,FALSE)</f>
        <v>88.738159290230399</v>
      </c>
      <c r="R56" s="112">
        <f>VLOOKUP($A56,'ADR Raw Data'!$B$6:$BE$43,'ADR Raw Data'!AL$1,FALSE)</f>
        <v>76.679128712601695</v>
      </c>
      <c r="S56" s="111">
        <f>VLOOKUP($A56,'ADR Raw Data'!$B$6:$BE$43,'ADR Raw Data'!AN$1,FALSE)</f>
        <v>114.792823781358</v>
      </c>
      <c r="T56" s="111">
        <f>VLOOKUP($A56,'ADR Raw Data'!$B$6:$BE$43,'ADR Raw Data'!AO$1,FALSE)</f>
        <v>111.15082670473799</v>
      </c>
      <c r="U56" s="112">
        <f>VLOOKUP($A56,'ADR Raw Data'!$B$6:$BE$43,'ADR Raw Data'!AP$1,FALSE)</f>
        <v>112.971825243048</v>
      </c>
      <c r="V56" s="113">
        <f>VLOOKUP($A56,'ADR Raw Data'!$B$6:$BE$43,'ADR Raw Data'!AR$1,FALSE)</f>
        <v>87.056432730064898</v>
      </c>
      <c r="X56" s="110">
        <f>VLOOKUP($A56,'RevPAR Raw Data'!$B$6:$BE$43,'RevPAR Raw Data'!AG$1,FALSE)</f>
        <v>59.240055216605803</v>
      </c>
      <c r="Y56" s="111">
        <f>VLOOKUP($A56,'RevPAR Raw Data'!$B$6:$BE$43,'RevPAR Raw Data'!AH$1,FALSE)</f>
        <v>75.409681993251297</v>
      </c>
      <c r="Z56" s="111">
        <f>VLOOKUP($A56,'RevPAR Raw Data'!$B$6:$BE$43,'RevPAR Raw Data'!AI$1,FALSE)</f>
        <v>78.774360935481596</v>
      </c>
      <c r="AA56" s="111">
        <f>VLOOKUP($A56,'RevPAR Raw Data'!$B$6:$BE$43,'RevPAR Raw Data'!AJ$1,FALSE)</f>
        <v>81.183145693113005</v>
      </c>
      <c r="AB56" s="111">
        <f>VLOOKUP($A56,'RevPAR Raw Data'!$B$6:$BE$43,'RevPAR Raw Data'!AK$1,FALSE)</f>
        <v>88.738159290230399</v>
      </c>
      <c r="AC56" s="112">
        <f>VLOOKUP($A56,'RevPAR Raw Data'!$B$6:$BE$43,'RevPAR Raw Data'!AL$1,FALSE)</f>
        <v>76.679128712601695</v>
      </c>
      <c r="AD56" s="111">
        <f>VLOOKUP($A56,'RevPAR Raw Data'!$B$6:$BE$43,'RevPAR Raw Data'!AN$1,FALSE)</f>
        <v>114.792823781358</v>
      </c>
      <c r="AE56" s="111">
        <f>VLOOKUP($A56,'RevPAR Raw Data'!$B$6:$BE$43,'RevPAR Raw Data'!AO$1,FALSE)</f>
        <v>111.15082670473799</v>
      </c>
      <c r="AF56" s="112">
        <f>VLOOKUP($A56,'RevPAR Raw Data'!$B$6:$BE$43,'RevPAR Raw Data'!AP$1,FALSE)</f>
        <v>112.971825243048</v>
      </c>
      <c r="AG56" s="113">
        <f>VLOOKUP($A56,'RevPAR Raw Data'!$B$6:$BE$43,'RevPAR Raw Data'!AR$1,FALSE)</f>
        <v>87.056432730064898</v>
      </c>
    </row>
    <row r="57" spans="1:33" ht="16" thickBot="1" x14ac:dyDescent="0.3">
      <c r="A57" s="94" t="s">
        <v>14</v>
      </c>
      <c r="B57" s="78">
        <f>(VLOOKUP($A56,'Occupancy Raw Data'!$B$8:$BE$51,'Occupancy Raw Data'!AT$3,FALSE))/100</f>
        <v>4.0019910861301501E-2</v>
      </c>
      <c r="C57" s="79">
        <f>(VLOOKUP($A56,'Occupancy Raw Data'!$B$8:$BE$51,'Occupancy Raw Data'!AU$3,FALSE))/100</f>
        <v>-2.1733358573011998E-3</v>
      </c>
      <c r="D57" s="79">
        <f>(VLOOKUP($A56,'Occupancy Raw Data'!$B$8:$BE$51,'Occupancy Raw Data'!AV$3,FALSE))/100</f>
        <v>4.4663392899166902E-3</v>
      </c>
      <c r="E57" s="79">
        <f>(VLOOKUP($A56,'Occupancy Raw Data'!$B$8:$BE$51,'Occupancy Raw Data'!AW$3,FALSE))/100</f>
        <v>1.6385254694205601E-2</v>
      </c>
      <c r="F57" s="79">
        <f>(VLOOKUP($A56,'Occupancy Raw Data'!$B$8:$BE$51,'Occupancy Raw Data'!AX$3,FALSE))/100</f>
        <v>7.9812783056284701E-3</v>
      </c>
      <c r="G57" s="79">
        <f>(VLOOKUP($A56,'Occupancy Raw Data'!$B$8:$BE$51,'Occupancy Raw Data'!AY$3,FALSE))/100</f>
        <v>1.21398048904213E-2</v>
      </c>
      <c r="H57" s="80">
        <f>(VLOOKUP($A56,'Occupancy Raw Data'!$B$8:$BE$51,'Occupancy Raw Data'!BA$3,FALSE))/100</f>
        <v>7.0140199841491599E-2</v>
      </c>
      <c r="I57" s="80">
        <f>(VLOOKUP($A56,'Occupancy Raw Data'!$B$8:$BE$51,'Occupancy Raw Data'!BB$3,FALSE))/100</f>
        <v>7.1200443294903396E-2</v>
      </c>
      <c r="J57" s="79">
        <f>(VLOOKUP($A56,'Occupancy Raw Data'!$B$8:$BE$51,'Occupancy Raw Data'!BC$3,FALSE))/100</f>
        <v>7.0670611455869295E-2</v>
      </c>
      <c r="K57" s="81">
        <f>(VLOOKUP($A56,'Occupancy Raw Data'!$B$8:$BE$51,'Occupancy Raw Data'!BE$3,FALSE))/100</f>
        <v>3.04303679255052E-2</v>
      </c>
      <c r="M57" s="78">
        <f>(VLOOKUP($A56,'ADR Raw Data'!$B$6:$BE$49,'ADR Raw Data'!AT$1,FALSE))/100</f>
        <v>8.8352264398001201E-2</v>
      </c>
      <c r="N57" s="79">
        <f>(VLOOKUP($A56,'ADR Raw Data'!$B$6:$BE$49,'ADR Raw Data'!AU$1,FALSE))/100</f>
        <v>8.4581806227195504E-3</v>
      </c>
      <c r="O57" s="79">
        <f>(VLOOKUP($A56,'ADR Raw Data'!$B$6:$BE$49,'ADR Raw Data'!AV$1,FALSE))/100</f>
        <v>-1.0948261724935101E-2</v>
      </c>
      <c r="P57" s="79">
        <f>(VLOOKUP($A56,'ADR Raw Data'!$B$6:$BE$49,'ADR Raw Data'!AW$1,FALSE))/100</f>
        <v>-4.0217810710669096E-3</v>
      </c>
      <c r="Q57" s="79">
        <f>(VLOOKUP($A56,'ADR Raw Data'!$B$6:$BE$49,'ADR Raw Data'!AX$1,FALSE))/100</f>
        <v>4.2198460497937997E-2</v>
      </c>
      <c r="R57" s="79">
        <f>(VLOOKUP($A56,'ADR Raw Data'!$B$6:$BE$49,'ADR Raw Data'!AY$1,FALSE))/100</f>
        <v>2.0998085041980499E-2</v>
      </c>
      <c r="S57" s="80">
        <f>(VLOOKUP($A56,'ADR Raw Data'!$B$6:$BE$49,'ADR Raw Data'!BA$1,FALSE))/100</f>
        <v>0.217863058825919</v>
      </c>
      <c r="T57" s="80">
        <f>(VLOOKUP($A56,'ADR Raw Data'!$B$6:$BE$49,'ADR Raw Data'!BB$1,FALSE))/100</f>
        <v>0.211187552250855</v>
      </c>
      <c r="U57" s="79">
        <f>(VLOOKUP($A56,'ADR Raw Data'!$B$6:$BE$49,'ADR Raw Data'!BC$1,FALSE))/100</f>
        <v>0.214569936129305</v>
      </c>
      <c r="V57" s="81">
        <f>(VLOOKUP($A56,'ADR Raw Data'!$B$6:$BE$49,'ADR Raw Data'!BE$1,FALSE))/100</f>
        <v>8.5224262765666997E-2</v>
      </c>
      <c r="X57" s="78">
        <f>(VLOOKUP($A56,'RevPAR Raw Data'!$B$6:$BE$49,'RevPAR Raw Data'!AT$1,FALSE))/100</f>
        <v>8.8352264398001201E-2</v>
      </c>
      <c r="Y57" s="79">
        <f>(VLOOKUP($A56,'RevPAR Raw Data'!$B$6:$BE$49,'RevPAR Raw Data'!AU$1,FALSE))/100</f>
        <v>8.4581806227195504E-3</v>
      </c>
      <c r="Z57" s="79">
        <f>(VLOOKUP($A56,'RevPAR Raw Data'!$B$6:$BE$49,'RevPAR Raw Data'!AV$1,FALSE))/100</f>
        <v>-1.0948261724935101E-2</v>
      </c>
      <c r="AA57" s="79">
        <f>(VLOOKUP($A56,'RevPAR Raw Data'!$B$6:$BE$49,'RevPAR Raw Data'!AW$1,FALSE))/100</f>
        <v>-4.0217810710669096E-3</v>
      </c>
      <c r="AB57" s="79">
        <f>(VLOOKUP($A56,'RevPAR Raw Data'!$B$6:$BE$49,'RevPAR Raw Data'!AX$1,FALSE))/100</f>
        <v>4.2198460497937997E-2</v>
      </c>
      <c r="AC57" s="79">
        <f>(VLOOKUP($A56,'RevPAR Raw Data'!$B$6:$BE$49,'RevPAR Raw Data'!AY$1,FALSE))/100</f>
        <v>2.0998085041980499E-2</v>
      </c>
      <c r="AD57" s="80">
        <f>(VLOOKUP($A56,'RevPAR Raw Data'!$B$6:$BE$49,'RevPAR Raw Data'!BA$1,FALSE))/100</f>
        <v>0.217863058825919</v>
      </c>
      <c r="AE57" s="80">
        <f>(VLOOKUP($A56,'RevPAR Raw Data'!$B$6:$BE$49,'RevPAR Raw Data'!BB$1,FALSE))/100</f>
        <v>0.211187552250855</v>
      </c>
      <c r="AF57" s="79">
        <f>(VLOOKUP($A56,'RevPAR Raw Data'!$B$6:$BE$49,'RevPAR Raw Data'!BC$1,FALSE))/100</f>
        <v>0.214569936129305</v>
      </c>
      <c r="AG57" s="81">
        <f>(VLOOKUP($A56,'RevPAR Raw Data'!$B$6:$BE$49,'RevPAR Raw Data'!BE$1,FALSE))/100</f>
        <v>8.5224262765666997E-2</v>
      </c>
    </row>
    <row r="58" spans="1:33" x14ac:dyDescent="0.25">
      <c r="A58" s="143"/>
      <c r="B58" s="119"/>
      <c r="C58" s="120"/>
      <c r="D58" s="120"/>
      <c r="E58" s="120"/>
      <c r="F58" s="120"/>
      <c r="G58" s="121"/>
      <c r="H58" s="120"/>
      <c r="I58" s="120"/>
      <c r="J58" s="121"/>
      <c r="K58" s="122"/>
      <c r="M58" s="119"/>
      <c r="N58" s="120"/>
      <c r="O58" s="120"/>
      <c r="P58" s="120"/>
      <c r="Q58" s="120"/>
      <c r="R58" s="121"/>
      <c r="S58" s="120"/>
      <c r="T58" s="120"/>
      <c r="U58" s="121"/>
      <c r="V58" s="122"/>
      <c r="X58" s="119"/>
      <c r="Y58" s="120"/>
      <c r="Z58" s="120"/>
      <c r="AA58" s="120"/>
      <c r="AB58" s="120"/>
      <c r="AC58" s="121"/>
      <c r="AD58" s="120"/>
      <c r="AE58" s="120"/>
      <c r="AF58" s="121"/>
      <c r="AG58" s="122"/>
    </row>
    <row r="59" spans="1:33" x14ac:dyDescent="0.25">
      <c r="A59" s="123" t="s">
        <v>34</v>
      </c>
      <c r="B59" s="106">
        <f>(VLOOKUP($A59,'Occupancy Raw Data'!$B$8:$BE$45,'Occupancy Raw Data'!AG$3,FALSE))/100</f>
        <v>0.59064701973538403</v>
      </c>
      <c r="C59" s="107">
        <f>(VLOOKUP($A59,'Occupancy Raw Data'!$B$8:$BE$45,'Occupancy Raw Data'!AH$3,FALSE))/100</f>
        <v>0.68974168349813891</v>
      </c>
      <c r="D59" s="107">
        <f>(VLOOKUP($A59,'Occupancy Raw Data'!$B$8:$BE$45,'Occupancy Raw Data'!AI$3,FALSE))/100</f>
        <v>0.73638724051876492</v>
      </c>
      <c r="E59" s="107">
        <f>(VLOOKUP($A59,'Occupancy Raw Data'!$B$8:$BE$45,'Occupancy Raw Data'!AJ$3,FALSE))/100</f>
        <v>0.69911799406148101</v>
      </c>
      <c r="F59" s="107">
        <f>(VLOOKUP($A59,'Occupancy Raw Data'!$B$8:$BE$45,'Occupancy Raw Data'!AK$3,FALSE))/100</f>
        <v>0.68015991017662003</v>
      </c>
      <c r="G59" s="108">
        <f>(VLOOKUP($A59,'Occupancy Raw Data'!$B$8:$BE$45,'Occupancy Raw Data'!AL$3,FALSE))/100</f>
        <v>0.67921159372489004</v>
      </c>
      <c r="H59" s="88">
        <f>(VLOOKUP($A59,'Occupancy Raw Data'!$B$8:$BE$45,'Occupancy Raw Data'!AN$3,FALSE))/100</f>
        <v>0.75315894966294294</v>
      </c>
      <c r="I59" s="88">
        <f>(VLOOKUP($A59,'Occupancy Raw Data'!$B$8:$BE$45,'Occupancy Raw Data'!AO$3,FALSE))/100</f>
        <v>0.74686078691947</v>
      </c>
      <c r="J59" s="108">
        <f>(VLOOKUP($A59,'Occupancy Raw Data'!$B$8:$BE$45,'Occupancy Raw Data'!AP$3,FALSE))/100</f>
        <v>0.75000986829120608</v>
      </c>
      <c r="K59" s="109">
        <f>(VLOOKUP($A59,'Occupancy Raw Data'!$B$8:$BE$45,'Occupancy Raw Data'!AR$3,FALSE))/100</f>
        <v>0.69943991298256503</v>
      </c>
      <c r="M59" s="110">
        <f>VLOOKUP($A59,'ADR Raw Data'!$B$6:$BE$43,'ADR Raw Data'!AG$1,FALSE)</f>
        <v>164.36807630186499</v>
      </c>
      <c r="N59" s="111">
        <f>VLOOKUP($A59,'ADR Raw Data'!$B$6:$BE$43,'ADR Raw Data'!AH$1,FALSE)</f>
        <v>187.28709362957599</v>
      </c>
      <c r="O59" s="111">
        <f>VLOOKUP($A59,'ADR Raw Data'!$B$6:$BE$43,'ADR Raw Data'!AI$1,FALSE)</f>
        <v>195.58465242393399</v>
      </c>
      <c r="P59" s="111">
        <f>VLOOKUP($A59,'ADR Raw Data'!$B$6:$BE$43,'ADR Raw Data'!AJ$1,FALSE)</f>
        <v>187.06798501891399</v>
      </c>
      <c r="Q59" s="111">
        <f>VLOOKUP($A59,'ADR Raw Data'!$B$6:$BE$43,'ADR Raw Data'!AK$1,FALSE)</f>
        <v>169.890941394197</v>
      </c>
      <c r="R59" s="112">
        <f>VLOOKUP($A59,'ADR Raw Data'!$B$6:$BE$43,'ADR Raw Data'!AL$1,FALSE)</f>
        <v>181.57110706658901</v>
      </c>
      <c r="S59" s="111">
        <f>VLOOKUP($A59,'ADR Raw Data'!$B$6:$BE$43,'ADR Raw Data'!AN$1,FALSE)</f>
        <v>168.58375661314</v>
      </c>
      <c r="T59" s="111">
        <f>VLOOKUP($A59,'ADR Raw Data'!$B$6:$BE$43,'ADR Raw Data'!AO$1,FALSE)</f>
        <v>164.675738358589</v>
      </c>
      <c r="U59" s="112">
        <f>VLOOKUP($A59,'ADR Raw Data'!$B$6:$BE$43,'ADR Raw Data'!AP$1,FALSE)</f>
        <v>166.63795182290499</v>
      </c>
      <c r="V59" s="113">
        <f>VLOOKUP($A59,'ADR Raw Data'!$B$6:$BE$43,'ADR Raw Data'!AR$1,FALSE)</f>
        <v>176.995957753575</v>
      </c>
      <c r="X59" s="110">
        <f>VLOOKUP($A59,'RevPAR Raw Data'!$B$6:$BE$43,'RevPAR Raw Data'!AG$1,FALSE)</f>
        <v>97.083514407335301</v>
      </c>
      <c r="Y59" s="111">
        <f>VLOOKUP($A59,'RevPAR Raw Data'!$B$6:$BE$43,'RevPAR Raw Data'!AH$1,FALSE)</f>
        <v>129.179715257537</v>
      </c>
      <c r="Z59" s="111">
        <f>VLOOKUP($A59,'RevPAR Raw Data'!$B$6:$BE$43,'RevPAR Raw Data'!AI$1,FALSE)</f>
        <v>144.02604248628299</v>
      </c>
      <c r="AA59" s="111">
        <f>VLOOKUP($A59,'RevPAR Raw Data'!$B$6:$BE$43,'RevPAR Raw Data'!AJ$1,FALSE)</f>
        <v>130.78259443954599</v>
      </c>
      <c r="AB59" s="111">
        <f>VLOOKUP($A59,'RevPAR Raw Data'!$B$6:$BE$43,'RevPAR Raw Data'!AK$1,FALSE)</f>
        <v>115.553007438498</v>
      </c>
      <c r="AC59" s="112">
        <f>VLOOKUP($A59,'RevPAR Raw Data'!$B$6:$BE$43,'RevPAR Raw Data'!AL$1,FALSE)</f>
        <v>123.325201005091</v>
      </c>
      <c r="AD59" s="111">
        <f>VLOOKUP($A59,'RevPAR Raw Data'!$B$6:$BE$43,'RevPAR Raw Data'!AN$1,FALSE)</f>
        <v>126.970365060986</v>
      </c>
      <c r="AE59" s="111">
        <f>VLOOKUP($A59,'RevPAR Raw Data'!$B$6:$BE$43,'RevPAR Raw Data'!AO$1,FALSE)</f>
        <v>122.98985153704101</v>
      </c>
      <c r="AF59" s="112">
        <f>VLOOKUP($A59,'RevPAR Raw Data'!$B$6:$BE$43,'RevPAR Raw Data'!AP$1,FALSE)</f>
        <v>124.980108299013</v>
      </c>
      <c r="AG59" s="113">
        <f>VLOOKUP($A59,'RevPAR Raw Data'!$B$6:$BE$43,'RevPAR Raw Data'!AR$1,FALSE)</f>
        <v>123.79803728942601</v>
      </c>
    </row>
    <row r="60" spans="1:33" x14ac:dyDescent="0.25">
      <c r="A60" s="90" t="s">
        <v>14</v>
      </c>
      <c r="B60" s="78">
        <f>(VLOOKUP($A59,'Occupancy Raw Data'!$B$8:$BE$51,'Occupancy Raw Data'!AT$3,FALSE))/100</f>
        <v>1.9976675752993601E-2</v>
      </c>
      <c r="C60" s="79">
        <f>(VLOOKUP($A59,'Occupancy Raw Data'!$B$8:$BE$51,'Occupancy Raw Data'!AU$3,FALSE))/100</f>
        <v>5.8641729952869901E-5</v>
      </c>
      <c r="D60" s="79">
        <f>(VLOOKUP($A59,'Occupancy Raw Data'!$B$8:$BE$51,'Occupancy Raw Data'!AV$3,FALSE))/100</f>
        <v>2.17361568658434E-2</v>
      </c>
      <c r="E60" s="79">
        <f>(VLOOKUP($A59,'Occupancy Raw Data'!$B$8:$BE$51,'Occupancy Raw Data'!AW$3,FALSE))/100</f>
        <v>-4.0130190094086304E-2</v>
      </c>
      <c r="F60" s="79">
        <f>(VLOOKUP($A59,'Occupancy Raw Data'!$B$8:$BE$51,'Occupancy Raw Data'!AX$3,FALSE))/100</f>
        <v>-4.7790141830610804E-2</v>
      </c>
      <c r="G60" s="79">
        <f>(VLOOKUP($A59,'Occupancy Raw Data'!$B$8:$BE$51,'Occupancy Raw Data'!AY$3,FALSE))/100</f>
        <v>-1.0513212061119399E-2</v>
      </c>
      <c r="H60" s="80">
        <f>(VLOOKUP($A59,'Occupancy Raw Data'!$B$8:$BE$51,'Occupancy Raw Data'!BA$3,FALSE))/100</f>
        <v>3.8087578418601803E-2</v>
      </c>
      <c r="I60" s="80">
        <f>(VLOOKUP($A59,'Occupancy Raw Data'!$B$8:$BE$51,'Occupancy Raw Data'!BB$3,FALSE))/100</f>
        <v>1.72367061417464E-2</v>
      </c>
      <c r="J60" s="79">
        <f>(VLOOKUP($A59,'Occupancy Raw Data'!$B$8:$BE$51,'Occupancy Raw Data'!BC$3,FALSE))/100</f>
        <v>2.7600149067666103E-2</v>
      </c>
      <c r="K60" s="81">
        <f>(VLOOKUP($A59,'Occupancy Raw Data'!$B$8:$BE$51,'Occupancy Raw Data'!BE$3,FALSE))/100</f>
        <v>8.6022218809348296E-4</v>
      </c>
      <c r="M60" s="78">
        <f>(VLOOKUP($A59,'ADR Raw Data'!$B$6:$BE$49,'ADR Raw Data'!AT$1,FALSE))/100</f>
        <v>1.05011748107895E-2</v>
      </c>
      <c r="N60" s="79">
        <f>(VLOOKUP($A59,'ADR Raw Data'!$B$6:$BE$49,'ADR Raw Data'!AU$1,FALSE))/100</f>
        <v>1.1077354679576901E-2</v>
      </c>
      <c r="O60" s="79">
        <f>(VLOOKUP($A59,'ADR Raw Data'!$B$6:$BE$49,'ADR Raw Data'!AV$1,FALSE))/100</f>
        <v>-9.7984620307669593E-3</v>
      </c>
      <c r="P60" s="79">
        <f>(VLOOKUP($A59,'ADR Raw Data'!$B$6:$BE$49,'ADR Raw Data'!AW$1,FALSE))/100</f>
        <v>-3.5911392124840902E-2</v>
      </c>
      <c r="Q60" s="79">
        <f>(VLOOKUP($A59,'ADR Raw Data'!$B$6:$BE$49,'ADR Raw Data'!AX$1,FALSE))/100</f>
        <v>-2.86528862765052E-2</v>
      </c>
      <c r="R60" s="79">
        <f>(VLOOKUP($A59,'ADR Raw Data'!$B$6:$BE$49,'ADR Raw Data'!AY$1,FALSE))/100</f>
        <v>-1.1712956860254101E-2</v>
      </c>
      <c r="S60" s="80">
        <f>(VLOOKUP($A59,'ADR Raw Data'!$B$6:$BE$49,'ADR Raw Data'!BA$1,FALSE))/100</f>
        <v>6.25236335174119E-2</v>
      </c>
      <c r="T60" s="80">
        <f>(VLOOKUP($A59,'ADR Raw Data'!$B$6:$BE$49,'ADR Raw Data'!BB$1,FALSE))/100</f>
        <v>4.3908569856690498E-2</v>
      </c>
      <c r="U60" s="79">
        <f>(VLOOKUP($A59,'ADR Raw Data'!$B$6:$BE$49,'ADR Raw Data'!BC$1,FALSE))/100</f>
        <v>5.3312955403148302E-2</v>
      </c>
      <c r="V60" s="81">
        <f>(VLOOKUP($A59,'ADR Raw Data'!$B$6:$BE$49,'ADR Raw Data'!BE$1,FALSE))/100</f>
        <v>5.0414628804209801E-3</v>
      </c>
      <c r="X60" s="78">
        <f>(VLOOKUP($A59,'RevPAR Raw Data'!$B$6:$BE$49,'RevPAR Raw Data'!AT$1,FALSE))/100</f>
        <v>3.0687629128003803E-2</v>
      </c>
      <c r="Y60" s="79">
        <f>(VLOOKUP($A59,'RevPAR Raw Data'!$B$6:$BE$49,'RevPAR Raw Data'!AU$1,FALSE))/100</f>
        <v>1.11366460047714E-2</v>
      </c>
      <c r="Z60" s="79">
        <f>(VLOOKUP($A59,'RevPAR Raw Data'!$B$6:$BE$49,'RevPAR Raw Data'!AV$1,FALSE))/100</f>
        <v>1.17247139273317E-2</v>
      </c>
      <c r="AA60" s="79">
        <f>(VLOOKUP($A59,'RevPAR Raw Data'!$B$6:$BE$49,'RevPAR Raw Data'!AW$1,FALSE))/100</f>
        <v>-7.4600451226414094E-2</v>
      </c>
      <c r="AB60" s="79">
        <f>(VLOOKUP($A59,'RevPAR Raw Data'!$B$6:$BE$49,'RevPAR Raw Data'!AX$1,FALSE))/100</f>
        <v>-7.5073702608105503E-2</v>
      </c>
      <c r="AC60" s="79">
        <f>(VLOOKUP($A59,'RevPAR Raw Data'!$B$6:$BE$49,'RevPAR Raw Data'!AY$1,FALSE))/100</f>
        <v>-2.21030281220389E-2</v>
      </c>
      <c r="AD60" s="80">
        <f>(VLOOKUP($A59,'RevPAR Raw Data'!$B$6:$BE$49,'RevPAR Raw Data'!BA$1,FALSE))/100</f>
        <v>0.10299258573062399</v>
      </c>
      <c r="AE60" s="80">
        <f>(VLOOKUP($A59,'RevPAR Raw Data'!$B$6:$BE$49,'RevPAR Raw Data'!BB$1,FALSE))/100</f>
        <v>6.1902115114161098E-2</v>
      </c>
      <c r="AF60" s="79">
        <f>(VLOOKUP($A59,'RevPAR Raw Data'!$B$6:$BE$49,'RevPAR Raw Data'!BC$1,FALSE))/100</f>
        <v>8.238454998717909E-2</v>
      </c>
      <c r="AG60" s="81">
        <f>(VLOOKUP($A59,'RevPAR Raw Data'!$B$6:$BE$49,'RevPAR Raw Data'!BE$1,FALSE))/100</f>
        <v>5.9060218467446501E-3</v>
      </c>
    </row>
    <row r="61" spans="1:33" x14ac:dyDescent="0.25">
      <c r="A61" s="128"/>
      <c r="B61" s="106"/>
      <c r="C61" s="107"/>
      <c r="D61" s="107"/>
      <c r="E61" s="107"/>
      <c r="F61" s="107"/>
      <c r="G61" s="107"/>
      <c r="H61" s="88"/>
      <c r="I61" s="88"/>
      <c r="J61" s="107"/>
      <c r="K61" s="130"/>
      <c r="M61" s="110"/>
      <c r="N61" s="111"/>
      <c r="O61" s="111"/>
      <c r="P61" s="111"/>
      <c r="Q61" s="111"/>
      <c r="R61" s="112"/>
      <c r="S61" s="111"/>
      <c r="T61" s="111"/>
      <c r="U61" s="112"/>
      <c r="V61" s="113"/>
      <c r="X61" s="110"/>
      <c r="Y61" s="111"/>
      <c r="Z61" s="111"/>
      <c r="AA61" s="111"/>
      <c r="AB61" s="111"/>
      <c r="AC61" s="112"/>
      <c r="AD61" s="111"/>
      <c r="AE61" s="111"/>
      <c r="AF61" s="112"/>
      <c r="AG61" s="113"/>
    </row>
    <row r="62" spans="1:33" x14ac:dyDescent="0.25">
      <c r="A62" s="105" t="s">
        <v>35</v>
      </c>
      <c r="B62" s="106">
        <f>(VLOOKUP($A62,'Occupancy Raw Data'!$B$8:$BE$45,'Occupancy Raw Data'!AG$3,FALSE))/100</f>
        <v>0.60178043110735402</v>
      </c>
      <c r="C62" s="107">
        <f>(VLOOKUP($A62,'Occupancy Raw Data'!$B$8:$BE$45,'Occupancy Raw Data'!AH$3,FALSE))/100</f>
        <v>0.69834143249524605</v>
      </c>
      <c r="D62" s="107">
        <f>(VLOOKUP($A62,'Occupancy Raw Data'!$B$8:$BE$45,'Occupancy Raw Data'!AI$3,FALSE))/100</f>
        <v>0.76684977815339095</v>
      </c>
      <c r="E62" s="107">
        <f>(VLOOKUP($A62,'Occupancy Raw Data'!$B$8:$BE$45,'Occupancy Raw Data'!AJ$3,FALSE))/100</f>
        <v>0.759085146841326</v>
      </c>
      <c r="F62" s="107">
        <f>(VLOOKUP($A62,'Occupancy Raw Data'!$B$8:$BE$45,'Occupancy Raw Data'!AK$3,FALSE))/100</f>
        <v>0.76721952250158398</v>
      </c>
      <c r="G62" s="108">
        <f>(VLOOKUP($A62,'Occupancy Raw Data'!$B$8:$BE$45,'Occupancy Raw Data'!AL$3,FALSE))/100</f>
        <v>0.71866020114942497</v>
      </c>
      <c r="H62" s="88">
        <f>(VLOOKUP($A62,'Occupancy Raw Data'!$B$8:$BE$45,'Occupancy Raw Data'!AN$3,FALSE))/100</f>
        <v>0.80768011831819098</v>
      </c>
      <c r="I62" s="88">
        <f>(VLOOKUP($A62,'Occupancy Raw Data'!$B$8:$BE$45,'Occupancy Raw Data'!AO$3,FALSE))/100</f>
        <v>0.75113564335516503</v>
      </c>
      <c r="J62" s="108">
        <f>(VLOOKUP($A62,'Occupancy Raw Data'!$B$8:$BE$45,'Occupancy Raw Data'!AP$3,FALSE))/100</f>
        <v>0.779407880836678</v>
      </c>
      <c r="K62" s="109">
        <f>(VLOOKUP($A62,'Occupancy Raw Data'!$B$8:$BE$45,'Occupancy Raw Data'!AR$3,FALSE))/100</f>
        <v>0.73601720495019607</v>
      </c>
      <c r="M62" s="110">
        <f>VLOOKUP($A62,'ADR Raw Data'!$B$6:$BE$43,'ADR Raw Data'!AG$1,FALSE)</f>
        <v>170.289279662876</v>
      </c>
      <c r="N62" s="111">
        <f>VLOOKUP($A62,'ADR Raw Data'!$B$6:$BE$43,'ADR Raw Data'!AH$1,FALSE)</f>
        <v>206.67355948869201</v>
      </c>
      <c r="O62" s="111">
        <f>VLOOKUP($A62,'ADR Raw Data'!$B$6:$BE$43,'ADR Raw Data'!AI$1,FALSE)</f>
        <v>211.61980300316799</v>
      </c>
      <c r="P62" s="111">
        <f>VLOOKUP($A62,'ADR Raw Data'!$B$6:$BE$43,'ADR Raw Data'!AJ$1,FALSE)</f>
        <v>207.20653190452899</v>
      </c>
      <c r="Q62" s="111">
        <f>VLOOKUP($A62,'ADR Raw Data'!$B$6:$BE$43,'ADR Raw Data'!AK$1,FALSE)</f>
        <v>175.43192530120399</v>
      </c>
      <c r="R62" s="112">
        <f>VLOOKUP($A62,'ADR Raw Data'!$B$6:$BE$43,'ADR Raw Data'!AL$1,FALSE)</f>
        <v>195.07862867601099</v>
      </c>
      <c r="S62" s="111">
        <f>VLOOKUP($A62,'ADR Raw Data'!$B$6:$BE$43,'ADR Raw Data'!AN$1,FALSE)</f>
        <v>150.337087829442</v>
      </c>
      <c r="T62" s="111">
        <f>VLOOKUP($A62,'ADR Raw Data'!$B$6:$BE$43,'ADR Raw Data'!AO$1,FALSE)</f>
        <v>140.89927463872499</v>
      </c>
      <c r="U62" s="112">
        <f>VLOOKUP($A62,'ADR Raw Data'!$B$6:$BE$43,'ADR Raw Data'!AP$1,FALSE)</f>
        <v>145.78935482777899</v>
      </c>
      <c r="V62" s="113">
        <f>VLOOKUP($A62,'ADR Raw Data'!$B$6:$BE$43,'ADR Raw Data'!AR$1,FALSE)</f>
        <v>180.165309574828</v>
      </c>
      <c r="X62" s="110">
        <f>VLOOKUP($A62,'RevPAR Raw Data'!$B$6:$BE$43,'RevPAR Raw Data'!AG$1,FALSE)</f>
        <v>102.476756128486</v>
      </c>
      <c r="Y62" s="111">
        <f>VLOOKUP($A62,'RevPAR Raw Data'!$B$6:$BE$43,'RevPAR Raw Data'!AH$1,FALSE)</f>
        <v>144.32870959222399</v>
      </c>
      <c r="Z62" s="111">
        <f>VLOOKUP($A62,'RevPAR Raw Data'!$B$6:$BE$43,'RevPAR Raw Data'!AI$1,FALSE)</f>
        <v>162.28059898584399</v>
      </c>
      <c r="AA62" s="111">
        <f>VLOOKUP($A62,'RevPAR Raw Data'!$B$6:$BE$43,'RevPAR Raw Data'!AJ$1,FALSE)</f>
        <v>157.28740069723199</v>
      </c>
      <c r="AB62" s="111">
        <f>VLOOKUP($A62,'RevPAR Raw Data'!$B$6:$BE$43,'RevPAR Raw Data'!AK$1,FALSE)</f>
        <v>134.59479796112399</v>
      </c>
      <c r="AC62" s="112">
        <f>VLOOKUP($A62,'RevPAR Raw Data'!$B$6:$BE$43,'RevPAR Raw Data'!AL$1,FALSE)</f>
        <v>140.19524652425599</v>
      </c>
      <c r="AD62" s="111">
        <f>VLOOKUP($A62,'RevPAR Raw Data'!$B$6:$BE$43,'RevPAR Raw Data'!AN$1,FALSE)</f>
        <v>121.424276885696</v>
      </c>
      <c r="AE62" s="111">
        <f>VLOOKUP($A62,'RevPAR Raw Data'!$B$6:$BE$43,'RevPAR Raw Data'!AO$1,FALSE)</f>
        <v>105.834467304035</v>
      </c>
      <c r="AF62" s="112">
        <f>VLOOKUP($A62,'RevPAR Raw Data'!$B$6:$BE$43,'RevPAR Raw Data'!AP$1,FALSE)</f>
        <v>113.629372094865</v>
      </c>
      <c r="AG62" s="113">
        <f>VLOOKUP($A62,'RevPAR Raw Data'!$B$6:$BE$43,'RevPAR Raw Data'!AR$1,FALSE)</f>
        <v>132.60476758225099</v>
      </c>
    </row>
    <row r="63" spans="1:33" x14ac:dyDescent="0.25">
      <c r="A63" s="90" t="s">
        <v>14</v>
      </c>
      <c r="B63" s="78">
        <f>(VLOOKUP($A62,'Occupancy Raw Data'!$B$8:$BE$51,'Occupancy Raw Data'!AT$3,FALSE))/100</f>
        <v>2.9846435009606097E-3</v>
      </c>
      <c r="C63" s="79">
        <f>(VLOOKUP($A62,'Occupancy Raw Data'!$B$8:$BE$51,'Occupancy Raw Data'!AU$3,FALSE))/100</f>
        <v>-3.2435353546225898E-2</v>
      </c>
      <c r="D63" s="79">
        <f>(VLOOKUP($A62,'Occupancy Raw Data'!$B$8:$BE$51,'Occupancy Raw Data'!AV$3,FALSE))/100</f>
        <v>2.8984762259182603E-2</v>
      </c>
      <c r="E63" s="79">
        <f>(VLOOKUP($A62,'Occupancy Raw Data'!$B$8:$BE$51,'Occupancy Raw Data'!AW$3,FALSE))/100</f>
        <v>-2.86519224559422E-2</v>
      </c>
      <c r="F63" s="79">
        <f>(VLOOKUP($A62,'Occupancy Raw Data'!$B$8:$BE$51,'Occupancy Raw Data'!AX$3,FALSE))/100</f>
        <v>-3.0258561767579302E-2</v>
      </c>
      <c r="G63" s="79">
        <f>(VLOOKUP($A62,'Occupancy Raw Data'!$B$8:$BE$51,'Occupancy Raw Data'!AY$3,FALSE))/100</f>
        <v>-1.2713369178213701E-2</v>
      </c>
      <c r="H63" s="80">
        <f>(VLOOKUP($A62,'Occupancy Raw Data'!$B$8:$BE$51,'Occupancy Raw Data'!BA$3,FALSE))/100</f>
        <v>5.3654314084512301E-2</v>
      </c>
      <c r="I63" s="80">
        <f>(VLOOKUP($A62,'Occupancy Raw Data'!$B$8:$BE$51,'Occupancy Raw Data'!BB$3,FALSE))/100</f>
        <v>1.91277044513334E-2</v>
      </c>
      <c r="J63" s="79">
        <f>(VLOOKUP($A62,'Occupancy Raw Data'!$B$8:$BE$51,'Occupancy Raw Data'!BC$3,FALSE))/100</f>
        <v>3.6729865846126301E-2</v>
      </c>
      <c r="K63" s="81">
        <f>(VLOOKUP($A62,'Occupancy Raw Data'!$B$8:$BE$51,'Occupancy Raw Data'!BE$3,FALSE))/100</f>
        <v>1.74248714059314E-3</v>
      </c>
      <c r="M63" s="78">
        <f>(VLOOKUP($A62,'ADR Raw Data'!$B$6:$BE$49,'ADR Raw Data'!AT$1,FALSE))/100</f>
        <v>-3.7389918614359099E-2</v>
      </c>
      <c r="N63" s="79">
        <f>(VLOOKUP($A62,'ADR Raw Data'!$B$6:$BE$49,'ADR Raw Data'!AU$1,FALSE))/100</f>
        <v>2.89353176945382E-2</v>
      </c>
      <c r="O63" s="79">
        <f>(VLOOKUP($A62,'ADR Raw Data'!$B$6:$BE$49,'ADR Raw Data'!AV$1,FALSE))/100</f>
        <v>9.769194945354151E-3</v>
      </c>
      <c r="P63" s="79">
        <f>(VLOOKUP($A62,'ADR Raw Data'!$B$6:$BE$49,'ADR Raw Data'!AW$1,FALSE))/100</f>
        <v>7.6996837667361092E-3</v>
      </c>
      <c r="Q63" s="79">
        <f>(VLOOKUP($A62,'ADR Raw Data'!$B$6:$BE$49,'ADR Raw Data'!AX$1,FALSE))/100</f>
        <v>-3.1179066081969201E-2</v>
      </c>
      <c r="R63" s="79">
        <f>(VLOOKUP($A62,'ADR Raw Data'!$B$6:$BE$49,'ADR Raw Data'!AY$1,FALSE))/100</f>
        <v>-1.72863870699564E-3</v>
      </c>
      <c r="S63" s="80">
        <f>(VLOOKUP($A62,'ADR Raw Data'!$B$6:$BE$49,'ADR Raw Data'!BA$1,FALSE))/100</f>
        <v>-1.5749958896531E-2</v>
      </c>
      <c r="T63" s="80">
        <f>(VLOOKUP($A62,'ADR Raw Data'!$B$6:$BE$49,'ADR Raw Data'!BB$1,FALSE))/100</f>
        <v>-4.0389812988166601E-2</v>
      </c>
      <c r="U63" s="79">
        <f>(VLOOKUP($A62,'ADR Raw Data'!$B$6:$BE$49,'ADR Raw Data'!BC$1,FALSE))/100</f>
        <v>-2.7060879532544799E-2</v>
      </c>
      <c r="V63" s="81">
        <f>(VLOOKUP($A62,'ADR Raw Data'!$B$6:$BE$49,'ADR Raw Data'!BE$1,FALSE))/100</f>
        <v>-1.0593445579102301E-2</v>
      </c>
      <c r="X63" s="78">
        <f>(VLOOKUP($A62,'RevPAR Raw Data'!$B$6:$BE$49,'RevPAR Raw Data'!AT$1,FALSE))/100</f>
        <v>-3.4516870690992303E-2</v>
      </c>
      <c r="Y63" s="79">
        <f>(VLOOKUP($A62,'RevPAR Raw Data'!$B$6:$BE$49,'RevPAR Raw Data'!AU$1,FALSE))/100</f>
        <v>-4.4385631110824102E-3</v>
      </c>
      <c r="Z63" s="79">
        <f>(VLOOKUP($A62,'RevPAR Raw Data'!$B$6:$BE$49,'RevPAR Raw Data'!AV$1,FALSE))/100</f>
        <v>3.9037114997491497E-2</v>
      </c>
      <c r="AA63" s="79">
        <f>(VLOOKUP($A62,'RevPAR Raw Data'!$B$6:$BE$49,'RevPAR Raw Data'!AW$1,FALSE))/100</f>
        <v>-2.1172849431425899E-2</v>
      </c>
      <c r="AB63" s="79">
        <f>(VLOOKUP($A62,'RevPAR Raw Data'!$B$6:$BE$49,'RevPAR Raw Data'!AX$1,FALSE))/100</f>
        <v>-6.0494194152651802E-2</v>
      </c>
      <c r="AC63" s="79">
        <f>(VLOOKUP($A62,'RevPAR Raw Data'!$B$6:$BE$49,'RevPAR Raw Data'!AY$1,FALSE))/100</f>
        <v>-1.4420031063151499E-2</v>
      </c>
      <c r="AD63" s="80">
        <f>(VLOOKUP($A62,'RevPAR Raw Data'!$B$6:$BE$49,'RevPAR Raw Data'!BA$1,FALSE))/100</f>
        <v>3.7059301946528601E-2</v>
      </c>
      <c r="AE63" s="80">
        <f>(VLOOKUP($A62,'RevPAR Raw Data'!$B$6:$BE$49,'RevPAR Raw Data'!BB$1,FALSE))/100</f>
        <v>-2.2034672942515397E-2</v>
      </c>
      <c r="AF63" s="79">
        <f>(VLOOKUP($A62,'RevPAR Raw Data'!$B$6:$BE$49,'RevPAR Raw Data'!BC$1,FALSE))/100</f>
        <v>8.6750438386729006E-3</v>
      </c>
      <c r="AG63" s="81">
        <f>(VLOOKUP($A62,'RevPAR Raw Data'!$B$6:$BE$49,'RevPAR Raw Data'!BE$1,FALSE))/100</f>
        <v>-8.8694173812053807E-3</v>
      </c>
    </row>
    <row r="64" spans="1:33" x14ac:dyDescent="0.25">
      <c r="A64" s="128"/>
      <c r="B64" s="106"/>
      <c r="C64" s="107"/>
      <c r="D64" s="107"/>
      <c r="E64" s="107"/>
      <c r="F64" s="107"/>
      <c r="G64" s="108"/>
      <c r="H64" s="88"/>
      <c r="I64" s="88"/>
      <c r="J64" s="108"/>
      <c r="K64" s="109"/>
      <c r="M64" s="110"/>
      <c r="N64" s="111"/>
      <c r="O64" s="111"/>
      <c r="P64" s="111"/>
      <c r="Q64" s="111"/>
      <c r="R64" s="112"/>
      <c r="S64" s="111"/>
      <c r="T64" s="111"/>
      <c r="U64" s="112"/>
      <c r="V64" s="113"/>
      <c r="X64" s="110"/>
      <c r="Y64" s="111"/>
      <c r="Z64" s="111"/>
      <c r="AA64" s="111"/>
      <c r="AB64" s="111"/>
      <c r="AC64" s="112"/>
      <c r="AD64" s="111"/>
      <c r="AE64" s="111"/>
      <c r="AF64" s="112"/>
      <c r="AG64" s="113"/>
    </row>
    <row r="65" spans="1:33" x14ac:dyDescent="0.25">
      <c r="A65" s="105" t="s">
        <v>36</v>
      </c>
      <c r="B65" s="106">
        <f>(VLOOKUP($A65,'Occupancy Raw Data'!$B$8:$BE$45,'Occupancy Raw Data'!AG$3,FALSE))/100</f>
        <v>0.57562109545256401</v>
      </c>
      <c r="C65" s="107">
        <f>(VLOOKUP($A65,'Occupancy Raw Data'!$B$8:$BE$45,'Occupancy Raw Data'!AH$3,FALSE))/100</f>
        <v>0.65314543077146492</v>
      </c>
      <c r="D65" s="107">
        <f>(VLOOKUP($A65,'Occupancy Raw Data'!$B$8:$BE$45,'Occupancy Raw Data'!AI$3,FALSE))/100</f>
        <v>0.68158582631426001</v>
      </c>
      <c r="E65" s="107">
        <f>(VLOOKUP($A65,'Occupancy Raw Data'!$B$8:$BE$45,'Occupancy Raw Data'!AJ$3,FALSE))/100</f>
        <v>0.64870752250943897</v>
      </c>
      <c r="F65" s="107">
        <f>(VLOOKUP($A65,'Occupancy Raw Data'!$B$8:$BE$45,'Occupancy Raw Data'!AK$3,FALSE))/100</f>
        <v>0.64316003485332507</v>
      </c>
      <c r="G65" s="108">
        <f>(VLOOKUP($A65,'Occupancy Raw Data'!$B$8:$BE$45,'Occupancy Raw Data'!AL$3,FALSE))/100</f>
        <v>0.64044852428538201</v>
      </c>
      <c r="H65" s="88">
        <f>(VLOOKUP($A65,'Occupancy Raw Data'!$B$8:$BE$45,'Occupancy Raw Data'!AN$3,FALSE))/100</f>
        <v>0.72547197211733905</v>
      </c>
      <c r="I65" s="88">
        <f>(VLOOKUP($A65,'Occupancy Raw Data'!$B$8:$BE$45,'Occupancy Raw Data'!AO$3,FALSE))/100</f>
        <v>0.73412721463839603</v>
      </c>
      <c r="J65" s="108">
        <f>(VLOOKUP($A65,'Occupancy Raw Data'!$B$8:$BE$45,'Occupancy Raw Data'!AP$3,FALSE))/100</f>
        <v>0.72979959337786793</v>
      </c>
      <c r="K65" s="109">
        <f>(VLOOKUP($A65,'Occupancy Raw Data'!$B$8:$BE$45,'Occupancy Raw Data'!AR$3,FALSE))/100</f>
        <v>0.66598057930118604</v>
      </c>
      <c r="M65" s="110">
        <f>VLOOKUP($A65,'ADR Raw Data'!$B$6:$BE$43,'ADR Raw Data'!AG$1,FALSE)</f>
        <v>137.458000504795</v>
      </c>
      <c r="N65" s="111">
        <f>VLOOKUP($A65,'ADR Raw Data'!$B$6:$BE$43,'ADR Raw Data'!AH$1,FALSE)</f>
        <v>151.894839398523</v>
      </c>
      <c r="O65" s="111">
        <f>VLOOKUP($A65,'ADR Raw Data'!$B$6:$BE$43,'ADR Raw Data'!AI$1,FALSE)</f>
        <v>156.064546384284</v>
      </c>
      <c r="P65" s="111">
        <f>VLOOKUP($A65,'ADR Raw Data'!$B$6:$BE$43,'ADR Raw Data'!AJ$1,FALSE)</f>
        <v>151.53377792702</v>
      </c>
      <c r="Q65" s="111">
        <f>VLOOKUP($A65,'ADR Raw Data'!$B$6:$BE$43,'ADR Raw Data'!AK$1,FALSE)</f>
        <v>141.39487084537501</v>
      </c>
      <c r="R65" s="112">
        <f>VLOOKUP($A65,'ADR Raw Data'!$B$6:$BE$43,'ADR Raw Data'!AL$1,FALSE)</f>
        <v>148.00566839632</v>
      </c>
      <c r="S65" s="111">
        <f>VLOOKUP($A65,'ADR Raw Data'!$B$6:$BE$43,'ADR Raw Data'!AN$1,FALSE)</f>
        <v>139.834931539754</v>
      </c>
      <c r="T65" s="111">
        <f>VLOOKUP($A65,'ADR Raw Data'!$B$6:$BE$43,'ADR Raw Data'!AO$1,FALSE)</f>
        <v>137.914092419686</v>
      </c>
      <c r="U65" s="112">
        <f>VLOOKUP($A65,'ADR Raw Data'!$B$6:$BE$43,'ADR Raw Data'!AP$1,FALSE)</f>
        <v>138.868816810602</v>
      </c>
      <c r="V65" s="113">
        <f>VLOOKUP($A65,'ADR Raw Data'!$B$6:$BE$43,'ADR Raw Data'!AR$1,FALSE)</f>
        <v>145.144623710183</v>
      </c>
      <c r="X65" s="110">
        <f>VLOOKUP($A65,'RevPAR Raw Data'!$B$6:$BE$43,'RevPAR Raw Data'!AG$1,FALSE)</f>
        <v>79.1237248292895</v>
      </c>
      <c r="Y65" s="111">
        <f>VLOOKUP($A65,'RevPAR Raw Data'!$B$6:$BE$43,'RevPAR Raw Data'!AH$1,FALSE)</f>
        <v>99.2094203109109</v>
      </c>
      <c r="Z65" s="111">
        <f>VLOOKUP($A65,'RevPAR Raw Data'!$B$6:$BE$43,'RevPAR Raw Data'!AI$1,FALSE)</f>
        <v>106.37138280569199</v>
      </c>
      <c r="AA65" s="111">
        <f>VLOOKUP($A65,'RevPAR Raw Data'!$B$6:$BE$43,'RevPAR Raw Data'!AJ$1,FALSE)</f>
        <v>98.301101655532904</v>
      </c>
      <c r="AB65" s="111">
        <f>VLOOKUP($A65,'RevPAR Raw Data'!$B$6:$BE$43,'RevPAR Raw Data'!AK$1,FALSE)</f>
        <v>90.939530060993306</v>
      </c>
      <c r="AC65" s="112">
        <f>VLOOKUP($A65,'RevPAR Raw Data'!$B$6:$BE$43,'RevPAR Raw Data'!AL$1,FALSE)</f>
        <v>94.790011910295107</v>
      </c>
      <c r="AD65" s="111">
        <f>VLOOKUP($A65,'RevPAR Raw Data'!$B$6:$BE$43,'RevPAR Raw Data'!AN$1,FALSE)</f>
        <v>101.446323555039</v>
      </c>
      <c r="AE65" s="111">
        <f>VLOOKUP($A65,'RevPAR Raw Data'!$B$6:$BE$43,'RevPAR Raw Data'!AO$1,FALSE)</f>
        <v>101.246488527446</v>
      </c>
      <c r="AF65" s="112">
        <f>VLOOKUP($A65,'RevPAR Raw Data'!$B$6:$BE$43,'RevPAR Raw Data'!AP$1,FALSE)</f>
        <v>101.346406041243</v>
      </c>
      <c r="AG65" s="113">
        <f>VLOOKUP($A65,'RevPAR Raw Data'!$B$6:$BE$43,'RevPAR Raw Data'!AR$1,FALSE)</f>
        <v>96.663500580960999</v>
      </c>
    </row>
    <row r="66" spans="1:33" x14ac:dyDescent="0.25">
      <c r="A66" s="90" t="s">
        <v>14</v>
      </c>
      <c r="B66" s="78">
        <f>(VLOOKUP($A65,'Occupancy Raw Data'!$B$8:$BE$51,'Occupancy Raw Data'!AT$3,FALSE))/100</f>
        <v>5.1585682213071998E-2</v>
      </c>
      <c r="C66" s="79">
        <f>(VLOOKUP($A65,'Occupancy Raw Data'!$B$8:$BE$51,'Occupancy Raw Data'!AU$3,FALSE))/100</f>
        <v>1.8906872003486799E-2</v>
      </c>
      <c r="D66" s="79">
        <f>(VLOOKUP($A65,'Occupancy Raw Data'!$B$8:$BE$51,'Occupancy Raw Data'!AV$3,FALSE))/100</f>
        <v>1.5910494379835601E-2</v>
      </c>
      <c r="E66" s="79">
        <f>(VLOOKUP($A65,'Occupancy Raw Data'!$B$8:$BE$51,'Occupancy Raw Data'!AW$3,FALSE))/100</f>
        <v>-2.0575511398251499E-2</v>
      </c>
      <c r="F66" s="79">
        <f>(VLOOKUP($A65,'Occupancy Raw Data'!$B$8:$BE$51,'Occupancy Raw Data'!AX$3,FALSE))/100</f>
        <v>3.3748514365679401E-3</v>
      </c>
      <c r="G66" s="79">
        <f>(VLOOKUP($A65,'Occupancy Raw Data'!$B$8:$BE$51,'Occupancy Raw Data'!AY$3,FALSE))/100</f>
        <v>1.2517839706897601E-2</v>
      </c>
      <c r="H66" s="80">
        <f>(VLOOKUP($A65,'Occupancy Raw Data'!$B$8:$BE$51,'Occupancy Raw Data'!BA$3,FALSE))/100</f>
        <v>0.105055653517228</v>
      </c>
      <c r="I66" s="80">
        <f>(VLOOKUP($A65,'Occupancy Raw Data'!$B$8:$BE$51,'Occupancy Raw Data'!BB$3,FALSE))/100</f>
        <v>0.11018268623016199</v>
      </c>
      <c r="J66" s="79">
        <f>(VLOOKUP($A65,'Occupancy Raw Data'!$B$8:$BE$51,'Occupancy Raw Data'!BC$3,FALSE))/100</f>
        <v>0.10762843823486699</v>
      </c>
      <c r="K66" s="81">
        <f>(VLOOKUP($A65,'Occupancy Raw Data'!$B$8:$BE$51,'Occupancy Raw Data'!BE$3,FALSE))/100</f>
        <v>4.0496474462903602E-2</v>
      </c>
      <c r="M66" s="78">
        <f>(VLOOKUP($A65,'ADR Raw Data'!$B$6:$BE$49,'ADR Raw Data'!AT$1,FALSE))/100</f>
        <v>-3.4985404385418396E-2</v>
      </c>
      <c r="N66" s="79">
        <f>(VLOOKUP($A65,'ADR Raw Data'!$B$6:$BE$49,'ADR Raw Data'!AU$1,FALSE))/100</f>
        <v>-4.9623360632190999E-2</v>
      </c>
      <c r="O66" s="79">
        <f>(VLOOKUP($A65,'ADR Raw Data'!$B$6:$BE$49,'ADR Raw Data'!AV$1,FALSE))/100</f>
        <v>-5.5390666427058505E-2</v>
      </c>
      <c r="P66" s="79">
        <f>(VLOOKUP($A65,'ADR Raw Data'!$B$6:$BE$49,'ADR Raw Data'!AW$1,FALSE))/100</f>
        <v>-5.6587374384858002E-2</v>
      </c>
      <c r="Q66" s="79">
        <f>(VLOOKUP($A65,'ADR Raw Data'!$B$6:$BE$49,'ADR Raw Data'!AX$1,FALSE))/100</f>
        <v>-3.8552268299310598E-2</v>
      </c>
      <c r="R66" s="79">
        <f>(VLOOKUP($A65,'ADR Raw Data'!$B$6:$BE$49,'ADR Raw Data'!AY$1,FALSE))/100</f>
        <v>-4.8445737858564895E-2</v>
      </c>
      <c r="S66" s="80">
        <f>(VLOOKUP($A65,'ADR Raw Data'!$B$6:$BE$49,'ADR Raw Data'!BA$1,FALSE))/100</f>
        <v>7.4282215351571404E-3</v>
      </c>
      <c r="T66" s="80">
        <f>(VLOOKUP($A65,'ADR Raw Data'!$B$6:$BE$49,'ADR Raw Data'!BB$1,FALSE))/100</f>
        <v>4.3838437706230802E-3</v>
      </c>
      <c r="U66" s="79">
        <f>(VLOOKUP($A65,'ADR Raw Data'!$B$6:$BE$49,'ADR Raw Data'!BC$1,FALSE))/100</f>
        <v>5.8926522602556495E-3</v>
      </c>
      <c r="V66" s="81">
        <f>(VLOOKUP($A65,'ADR Raw Data'!$B$6:$BE$49,'ADR Raw Data'!BE$1,FALSE))/100</f>
        <v>-3.49306660408054E-2</v>
      </c>
      <c r="X66" s="78">
        <f>(VLOOKUP($A65,'RevPAR Raw Data'!$B$6:$BE$49,'RevPAR Raw Data'!AT$1,FALSE))/100</f>
        <v>1.4795531874931499E-2</v>
      </c>
      <c r="Y66" s="79">
        <f>(VLOOKUP($A65,'RevPAR Raw Data'!$B$6:$BE$49,'RevPAR Raw Data'!AU$1,FALSE))/100</f>
        <v>-3.1654711156559899E-2</v>
      </c>
      <c r="Z66" s="79">
        <f>(VLOOKUP($A65,'RevPAR Raw Data'!$B$6:$BE$49,'RevPAR Raw Data'!AV$1,FALSE))/100</f>
        <v>-4.0361464934105903E-2</v>
      </c>
      <c r="AA66" s="79">
        <f>(VLOOKUP($A65,'RevPAR Raw Data'!$B$6:$BE$49,'RevPAR Raw Data'!AW$1,FALSE))/100</f>
        <v>-7.5998571616456803E-2</v>
      </c>
      <c r="AB66" s="79">
        <f>(VLOOKUP($A65,'RevPAR Raw Data'!$B$6:$BE$49,'RevPAR Raw Data'!AX$1,FALSE))/100</f>
        <v>-3.5307525040795602E-2</v>
      </c>
      <c r="AC66" s="79">
        <f>(VLOOKUP($A65,'RevPAR Raw Data'!$B$6:$BE$49,'RevPAR Raw Data'!AY$1,FALSE))/100</f>
        <v>-3.6534334132663104E-2</v>
      </c>
      <c r="AD66" s="80">
        <f>(VLOOKUP($A65,'RevPAR Raw Data'!$B$6:$BE$49,'RevPAR Raw Data'!BA$1,FALSE))/100</f>
        <v>0.113264251720232</v>
      </c>
      <c r="AE66" s="80">
        <f>(VLOOKUP($A65,'RevPAR Raw Data'!$B$6:$BE$49,'RevPAR Raw Data'!BB$1,FALSE))/100</f>
        <v>0.11504955368344599</v>
      </c>
      <c r="AF66" s="79">
        <f>(VLOOKUP($A65,'RevPAR Raw Data'!$B$6:$BE$49,'RevPAR Raw Data'!BC$1,FALSE))/100</f>
        <v>0.114155307454955</v>
      </c>
      <c r="AG66" s="81">
        <f>(VLOOKUP($A65,'RevPAR Raw Data'!$B$6:$BE$49,'RevPAR Raw Data'!BE$1,FALSE))/100</f>
        <v>4.1512395968045599E-3</v>
      </c>
    </row>
    <row r="67" spans="1:33" x14ac:dyDescent="0.25">
      <c r="A67" s="131"/>
      <c r="B67" s="106"/>
      <c r="C67" s="107"/>
      <c r="D67" s="107"/>
      <c r="E67" s="107"/>
      <c r="F67" s="107"/>
      <c r="G67" s="108"/>
      <c r="H67" s="88"/>
      <c r="I67" s="88"/>
      <c r="J67" s="108"/>
      <c r="K67" s="109"/>
      <c r="M67" s="110"/>
      <c r="N67" s="111"/>
      <c r="O67" s="111"/>
      <c r="P67" s="111"/>
      <c r="Q67" s="111"/>
      <c r="R67" s="112"/>
      <c r="S67" s="111"/>
      <c r="T67" s="111"/>
      <c r="U67" s="112"/>
      <c r="V67" s="113"/>
      <c r="X67" s="110"/>
      <c r="Y67" s="111"/>
      <c r="Z67" s="111"/>
      <c r="AA67" s="111"/>
      <c r="AB67" s="111"/>
      <c r="AC67" s="112"/>
      <c r="AD67" s="111"/>
      <c r="AE67" s="111"/>
      <c r="AF67" s="112"/>
      <c r="AG67" s="113"/>
    </row>
    <row r="68" spans="1:33" x14ac:dyDescent="0.25">
      <c r="A68" s="105" t="s">
        <v>37</v>
      </c>
      <c r="B68" s="106">
        <f>(VLOOKUP($A68,'Occupancy Raw Data'!$B$8:$BE$45,'Occupancy Raw Data'!AG$3,FALSE))/100</f>
        <v>0.59178604436229199</v>
      </c>
      <c r="C68" s="107">
        <f>(VLOOKUP($A68,'Occupancy Raw Data'!$B$8:$BE$45,'Occupancy Raw Data'!AH$3,FALSE))/100</f>
        <v>0.71525531423290201</v>
      </c>
      <c r="D68" s="107">
        <f>(VLOOKUP($A68,'Occupancy Raw Data'!$B$8:$BE$45,'Occupancy Raw Data'!AI$3,FALSE))/100</f>
        <v>0.77463609057301197</v>
      </c>
      <c r="E68" s="107">
        <f>(VLOOKUP($A68,'Occupancy Raw Data'!$B$8:$BE$45,'Occupancy Raw Data'!AJ$3,FALSE))/100</f>
        <v>0.72045402033271699</v>
      </c>
      <c r="F68" s="107">
        <f>(VLOOKUP($A68,'Occupancy Raw Data'!$B$8:$BE$45,'Occupancy Raw Data'!AK$3,FALSE))/100</f>
        <v>0.65815619223659794</v>
      </c>
      <c r="G68" s="108">
        <f>(VLOOKUP($A68,'Occupancy Raw Data'!$B$8:$BE$45,'Occupancy Raw Data'!AL$3,FALSE))/100</f>
        <v>0.692057532347504</v>
      </c>
      <c r="H68" s="88">
        <f>(VLOOKUP($A68,'Occupancy Raw Data'!$B$8:$BE$45,'Occupancy Raw Data'!AN$3,FALSE))/100</f>
        <v>0.72851201478742988</v>
      </c>
      <c r="I68" s="88">
        <f>(VLOOKUP($A68,'Occupancy Raw Data'!$B$8:$BE$45,'Occupancy Raw Data'!AO$3,FALSE))/100</f>
        <v>0.73443276340110897</v>
      </c>
      <c r="J68" s="108">
        <f>(VLOOKUP($A68,'Occupancy Raw Data'!$B$8:$BE$45,'Occupancy Raw Data'!AP$3,FALSE))/100</f>
        <v>0.73147238909426904</v>
      </c>
      <c r="K68" s="109">
        <f>(VLOOKUP($A68,'Occupancy Raw Data'!$B$8:$BE$45,'Occupancy Raw Data'!AR$3,FALSE))/100</f>
        <v>0.70331891998943707</v>
      </c>
      <c r="M68" s="110">
        <f>VLOOKUP($A68,'ADR Raw Data'!$B$6:$BE$43,'ADR Raw Data'!AG$1,FALSE)</f>
        <v>141.64525378233199</v>
      </c>
      <c r="N68" s="111">
        <f>VLOOKUP($A68,'ADR Raw Data'!$B$6:$BE$43,'ADR Raw Data'!AH$1,FALSE)</f>
        <v>171.25952998182899</v>
      </c>
      <c r="O68" s="111">
        <f>VLOOKUP($A68,'ADR Raw Data'!$B$6:$BE$43,'ADR Raw Data'!AI$1,FALSE)</f>
        <v>185.64021102867099</v>
      </c>
      <c r="P68" s="111">
        <f>VLOOKUP($A68,'ADR Raw Data'!$B$6:$BE$43,'ADR Raw Data'!AJ$1,FALSE)</f>
        <v>176.82974744437701</v>
      </c>
      <c r="Q68" s="111">
        <f>VLOOKUP($A68,'ADR Raw Data'!$B$6:$BE$43,'ADR Raw Data'!AK$1,FALSE)</f>
        <v>145.83379541864099</v>
      </c>
      <c r="R68" s="112">
        <f>VLOOKUP($A68,'ADR Raw Data'!$B$6:$BE$43,'ADR Raw Data'!AL$1,FALSE)</f>
        <v>165.73786768940499</v>
      </c>
      <c r="S68" s="111">
        <f>VLOOKUP($A68,'ADR Raw Data'!$B$6:$BE$43,'ADR Raw Data'!AN$1,FALSE)</f>
        <v>135.26531715826101</v>
      </c>
      <c r="T68" s="111">
        <f>VLOOKUP($A68,'ADR Raw Data'!$B$6:$BE$43,'ADR Raw Data'!AO$1,FALSE)</f>
        <v>133.80053010342499</v>
      </c>
      <c r="U68" s="112">
        <f>VLOOKUP($A68,'ADR Raw Data'!$B$6:$BE$43,'ADR Raw Data'!AP$1,FALSE)</f>
        <v>134.52995952855699</v>
      </c>
      <c r="V68" s="113">
        <f>VLOOKUP($A68,'ADR Raw Data'!$B$6:$BE$43,'ADR Raw Data'!AR$1,FALSE)</f>
        <v>156.46439810632199</v>
      </c>
      <c r="X68" s="110">
        <f>VLOOKUP($A68,'RevPAR Raw Data'!$B$6:$BE$43,'RevPAR Raw Data'!AG$1,FALSE)</f>
        <v>83.823684438539701</v>
      </c>
      <c r="Y68" s="111">
        <f>VLOOKUP($A68,'RevPAR Raw Data'!$B$6:$BE$43,'RevPAR Raw Data'!AH$1,FALSE)</f>
        <v>122.494288932532</v>
      </c>
      <c r="Z68" s="111">
        <f>VLOOKUP($A68,'RevPAR Raw Data'!$B$6:$BE$43,'RevPAR Raw Data'!AI$1,FALSE)</f>
        <v>143.803607324399</v>
      </c>
      <c r="AA68" s="111">
        <f>VLOOKUP($A68,'RevPAR Raw Data'!$B$6:$BE$43,'RevPAR Raw Data'!AJ$1,FALSE)</f>
        <v>127.39770246072</v>
      </c>
      <c r="AB68" s="111">
        <f>VLOOKUP($A68,'RevPAR Raw Data'!$B$6:$BE$43,'RevPAR Raw Data'!AK$1,FALSE)</f>
        <v>95.981415492144095</v>
      </c>
      <c r="AC68" s="112">
        <f>VLOOKUP($A68,'RevPAR Raw Data'!$B$6:$BE$43,'RevPAR Raw Data'!AL$1,FALSE)</f>
        <v>114.700139729667</v>
      </c>
      <c r="AD68" s="111">
        <f>VLOOKUP($A68,'RevPAR Raw Data'!$B$6:$BE$43,'RevPAR Raw Data'!AN$1,FALSE)</f>
        <v>98.542408733826207</v>
      </c>
      <c r="AE68" s="111">
        <f>VLOOKUP($A68,'RevPAR Raw Data'!$B$6:$BE$43,'RevPAR Raw Data'!AO$1,FALSE)</f>
        <v>98.267493068391801</v>
      </c>
      <c r="AF68" s="112">
        <f>VLOOKUP($A68,'RevPAR Raw Data'!$B$6:$BE$43,'RevPAR Raw Data'!AP$1,FALSE)</f>
        <v>98.404950901109004</v>
      </c>
      <c r="AG68" s="113">
        <f>VLOOKUP($A68,'RevPAR Raw Data'!$B$6:$BE$43,'RevPAR Raw Data'!AR$1,FALSE)</f>
        <v>110.04437149293599</v>
      </c>
    </row>
    <row r="69" spans="1:33" x14ac:dyDescent="0.25">
      <c r="A69" s="90" t="s">
        <v>14</v>
      </c>
      <c r="B69" s="78">
        <f>(VLOOKUP($A68,'Occupancy Raw Data'!$B$8:$BE$51,'Occupancy Raw Data'!AT$3,FALSE))/100</f>
        <v>5.1716845368143603E-2</v>
      </c>
      <c r="C69" s="79">
        <f>(VLOOKUP($A68,'Occupancy Raw Data'!$B$8:$BE$51,'Occupancy Raw Data'!AU$3,FALSE))/100</f>
        <v>2.6107144245258399E-2</v>
      </c>
      <c r="D69" s="79">
        <f>(VLOOKUP($A68,'Occupancy Raw Data'!$B$8:$BE$51,'Occupancy Raw Data'!AV$3,FALSE))/100</f>
        <v>3.3872146509131E-2</v>
      </c>
      <c r="E69" s="79">
        <f>(VLOOKUP($A68,'Occupancy Raw Data'!$B$8:$BE$51,'Occupancy Raw Data'!AW$3,FALSE))/100</f>
        <v>-5.0892400194026501E-2</v>
      </c>
      <c r="F69" s="79">
        <f>(VLOOKUP($A68,'Occupancy Raw Data'!$B$8:$BE$51,'Occupancy Raw Data'!AX$3,FALSE))/100</f>
        <v>-5.6503513074709702E-2</v>
      </c>
      <c r="G69" s="79">
        <f>(VLOOKUP($A68,'Occupancy Raw Data'!$B$8:$BE$51,'Occupancy Raw Data'!AY$3,FALSE))/100</f>
        <v>-1.5493399659243401E-3</v>
      </c>
      <c r="H69" s="80">
        <f>(VLOOKUP($A68,'Occupancy Raw Data'!$B$8:$BE$51,'Occupancy Raw Data'!BA$3,FALSE))/100</f>
        <v>7.4456218345626907E-2</v>
      </c>
      <c r="I69" s="80">
        <f>(VLOOKUP($A68,'Occupancy Raw Data'!$B$8:$BE$51,'Occupancy Raw Data'!BB$3,FALSE))/100</f>
        <v>5.6303543005498904E-2</v>
      </c>
      <c r="J69" s="79">
        <f>(VLOOKUP($A68,'Occupancy Raw Data'!$B$8:$BE$51,'Occupancy Raw Data'!BC$3,FALSE))/100</f>
        <v>6.5265826917132494E-2</v>
      </c>
      <c r="K69" s="81">
        <f>(VLOOKUP($A68,'Occupancy Raw Data'!$B$8:$BE$51,'Occupancy Raw Data'!BE$3,FALSE))/100</f>
        <v>1.74130003862225E-2</v>
      </c>
      <c r="M69" s="78">
        <f>(VLOOKUP($A68,'ADR Raw Data'!$B$6:$BE$49,'ADR Raw Data'!AT$1,FALSE))/100</f>
        <v>2.8492031674282301E-2</v>
      </c>
      <c r="N69" s="79">
        <f>(VLOOKUP($A68,'ADR Raw Data'!$B$6:$BE$49,'ADR Raw Data'!AU$1,FALSE))/100</f>
        <v>5.23159763245147E-2</v>
      </c>
      <c r="O69" s="79">
        <f>(VLOOKUP($A68,'ADR Raw Data'!$B$6:$BE$49,'ADR Raw Data'!AV$1,FALSE))/100</f>
        <v>4.35229180385098E-2</v>
      </c>
      <c r="P69" s="79">
        <f>(VLOOKUP($A68,'ADR Raw Data'!$B$6:$BE$49,'ADR Raw Data'!AW$1,FALSE))/100</f>
        <v>1.29445074306069E-2</v>
      </c>
      <c r="Q69" s="79">
        <f>(VLOOKUP($A68,'ADR Raw Data'!$B$6:$BE$49,'ADR Raw Data'!AX$1,FALSE))/100</f>
        <v>-5.4548389282985396E-3</v>
      </c>
      <c r="R69" s="79">
        <f>(VLOOKUP($A68,'ADR Raw Data'!$B$6:$BE$49,'ADR Raw Data'!AY$1,FALSE))/100</f>
        <v>2.7479646230240504E-2</v>
      </c>
      <c r="S69" s="80">
        <f>(VLOOKUP($A68,'ADR Raw Data'!$B$6:$BE$49,'ADR Raw Data'!BA$1,FALSE))/100</f>
        <v>7.9862373096820909E-3</v>
      </c>
      <c r="T69" s="80">
        <f>(VLOOKUP($A68,'ADR Raw Data'!$B$6:$BE$49,'ADR Raw Data'!BB$1,FALSE))/100</f>
        <v>1.9526133757189101E-2</v>
      </c>
      <c r="U69" s="79">
        <f>(VLOOKUP($A68,'ADR Raw Data'!$B$6:$BE$49,'ADR Raw Data'!BC$1,FALSE))/100</f>
        <v>1.38114604665154E-2</v>
      </c>
      <c r="V69" s="81">
        <f>(VLOOKUP($A68,'ADR Raw Data'!$B$6:$BE$49,'ADR Raw Data'!BE$1,FALSE))/100</f>
        <v>2.1400015082014997E-2</v>
      </c>
      <c r="X69" s="78">
        <f>(VLOOKUP($A68,'RevPAR Raw Data'!$B$6:$BE$49,'RevPAR Raw Data'!AT$1,FALSE))/100</f>
        <v>8.1682395038749092E-2</v>
      </c>
      <c r="Y69" s="79">
        <f>(VLOOKUP($A68,'RevPAR Raw Data'!$B$6:$BE$49,'RevPAR Raw Data'!AU$1,FALSE))/100</f>
        <v>7.9788941310008799E-2</v>
      </c>
      <c r="Z69" s="79">
        <f>(VLOOKUP($A68,'RevPAR Raw Data'!$B$6:$BE$49,'RevPAR Raw Data'!AV$1,FALSE))/100</f>
        <v>7.8869279203946097E-2</v>
      </c>
      <c r="AA69" s="79">
        <f>(VLOOKUP($A68,'RevPAR Raw Data'!$B$6:$BE$49,'RevPAR Raw Data'!AW$1,FALSE))/100</f>
        <v>-3.86066698158926E-2</v>
      </c>
      <c r="AB69" s="79">
        <f>(VLOOKUP($A68,'RevPAR Raw Data'!$B$6:$BE$49,'RevPAR Raw Data'!AX$1,FALSE))/100</f>
        <v>-6.1650134440302706E-2</v>
      </c>
      <c r="AC69" s="79">
        <f>(VLOOKUP($A68,'RevPAR Raw Data'!$B$6:$BE$49,'RevPAR Raw Data'!AY$1,FALSE))/100</f>
        <v>2.58877309501622E-2</v>
      </c>
      <c r="AD69" s="80">
        <f>(VLOOKUP($A68,'RevPAR Raw Data'!$B$6:$BE$49,'RevPAR Raw Data'!BA$1,FALSE))/100</f>
        <v>8.3037080684198697E-2</v>
      </c>
      <c r="AE69" s="80">
        <f>(VLOOKUP($A68,'RevPAR Raw Data'!$B$6:$BE$49,'RevPAR Raw Data'!BB$1,FALSE))/100</f>
        <v>7.6929067274417104E-2</v>
      </c>
      <c r="AF69" s="79">
        <f>(VLOOKUP($A68,'RevPAR Raw Data'!$B$6:$BE$49,'RevPAR Raw Data'!BC$1,FALSE))/100</f>
        <v>7.9978703771928408E-2</v>
      </c>
      <c r="AG69" s="81">
        <f>(VLOOKUP($A68,'RevPAR Raw Data'!$B$6:$BE$49,'RevPAR Raw Data'!BE$1,FALSE))/100</f>
        <v>3.9185653939125799E-2</v>
      </c>
    </row>
    <row r="70" spans="1:33" x14ac:dyDescent="0.25">
      <c r="A70" s="128"/>
      <c r="B70" s="106"/>
      <c r="C70" s="107"/>
      <c r="D70" s="107"/>
      <c r="E70" s="107"/>
      <c r="F70" s="107"/>
      <c r="G70" s="108"/>
      <c r="H70" s="88"/>
      <c r="I70" s="88"/>
      <c r="J70" s="108"/>
      <c r="K70" s="109"/>
      <c r="M70" s="110"/>
      <c r="N70" s="111"/>
      <c r="O70" s="111"/>
      <c r="P70" s="111"/>
      <c r="Q70" s="111"/>
      <c r="R70" s="112"/>
      <c r="S70" s="111"/>
      <c r="T70" s="111"/>
      <c r="U70" s="112"/>
      <c r="V70" s="113"/>
      <c r="X70" s="110"/>
      <c r="Y70" s="111"/>
      <c r="Z70" s="111"/>
      <c r="AA70" s="111"/>
      <c r="AB70" s="111"/>
      <c r="AC70" s="112"/>
      <c r="AD70" s="111"/>
      <c r="AE70" s="111"/>
      <c r="AF70" s="112"/>
      <c r="AG70" s="113"/>
    </row>
    <row r="71" spans="1:33" x14ac:dyDescent="0.25">
      <c r="A71" s="105" t="s">
        <v>38</v>
      </c>
      <c r="B71" s="106">
        <f>(VLOOKUP($A71,'Occupancy Raw Data'!$B$8:$BE$45,'Occupancy Raw Data'!AG$3,FALSE))/100</f>
        <v>0.541162029459901</v>
      </c>
      <c r="C71" s="107">
        <f>(VLOOKUP($A71,'Occupancy Raw Data'!$B$8:$BE$45,'Occupancy Raw Data'!AH$3,FALSE))/100</f>
        <v>0.68154664484451699</v>
      </c>
      <c r="D71" s="107">
        <f>(VLOOKUP($A71,'Occupancy Raw Data'!$B$8:$BE$45,'Occupancy Raw Data'!AI$3,FALSE))/100</f>
        <v>0.72430441898526998</v>
      </c>
      <c r="E71" s="107">
        <f>(VLOOKUP($A71,'Occupancy Raw Data'!$B$8:$BE$45,'Occupancy Raw Data'!AJ$3,FALSE))/100</f>
        <v>0.68862520458265097</v>
      </c>
      <c r="F71" s="107">
        <f>(VLOOKUP($A71,'Occupancy Raw Data'!$B$8:$BE$45,'Occupancy Raw Data'!AK$3,FALSE))/100</f>
        <v>0.66088379705400901</v>
      </c>
      <c r="G71" s="108">
        <f>(VLOOKUP($A71,'Occupancy Raw Data'!$B$8:$BE$45,'Occupancy Raw Data'!AL$3,FALSE))/100</f>
        <v>0.65930441898526992</v>
      </c>
      <c r="H71" s="88">
        <f>(VLOOKUP($A71,'Occupancy Raw Data'!$B$8:$BE$45,'Occupancy Raw Data'!AN$3,FALSE))/100</f>
        <v>0.72606382978723405</v>
      </c>
      <c r="I71" s="88">
        <f>(VLOOKUP($A71,'Occupancy Raw Data'!$B$8:$BE$45,'Occupancy Raw Data'!AO$3,FALSE))/100</f>
        <v>0.72291325695580999</v>
      </c>
      <c r="J71" s="108">
        <f>(VLOOKUP($A71,'Occupancy Raw Data'!$B$8:$BE$45,'Occupancy Raw Data'!AP$3,FALSE))/100</f>
        <v>0.72448854337152202</v>
      </c>
      <c r="K71" s="109">
        <f>(VLOOKUP($A71,'Occupancy Raw Data'!$B$8:$BE$45,'Occupancy Raw Data'!AR$3,FALSE))/100</f>
        <v>0.67792845452419892</v>
      </c>
      <c r="M71" s="110">
        <f>VLOOKUP($A71,'ADR Raw Data'!$B$6:$BE$43,'ADR Raw Data'!AG$1,FALSE)</f>
        <v>133.31250113412901</v>
      </c>
      <c r="N71" s="111">
        <f>VLOOKUP($A71,'ADR Raw Data'!$B$6:$BE$43,'ADR Raw Data'!AH$1,FALSE)</f>
        <v>144.59902683556399</v>
      </c>
      <c r="O71" s="111">
        <f>VLOOKUP($A71,'ADR Raw Data'!$B$6:$BE$43,'ADR Raw Data'!AI$1,FALSE)</f>
        <v>148.47060558128999</v>
      </c>
      <c r="P71" s="111">
        <f>VLOOKUP($A71,'ADR Raw Data'!$B$6:$BE$43,'ADR Raw Data'!AJ$1,FALSE)</f>
        <v>144.75168270944701</v>
      </c>
      <c r="Q71" s="111">
        <f>VLOOKUP($A71,'ADR Raw Data'!$B$6:$BE$43,'ADR Raw Data'!AK$1,FALSE)</f>
        <v>146.014948613174</v>
      </c>
      <c r="R71" s="112">
        <f>VLOOKUP($A71,'ADR Raw Data'!$B$6:$BE$43,'ADR Raw Data'!AL$1,FALSE)</f>
        <v>143.912620055357</v>
      </c>
      <c r="S71" s="111">
        <f>VLOOKUP($A71,'ADR Raw Data'!$B$6:$BE$43,'ADR Raw Data'!AN$1,FALSE)</f>
        <v>167.91622316145299</v>
      </c>
      <c r="T71" s="111">
        <f>VLOOKUP($A71,'ADR Raw Data'!$B$6:$BE$43,'ADR Raw Data'!AO$1,FALSE)</f>
        <v>164.27887763187601</v>
      </c>
      <c r="U71" s="112">
        <f>VLOOKUP($A71,'ADR Raw Data'!$B$6:$BE$43,'ADR Raw Data'!AP$1,FALSE)</f>
        <v>166.10150481461599</v>
      </c>
      <c r="V71" s="113">
        <f>VLOOKUP($A71,'ADR Raw Data'!$B$6:$BE$43,'ADR Raw Data'!AR$1,FALSE)</f>
        <v>150.6877103811</v>
      </c>
      <c r="X71" s="110">
        <f>VLOOKUP($A71,'RevPAR Raw Data'!$B$6:$BE$43,'RevPAR Raw Data'!AG$1,FALSE)</f>
        <v>72.1436636661211</v>
      </c>
      <c r="Y71" s="111">
        <f>VLOOKUP($A71,'RevPAR Raw Data'!$B$6:$BE$43,'RevPAR Raw Data'!AH$1,FALSE)</f>
        <v>98.550981587561296</v>
      </c>
      <c r="Z71" s="111">
        <f>VLOOKUP($A71,'RevPAR Raw Data'!$B$6:$BE$43,'RevPAR Raw Data'!AI$1,FALSE)</f>
        <v>107.53791571194699</v>
      </c>
      <c r="AA71" s="111">
        <f>VLOOKUP($A71,'RevPAR Raw Data'!$B$6:$BE$43,'RevPAR Raw Data'!AJ$1,FALSE)</f>
        <v>99.679657119476204</v>
      </c>
      <c r="AB71" s="111">
        <f>VLOOKUP($A71,'RevPAR Raw Data'!$B$6:$BE$43,'RevPAR Raw Data'!AK$1,FALSE)</f>
        <v>96.498913666121098</v>
      </c>
      <c r="AC71" s="112">
        <f>VLOOKUP($A71,'RevPAR Raw Data'!$B$6:$BE$43,'RevPAR Raw Data'!AL$1,FALSE)</f>
        <v>94.882226350245404</v>
      </c>
      <c r="AD71" s="111">
        <f>VLOOKUP($A71,'RevPAR Raw Data'!$B$6:$BE$43,'RevPAR Raw Data'!AN$1,FALSE)</f>
        <v>121.91789607201299</v>
      </c>
      <c r="AE71" s="111">
        <f>VLOOKUP($A71,'RevPAR Raw Data'!$B$6:$BE$43,'RevPAR Raw Data'!AO$1,FALSE)</f>
        <v>118.759378477905</v>
      </c>
      <c r="AF71" s="112">
        <f>VLOOKUP($A71,'RevPAR Raw Data'!$B$6:$BE$43,'RevPAR Raw Data'!AP$1,FALSE)</f>
        <v>120.338637274959</v>
      </c>
      <c r="AG71" s="113">
        <f>VLOOKUP($A71,'RevPAR Raw Data'!$B$6:$BE$43,'RevPAR Raw Data'!AR$1,FALSE)</f>
        <v>102.155486614449</v>
      </c>
    </row>
    <row r="72" spans="1:33" x14ac:dyDescent="0.25">
      <c r="A72" s="90" t="s">
        <v>14</v>
      </c>
      <c r="B72" s="78">
        <f>(VLOOKUP($A71,'Occupancy Raw Data'!$B$8:$BE$51,'Occupancy Raw Data'!AT$3,FALSE))/100</f>
        <v>6.5271364743896707E-2</v>
      </c>
      <c r="C72" s="79">
        <f>(VLOOKUP($A71,'Occupancy Raw Data'!$B$8:$BE$51,'Occupancy Raw Data'!AU$3,FALSE))/100</f>
        <v>5.3643575691447995E-2</v>
      </c>
      <c r="D72" s="79">
        <f>(VLOOKUP($A71,'Occupancy Raw Data'!$B$8:$BE$51,'Occupancy Raw Data'!AV$3,FALSE))/100</f>
        <v>6.9575264554742305E-2</v>
      </c>
      <c r="E72" s="79">
        <f>(VLOOKUP($A71,'Occupancy Raw Data'!$B$8:$BE$51,'Occupancy Raw Data'!AW$3,FALSE))/100</f>
        <v>1.4075050202656002E-2</v>
      </c>
      <c r="F72" s="79">
        <f>(VLOOKUP($A71,'Occupancy Raw Data'!$B$8:$BE$51,'Occupancy Raw Data'!AX$3,FALSE))/100</f>
        <v>8.6458349802799907E-3</v>
      </c>
      <c r="G72" s="79">
        <f>(VLOOKUP($A71,'Occupancy Raw Data'!$B$8:$BE$51,'Occupancy Raw Data'!AY$3,FALSE))/100</f>
        <v>4.1118860164262999E-2</v>
      </c>
      <c r="H72" s="80">
        <f>(VLOOKUP($A71,'Occupancy Raw Data'!$B$8:$BE$51,'Occupancy Raw Data'!BA$3,FALSE))/100</f>
        <v>2.8986114001376601E-2</v>
      </c>
      <c r="I72" s="80">
        <f>(VLOOKUP($A71,'Occupancy Raw Data'!$B$8:$BE$51,'Occupancy Raw Data'!BB$3,FALSE))/100</f>
        <v>-4.4035860562466099E-3</v>
      </c>
      <c r="J72" s="79">
        <f>(VLOOKUP($A71,'Occupancy Raw Data'!$B$8:$BE$51,'Occupancy Raw Data'!BC$3,FALSE))/100</f>
        <v>1.20522219099733E-2</v>
      </c>
      <c r="K72" s="81">
        <f>(VLOOKUP($A71,'Occupancy Raw Data'!$B$8:$BE$51,'Occupancy Raw Data'!BE$3,FALSE))/100</f>
        <v>3.2068207507483598E-2</v>
      </c>
      <c r="M72" s="78">
        <f>(VLOOKUP($A71,'ADR Raw Data'!$B$6:$BE$49,'ADR Raw Data'!AT$1,FALSE))/100</f>
        <v>-2.32498441847469E-2</v>
      </c>
      <c r="N72" s="79">
        <f>(VLOOKUP($A71,'ADR Raw Data'!$B$6:$BE$49,'ADR Raw Data'!AU$1,FALSE))/100</f>
        <v>8.771979077226771E-3</v>
      </c>
      <c r="O72" s="79">
        <f>(VLOOKUP($A71,'ADR Raw Data'!$B$6:$BE$49,'ADR Raw Data'!AV$1,FALSE))/100</f>
        <v>4.6678669697304397E-3</v>
      </c>
      <c r="P72" s="79">
        <f>(VLOOKUP($A71,'ADR Raw Data'!$B$6:$BE$49,'ADR Raw Data'!AW$1,FALSE))/100</f>
        <v>-5.0712942718586805E-2</v>
      </c>
      <c r="Q72" s="79">
        <f>(VLOOKUP($A71,'ADR Raw Data'!$B$6:$BE$49,'ADR Raw Data'!AX$1,FALSE))/100</f>
        <v>-2.6586398649489296E-2</v>
      </c>
      <c r="R72" s="79">
        <f>(VLOOKUP($A71,'ADR Raw Data'!$B$6:$BE$49,'ADR Raw Data'!AY$1,FALSE))/100</f>
        <v>-1.7865139865215998E-2</v>
      </c>
      <c r="S72" s="80">
        <f>(VLOOKUP($A71,'ADR Raw Data'!$B$6:$BE$49,'ADR Raw Data'!BA$1,FALSE))/100</f>
        <v>1.9429683471209901E-2</v>
      </c>
      <c r="T72" s="80">
        <f>(VLOOKUP($A71,'ADR Raw Data'!$B$6:$BE$49,'ADR Raw Data'!BB$1,FALSE))/100</f>
        <v>-2.2557299783528099E-2</v>
      </c>
      <c r="U72" s="79">
        <f>(VLOOKUP($A71,'ADR Raw Data'!$B$6:$BE$49,'ADR Raw Data'!BC$1,FALSE))/100</f>
        <v>-1.8956861583004499E-3</v>
      </c>
      <c r="V72" s="81">
        <f>(VLOOKUP($A71,'ADR Raw Data'!$B$6:$BE$49,'ADR Raw Data'!BE$1,FALSE))/100</f>
        <v>-1.3324136032045299E-2</v>
      </c>
      <c r="X72" s="78">
        <f>(VLOOKUP($A71,'RevPAR Raw Data'!$B$6:$BE$49,'RevPAR Raw Data'!AT$1,FALSE))/100</f>
        <v>4.0503971499128398E-2</v>
      </c>
      <c r="Y72" s="79">
        <f>(VLOOKUP($A71,'RevPAR Raw Data'!$B$6:$BE$49,'RevPAR Raw Data'!AU$1,FALSE))/100</f>
        <v>6.2886115092267797E-2</v>
      </c>
      <c r="Z72" s="79">
        <f>(VLOOKUP($A71,'RevPAR Raw Data'!$B$6:$BE$49,'RevPAR Raw Data'!AV$1,FALSE))/100</f>
        <v>7.4567899603798102E-2</v>
      </c>
      <c r="AA72" s="79">
        <f>(VLOOKUP($A71,'RevPAR Raw Data'!$B$6:$BE$49,'RevPAR Raw Data'!AW$1,FALSE))/100</f>
        <v>-3.73516797306193E-2</v>
      </c>
      <c r="AB72" s="79">
        <f>(VLOOKUP($A71,'RevPAR Raw Data'!$B$6:$BE$49,'RevPAR Raw Data'!AX$1,FALSE))/100</f>
        <v>-1.8170425284652701E-2</v>
      </c>
      <c r="AC72" s="79">
        <f>(VLOOKUP($A71,'RevPAR Raw Data'!$B$6:$BE$49,'RevPAR Raw Data'!AY$1,FALSE))/100</f>
        <v>2.2519126111114098E-2</v>
      </c>
      <c r="AD72" s="80">
        <f>(VLOOKUP($A71,'RevPAR Raw Data'!$B$6:$BE$49,'RevPAR Raw Data'!BA$1,FALSE))/100</f>
        <v>4.8978988492693699E-2</v>
      </c>
      <c r="AE72" s="80">
        <f>(VLOOKUP($A71,'RevPAR Raw Data'!$B$6:$BE$49,'RevPAR Raw Data'!BB$1,FALSE))/100</f>
        <v>-2.6861552828981398E-2</v>
      </c>
      <c r="AF72" s="79">
        <f>(VLOOKUP($A71,'RevPAR Raw Data'!$B$6:$BE$49,'RevPAR Raw Data'!BC$1,FALSE))/100</f>
        <v>1.0133688521421401E-2</v>
      </c>
      <c r="AG72" s="81">
        <f>(VLOOKUP($A71,'RevPAR Raw Data'!$B$6:$BE$49,'RevPAR Raw Data'!BE$1,FALSE))/100</f>
        <v>1.83167903163046E-2</v>
      </c>
    </row>
    <row r="73" spans="1:33" x14ac:dyDescent="0.25">
      <c r="A73" s="128"/>
      <c r="B73" s="106"/>
      <c r="C73" s="107"/>
      <c r="D73" s="107"/>
      <c r="E73" s="107"/>
      <c r="F73" s="107"/>
      <c r="G73" s="108"/>
      <c r="H73" s="88"/>
      <c r="I73" s="88"/>
      <c r="J73" s="108"/>
      <c r="K73" s="109"/>
      <c r="M73" s="110"/>
      <c r="N73" s="111"/>
      <c r="O73" s="111"/>
      <c r="P73" s="111"/>
      <c r="Q73" s="111"/>
      <c r="R73" s="112"/>
      <c r="S73" s="111"/>
      <c r="T73" s="111"/>
      <c r="U73" s="112"/>
      <c r="V73" s="113"/>
      <c r="X73" s="110"/>
      <c r="Y73" s="111"/>
      <c r="Z73" s="111"/>
      <c r="AA73" s="111"/>
      <c r="AB73" s="111"/>
      <c r="AC73" s="112"/>
      <c r="AD73" s="111"/>
      <c r="AE73" s="111"/>
      <c r="AF73" s="112"/>
      <c r="AG73" s="113"/>
    </row>
    <row r="74" spans="1:33" x14ac:dyDescent="0.25">
      <c r="A74" s="105" t="s">
        <v>39</v>
      </c>
      <c r="B74" s="106">
        <f>(VLOOKUP($A74,'Occupancy Raw Data'!$B$8:$BE$45,'Occupancy Raw Data'!AG$3,FALSE))/100</f>
        <v>0.53300165837479196</v>
      </c>
      <c r="C74" s="107">
        <f>(VLOOKUP($A74,'Occupancy Raw Data'!$B$8:$BE$45,'Occupancy Raw Data'!AH$3,FALSE))/100</f>
        <v>0.61160862354892198</v>
      </c>
      <c r="D74" s="107">
        <f>(VLOOKUP($A74,'Occupancy Raw Data'!$B$8:$BE$45,'Occupancy Raw Data'!AI$3,FALSE))/100</f>
        <v>0.63526810392482003</v>
      </c>
      <c r="E74" s="107">
        <f>(VLOOKUP($A74,'Occupancy Raw Data'!$B$8:$BE$45,'Occupancy Raw Data'!AJ$3,FALSE))/100</f>
        <v>0.63242122719734606</v>
      </c>
      <c r="F74" s="107">
        <f>(VLOOKUP($A74,'Occupancy Raw Data'!$B$8:$BE$45,'Occupancy Raw Data'!AK$3,FALSE))/100</f>
        <v>0.63653952459922603</v>
      </c>
      <c r="G74" s="108">
        <f>(VLOOKUP($A74,'Occupancy Raw Data'!$B$8:$BE$45,'Occupancy Raw Data'!AL$3,FALSE))/100</f>
        <v>0.60976782752902103</v>
      </c>
      <c r="H74" s="88">
        <f>(VLOOKUP($A74,'Occupancy Raw Data'!$B$8:$BE$45,'Occupancy Raw Data'!AN$3,FALSE))/100</f>
        <v>0.71907131011608594</v>
      </c>
      <c r="I74" s="88">
        <f>(VLOOKUP($A74,'Occupancy Raw Data'!$B$8:$BE$45,'Occupancy Raw Data'!AO$3,FALSE))/100</f>
        <v>0.73457711442786011</v>
      </c>
      <c r="J74" s="108">
        <f>(VLOOKUP($A74,'Occupancy Raw Data'!$B$8:$BE$45,'Occupancy Raw Data'!AP$3,FALSE))/100</f>
        <v>0.72682421227197291</v>
      </c>
      <c r="K74" s="109">
        <f>(VLOOKUP($A74,'Occupancy Raw Data'!$B$8:$BE$45,'Occupancy Raw Data'!AR$3,FALSE))/100</f>
        <v>0.64321250888414994</v>
      </c>
      <c r="M74" s="110">
        <f>VLOOKUP($A74,'ADR Raw Data'!$B$6:$BE$43,'ADR Raw Data'!AG$1,FALSE)</f>
        <v>97.556204625596294</v>
      </c>
      <c r="N74" s="111">
        <f>VLOOKUP($A74,'ADR Raw Data'!$B$6:$BE$43,'ADR Raw Data'!AH$1,FALSE)</f>
        <v>101.738800162689</v>
      </c>
      <c r="O74" s="111">
        <f>VLOOKUP($A74,'ADR Raw Data'!$B$6:$BE$43,'ADR Raw Data'!AI$1,FALSE)</f>
        <v>103.08539636268701</v>
      </c>
      <c r="P74" s="111">
        <f>VLOOKUP($A74,'ADR Raw Data'!$B$6:$BE$43,'ADR Raw Data'!AJ$1,FALSE)</f>
        <v>101.85579126786401</v>
      </c>
      <c r="Q74" s="111">
        <f>VLOOKUP($A74,'ADR Raw Data'!$B$6:$BE$43,'ADR Raw Data'!AK$1,FALSE)</f>
        <v>101.93878376031201</v>
      </c>
      <c r="R74" s="112">
        <f>VLOOKUP($A74,'ADR Raw Data'!$B$6:$BE$43,'ADR Raw Data'!AL$1,FALSE)</f>
        <v>101.35419619788399</v>
      </c>
      <c r="S74" s="111">
        <f>VLOOKUP($A74,'ADR Raw Data'!$B$6:$BE$43,'ADR Raw Data'!AN$1,FALSE)</f>
        <v>114.72499308118</v>
      </c>
      <c r="T74" s="111">
        <f>VLOOKUP($A74,'ADR Raw Data'!$B$6:$BE$43,'ADR Raw Data'!AO$1,FALSE)</f>
        <v>114.208456183918</v>
      </c>
      <c r="U74" s="112">
        <f>VLOOKUP($A74,'ADR Raw Data'!$B$6:$BE$43,'ADR Raw Data'!AP$1,FALSE)</f>
        <v>114.463969729811</v>
      </c>
      <c r="V74" s="113">
        <f>VLOOKUP($A74,'ADR Raw Data'!$B$6:$BE$43,'ADR Raw Data'!AR$1,FALSE)</f>
        <v>105.586745733578</v>
      </c>
      <c r="X74" s="110">
        <f>VLOOKUP($A74,'RevPAR Raw Data'!$B$6:$BE$43,'RevPAR Raw Data'!AG$1,FALSE)</f>
        <v>51.997618850193398</v>
      </c>
      <c r="Y74" s="111">
        <f>VLOOKUP($A74,'RevPAR Raw Data'!$B$6:$BE$43,'RevPAR Raw Data'!AH$1,FALSE)</f>
        <v>62.224327529021501</v>
      </c>
      <c r="Z74" s="111">
        <f>VLOOKUP($A74,'RevPAR Raw Data'!$B$6:$BE$43,'RevPAR Raw Data'!AI$1,FALSE)</f>
        <v>65.486864289662705</v>
      </c>
      <c r="AA74" s="111">
        <f>VLOOKUP($A74,'RevPAR Raw Data'!$B$6:$BE$43,'RevPAR Raw Data'!AJ$1,FALSE)</f>
        <v>64.415764510779397</v>
      </c>
      <c r="AB74" s="111">
        <f>VLOOKUP($A74,'RevPAR Raw Data'!$B$6:$BE$43,'RevPAR Raw Data'!AK$1,FALSE)</f>
        <v>64.888064953012702</v>
      </c>
      <c r="AC74" s="112">
        <f>VLOOKUP($A74,'RevPAR Raw Data'!$B$6:$BE$43,'RevPAR Raw Data'!AL$1,FALSE)</f>
        <v>61.802528026533899</v>
      </c>
      <c r="AD74" s="111">
        <f>VLOOKUP($A74,'RevPAR Raw Data'!$B$6:$BE$43,'RevPAR Raw Data'!AN$1,FALSE)</f>
        <v>82.495451077943599</v>
      </c>
      <c r="AE74" s="111">
        <f>VLOOKUP($A74,'RevPAR Raw Data'!$B$6:$BE$43,'RevPAR Raw Data'!AO$1,FALSE)</f>
        <v>83.894918186843498</v>
      </c>
      <c r="AF74" s="112">
        <f>VLOOKUP($A74,'RevPAR Raw Data'!$B$6:$BE$43,'RevPAR Raw Data'!AP$1,FALSE)</f>
        <v>83.195184632393506</v>
      </c>
      <c r="AG74" s="113">
        <f>VLOOKUP($A74,'RevPAR Raw Data'!$B$6:$BE$43,'RevPAR Raw Data'!AR$1,FALSE)</f>
        <v>67.9147156282081</v>
      </c>
    </row>
    <row r="75" spans="1:33" x14ac:dyDescent="0.25">
      <c r="A75" s="90" t="s">
        <v>14</v>
      </c>
      <c r="B75" s="78">
        <f>(VLOOKUP($A74,'Occupancy Raw Data'!$B$8:$BE$51,'Occupancy Raw Data'!AT$3,FALSE))/100</f>
        <v>-2.8224273581046903E-2</v>
      </c>
      <c r="C75" s="79">
        <f>(VLOOKUP($A74,'Occupancy Raw Data'!$B$8:$BE$51,'Occupancy Raw Data'!AU$3,FALSE))/100</f>
        <v>-4.8858065352051297E-3</v>
      </c>
      <c r="D75" s="79">
        <f>(VLOOKUP($A74,'Occupancy Raw Data'!$B$8:$BE$51,'Occupancy Raw Data'!AV$3,FALSE))/100</f>
        <v>-1.4097279925486299E-2</v>
      </c>
      <c r="E75" s="79">
        <f>(VLOOKUP($A74,'Occupancy Raw Data'!$B$8:$BE$51,'Occupancy Raw Data'!AW$3,FALSE))/100</f>
        <v>-2.1905757700604E-2</v>
      </c>
      <c r="F75" s="79">
        <f>(VLOOKUP($A74,'Occupancy Raw Data'!$B$8:$BE$51,'Occupancy Raw Data'!AX$3,FALSE))/100</f>
        <v>-1.8836431280011501E-2</v>
      </c>
      <c r="G75" s="79">
        <f>(VLOOKUP($A74,'Occupancy Raw Data'!$B$8:$BE$51,'Occupancy Raw Data'!AY$3,FALSE))/100</f>
        <v>-1.7453747548613702E-2</v>
      </c>
      <c r="H75" s="80">
        <f>(VLOOKUP($A74,'Occupancy Raw Data'!$B$8:$BE$51,'Occupancy Raw Data'!BA$3,FALSE))/100</f>
        <v>-3.0141561669896403E-2</v>
      </c>
      <c r="I75" s="80">
        <f>(VLOOKUP($A74,'Occupancy Raw Data'!$B$8:$BE$51,'Occupancy Raw Data'!BB$3,FALSE))/100</f>
        <v>-2.19434968990396E-2</v>
      </c>
      <c r="J75" s="79">
        <f>(VLOOKUP($A74,'Occupancy Raw Data'!$B$8:$BE$51,'Occupancy Raw Data'!BC$3,FALSE))/100</f>
        <v>-2.6016055795269798E-2</v>
      </c>
      <c r="K75" s="81">
        <f>(VLOOKUP($A74,'Occupancy Raw Data'!$B$8:$BE$51,'Occupancy Raw Data'!BE$3,FALSE))/100</f>
        <v>-2.0256586484265503E-2</v>
      </c>
      <c r="M75" s="78">
        <f>(VLOOKUP($A74,'ADR Raw Data'!$B$6:$BE$49,'ADR Raw Data'!AT$1,FALSE))/100</f>
        <v>1.66974274981294E-2</v>
      </c>
      <c r="N75" s="79">
        <f>(VLOOKUP($A74,'ADR Raw Data'!$B$6:$BE$49,'ADR Raw Data'!AU$1,FALSE))/100</f>
        <v>2.7782994111585701E-2</v>
      </c>
      <c r="O75" s="79">
        <f>(VLOOKUP($A74,'ADR Raw Data'!$B$6:$BE$49,'ADR Raw Data'!AV$1,FALSE))/100</f>
        <v>1.78797570213153E-2</v>
      </c>
      <c r="P75" s="79">
        <f>(VLOOKUP($A74,'ADR Raw Data'!$B$6:$BE$49,'ADR Raw Data'!AW$1,FALSE))/100</f>
        <v>5.4949240555192905E-3</v>
      </c>
      <c r="Q75" s="79">
        <f>(VLOOKUP($A74,'ADR Raw Data'!$B$6:$BE$49,'ADR Raw Data'!AX$1,FALSE))/100</f>
        <v>1.6750100434147598E-3</v>
      </c>
      <c r="R75" s="79">
        <f>(VLOOKUP($A74,'ADR Raw Data'!$B$6:$BE$49,'ADR Raw Data'!AY$1,FALSE))/100</f>
        <v>1.3626391463132399E-2</v>
      </c>
      <c r="S75" s="80">
        <f>(VLOOKUP($A74,'ADR Raw Data'!$B$6:$BE$49,'ADR Raw Data'!BA$1,FALSE))/100</f>
        <v>1.0973831957939799E-2</v>
      </c>
      <c r="T75" s="80">
        <f>(VLOOKUP($A74,'ADR Raw Data'!$B$6:$BE$49,'ADR Raw Data'!BB$1,FALSE))/100</f>
        <v>2.5072645137540301E-3</v>
      </c>
      <c r="U75" s="79">
        <f>(VLOOKUP($A74,'ADR Raw Data'!$B$6:$BE$49,'ADR Raw Data'!BC$1,FALSE))/100</f>
        <v>6.6953998154230896E-3</v>
      </c>
      <c r="V75" s="81">
        <f>(VLOOKUP($A74,'ADR Raw Data'!$B$6:$BE$49,'ADR Raw Data'!BE$1,FALSE))/100</f>
        <v>1.09185572765781E-2</v>
      </c>
      <c r="X75" s="78">
        <f>(VLOOKUP($A74,'RevPAR Raw Data'!$B$6:$BE$49,'RevPAR Raw Data'!AT$1,FALSE))/100</f>
        <v>-1.19981188447243E-2</v>
      </c>
      <c r="Y75" s="79">
        <f>(VLOOKUP($A74,'RevPAR Raw Data'!$B$6:$BE$49,'RevPAR Raw Data'!AU$1,FALSE))/100</f>
        <v>2.2761445242182599E-2</v>
      </c>
      <c r="Z75" s="79">
        <f>(VLOOKUP($A74,'RevPAR Raw Data'!$B$6:$BE$49,'RevPAR Raw Data'!AV$1,FALSE))/100</f>
        <v>3.5304211560998298E-3</v>
      </c>
      <c r="AA75" s="79">
        <f>(VLOOKUP($A74,'RevPAR Raw Data'!$B$6:$BE$49,'RevPAR Raw Data'!AW$1,FALSE))/100</f>
        <v>-1.6531204120028099E-2</v>
      </c>
      <c r="AB75" s="79">
        <f>(VLOOKUP($A74,'RevPAR Raw Data'!$B$6:$BE$49,'RevPAR Raw Data'!AX$1,FALSE))/100</f>
        <v>-1.7192972448172802E-2</v>
      </c>
      <c r="AC75" s="79">
        <f>(VLOOKUP($A74,'RevPAR Raw Data'!$B$6:$BE$49,'RevPAR Raw Data'!AY$1,FALSE))/100</f>
        <v>-4.0651876820774306E-3</v>
      </c>
      <c r="AD75" s="80">
        <f>(VLOOKUP($A74,'RevPAR Raw Data'!$B$6:$BE$49,'RevPAR Raw Data'!BA$1,FALSE))/100</f>
        <v>-1.9498498144671902E-2</v>
      </c>
      <c r="AE75" s="80">
        <f>(VLOOKUP($A74,'RevPAR Raw Data'!$B$6:$BE$49,'RevPAR Raw Data'!BB$1,FALSE))/100</f>
        <v>-1.9491250536368201E-2</v>
      </c>
      <c r="AF75" s="79">
        <f>(VLOOKUP($A74,'RevPAR Raw Data'!$B$6:$BE$49,'RevPAR Raw Data'!BC$1,FALSE))/100</f>
        <v>-1.9494843875016401E-2</v>
      </c>
      <c r="AG75" s="81">
        <f>(VLOOKUP($A74,'RevPAR Raw Data'!$B$6:$BE$49,'RevPAR Raw Data'!BE$1,FALSE))/100</f>
        <v>-9.5592019074438594E-3</v>
      </c>
    </row>
    <row r="76" spans="1:33" x14ac:dyDescent="0.25">
      <c r="A76" s="128"/>
      <c r="B76" s="106"/>
      <c r="C76" s="107"/>
      <c r="D76" s="107"/>
      <c r="E76" s="107"/>
      <c r="F76" s="107"/>
      <c r="G76" s="108"/>
      <c r="H76" s="88"/>
      <c r="I76" s="88"/>
      <c r="J76" s="108"/>
      <c r="K76" s="109"/>
      <c r="M76" s="110"/>
      <c r="N76" s="111"/>
      <c r="O76" s="111"/>
      <c r="P76" s="111"/>
      <c r="Q76" s="111"/>
      <c r="R76" s="112"/>
      <c r="S76" s="111"/>
      <c r="T76" s="111"/>
      <c r="U76" s="112"/>
      <c r="V76" s="113"/>
      <c r="X76" s="110"/>
      <c r="Y76" s="111"/>
      <c r="Z76" s="111"/>
      <c r="AA76" s="111"/>
      <c r="AB76" s="111"/>
      <c r="AC76" s="112"/>
      <c r="AD76" s="111"/>
      <c r="AE76" s="111"/>
      <c r="AF76" s="112"/>
      <c r="AG76" s="113"/>
    </row>
    <row r="77" spans="1:33" x14ac:dyDescent="0.25">
      <c r="A77" s="105" t="s">
        <v>40</v>
      </c>
      <c r="B77" s="106">
        <f>(VLOOKUP($A77,'Occupancy Raw Data'!$B$8:$BE$45,'Occupancy Raw Data'!AG$3,FALSE))/100</f>
        <v>0.66772268985292693</v>
      </c>
      <c r="C77" s="107">
        <f>(VLOOKUP($A77,'Occupancy Raw Data'!$B$8:$BE$45,'Occupancy Raw Data'!AH$3,FALSE))/100</f>
        <v>0.79564795116085407</v>
      </c>
      <c r="D77" s="107">
        <f>(VLOOKUP($A77,'Occupancy Raw Data'!$B$8:$BE$45,'Occupancy Raw Data'!AI$3,FALSE))/100</f>
        <v>0.86243178244380703</v>
      </c>
      <c r="E77" s="107">
        <f>(VLOOKUP($A77,'Occupancy Raw Data'!$B$8:$BE$45,'Occupancy Raw Data'!AJ$3,FALSE))/100</f>
        <v>0.81655258532975594</v>
      </c>
      <c r="F77" s="107">
        <f>(VLOOKUP($A77,'Occupancy Raw Data'!$B$8:$BE$45,'Occupancy Raw Data'!AK$3,FALSE))/100</f>
        <v>0.76070668763296601</v>
      </c>
      <c r="G77" s="108">
        <f>(VLOOKUP($A77,'Occupancy Raw Data'!$B$8:$BE$45,'Occupancy Raw Data'!AL$3,FALSE))/100</f>
        <v>0.78061233928406193</v>
      </c>
      <c r="H77" s="88">
        <f>(VLOOKUP($A77,'Occupancy Raw Data'!$B$8:$BE$45,'Occupancy Raw Data'!AN$3,FALSE))/100</f>
        <v>0.77164462121912802</v>
      </c>
      <c r="I77" s="88">
        <f>(VLOOKUP($A77,'Occupancy Raw Data'!$B$8:$BE$45,'Occupancy Raw Data'!AO$3,FALSE))/100</f>
        <v>0.76930903709185006</v>
      </c>
      <c r="J77" s="108">
        <f>(VLOOKUP($A77,'Occupancy Raw Data'!$B$8:$BE$45,'Occupancy Raw Data'!AP$3,FALSE))/100</f>
        <v>0.7704768291554891</v>
      </c>
      <c r="K77" s="109">
        <f>(VLOOKUP($A77,'Occupancy Raw Data'!$B$8:$BE$45,'Occupancy Raw Data'!AR$3,FALSE))/100</f>
        <v>0.77771647924732701</v>
      </c>
      <c r="M77" s="110">
        <f>VLOOKUP($A77,'ADR Raw Data'!$B$6:$BE$43,'ADR Raw Data'!AG$1,FALSE)</f>
        <v>120.160042597402</v>
      </c>
      <c r="N77" s="111">
        <f>VLOOKUP($A77,'ADR Raw Data'!$B$6:$BE$43,'ADR Raw Data'!AH$1,FALSE)</f>
        <v>143.50763565553501</v>
      </c>
      <c r="O77" s="111">
        <f>VLOOKUP($A77,'ADR Raw Data'!$B$6:$BE$43,'ADR Raw Data'!AI$1,FALSE)</f>
        <v>153.94642123609</v>
      </c>
      <c r="P77" s="111">
        <f>VLOOKUP($A77,'ADR Raw Data'!$B$6:$BE$43,'ADR Raw Data'!AJ$1,FALSE)</f>
        <v>149.36567188694701</v>
      </c>
      <c r="Q77" s="111">
        <f>VLOOKUP($A77,'ADR Raw Data'!$B$6:$BE$43,'ADR Raw Data'!AK$1,FALSE)</f>
        <v>131.016374939202</v>
      </c>
      <c r="R77" s="112">
        <f>VLOOKUP($A77,'ADR Raw Data'!$B$6:$BE$43,'ADR Raw Data'!AL$1,FALSE)</f>
        <v>140.610994762536</v>
      </c>
      <c r="S77" s="111">
        <f>VLOOKUP($A77,'ADR Raw Data'!$B$6:$BE$43,'ADR Raw Data'!AN$1,FALSE)</f>
        <v>124.151877790763</v>
      </c>
      <c r="T77" s="111">
        <f>VLOOKUP($A77,'ADR Raw Data'!$B$6:$BE$43,'ADR Raw Data'!AO$1,FALSE)</f>
        <v>123.08578063003399</v>
      </c>
      <c r="U77" s="112">
        <f>VLOOKUP($A77,'ADR Raw Data'!$B$6:$BE$43,'ADR Raw Data'!AP$1,FALSE)</f>
        <v>123.619637138526</v>
      </c>
      <c r="V77" s="113">
        <f>VLOOKUP($A77,'ADR Raw Data'!$B$6:$BE$43,'ADR Raw Data'!AR$1,FALSE)</f>
        <v>135.80151260932499</v>
      </c>
      <c r="X77" s="110">
        <f>VLOOKUP($A77,'RevPAR Raw Data'!$B$6:$BE$43,'RevPAR Raw Data'!AG$1,FALSE)</f>
        <v>80.233586855979993</v>
      </c>
      <c r="Y77" s="111">
        <f>VLOOKUP($A77,'RevPAR Raw Data'!$B$6:$BE$43,'RevPAR Raw Data'!AH$1,FALSE)</f>
        <v>114.181556285265</v>
      </c>
      <c r="Z77" s="111">
        <f>VLOOKUP($A77,'RevPAR Raw Data'!$B$6:$BE$43,'RevPAR Raw Data'!AI$1,FALSE)</f>
        <v>132.76828646748601</v>
      </c>
      <c r="AA77" s="111">
        <f>VLOOKUP($A77,'RevPAR Raw Data'!$B$6:$BE$43,'RevPAR Raw Data'!AJ$1,FALSE)</f>
        <v>121.964925538803</v>
      </c>
      <c r="AB77" s="111">
        <f>VLOOKUP($A77,'RevPAR Raw Data'!$B$6:$BE$43,'RevPAR Raw Data'!AK$1,FALSE)</f>
        <v>99.6650326056794</v>
      </c>
      <c r="AC77" s="112">
        <f>VLOOKUP($A77,'RevPAR Raw Data'!$B$6:$BE$43,'RevPAR Raw Data'!AL$1,FALSE)</f>
        <v>109.762677550642</v>
      </c>
      <c r="AD77" s="111">
        <f>VLOOKUP($A77,'RevPAR Raw Data'!$B$6:$BE$43,'RevPAR Raw Data'!AN$1,FALSE)</f>
        <v>95.801128711497498</v>
      </c>
      <c r="AE77" s="111">
        <f>VLOOKUP($A77,'RevPAR Raw Data'!$B$6:$BE$43,'RevPAR Raw Data'!AO$1,FALSE)</f>
        <v>94.691003376190906</v>
      </c>
      <c r="AF77" s="112">
        <f>VLOOKUP($A77,'RevPAR Raw Data'!$B$6:$BE$43,'RevPAR Raw Data'!AP$1,FALSE)</f>
        <v>95.246066043844195</v>
      </c>
      <c r="AG77" s="113">
        <f>VLOOKUP($A77,'RevPAR Raw Data'!$B$6:$BE$43,'RevPAR Raw Data'!AR$1,FALSE)</f>
        <v>105.615074262986</v>
      </c>
    </row>
    <row r="78" spans="1:33" x14ac:dyDescent="0.25">
      <c r="A78" s="90" t="s">
        <v>14</v>
      </c>
      <c r="B78" s="78">
        <f>(VLOOKUP($A77,'Occupancy Raw Data'!$B$8:$BE$51,'Occupancy Raw Data'!AT$3,FALSE))/100</f>
        <v>7.1063871140328694E-2</v>
      </c>
      <c r="C78" s="79">
        <f>(VLOOKUP($A77,'Occupancy Raw Data'!$B$8:$BE$51,'Occupancy Raw Data'!AU$3,FALSE))/100</f>
        <v>5.1735756393117699E-2</v>
      </c>
      <c r="D78" s="79">
        <f>(VLOOKUP($A77,'Occupancy Raw Data'!$B$8:$BE$51,'Occupancy Raw Data'!AV$3,FALSE))/100</f>
        <v>0.105265104563298</v>
      </c>
      <c r="E78" s="79">
        <f>(VLOOKUP($A77,'Occupancy Raw Data'!$B$8:$BE$51,'Occupancy Raw Data'!AW$3,FALSE))/100</f>
        <v>4.6531396023336502E-2</v>
      </c>
      <c r="F78" s="79">
        <f>(VLOOKUP($A77,'Occupancy Raw Data'!$B$8:$BE$51,'Occupancy Raw Data'!AX$3,FALSE))/100</f>
        <v>2.8832617622905499E-2</v>
      </c>
      <c r="G78" s="79">
        <f>(VLOOKUP($A77,'Occupancy Raw Data'!$B$8:$BE$51,'Occupancy Raw Data'!AY$3,FALSE))/100</f>
        <v>6.0654670578527296E-2</v>
      </c>
      <c r="H78" s="80">
        <f>(VLOOKUP($A77,'Occupancy Raw Data'!$B$8:$BE$51,'Occupancy Raw Data'!BA$3,FALSE))/100</f>
        <v>4.6579624238088702E-2</v>
      </c>
      <c r="I78" s="80">
        <f>(VLOOKUP($A77,'Occupancy Raw Data'!$B$8:$BE$51,'Occupancy Raw Data'!BB$3,FALSE))/100</f>
        <v>3.8036735486620496E-2</v>
      </c>
      <c r="J78" s="79">
        <f>(VLOOKUP($A77,'Occupancy Raw Data'!$B$8:$BE$51,'Occupancy Raw Data'!BC$3,FALSE))/100</f>
        <v>4.2297149265763202E-2</v>
      </c>
      <c r="K78" s="81">
        <f>(VLOOKUP($A77,'Occupancy Raw Data'!$B$8:$BE$51,'Occupancy Raw Data'!BE$3,FALSE))/100</f>
        <v>5.5393197038208795E-2</v>
      </c>
      <c r="M78" s="78">
        <f>(VLOOKUP($A77,'ADR Raw Data'!$B$6:$BE$49,'ADR Raw Data'!AT$1,FALSE))/100</f>
        <v>4.4450657389117805E-2</v>
      </c>
      <c r="N78" s="79">
        <f>(VLOOKUP($A77,'ADR Raw Data'!$B$6:$BE$49,'ADR Raw Data'!AU$1,FALSE))/100</f>
        <v>7.0149842693333297E-2</v>
      </c>
      <c r="O78" s="79">
        <f>(VLOOKUP($A77,'ADR Raw Data'!$B$6:$BE$49,'ADR Raw Data'!AV$1,FALSE))/100</f>
        <v>7.1656203021188303E-2</v>
      </c>
      <c r="P78" s="79">
        <f>(VLOOKUP($A77,'ADR Raw Data'!$B$6:$BE$49,'ADR Raw Data'!AW$1,FALSE))/100</f>
        <v>4.5915404723712597E-2</v>
      </c>
      <c r="Q78" s="79">
        <f>(VLOOKUP($A77,'ADR Raw Data'!$B$6:$BE$49,'ADR Raw Data'!AX$1,FALSE))/100</f>
        <v>5.3545398406401198E-2</v>
      </c>
      <c r="R78" s="79">
        <f>(VLOOKUP($A77,'ADR Raw Data'!$B$6:$BE$49,'ADR Raw Data'!AY$1,FALSE))/100</f>
        <v>5.8923208926477698E-2</v>
      </c>
      <c r="S78" s="80">
        <f>(VLOOKUP($A77,'ADR Raw Data'!$B$6:$BE$49,'ADR Raw Data'!BA$1,FALSE))/100</f>
        <v>9.4691120323766101E-2</v>
      </c>
      <c r="T78" s="80">
        <f>(VLOOKUP($A77,'ADR Raw Data'!$B$6:$BE$49,'ADR Raw Data'!BB$1,FALSE))/100</f>
        <v>9.3421472529016891E-2</v>
      </c>
      <c r="U78" s="79">
        <f>(VLOOKUP($A77,'ADR Raw Data'!$B$6:$BE$49,'ADR Raw Data'!BC$1,FALSE))/100</f>
        <v>9.4076359451215605E-2</v>
      </c>
      <c r="V78" s="81">
        <f>(VLOOKUP($A77,'ADR Raw Data'!$B$6:$BE$49,'ADR Raw Data'!BE$1,FALSE))/100</f>
        <v>6.8354639948892709E-2</v>
      </c>
      <c r="X78" s="78">
        <f>(VLOOKUP($A77,'RevPAR Raw Data'!$B$6:$BE$49,'RevPAR Raw Data'!AT$1,FALSE))/100</f>
        <v>0.11867336431824899</v>
      </c>
      <c r="Y78" s="79">
        <f>(VLOOKUP($A77,'RevPAR Raw Data'!$B$6:$BE$49,'RevPAR Raw Data'!AU$1,FALSE))/100</f>
        <v>0.12551485425904801</v>
      </c>
      <c r="Z78" s="79">
        <f>(VLOOKUP($A77,'RevPAR Raw Data'!$B$6:$BE$49,'RevPAR Raw Data'!AV$1,FALSE))/100</f>
        <v>0.18446420528812102</v>
      </c>
      <c r="AA78" s="79">
        <f>(VLOOKUP($A77,'RevPAR Raw Data'!$B$6:$BE$49,'RevPAR Raw Data'!AW$1,FALSE))/100</f>
        <v>9.4583308627819898E-2</v>
      </c>
      <c r="AB78" s="79">
        <f>(VLOOKUP($A77,'RevPAR Raw Data'!$B$6:$BE$49,'RevPAR Raw Data'!AX$1,FALSE))/100</f>
        <v>8.39218700270246E-2</v>
      </c>
      <c r="AC78" s="79">
        <f>(VLOOKUP($A77,'RevPAR Raw Data'!$B$6:$BE$49,'RevPAR Raw Data'!AY$1,FALSE))/100</f>
        <v>0.12315184733187</v>
      </c>
      <c r="AD78" s="80">
        <f>(VLOOKUP($A77,'RevPAR Raw Data'!$B$6:$BE$49,'RevPAR Raw Data'!BA$1,FALSE))/100</f>
        <v>0.145681421365219</v>
      </c>
      <c r="AE78" s="80">
        <f>(VLOOKUP($A77,'RevPAR Raw Data'!$B$6:$BE$49,'RevPAR Raw Data'!BB$1,FALSE))/100</f>
        <v>0.135011655854994</v>
      </c>
      <c r="AF78" s="79">
        <f>(VLOOKUP($A77,'RevPAR Raw Data'!$B$6:$BE$49,'RevPAR Raw Data'!BC$1,FALSE))/100</f>
        <v>0.140352670535066</v>
      </c>
      <c r="AG78" s="81">
        <f>(VLOOKUP($A77,'RevPAR Raw Data'!$B$6:$BE$49,'RevPAR Raw Data'!BE$1,FALSE))/100</f>
        <v>0.12753421902626599</v>
      </c>
    </row>
    <row r="79" spans="1:33" x14ac:dyDescent="0.25">
      <c r="A79" s="118"/>
      <c r="B79" s="119"/>
      <c r="C79" s="120"/>
      <c r="D79" s="120"/>
      <c r="E79" s="120"/>
      <c r="F79" s="120"/>
      <c r="G79" s="121"/>
      <c r="H79" s="120"/>
      <c r="I79" s="120"/>
      <c r="J79" s="121"/>
      <c r="K79" s="122"/>
      <c r="M79" s="119"/>
      <c r="N79" s="120"/>
      <c r="O79" s="120"/>
      <c r="P79" s="120"/>
      <c r="Q79" s="120"/>
      <c r="R79" s="121"/>
      <c r="S79" s="120"/>
      <c r="T79" s="120"/>
      <c r="U79" s="121"/>
      <c r="V79" s="122"/>
      <c r="X79" s="119"/>
      <c r="Y79" s="120"/>
      <c r="Z79" s="120"/>
      <c r="AA79" s="120"/>
      <c r="AB79" s="120"/>
      <c r="AC79" s="121"/>
      <c r="AD79" s="120"/>
      <c r="AE79" s="120"/>
      <c r="AF79" s="121"/>
      <c r="AG79" s="122"/>
    </row>
    <row r="80" spans="1:33" x14ac:dyDescent="0.25">
      <c r="A80" s="132" t="s">
        <v>41</v>
      </c>
      <c r="B80" s="106">
        <f>(VLOOKUP($A80,'Occupancy Raw Data'!$B$8:$BE$45,'Occupancy Raw Data'!AG$3,FALSE))/100</f>
        <v>0.62268335080140003</v>
      </c>
      <c r="C80" s="107">
        <f>(VLOOKUP($A80,'Occupancy Raw Data'!$B$8:$BE$45,'Occupancy Raw Data'!AH$3,FALSE))/100</f>
        <v>0.67287635164497994</v>
      </c>
      <c r="D80" s="107">
        <f>(VLOOKUP($A80,'Occupancy Raw Data'!$B$8:$BE$45,'Occupancy Raw Data'!AI$3,FALSE))/100</f>
        <v>0.70087358553219703</v>
      </c>
      <c r="E80" s="107">
        <f>(VLOOKUP($A80,'Occupancy Raw Data'!$B$8:$BE$45,'Occupancy Raw Data'!AJ$3,FALSE))/100</f>
        <v>0.7096732994457069</v>
      </c>
      <c r="F80" s="107">
        <f>(VLOOKUP($A80,'Occupancy Raw Data'!$B$8:$BE$45,'Occupancy Raw Data'!AK$3,FALSE))/100</f>
        <v>0.77111803622059294</v>
      </c>
      <c r="G80" s="108">
        <f>(VLOOKUP($A80,'Occupancy Raw Data'!$B$8:$BE$45,'Occupancy Raw Data'!AL$3,FALSE))/100</f>
        <v>0.69545953956613904</v>
      </c>
      <c r="H80" s="88">
        <f>(VLOOKUP($A80,'Occupancy Raw Data'!$B$8:$BE$45,'Occupancy Raw Data'!AN$3,FALSE))/100</f>
        <v>0.88885412143349696</v>
      </c>
      <c r="I80" s="88">
        <f>(VLOOKUP($A80,'Occupancy Raw Data'!$B$8:$BE$45,'Occupancy Raw Data'!AO$3,FALSE))/100</f>
        <v>0.87434544943676695</v>
      </c>
      <c r="J80" s="108">
        <f>(VLOOKUP($A80,'Occupancy Raw Data'!$B$8:$BE$45,'Occupancy Raw Data'!AP$3,FALSE))/100</f>
        <v>0.88159978543513207</v>
      </c>
      <c r="K80" s="109">
        <f>(VLOOKUP($A80,'Occupancy Raw Data'!$B$8:$BE$45,'Occupancy Raw Data'!AR$3,FALSE))/100</f>
        <v>0.748654113576389</v>
      </c>
      <c r="M80" s="110">
        <f>VLOOKUP($A80,'ADR Raw Data'!$B$6:$BE$43,'ADR Raw Data'!AG$1,FALSE)</f>
        <v>141.891583025606</v>
      </c>
      <c r="N80" s="111">
        <f>VLOOKUP($A80,'ADR Raw Data'!$B$6:$BE$43,'ADR Raw Data'!AH$1,FALSE)</f>
        <v>140.69522070396701</v>
      </c>
      <c r="O80" s="111">
        <f>VLOOKUP($A80,'ADR Raw Data'!$B$6:$BE$43,'ADR Raw Data'!AI$1,FALSE)</f>
        <v>146.081102544781</v>
      </c>
      <c r="P80" s="111">
        <f>VLOOKUP($A80,'ADR Raw Data'!$B$6:$BE$43,'ADR Raw Data'!AJ$1,FALSE)</f>
        <v>143.81269710614399</v>
      </c>
      <c r="Q80" s="111">
        <f>VLOOKUP($A80,'ADR Raw Data'!$B$6:$BE$43,'ADR Raw Data'!AK$1,FALSE)</f>
        <v>153.70715421435301</v>
      </c>
      <c r="R80" s="112">
        <f>VLOOKUP($A80,'ADR Raw Data'!$B$6:$BE$43,'ADR Raw Data'!AL$1,FALSE)</f>
        <v>145.51806726436701</v>
      </c>
      <c r="S80" s="111">
        <f>VLOOKUP($A80,'ADR Raw Data'!$B$6:$BE$43,'ADR Raw Data'!AN$1,FALSE)</f>
        <v>201.54312642340301</v>
      </c>
      <c r="T80" s="111">
        <f>VLOOKUP($A80,'ADR Raw Data'!$B$6:$BE$43,'ADR Raw Data'!AO$1,FALSE)</f>
        <v>200.09843307868101</v>
      </c>
      <c r="U80" s="112">
        <f>VLOOKUP($A80,'ADR Raw Data'!$B$6:$BE$43,'ADR Raw Data'!AP$1,FALSE)</f>
        <v>200.82672365615099</v>
      </c>
      <c r="V80" s="113">
        <f>VLOOKUP($A80,'ADR Raw Data'!$B$6:$BE$43,'ADR Raw Data'!AR$1,FALSE)</f>
        <v>164.13081199038601</v>
      </c>
      <c r="X80" s="110">
        <f>VLOOKUP($A80,'RevPAR Raw Data'!$B$6:$BE$43,'RevPAR Raw Data'!AG$1,FALSE)</f>
        <v>88.353526368900006</v>
      </c>
      <c r="Y80" s="111">
        <f>VLOOKUP($A80,'RevPAR Raw Data'!$B$6:$BE$43,'RevPAR Raw Data'!AH$1,FALSE)</f>
        <v>94.670486801170696</v>
      </c>
      <c r="Z80" s="111">
        <f>VLOOKUP($A80,'RevPAR Raw Data'!$B$6:$BE$43,'RevPAR Raw Data'!AI$1,FALSE)</f>
        <v>102.384386119057</v>
      </c>
      <c r="AA80" s="111">
        <f>VLOOKUP($A80,'RevPAR Raw Data'!$B$6:$BE$43,'RevPAR Raw Data'!AJ$1,FALSE)</f>
        <v>102.060031257503</v>
      </c>
      <c r="AB80" s="111">
        <f>VLOOKUP($A80,'RevPAR Raw Data'!$B$6:$BE$43,'RevPAR Raw Data'!AK$1,FALSE)</f>
        <v>118.526358910827</v>
      </c>
      <c r="AC80" s="112">
        <f>VLOOKUP($A80,'RevPAR Raw Data'!$B$6:$BE$43,'RevPAR Raw Data'!AL$1,FALSE)</f>
        <v>101.201928058231</v>
      </c>
      <c r="AD80" s="111">
        <f>VLOOKUP($A80,'RevPAR Raw Data'!$B$6:$BE$43,'RevPAR Raw Data'!AN$1,FALSE)</f>
        <v>179.14243856803401</v>
      </c>
      <c r="AE80" s="111">
        <f>VLOOKUP($A80,'RevPAR Raw Data'!$B$6:$BE$43,'RevPAR Raw Data'!AO$1,FALSE)</f>
        <v>174.95515440177201</v>
      </c>
      <c r="AF80" s="112">
        <f>VLOOKUP($A80,'RevPAR Raw Data'!$B$6:$BE$43,'RevPAR Raw Data'!AP$1,FALSE)</f>
        <v>177.04879648490299</v>
      </c>
      <c r="AG80" s="113">
        <f>VLOOKUP($A80,'RevPAR Raw Data'!$B$6:$BE$43,'RevPAR Raw Data'!AR$1,FALSE)</f>
        <v>122.877207561235</v>
      </c>
    </row>
    <row r="81" spans="1:33" x14ac:dyDescent="0.25">
      <c r="A81" s="90" t="s">
        <v>14</v>
      </c>
      <c r="B81" s="78">
        <f>(VLOOKUP($A80,'Occupancy Raw Data'!$B$8:$BE$51,'Occupancy Raw Data'!AT$3,FALSE))/100</f>
        <v>3.8200770023736799E-2</v>
      </c>
      <c r="C81" s="79">
        <f>(VLOOKUP($A80,'Occupancy Raw Data'!$B$8:$BE$51,'Occupancy Raw Data'!AU$3,FALSE))/100</f>
        <v>-2.9828062131868598E-3</v>
      </c>
      <c r="D81" s="79">
        <f>(VLOOKUP($A80,'Occupancy Raw Data'!$B$8:$BE$51,'Occupancy Raw Data'!AV$3,FALSE))/100</f>
        <v>7.9867844994835797E-3</v>
      </c>
      <c r="E81" s="79">
        <f>(VLOOKUP($A80,'Occupancy Raw Data'!$B$8:$BE$51,'Occupancy Raw Data'!AW$3,FALSE))/100</f>
        <v>-3.2283421648359602E-2</v>
      </c>
      <c r="F81" s="79">
        <f>(VLOOKUP($A80,'Occupancy Raw Data'!$B$8:$BE$51,'Occupancy Raw Data'!AX$3,FALSE))/100</f>
        <v>-1.11254318476626E-2</v>
      </c>
      <c r="G81" s="79">
        <f>(VLOOKUP($A80,'Occupancy Raw Data'!$B$8:$BE$51,'Occupancy Raw Data'!AY$3,FALSE))/100</f>
        <v>-1.6927580382651299E-3</v>
      </c>
      <c r="H81" s="80">
        <f>(VLOOKUP($A80,'Occupancy Raw Data'!$B$8:$BE$51,'Occupancy Raw Data'!BA$3,FALSE))/100</f>
        <v>5.1455963132515901E-2</v>
      </c>
      <c r="I81" s="80">
        <f>(VLOOKUP($A80,'Occupancy Raw Data'!$B$8:$BE$51,'Occupancy Raw Data'!BB$3,FALSE))/100</f>
        <v>5.0511492032501E-2</v>
      </c>
      <c r="J81" s="79">
        <f>(VLOOKUP($A80,'Occupancy Raw Data'!$B$8:$BE$51,'Occupancy Raw Data'!BC$3,FALSE))/100</f>
        <v>5.0987401247416804E-2</v>
      </c>
      <c r="K81" s="81">
        <f>(VLOOKUP($A80,'Occupancy Raw Data'!$B$8:$BE$51,'Occupancy Raw Data'!BE$3,FALSE))/100</f>
        <v>1.5438821983384201E-2</v>
      </c>
      <c r="M81" s="78">
        <f>(VLOOKUP($A80,'ADR Raw Data'!$B$6:$BE$49,'ADR Raw Data'!AT$1,FALSE))/100</f>
        <v>5.9370865554951302E-3</v>
      </c>
      <c r="N81" s="79">
        <f>(VLOOKUP($A80,'ADR Raw Data'!$B$6:$BE$49,'ADR Raw Data'!AU$1,FALSE))/100</f>
        <v>-3.5961227082351097E-2</v>
      </c>
      <c r="O81" s="79">
        <f>(VLOOKUP($A80,'ADR Raw Data'!$B$6:$BE$49,'ADR Raw Data'!AV$1,FALSE))/100</f>
        <v>-3.3999145902337503E-3</v>
      </c>
      <c r="P81" s="79">
        <f>(VLOOKUP($A80,'ADR Raw Data'!$B$6:$BE$49,'ADR Raw Data'!AW$1,FALSE))/100</f>
        <v>-5.1765114055072302E-2</v>
      </c>
      <c r="Q81" s="79">
        <f>(VLOOKUP($A80,'ADR Raw Data'!$B$6:$BE$49,'ADR Raw Data'!AX$1,FALSE))/100</f>
        <v>-5.1372385084411498E-2</v>
      </c>
      <c r="R81" s="79">
        <f>(VLOOKUP($A80,'ADR Raw Data'!$B$6:$BE$49,'ADR Raw Data'!AY$1,FALSE))/100</f>
        <v>-3.0110036454577702E-2</v>
      </c>
      <c r="S81" s="80">
        <f>(VLOOKUP($A80,'ADR Raw Data'!$B$6:$BE$49,'ADR Raw Data'!BA$1,FALSE))/100</f>
        <v>4.58568415101386E-2</v>
      </c>
      <c r="T81" s="80">
        <f>(VLOOKUP($A80,'ADR Raw Data'!$B$6:$BE$49,'ADR Raw Data'!BB$1,FALSE))/100</f>
        <v>3.9702480785913402E-2</v>
      </c>
      <c r="U81" s="79">
        <f>(VLOOKUP($A80,'ADR Raw Data'!$B$6:$BE$49,'ADR Raw Data'!BC$1,FALSE))/100</f>
        <v>4.2807272567906798E-2</v>
      </c>
      <c r="V81" s="81">
        <f>(VLOOKUP($A80,'ADR Raw Data'!$B$6:$BE$49,'ADR Raw Data'!BE$1,FALSE))/100</f>
        <v>1.5991537947782999E-3</v>
      </c>
      <c r="X81" s="78">
        <f>(VLOOKUP($A80,'RevPAR Raw Data'!$B$6:$BE$49,'RevPAR Raw Data'!AT$1,FALSE))/100</f>
        <v>4.4364657857349402E-2</v>
      </c>
      <c r="Y81" s="79">
        <f>(VLOOKUP($A80,'RevPAR Raw Data'!$B$6:$BE$49,'RevPAR Raw Data'!AU$1,FALSE))/100</f>
        <v>-3.88367679239629E-2</v>
      </c>
      <c r="Z81" s="79">
        <f>(VLOOKUP($A80,'RevPAR Raw Data'!$B$6:$BE$49,'RevPAR Raw Data'!AV$1,FALSE))/100</f>
        <v>4.5597155241009803E-3</v>
      </c>
      <c r="AA81" s="79">
        <f>(VLOOKUP($A80,'RevPAR Raw Data'!$B$6:$BE$49,'RevPAR Raw Data'!AW$1,FALSE))/100</f>
        <v>-8.2377380699716604E-2</v>
      </c>
      <c r="AB81" s="79">
        <f>(VLOOKUP($A80,'RevPAR Raw Data'!$B$6:$BE$49,'RevPAR Raw Data'!AX$1,FALSE))/100</f>
        <v>-6.1926276962965598E-2</v>
      </c>
      <c r="AC81" s="79">
        <f>(VLOOKUP($A80,'RevPAR Raw Data'!$B$6:$BE$49,'RevPAR Raw Data'!AY$1,FALSE))/100</f>
        <v>-3.1751825486601902E-2</v>
      </c>
      <c r="AD81" s="80">
        <f>(VLOOKUP($A80,'RevPAR Raw Data'!$B$6:$BE$49,'RevPAR Raw Data'!BA$1,FALSE))/100</f>
        <v>9.9672412588773796E-2</v>
      </c>
      <c r="AE81" s="80">
        <f>(VLOOKUP($A80,'RevPAR Raw Data'!$B$6:$BE$49,'RevPAR Raw Data'!BB$1,FALSE))/100</f>
        <v>9.2219404360302612E-2</v>
      </c>
      <c r="AF81" s="79">
        <f>(VLOOKUP($A80,'RevPAR Raw Data'!$B$6:$BE$49,'RevPAR Raw Data'!BC$1,FALSE))/100</f>
        <v>9.5977305398051008E-2</v>
      </c>
      <c r="AG81" s="81">
        <f>(VLOOKUP($A80,'RevPAR Raw Data'!$B$6:$BE$49,'RevPAR Raw Data'!BE$1,FALSE))/100</f>
        <v>1.7062664828924098E-2</v>
      </c>
    </row>
    <row r="82" spans="1:33" x14ac:dyDescent="0.25">
      <c r="A82" s="132"/>
      <c r="B82" s="106"/>
      <c r="C82" s="107"/>
      <c r="D82" s="107"/>
      <c r="E82" s="107"/>
      <c r="F82" s="107"/>
      <c r="G82" s="108"/>
      <c r="H82" s="88"/>
      <c r="I82" s="88"/>
      <c r="J82" s="108"/>
      <c r="K82" s="109"/>
      <c r="M82" s="110"/>
      <c r="N82" s="111"/>
      <c r="O82" s="111"/>
      <c r="P82" s="111"/>
      <c r="Q82" s="111"/>
      <c r="R82" s="112"/>
      <c r="S82" s="111"/>
      <c r="T82" s="111"/>
      <c r="U82" s="112"/>
      <c r="V82" s="113"/>
      <c r="X82" s="110"/>
      <c r="Y82" s="111"/>
      <c r="Z82" s="111"/>
      <c r="AA82" s="111"/>
      <c r="AB82" s="111"/>
      <c r="AC82" s="112"/>
      <c r="AD82" s="111"/>
      <c r="AE82" s="111"/>
      <c r="AF82" s="112"/>
      <c r="AG82" s="113"/>
    </row>
    <row r="83" spans="1:33" x14ac:dyDescent="0.25">
      <c r="A83" s="105" t="s">
        <v>42</v>
      </c>
      <c r="B83" s="106">
        <f>(VLOOKUP($A83,'Occupancy Raw Data'!$B$8:$BE$45,'Occupancy Raw Data'!AG$3,FALSE))/100</f>
        <v>0.6576942397856661</v>
      </c>
      <c r="C83" s="107">
        <f>(VLOOKUP($A83,'Occupancy Raw Data'!$B$8:$BE$45,'Occupancy Raw Data'!AH$3,FALSE))/100</f>
        <v>0.76871232417950397</v>
      </c>
      <c r="D83" s="107">
        <f>(VLOOKUP($A83,'Occupancy Raw Data'!$B$8:$BE$45,'Occupancy Raw Data'!AI$3,FALSE))/100</f>
        <v>0.79177829872739391</v>
      </c>
      <c r="E83" s="107">
        <f>(VLOOKUP($A83,'Occupancy Raw Data'!$B$8:$BE$45,'Occupancy Raw Data'!AJ$3,FALSE))/100</f>
        <v>0.78508037508372397</v>
      </c>
      <c r="F83" s="107">
        <f>(VLOOKUP($A83,'Occupancy Raw Data'!$B$8:$BE$45,'Occupancy Raw Data'!AK$3,FALSE))/100</f>
        <v>0.8036252511721359</v>
      </c>
      <c r="G83" s="108">
        <f>(VLOOKUP($A83,'Occupancy Raw Data'!$B$8:$BE$45,'Occupancy Raw Data'!AL$3,FALSE))/100</f>
        <v>0.76137809778968502</v>
      </c>
      <c r="H83" s="88">
        <f>(VLOOKUP($A83,'Occupancy Raw Data'!$B$8:$BE$45,'Occupancy Raw Data'!AN$3,FALSE))/100</f>
        <v>0.90082886805090401</v>
      </c>
      <c r="I83" s="88">
        <f>(VLOOKUP($A83,'Occupancy Raw Data'!$B$8:$BE$45,'Occupancy Raw Data'!AO$3,FALSE))/100</f>
        <v>0.86779973208305405</v>
      </c>
      <c r="J83" s="108">
        <f>(VLOOKUP($A83,'Occupancy Raw Data'!$B$8:$BE$45,'Occupancy Raw Data'!AP$3,FALSE))/100</f>
        <v>0.88431430006697898</v>
      </c>
      <c r="K83" s="109">
        <f>(VLOOKUP($A83,'Occupancy Raw Data'!$B$8:$BE$45,'Occupancy Raw Data'!AR$3,FALSE))/100</f>
        <v>0.79650272701176905</v>
      </c>
      <c r="M83" s="110">
        <f>VLOOKUP($A83,'ADR Raw Data'!$B$6:$BE$43,'ADR Raw Data'!AG$1,FALSE)</f>
        <v>101.811830787346</v>
      </c>
      <c r="N83" s="111">
        <f>VLOOKUP($A83,'ADR Raw Data'!$B$6:$BE$43,'ADR Raw Data'!AH$1,FALSE)</f>
        <v>106.56552091706099</v>
      </c>
      <c r="O83" s="111">
        <f>VLOOKUP($A83,'ADR Raw Data'!$B$6:$BE$43,'ADR Raw Data'!AI$1,FALSE)</f>
        <v>110.392851274188</v>
      </c>
      <c r="P83" s="111">
        <f>VLOOKUP($A83,'ADR Raw Data'!$B$6:$BE$43,'ADR Raw Data'!AJ$1,FALSE)</f>
        <v>109.36154161778801</v>
      </c>
      <c r="Q83" s="111">
        <f>VLOOKUP($A83,'ADR Raw Data'!$B$6:$BE$43,'ADR Raw Data'!AK$1,FALSE)</f>
        <v>111.280587768922</v>
      </c>
      <c r="R83" s="112">
        <f>VLOOKUP($A83,'ADR Raw Data'!$B$6:$BE$43,'ADR Raw Data'!AL$1,FALSE)</f>
        <v>108.112234772759</v>
      </c>
      <c r="S83" s="111">
        <f>VLOOKUP($A83,'ADR Raw Data'!$B$6:$BE$43,'ADR Raw Data'!AN$1,FALSE)</f>
        <v>146.25248474371401</v>
      </c>
      <c r="T83" s="111">
        <f>VLOOKUP($A83,'ADR Raw Data'!$B$6:$BE$43,'ADR Raw Data'!AO$1,FALSE)</f>
        <v>143.58307295224299</v>
      </c>
      <c r="U83" s="112">
        <f>VLOOKUP($A83,'ADR Raw Data'!$B$6:$BE$43,'ADR Raw Data'!AP$1,FALSE)</f>
        <v>144.94270447821199</v>
      </c>
      <c r="V83" s="113">
        <f>VLOOKUP($A83,'ADR Raw Data'!$B$6:$BE$43,'ADR Raw Data'!AR$1,FALSE)</f>
        <v>119.795348225816</v>
      </c>
      <c r="X83" s="110">
        <f>VLOOKUP($A83,'RevPAR Raw Data'!$B$6:$BE$43,'RevPAR Raw Data'!AG$1,FALSE)</f>
        <v>66.961054650870693</v>
      </c>
      <c r="Y83" s="111">
        <f>VLOOKUP($A83,'RevPAR Raw Data'!$B$6:$BE$43,'RevPAR Raw Data'!AH$1,FALSE)</f>
        <v>81.918229261553904</v>
      </c>
      <c r="Z83" s="111">
        <f>VLOOKUP($A83,'RevPAR Raw Data'!$B$6:$BE$43,'RevPAR Raw Data'!AI$1,FALSE)</f>
        <v>87.406663973543203</v>
      </c>
      <c r="AA83" s="111">
        <f>VLOOKUP($A83,'RevPAR Raw Data'!$B$6:$BE$43,'RevPAR Raw Data'!AJ$1,FALSE)</f>
        <v>85.857600113027402</v>
      </c>
      <c r="AB83" s="111">
        <f>VLOOKUP($A83,'RevPAR Raw Data'!$B$6:$BE$43,'RevPAR Raw Data'!AK$1,FALSE)</f>
        <v>89.427890296383097</v>
      </c>
      <c r="AC83" s="112">
        <f>VLOOKUP($A83,'RevPAR Raw Data'!$B$6:$BE$43,'RevPAR Raw Data'!AL$1,FALSE)</f>
        <v>82.314287659075603</v>
      </c>
      <c r="AD83" s="111">
        <f>VLOOKUP($A83,'RevPAR Raw Data'!$B$6:$BE$43,'RevPAR Raw Data'!AN$1,FALSE)</f>
        <v>131.74846028131199</v>
      </c>
      <c r="AE83" s="111">
        <f>VLOOKUP($A83,'RevPAR Raw Data'!$B$6:$BE$43,'RevPAR Raw Data'!AO$1,FALSE)</f>
        <v>124.601352239618</v>
      </c>
      <c r="AF83" s="112">
        <f>VLOOKUP($A83,'RevPAR Raw Data'!$B$6:$BE$43,'RevPAR Raw Data'!AP$1,FALSE)</f>
        <v>128.17490626046501</v>
      </c>
      <c r="AG83" s="113">
        <f>VLOOKUP($A83,'RevPAR Raw Data'!$B$6:$BE$43,'RevPAR Raw Data'!AR$1,FALSE)</f>
        <v>95.417321545186994</v>
      </c>
    </row>
    <row r="84" spans="1:33" x14ac:dyDescent="0.25">
      <c r="A84" s="90" t="s">
        <v>14</v>
      </c>
      <c r="B84" s="78">
        <f>(VLOOKUP($A83,'Occupancy Raw Data'!$B$8:$BE$51,'Occupancy Raw Data'!AT$3,FALSE))/100</f>
        <v>7.7321691367225401E-2</v>
      </c>
      <c r="C84" s="79">
        <f>(VLOOKUP($A83,'Occupancy Raw Data'!$B$8:$BE$51,'Occupancy Raw Data'!AU$3,FALSE))/100</f>
        <v>5.6128095712656298E-2</v>
      </c>
      <c r="D84" s="79">
        <f>(VLOOKUP($A83,'Occupancy Raw Data'!$B$8:$BE$51,'Occupancy Raw Data'!AV$3,FALSE))/100</f>
        <v>4.2615671897599398E-2</v>
      </c>
      <c r="E84" s="79">
        <f>(VLOOKUP($A83,'Occupancy Raw Data'!$B$8:$BE$51,'Occupancy Raw Data'!AW$3,FALSE))/100</f>
        <v>2.7051154355872898E-2</v>
      </c>
      <c r="F84" s="79">
        <f>(VLOOKUP($A83,'Occupancy Raw Data'!$B$8:$BE$51,'Occupancy Raw Data'!AX$3,FALSE))/100</f>
        <v>5.5042142153791298E-3</v>
      </c>
      <c r="G84" s="79">
        <f>(VLOOKUP($A83,'Occupancy Raw Data'!$B$8:$BE$51,'Occupancy Raw Data'!AY$3,FALSE))/100</f>
        <v>3.97383022514253E-2</v>
      </c>
      <c r="H84" s="80">
        <f>(VLOOKUP($A83,'Occupancy Raw Data'!$B$8:$BE$51,'Occupancy Raw Data'!BA$3,FALSE))/100</f>
        <v>3.6213810932398595E-2</v>
      </c>
      <c r="I84" s="80">
        <f>(VLOOKUP($A83,'Occupancy Raw Data'!$B$8:$BE$51,'Occupancy Raw Data'!BB$3,FALSE))/100</f>
        <v>4.1377586970636197E-2</v>
      </c>
      <c r="J84" s="79">
        <f>(VLOOKUP($A83,'Occupancy Raw Data'!$B$8:$BE$51,'Occupancy Raw Data'!BC$3,FALSE))/100</f>
        <v>3.87410675466082E-2</v>
      </c>
      <c r="K84" s="81">
        <f>(VLOOKUP($A83,'Occupancy Raw Data'!$B$8:$BE$51,'Occupancy Raw Data'!BE$3,FALSE))/100</f>
        <v>3.9421758880933105E-2</v>
      </c>
      <c r="M84" s="78">
        <f>(VLOOKUP($A83,'ADR Raw Data'!$B$6:$BE$49,'ADR Raw Data'!AT$1,FALSE))/100</f>
        <v>-6.2930896481382705E-3</v>
      </c>
      <c r="N84" s="79">
        <f>(VLOOKUP($A83,'ADR Raw Data'!$B$6:$BE$49,'ADR Raw Data'!AU$1,FALSE))/100</f>
        <v>-2.0790000073350901E-3</v>
      </c>
      <c r="O84" s="79">
        <f>(VLOOKUP($A83,'ADR Raw Data'!$B$6:$BE$49,'ADR Raw Data'!AV$1,FALSE))/100</f>
        <v>-1.5672656927342499E-3</v>
      </c>
      <c r="P84" s="79">
        <f>(VLOOKUP($A83,'ADR Raw Data'!$B$6:$BE$49,'ADR Raw Data'!AW$1,FALSE))/100</f>
        <v>-2.96439441995263E-2</v>
      </c>
      <c r="Q84" s="79">
        <f>(VLOOKUP($A83,'ADR Raw Data'!$B$6:$BE$49,'ADR Raw Data'!AX$1,FALSE))/100</f>
        <v>-3.6562396360987001E-2</v>
      </c>
      <c r="R84" s="79">
        <f>(VLOOKUP($A83,'ADR Raw Data'!$B$6:$BE$49,'ADR Raw Data'!AY$1,FALSE))/100</f>
        <v>-1.70419398200365E-2</v>
      </c>
      <c r="S84" s="80">
        <f>(VLOOKUP($A83,'ADR Raw Data'!$B$6:$BE$49,'ADR Raw Data'!BA$1,FALSE))/100</f>
        <v>2.4584411337432801E-2</v>
      </c>
      <c r="T84" s="80">
        <f>(VLOOKUP($A83,'ADR Raw Data'!$B$6:$BE$49,'ADR Raw Data'!BB$1,FALSE))/100</f>
        <v>3.4681821271176E-2</v>
      </c>
      <c r="U84" s="79">
        <f>(VLOOKUP($A83,'ADR Raw Data'!$B$6:$BE$49,'ADR Raw Data'!BC$1,FALSE))/100</f>
        <v>2.9431538155961497E-2</v>
      </c>
      <c r="V84" s="81">
        <f>(VLOOKUP($A83,'ADR Raw Data'!$B$6:$BE$49,'ADR Raw Data'!BE$1,FALSE))/100</f>
        <v>2.3627062170010601E-4</v>
      </c>
      <c r="X84" s="78">
        <f>(VLOOKUP($A83,'RevPAR Raw Data'!$B$6:$BE$49,'RevPAR Raw Data'!AT$1,FALSE))/100</f>
        <v>7.05420093835675E-2</v>
      </c>
      <c r="Y84" s="79">
        <f>(VLOOKUP($A83,'RevPAR Raw Data'!$B$6:$BE$49,'RevPAR Raw Data'!AU$1,FALSE))/100</f>
        <v>5.39324053939228E-2</v>
      </c>
      <c r="Z84" s="79">
        <f>(VLOOKUP($A83,'RevPAR Raw Data'!$B$6:$BE$49,'RevPAR Raw Data'!AV$1,FALSE))/100</f>
        <v>4.09816161243272E-2</v>
      </c>
      <c r="AA84" s="79">
        <f>(VLOOKUP($A83,'RevPAR Raw Data'!$B$6:$BE$49,'RevPAR Raw Data'!AW$1,FALSE))/100</f>
        <v>-3.3946927539116102E-3</v>
      </c>
      <c r="AB84" s="79">
        <f>(VLOOKUP($A83,'RevPAR Raw Data'!$B$6:$BE$49,'RevPAR Raw Data'!AX$1,FALSE))/100</f>
        <v>-3.1259429407406301E-2</v>
      </c>
      <c r="AC84" s="79">
        <f>(VLOOKUP($A83,'RevPAR Raw Data'!$B$6:$BE$49,'RevPAR Raw Data'!AY$1,FALSE))/100</f>
        <v>2.20191446758695E-2</v>
      </c>
      <c r="AD84" s="80">
        <f>(VLOOKUP($A83,'RevPAR Raw Data'!$B$6:$BE$49,'RevPAR Raw Data'!BA$1,FALSE))/100</f>
        <v>6.1688517493889504E-2</v>
      </c>
      <c r="AE84" s="80">
        <f>(VLOOKUP($A83,'RevPAR Raw Data'!$B$6:$BE$49,'RevPAR Raw Data'!BB$1,FALSE))/100</f>
        <v>7.7494458317760403E-2</v>
      </c>
      <c r="AF84" s="79">
        <f>(VLOOKUP($A83,'RevPAR Raw Data'!$B$6:$BE$49,'RevPAR Raw Data'!BC$1,FALSE))/100</f>
        <v>6.9312814910270401E-2</v>
      </c>
      <c r="AG84" s="81">
        <f>(VLOOKUP($A83,'RevPAR Raw Data'!$B$6:$BE$49,'RevPAR Raw Data'!BE$1,FALSE))/100</f>
        <v>3.9667343706112496E-2</v>
      </c>
    </row>
    <row r="85" spans="1:33" x14ac:dyDescent="0.25">
      <c r="A85" s="128"/>
      <c r="B85" s="106"/>
      <c r="C85" s="107"/>
      <c r="D85" s="107"/>
      <c r="E85" s="107"/>
      <c r="F85" s="107"/>
      <c r="G85" s="108"/>
      <c r="H85" s="88"/>
      <c r="I85" s="88"/>
      <c r="J85" s="108"/>
      <c r="K85" s="109"/>
      <c r="M85" s="110"/>
      <c r="N85" s="111"/>
      <c r="O85" s="111"/>
      <c r="P85" s="111"/>
      <c r="Q85" s="111"/>
      <c r="R85" s="112"/>
      <c r="S85" s="111"/>
      <c r="T85" s="111"/>
      <c r="U85" s="112"/>
      <c r="V85" s="113"/>
      <c r="X85" s="110"/>
      <c r="Y85" s="111"/>
      <c r="Z85" s="111"/>
      <c r="AA85" s="111"/>
      <c r="AB85" s="111"/>
      <c r="AC85" s="112"/>
      <c r="AD85" s="111"/>
      <c r="AE85" s="111"/>
      <c r="AF85" s="112"/>
      <c r="AG85" s="113"/>
    </row>
    <row r="86" spans="1:33" x14ac:dyDescent="0.25">
      <c r="A86" s="105" t="s">
        <v>43</v>
      </c>
      <c r="B86" s="106">
        <f>(VLOOKUP($A86,'Occupancy Raw Data'!$B$8:$BE$45,'Occupancy Raw Data'!AG$3,FALSE))/100</f>
        <v>0.621969480889903</v>
      </c>
      <c r="C86" s="107">
        <f>(VLOOKUP($A86,'Occupancy Raw Data'!$B$8:$BE$45,'Occupancy Raw Data'!AH$3,FALSE))/100</f>
        <v>0.67213348545350793</v>
      </c>
      <c r="D86" s="107">
        <f>(VLOOKUP($A86,'Occupancy Raw Data'!$B$8:$BE$45,'Occupancy Raw Data'!AI$3,FALSE))/100</f>
        <v>0.69299058756417498</v>
      </c>
      <c r="E86" s="107">
        <f>(VLOOKUP($A86,'Occupancy Raw Data'!$B$8:$BE$45,'Occupancy Raw Data'!AJ$3,FALSE))/100</f>
        <v>0.69591414717626909</v>
      </c>
      <c r="F86" s="107">
        <f>(VLOOKUP($A86,'Occupancy Raw Data'!$B$8:$BE$45,'Occupancy Raw Data'!AK$3,FALSE))/100</f>
        <v>0.750392184826012</v>
      </c>
      <c r="G86" s="108">
        <f>(VLOOKUP($A86,'Occupancy Raw Data'!$B$8:$BE$45,'Occupancy Raw Data'!AL$3,FALSE))/100</f>
        <v>0.68667997718197293</v>
      </c>
      <c r="H86" s="88">
        <f>(VLOOKUP($A86,'Occupancy Raw Data'!$B$8:$BE$45,'Occupancy Raw Data'!AN$3,FALSE))/100</f>
        <v>0.89489446662863603</v>
      </c>
      <c r="I86" s="88">
        <f>(VLOOKUP($A86,'Occupancy Raw Data'!$B$8:$BE$45,'Occupancy Raw Data'!AO$3,FALSE))/100</f>
        <v>0.88241585852823701</v>
      </c>
      <c r="J86" s="108">
        <f>(VLOOKUP($A86,'Occupancy Raw Data'!$B$8:$BE$45,'Occupancy Raw Data'!AP$3,FALSE))/100</f>
        <v>0.88865516257843591</v>
      </c>
      <c r="K86" s="109">
        <f>(VLOOKUP($A86,'Occupancy Raw Data'!$B$8:$BE$45,'Occupancy Raw Data'!AR$3,FALSE))/100</f>
        <v>0.74438717300953394</v>
      </c>
      <c r="M86" s="110">
        <f>VLOOKUP($A86,'ADR Raw Data'!$B$6:$BE$43,'ADR Raw Data'!AG$1,FALSE)</f>
        <v>89.497335391229498</v>
      </c>
      <c r="N86" s="111">
        <f>VLOOKUP($A86,'ADR Raw Data'!$B$6:$BE$43,'ADR Raw Data'!AH$1,FALSE)</f>
        <v>89.3635932686187</v>
      </c>
      <c r="O86" s="111">
        <f>VLOOKUP($A86,'ADR Raw Data'!$B$6:$BE$43,'ADR Raw Data'!AI$1,FALSE)</f>
        <v>90.932410696095005</v>
      </c>
      <c r="P86" s="111">
        <f>VLOOKUP($A86,'ADR Raw Data'!$B$6:$BE$43,'ADR Raw Data'!AJ$1,FALSE)</f>
        <v>91.398427434807104</v>
      </c>
      <c r="Q86" s="111">
        <f>VLOOKUP($A86,'ADR Raw Data'!$B$6:$BE$43,'ADR Raw Data'!AK$1,FALSE)</f>
        <v>95.285853784387299</v>
      </c>
      <c r="R86" s="112">
        <f>VLOOKUP($A86,'ADR Raw Data'!$B$6:$BE$43,'ADR Raw Data'!AL$1,FALSE)</f>
        <v>91.411256620976104</v>
      </c>
      <c r="S86" s="111">
        <f>VLOOKUP($A86,'ADR Raw Data'!$B$6:$BE$43,'ADR Raw Data'!AN$1,FALSE)</f>
        <v>134.965902095617</v>
      </c>
      <c r="T86" s="111">
        <f>VLOOKUP($A86,'ADR Raw Data'!$B$6:$BE$43,'ADR Raw Data'!AO$1,FALSE)</f>
        <v>133.06725727272701</v>
      </c>
      <c r="U86" s="112">
        <f>VLOOKUP($A86,'ADR Raw Data'!$B$6:$BE$43,'ADR Raw Data'!AP$1,FALSE)</f>
        <v>134.02324493680999</v>
      </c>
      <c r="V86" s="113">
        <f>VLOOKUP($A86,'ADR Raw Data'!$B$6:$BE$43,'ADR Raw Data'!AR$1,FALSE)</f>
        <v>105.945691226137</v>
      </c>
      <c r="X86" s="110">
        <f>VLOOKUP($A86,'RevPAR Raw Data'!$B$6:$BE$43,'RevPAR Raw Data'!AG$1,FALSE)</f>
        <v>55.664611234312602</v>
      </c>
      <c r="Y86" s="111">
        <f>VLOOKUP($A86,'RevPAR Raw Data'!$B$6:$BE$43,'RevPAR Raw Data'!AH$1,FALSE)</f>
        <v>60.064263416286302</v>
      </c>
      <c r="Z86" s="111">
        <f>VLOOKUP($A86,'RevPAR Raw Data'!$B$6:$BE$43,'RevPAR Raw Data'!AI$1,FALSE)</f>
        <v>63.015304716913803</v>
      </c>
      <c r="AA86" s="111">
        <f>VLOOKUP($A86,'RevPAR Raw Data'!$B$6:$BE$43,'RevPAR Raw Data'!AJ$1,FALSE)</f>
        <v>63.605458681545898</v>
      </c>
      <c r="AB86" s="111">
        <f>VLOOKUP($A86,'RevPAR Raw Data'!$B$6:$BE$43,'RevPAR Raw Data'!AK$1,FALSE)</f>
        <v>71.501760004278296</v>
      </c>
      <c r="AC86" s="112">
        <f>VLOOKUP($A86,'RevPAR Raw Data'!$B$6:$BE$43,'RevPAR Raw Data'!AL$1,FALSE)</f>
        <v>62.770279610667401</v>
      </c>
      <c r="AD86" s="111">
        <f>VLOOKUP($A86,'RevPAR Raw Data'!$B$6:$BE$43,'RevPAR Raw Data'!AN$1,FALSE)</f>
        <v>120.78023896891</v>
      </c>
      <c r="AE86" s="111">
        <f>VLOOKUP($A86,'RevPAR Raw Data'!$B$6:$BE$43,'RevPAR Raw Data'!AO$1,FALSE)</f>
        <v>117.420658068311</v>
      </c>
      <c r="AF86" s="112">
        <f>VLOOKUP($A86,'RevPAR Raw Data'!$B$6:$BE$43,'RevPAR Raw Data'!AP$1,FALSE)</f>
        <v>119.10044851860999</v>
      </c>
      <c r="AG86" s="113">
        <f>VLOOKUP($A86,'RevPAR Raw Data'!$B$6:$BE$43,'RevPAR Raw Data'!AR$1,FALSE)</f>
        <v>78.8646135843655</v>
      </c>
    </row>
    <row r="87" spans="1:33" x14ac:dyDescent="0.25">
      <c r="A87" s="90" t="s">
        <v>14</v>
      </c>
      <c r="B87" s="78">
        <f>(VLOOKUP($A86,'Occupancy Raw Data'!$B$8:$BE$51,'Occupancy Raw Data'!AT$3,FALSE))/100</f>
        <v>6.5221625780914408E-2</v>
      </c>
      <c r="C87" s="79">
        <f>(VLOOKUP($A86,'Occupancy Raw Data'!$B$8:$BE$51,'Occupancy Raw Data'!AU$3,FALSE))/100</f>
        <v>2.2887321565306703E-2</v>
      </c>
      <c r="D87" s="79">
        <f>(VLOOKUP($A86,'Occupancy Raw Data'!$B$8:$BE$51,'Occupancy Raw Data'!AV$3,FALSE))/100</f>
        <v>7.7659871407442906E-3</v>
      </c>
      <c r="E87" s="79">
        <f>(VLOOKUP($A86,'Occupancy Raw Data'!$B$8:$BE$51,'Occupancy Raw Data'!AW$3,FALSE))/100</f>
        <v>-2.8263287626854799E-2</v>
      </c>
      <c r="F87" s="79">
        <f>(VLOOKUP($A86,'Occupancy Raw Data'!$B$8:$BE$51,'Occupancy Raw Data'!AX$3,FALSE))/100</f>
        <v>-8.4078223132848396E-3</v>
      </c>
      <c r="G87" s="79">
        <f>(VLOOKUP($A86,'Occupancy Raw Data'!$B$8:$BE$51,'Occupancy Raw Data'!AY$3,FALSE))/100</f>
        <v>9.3657355221085994E-3</v>
      </c>
      <c r="H87" s="80">
        <f>(VLOOKUP($A86,'Occupancy Raw Data'!$B$8:$BE$51,'Occupancy Raw Data'!BA$3,FALSE))/100</f>
        <v>8.0214981361422813E-2</v>
      </c>
      <c r="I87" s="80">
        <f>(VLOOKUP($A86,'Occupancy Raw Data'!$B$8:$BE$51,'Occupancy Raw Data'!BB$3,FALSE))/100</f>
        <v>9.8107156753121996E-2</v>
      </c>
      <c r="J87" s="79">
        <f>(VLOOKUP($A86,'Occupancy Raw Data'!$B$8:$BE$51,'Occupancy Raw Data'!BC$3,FALSE))/100</f>
        <v>8.9024785016052307E-2</v>
      </c>
      <c r="K87" s="81">
        <f>(VLOOKUP($A86,'Occupancy Raw Data'!$B$8:$BE$51,'Occupancy Raw Data'!BE$3,FALSE))/100</f>
        <v>3.5193403509637601E-2</v>
      </c>
      <c r="M87" s="78">
        <f>(VLOOKUP($A86,'ADR Raw Data'!$B$6:$BE$49,'ADR Raw Data'!AT$1,FALSE))/100</f>
        <v>-1.4446103690797501E-2</v>
      </c>
      <c r="N87" s="79">
        <f>(VLOOKUP($A86,'ADR Raw Data'!$B$6:$BE$49,'ADR Raw Data'!AU$1,FALSE))/100</f>
        <v>-3.8216784994084402E-2</v>
      </c>
      <c r="O87" s="79">
        <f>(VLOOKUP($A86,'ADR Raw Data'!$B$6:$BE$49,'ADR Raw Data'!AV$1,FALSE))/100</f>
        <v>-5.2160323565725697E-2</v>
      </c>
      <c r="P87" s="79">
        <f>(VLOOKUP($A86,'ADR Raw Data'!$B$6:$BE$49,'ADR Raw Data'!AW$1,FALSE))/100</f>
        <v>-7.03871994265962E-2</v>
      </c>
      <c r="Q87" s="79">
        <f>(VLOOKUP($A86,'ADR Raw Data'!$B$6:$BE$49,'ADR Raw Data'!AX$1,FALSE))/100</f>
        <v>-8.4280223951966701E-2</v>
      </c>
      <c r="R87" s="79">
        <f>(VLOOKUP($A86,'ADR Raw Data'!$B$6:$BE$49,'ADR Raw Data'!AY$1,FALSE))/100</f>
        <v>-5.5478292275817499E-2</v>
      </c>
      <c r="S87" s="80">
        <f>(VLOOKUP($A86,'ADR Raw Data'!$B$6:$BE$49,'ADR Raw Data'!BA$1,FALSE))/100</f>
        <v>2.7876939994214901E-2</v>
      </c>
      <c r="T87" s="80">
        <f>(VLOOKUP($A86,'ADR Raw Data'!$B$6:$BE$49,'ADR Raw Data'!BB$1,FALSE))/100</f>
        <v>3.9829032501682404E-2</v>
      </c>
      <c r="U87" s="79">
        <f>(VLOOKUP($A86,'ADR Raw Data'!$B$6:$BE$49,'ADR Raw Data'!BC$1,FALSE))/100</f>
        <v>3.3624977890270503E-2</v>
      </c>
      <c r="V87" s="81">
        <f>(VLOOKUP($A86,'ADR Raw Data'!$B$6:$BE$49,'ADR Raw Data'!BE$1,FALSE))/100</f>
        <v>-1.39266718643821E-2</v>
      </c>
      <c r="X87" s="78">
        <f>(VLOOKUP($A86,'RevPAR Raw Data'!$B$6:$BE$49,'RevPAR Raw Data'!AT$1,FALSE))/100</f>
        <v>4.9833323721203394E-2</v>
      </c>
      <c r="Y87" s="79">
        <f>(VLOOKUP($A86,'RevPAR Raw Data'!$B$6:$BE$49,'RevPAR Raw Data'!AU$1,FALSE))/100</f>
        <v>-1.6204143276129498E-2</v>
      </c>
      <c r="Z87" s="79">
        <f>(VLOOKUP($A86,'RevPAR Raw Data'!$B$6:$BE$49,'RevPAR Raw Data'!AV$1,FALSE))/100</f>
        <v>-4.4799412827049793E-2</v>
      </c>
      <c r="AA87" s="79">
        <f>(VLOOKUP($A86,'RevPAR Raw Data'!$B$6:$BE$49,'RevPAR Raw Data'!AW$1,FALSE))/100</f>
        <v>-9.6661113390808406E-2</v>
      </c>
      <c r="AB87" s="79">
        <f>(VLOOKUP($A86,'RevPAR Raw Data'!$B$6:$BE$49,'RevPAR Raw Data'!AX$1,FALSE))/100</f>
        <v>-9.1979433117739595E-2</v>
      </c>
      <c r="AC87" s="79">
        <f>(VLOOKUP($A86,'RevPAR Raw Data'!$B$6:$BE$49,'RevPAR Raw Data'!AY$1,FALSE))/100</f>
        <v>-4.6632151766382496E-2</v>
      </c>
      <c r="AD87" s="80">
        <f>(VLOOKUP($A86,'RevPAR Raw Data'!$B$6:$BE$49,'RevPAR Raw Data'!BA$1,FALSE))/100</f>
        <v>0.11032806957768701</v>
      </c>
      <c r="AE87" s="80">
        <f>(VLOOKUP($A86,'RevPAR Raw Data'!$B$6:$BE$49,'RevPAR Raw Data'!BB$1,FALSE))/100</f>
        <v>0.14184370238977201</v>
      </c>
      <c r="AF87" s="79">
        <f>(VLOOKUP($A86,'RevPAR Raw Data'!$B$6:$BE$49,'RevPAR Raw Data'!BC$1,FALSE))/100</f>
        <v>0.125643219334173</v>
      </c>
      <c r="AG87" s="81">
        <f>(VLOOKUP($A86,'RevPAR Raw Data'!$B$6:$BE$49,'RevPAR Raw Data'!BE$1,FALSE))/100</f>
        <v>2.0776604662786E-2</v>
      </c>
    </row>
    <row r="88" spans="1:33" x14ac:dyDescent="0.25">
      <c r="A88" s="128"/>
      <c r="B88" s="106"/>
      <c r="C88" s="107"/>
      <c r="D88" s="107"/>
      <c r="E88" s="107"/>
      <c r="F88" s="107"/>
      <c r="G88" s="108"/>
      <c r="H88" s="88"/>
      <c r="I88" s="88"/>
      <c r="J88" s="108"/>
      <c r="K88" s="109"/>
      <c r="M88" s="110"/>
      <c r="N88" s="111"/>
      <c r="O88" s="111"/>
      <c r="P88" s="111"/>
      <c r="Q88" s="111"/>
      <c r="R88" s="112"/>
      <c r="S88" s="111"/>
      <c r="T88" s="111"/>
      <c r="U88" s="112"/>
      <c r="V88" s="113"/>
      <c r="X88" s="110"/>
      <c r="Y88" s="111"/>
      <c r="Z88" s="111"/>
      <c r="AA88" s="111"/>
      <c r="AB88" s="111"/>
      <c r="AC88" s="112"/>
      <c r="AD88" s="111"/>
      <c r="AE88" s="111"/>
      <c r="AF88" s="112"/>
      <c r="AG88" s="113"/>
    </row>
    <row r="89" spans="1:33" x14ac:dyDescent="0.25">
      <c r="A89" s="105" t="s">
        <v>44</v>
      </c>
      <c r="B89" s="106">
        <f>(VLOOKUP($A89,'Occupancy Raw Data'!$B$8:$BE$45,'Occupancy Raw Data'!AG$3,FALSE))/100</f>
        <v>0.64263776763776703</v>
      </c>
      <c r="C89" s="107">
        <f>(VLOOKUP($A89,'Occupancy Raw Data'!$B$8:$BE$45,'Occupancy Raw Data'!AH$3,FALSE))/100</f>
        <v>0.7075728325728321</v>
      </c>
      <c r="D89" s="107">
        <f>(VLOOKUP($A89,'Occupancy Raw Data'!$B$8:$BE$45,'Occupancy Raw Data'!AI$3,FALSE))/100</f>
        <v>0.75772200772200704</v>
      </c>
      <c r="E89" s="107">
        <f>(VLOOKUP($A89,'Occupancy Raw Data'!$B$8:$BE$45,'Occupancy Raw Data'!AJ$3,FALSE))/100</f>
        <v>0.73350298350298304</v>
      </c>
      <c r="F89" s="107">
        <f>(VLOOKUP($A89,'Occupancy Raw Data'!$B$8:$BE$45,'Occupancy Raw Data'!AK$3,FALSE))/100</f>
        <v>0.76215338715338699</v>
      </c>
      <c r="G89" s="108">
        <f>(VLOOKUP($A89,'Occupancy Raw Data'!$B$8:$BE$45,'Occupancy Raw Data'!AL$3,FALSE))/100</f>
        <v>0.72071779571779504</v>
      </c>
      <c r="H89" s="88">
        <f>(VLOOKUP($A89,'Occupancy Raw Data'!$B$8:$BE$45,'Occupancy Raw Data'!AN$3,FALSE))/100</f>
        <v>0.89562127062127006</v>
      </c>
      <c r="I89" s="88">
        <f>(VLOOKUP($A89,'Occupancy Raw Data'!$B$8:$BE$45,'Occupancy Raw Data'!AO$3,FALSE))/100</f>
        <v>0.86372411372411306</v>
      </c>
      <c r="J89" s="108">
        <f>(VLOOKUP($A89,'Occupancy Raw Data'!$B$8:$BE$45,'Occupancy Raw Data'!AP$3,FALSE))/100</f>
        <v>0.87967269217269206</v>
      </c>
      <c r="K89" s="109">
        <f>(VLOOKUP($A89,'Occupancy Raw Data'!$B$8:$BE$45,'Occupancy Raw Data'!AR$3,FALSE))/100</f>
        <v>0.76613348041919394</v>
      </c>
      <c r="M89" s="110">
        <f>VLOOKUP($A89,'ADR Raw Data'!$B$6:$BE$43,'ADR Raw Data'!AG$1,FALSE)</f>
        <v>117.405232409367</v>
      </c>
      <c r="N89" s="111">
        <f>VLOOKUP($A89,'ADR Raw Data'!$B$6:$BE$43,'ADR Raw Data'!AH$1,FALSE)</f>
        <v>124.434615371736</v>
      </c>
      <c r="O89" s="111">
        <f>VLOOKUP($A89,'ADR Raw Data'!$B$6:$BE$43,'ADR Raw Data'!AI$1,FALSE)</f>
        <v>128.78754094962301</v>
      </c>
      <c r="P89" s="111">
        <f>VLOOKUP($A89,'ADR Raw Data'!$B$6:$BE$43,'ADR Raw Data'!AJ$1,FALSE)</f>
        <v>127.065331768154</v>
      </c>
      <c r="Q89" s="111">
        <f>VLOOKUP($A89,'ADR Raw Data'!$B$6:$BE$43,'ADR Raw Data'!AK$1,FALSE)</f>
        <v>126.83004966323099</v>
      </c>
      <c r="R89" s="112">
        <f>VLOOKUP($A89,'ADR Raw Data'!$B$6:$BE$43,'ADR Raw Data'!AL$1,FALSE)</f>
        <v>125.13843793116</v>
      </c>
      <c r="S89" s="111">
        <f>VLOOKUP($A89,'ADR Raw Data'!$B$6:$BE$43,'ADR Raw Data'!AN$1,FALSE)</f>
        <v>165.73661678832099</v>
      </c>
      <c r="T89" s="111">
        <f>VLOOKUP($A89,'ADR Raw Data'!$B$6:$BE$43,'ADR Raw Data'!AO$1,FALSE)</f>
        <v>163.05631414710899</v>
      </c>
      <c r="U89" s="112">
        <f>VLOOKUP($A89,'ADR Raw Data'!$B$6:$BE$43,'ADR Raw Data'!AP$1,FALSE)</f>
        <v>164.42076258260801</v>
      </c>
      <c r="V89" s="113">
        <f>VLOOKUP($A89,'ADR Raw Data'!$B$6:$BE$43,'ADR Raw Data'!AR$1,FALSE)</f>
        <v>138.025259190719</v>
      </c>
      <c r="X89" s="110">
        <f>VLOOKUP($A89,'RevPAR Raw Data'!$B$6:$BE$43,'RevPAR Raw Data'!AG$1,FALSE)</f>
        <v>75.449036464548897</v>
      </c>
      <c r="Y89" s="111">
        <f>VLOOKUP($A89,'RevPAR Raw Data'!$B$6:$BE$43,'RevPAR Raw Data'!AH$1,FALSE)</f>
        <v>88.046553268690701</v>
      </c>
      <c r="Z89" s="111">
        <f>VLOOKUP($A89,'RevPAR Raw Data'!$B$6:$BE$43,'RevPAR Raw Data'!AI$1,FALSE)</f>
        <v>97.585154097929006</v>
      </c>
      <c r="AA89" s="111">
        <f>VLOOKUP($A89,'RevPAR Raw Data'!$B$6:$BE$43,'RevPAR Raw Data'!AJ$1,FALSE)</f>
        <v>93.202799951737404</v>
      </c>
      <c r="AB89" s="111">
        <f>VLOOKUP($A89,'RevPAR Raw Data'!$B$6:$BE$43,'RevPAR Raw Data'!AK$1,FALSE)</f>
        <v>96.663951943664401</v>
      </c>
      <c r="AC89" s="112">
        <f>VLOOKUP($A89,'RevPAR Raw Data'!$B$6:$BE$43,'RevPAR Raw Data'!AL$1,FALSE)</f>
        <v>90.189499145314102</v>
      </c>
      <c r="AD89" s="111">
        <f>VLOOKUP($A89,'RevPAR Raw Data'!$B$6:$BE$43,'RevPAR Raw Data'!AN$1,FALSE)</f>
        <v>148.437239316426</v>
      </c>
      <c r="AE89" s="111">
        <f>VLOOKUP($A89,'RevPAR Raw Data'!$B$6:$BE$43,'RevPAR Raw Data'!AO$1,FALSE)</f>
        <v>140.835670423832</v>
      </c>
      <c r="AF89" s="112">
        <f>VLOOKUP($A89,'RevPAR Raw Data'!$B$6:$BE$43,'RevPAR Raw Data'!AP$1,FALSE)</f>
        <v>144.636454870129</v>
      </c>
      <c r="AG89" s="113">
        <f>VLOOKUP($A89,'RevPAR Raw Data'!$B$6:$BE$43,'RevPAR Raw Data'!AR$1,FALSE)</f>
        <v>105.745772209547</v>
      </c>
    </row>
    <row r="90" spans="1:33" x14ac:dyDescent="0.25">
      <c r="A90" s="90" t="s">
        <v>14</v>
      </c>
      <c r="B90" s="78">
        <f>(VLOOKUP($A89,'Occupancy Raw Data'!$B$8:$BE$51,'Occupancy Raw Data'!AT$3,FALSE))/100</f>
        <v>0.106395479667107</v>
      </c>
      <c r="C90" s="79">
        <f>(VLOOKUP($A89,'Occupancy Raw Data'!$B$8:$BE$51,'Occupancy Raw Data'!AU$3,FALSE))/100</f>
        <v>7.1492959593577599E-2</v>
      </c>
      <c r="D90" s="79">
        <f>(VLOOKUP($A89,'Occupancy Raw Data'!$B$8:$BE$51,'Occupancy Raw Data'!AV$3,FALSE))/100</f>
        <v>0.10069193344088101</v>
      </c>
      <c r="E90" s="79">
        <f>(VLOOKUP($A89,'Occupancy Raw Data'!$B$8:$BE$51,'Occupancy Raw Data'!AW$3,FALSE))/100</f>
        <v>5.7527369177387197E-3</v>
      </c>
      <c r="F90" s="79">
        <f>(VLOOKUP($A89,'Occupancy Raw Data'!$B$8:$BE$51,'Occupancy Raw Data'!AX$3,FALSE))/100</f>
        <v>-5.2257854197932697E-2</v>
      </c>
      <c r="G90" s="79">
        <f>(VLOOKUP($A89,'Occupancy Raw Data'!$B$8:$BE$51,'Occupancy Raw Data'!AY$3,FALSE))/100</f>
        <v>4.0569997036224298E-2</v>
      </c>
      <c r="H90" s="80">
        <f>(VLOOKUP($A89,'Occupancy Raw Data'!$B$8:$BE$51,'Occupancy Raw Data'!BA$3,FALSE))/100</f>
        <v>4.6337143166505099E-2</v>
      </c>
      <c r="I90" s="80">
        <f>(VLOOKUP($A89,'Occupancy Raw Data'!$B$8:$BE$51,'Occupancy Raw Data'!BB$3,FALSE))/100</f>
        <v>3.8610024725530996E-2</v>
      </c>
      <c r="J90" s="79">
        <f>(VLOOKUP($A89,'Occupancy Raw Data'!$B$8:$BE$51,'Occupancy Raw Data'!BC$3,FALSE))/100</f>
        <v>4.2529315599490997E-2</v>
      </c>
      <c r="K90" s="81">
        <f>(VLOOKUP($A89,'Occupancy Raw Data'!$B$8:$BE$51,'Occupancy Raw Data'!BE$3,FALSE))/100</f>
        <v>4.1187050000539099E-2</v>
      </c>
      <c r="M90" s="78">
        <f>(VLOOKUP($A89,'ADR Raw Data'!$B$6:$BE$49,'ADR Raw Data'!AT$1,FALSE))/100</f>
        <v>2.6621652813005499E-2</v>
      </c>
      <c r="N90" s="79">
        <f>(VLOOKUP($A89,'ADR Raw Data'!$B$6:$BE$49,'ADR Raw Data'!AU$1,FALSE))/100</f>
        <v>4.3660231914983E-3</v>
      </c>
      <c r="O90" s="79">
        <f>(VLOOKUP($A89,'ADR Raw Data'!$B$6:$BE$49,'ADR Raw Data'!AV$1,FALSE))/100</f>
        <v>2.1873111845446502E-2</v>
      </c>
      <c r="P90" s="79">
        <f>(VLOOKUP($A89,'ADR Raw Data'!$B$6:$BE$49,'ADR Raw Data'!AW$1,FALSE))/100</f>
        <v>-1.24520339381288E-2</v>
      </c>
      <c r="Q90" s="79">
        <f>(VLOOKUP($A89,'ADR Raw Data'!$B$6:$BE$49,'ADR Raw Data'!AX$1,FALSE))/100</f>
        <v>-7.94518489923908E-2</v>
      </c>
      <c r="R90" s="79">
        <f>(VLOOKUP($A89,'ADR Raw Data'!$B$6:$BE$49,'ADR Raw Data'!AY$1,FALSE))/100</f>
        <v>-1.42605014036185E-2</v>
      </c>
      <c r="S90" s="80">
        <f>(VLOOKUP($A89,'ADR Raw Data'!$B$6:$BE$49,'ADR Raw Data'!BA$1,FALSE))/100</f>
        <v>2.7146294161913002E-2</v>
      </c>
      <c r="T90" s="80">
        <f>(VLOOKUP($A89,'ADR Raw Data'!$B$6:$BE$49,'ADR Raw Data'!BB$1,FALSE))/100</f>
        <v>3.2784458231155701E-2</v>
      </c>
      <c r="U90" s="79">
        <f>(VLOOKUP($A89,'ADR Raw Data'!$B$6:$BE$49,'ADR Raw Data'!BC$1,FALSE))/100</f>
        <v>2.9925129627557601E-2</v>
      </c>
      <c r="V90" s="81">
        <f>(VLOOKUP($A89,'ADR Raw Data'!$B$6:$BE$49,'ADR Raw Data'!BE$1,FALSE))/100</f>
        <v>2.6167151897645703E-3</v>
      </c>
      <c r="X90" s="78">
        <f>(VLOOKUP($A89,'RevPAR Raw Data'!$B$6:$BE$49,'RevPAR Raw Data'!AT$1,FALSE))/100</f>
        <v>0.13584955600068399</v>
      </c>
      <c r="Y90" s="79">
        <f>(VLOOKUP($A89,'RevPAR Raw Data'!$B$6:$BE$49,'RevPAR Raw Data'!AU$1,FALSE))/100</f>
        <v>7.61711227046903E-2</v>
      </c>
      <c r="Z90" s="79">
        <f>(VLOOKUP($A89,'RevPAR Raw Data'!$B$6:$BE$49,'RevPAR Raw Data'!AV$1,FALSE))/100</f>
        <v>0.124767491208414</v>
      </c>
      <c r="AA90" s="79">
        <f>(VLOOKUP($A89,'RevPAR Raw Data'!$B$6:$BE$49,'RevPAR Raw Data'!AW$1,FALSE))/100</f>
        <v>-6.77093029572692E-3</v>
      </c>
      <c r="AB90" s="79">
        <f>(VLOOKUP($A89,'RevPAR Raw Data'!$B$6:$BE$49,'RevPAR Raw Data'!AX$1,FALSE))/100</f>
        <v>-0.127557720049923</v>
      </c>
      <c r="AC90" s="79">
        <f>(VLOOKUP($A89,'RevPAR Raw Data'!$B$6:$BE$49,'RevPAR Raw Data'!AY$1,FALSE))/100</f>
        <v>2.57309471329259E-2</v>
      </c>
      <c r="AD90" s="80">
        <f>(VLOOKUP($A89,'RevPAR Raw Data'!$B$6:$BE$49,'RevPAR Raw Data'!BA$1,FALSE))/100</f>
        <v>7.4741319047438803E-2</v>
      </c>
      <c r="AE90" s="80">
        <f>(VLOOKUP($A89,'RevPAR Raw Data'!$B$6:$BE$49,'RevPAR Raw Data'!BB$1,FALSE))/100</f>
        <v>7.2660291699604904E-2</v>
      </c>
      <c r="AF90" s="79">
        <f>(VLOOKUP($A89,'RevPAR Raw Data'!$B$6:$BE$49,'RevPAR Raw Data'!BC$1,FALSE))/100</f>
        <v>7.3727140509334696E-2</v>
      </c>
      <c r="AG90" s="81">
        <f>(VLOOKUP($A89,'RevPAR Raw Data'!$B$6:$BE$49,'RevPAR Raw Data'!BE$1,FALSE))/100</f>
        <v>4.3911539969661705E-2</v>
      </c>
    </row>
    <row r="91" spans="1:33" x14ac:dyDescent="0.25">
      <c r="A91" s="128"/>
      <c r="B91" s="106"/>
      <c r="C91" s="107"/>
      <c r="D91" s="107"/>
      <c r="E91" s="107"/>
      <c r="F91" s="107"/>
      <c r="G91" s="108"/>
      <c r="H91" s="88"/>
      <c r="I91" s="88"/>
      <c r="J91" s="108"/>
      <c r="K91" s="109"/>
      <c r="M91" s="110"/>
      <c r="N91" s="111"/>
      <c r="O91" s="111"/>
      <c r="P91" s="111"/>
      <c r="Q91" s="111"/>
      <c r="R91" s="112"/>
      <c r="S91" s="111"/>
      <c r="T91" s="111"/>
      <c r="U91" s="112"/>
      <c r="V91" s="113"/>
      <c r="X91" s="110"/>
      <c r="Y91" s="111"/>
      <c r="Z91" s="111"/>
      <c r="AA91" s="111"/>
      <c r="AB91" s="111"/>
      <c r="AC91" s="112"/>
      <c r="AD91" s="111"/>
      <c r="AE91" s="111"/>
      <c r="AF91" s="112"/>
      <c r="AG91" s="113"/>
    </row>
    <row r="92" spans="1:33" x14ac:dyDescent="0.25">
      <c r="A92" s="105" t="s">
        <v>45</v>
      </c>
      <c r="B92" s="106">
        <f>(VLOOKUP($A92,'Occupancy Raw Data'!$B$8:$BE$45,'Occupancy Raw Data'!AG$3,FALSE))/100</f>
        <v>0.66936749588009103</v>
      </c>
      <c r="C92" s="107">
        <f>(VLOOKUP($A92,'Occupancy Raw Data'!$B$8:$BE$45,'Occupancy Raw Data'!AH$3,FALSE))/100</f>
        <v>0.69934473828768706</v>
      </c>
      <c r="D92" s="107">
        <f>(VLOOKUP($A92,'Occupancy Raw Data'!$B$8:$BE$45,'Occupancy Raw Data'!AI$3,FALSE))/100</f>
        <v>0.73690597353793097</v>
      </c>
      <c r="E92" s="107">
        <f>(VLOOKUP($A92,'Occupancy Raw Data'!$B$8:$BE$45,'Occupancy Raw Data'!AJ$3,FALSE))/100</f>
        <v>0.74620292805135802</v>
      </c>
      <c r="F92" s="107">
        <f>(VLOOKUP($A92,'Occupancy Raw Data'!$B$8:$BE$45,'Occupancy Raw Data'!AK$3,FALSE))/100</f>
        <v>0.81494167384326299</v>
      </c>
      <c r="G92" s="108">
        <f>(VLOOKUP($A92,'Occupancy Raw Data'!$B$8:$BE$45,'Occupancy Raw Data'!AL$3,FALSE))/100</f>
        <v>0.73339863647049597</v>
      </c>
      <c r="H92" s="88">
        <f>(VLOOKUP($A92,'Occupancy Raw Data'!$B$8:$BE$45,'Occupancy Raw Data'!AN$3,FALSE))/100</f>
        <v>0.91198230642762002</v>
      </c>
      <c r="I92" s="88">
        <f>(VLOOKUP($A92,'Occupancy Raw Data'!$B$8:$BE$45,'Occupancy Raw Data'!AO$3,FALSE))/100</f>
        <v>0.91583809598371502</v>
      </c>
      <c r="J92" s="108">
        <f>(VLOOKUP($A92,'Occupancy Raw Data'!$B$8:$BE$45,'Occupancy Raw Data'!AP$3,FALSE))/100</f>
        <v>0.9139102012056679</v>
      </c>
      <c r="K92" s="109">
        <f>(VLOOKUP($A92,'Occupancy Raw Data'!$B$8:$BE$45,'Occupancy Raw Data'!AR$3,FALSE))/100</f>
        <v>0.78500800214882804</v>
      </c>
      <c r="M92" s="110">
        <f>VLOOKUP($A92,'ADR Raw Data'!$B$6:$BE$43,'ADR Raw Data'!AG$1,FALSE)</f>
        <v>202.145000838242</v>
      </c>
      <c r="N92" s="111">
        <f>VLOOKUP($A92,'ADR Raw Data'!$B$6:$BE$43,'ADR Raw Data'!AH$1,FALSE)</f>
        <v>196.570578721912</v>
      </c>
      <c r="O92" s="111">
        <f>VLOOKUP($A92,'ADR Raw Data'!$B$6:$BE$43,'ADR Raw Data'!AI$1,FALSE)</f>
        <v>202.61401701992</v>
      </c>
      <c r="P92" s="111">
        <f>VLOOKUP($A92,'ADR Raw Data'!$B$6:$BE$43,'ADR Raw Data'!AJ$1,FALSE)</f>
        <v>201.174457224918</v>
      </c>
      <c r="Q92" s="111">
        <f>VLOOKUP($A92,'ADR Raw Data'!$B$6:$BE$43,'ADR Raw Data'!AK$1,FALSE)</f>
        <v>220.78808702115899</v>
      </c>
      <c r="R92" s="112">
        <f>VLOOKUP($A92,'ADR Raw Data'!$B$6:$BE$43,'ADR Raw Data'!AL$1,FALSE)</f>
        <v>205.12712073587701</v>
      </c>
      <c r="S92" s="111">
        <f>VLOOKUP($A92,'ADR Raw Data'!$B$6:$BE$43,'ADR Raw Data'!AN$1,FALSE)</f>
        <v>284.991891612833</v>
      </c>
      <c r="T92" s="111">
        <f>VLOOKUP($A92,'ADR Raw Data'!$B$6:$BE$43,'ADR Raw Data'!AO$1,FALSE)</f>
        <v>283.71421586168498</v>
      </c>
      <c r="U92" s="112">
        <f>VLOOKUP($A92,'ADR Raw Data'!$B$6:$BE$43,'ADR Raw Data'!AP$1,FALSE)</f>
        <v>284.35170610791602</v>
      </c>
      <c r="V92" s="113">
        <f>VLOOKUP($A92,'ADR Raw Data'!$B$6:$BE$43,'ADR Raw Data'!AR$1,FALSE)</f>
        <v>231.49728933901201</v>
      </c>
      <c r="X92" s="110">
        <f>VLOOKUP($A92,'RevPAR Raw Data'!$B$6:$BE$43,'RevPAR Raw Data'!AG$1,FALSE)</f>
        <v>135.30929301577299</v>
      </c>
      <c r="Y92" s="111">
        <f>VLOOKUP($A92,'RevPAR Raw Data'!$B$6:$BE$43,'RevPAR Raw Data'!AH$1,FALSE)</f>
        <v>137.47059993133399</v>
      </c>
      <c r="Z92" s="111">
        <f>VLOOKUP($A92,'RevPAR Raw Data'!$B$6:$BE$43,'RevPAR Raw Data'!AI$1,FALSE)</f>
        <v>149.307479464495</v>
      </c>
      <c r="AA92" s="111">
        <f>VLOOKUP($A92,'RevPAR Raw Data'!$B$6:$BE$43,'RevPAR Raw Data'!AJ$1,FALSE)</f>
        <v>150.116969030376</v>
      </c>
      <c r="AB92" s="111">
        <f>VLOOKUP($A92,'RevPAR Raw Data'!$B$6:$BE$43,'RevPAR Raw Data'!AK$1,FALSE)</f>
        <v>179.929413201675</v>
      </c>
      <c r="AC92" s="112">
        <f>VLOOKUP($A92,'RevPAR Raw Data'!$B$6:$BE$43,'RevPAR Raw Data'!AL$1,FALSE)</f>
        <v>150.439950650811</v>
      </c>
      <c r="AD92" s="111">
        <f>VLOOKUP($A92,'RevPAR Raw Data'!$B$6:$BE$43,'RevPAR Raw Data'!AN$1,FALSE)</f>
        <v>259.907562626242</v>
      </c>
      <c r="AE92" s="111">
        <f>VLOOKUP($A92,'RevPAR Raw Data'!$B$6:$BE$43,'RevPAR Raw Data'!AO$1,FALSE)</f>
        <v>259.83628725827901</v>
      </c>
      <c r="AF92" s="112">
        <f>VLOOKUP($A92,'RevPAR Raw Data'!$B$6:$BE$43,'RevPAR Raw Data'!AP$1,FALSE)</f>
        <v>259.87192494226099</v>
      </c>
      <c r="AG92" s="113">
        <f>VLOOKUP($A92,'RevPAR Raw Data'!$B$6:$BE$43,'RevPAR Raw Data'!AR$1,FALSE)</f>
        <v>181.72722460688701</v>
      </c>
    </row>
    <row r="93" spans="1:33" x14ac:dyDescent="0.25">
      <c r="A93" s="90" t="s">
        <v>14</v>
      </c>
      <c r="B93" s="78">
        <f>(VLOOKUP($A92,'Occupancy Raw Data'!$B$8:$BE$51,'Occupancy Raw Data'!AT$3,FALSE))/100</f>
        <v>2.6238720570919697E-2</v>
      </c>
      <c r="C93" s="79">
        <f>(VLOOKUP($A92,'Occupancy Raw Data'!$B$8:$BE$51,'Occupancy Raw Data'!AU$3,FALSE))/100</f>
        <v>-3.6886344091856101E-2</v>
      </c>
      <c r="D93" s="79">
        <f>(VLOOKUP($A92,'Occupancy Raw Data'!$B$8:$BE$51,'Occupancy Raw Data'!AV$3,FALSE))/100</f>
        <v>-1.3055804623254501E-2</v>
      </c>
      <c r="E93" s="79">
        <f>(VLOOKUP($A92,'Occupancy Raw Data'!$B$8:$BE$51,'Occupancy Raw Data'!AW$3,FALSE))/100</f>
        <v>-5.0942184778796903E-2</v>
      </c>
      <c r="F93" s="79">
        <f>(VLOOKUP($A92,'Occupancy Raw Data'!$B$8:$BE$51,'Occupancy Raw Data'!AX$3,FALSE))/100</f>
        <v>-1.5572559803070298E-3</v>
      </c>
      <c r="G93" s="79">
        <f>(VLOOKUP($A92,'Occupancy Raw Data'!$B$8:$BE$51,'Occupancy Raw Data'!AY$3,FALSE))/100</f>
        <v>-1.62889439266037E-2</v>
      </c>
      <c r="H93" s="80">
        <f>(VLOOKUP($A92,'Occupancy Raw Data'!$B$8:$BE$51,'Occupancy Raw Data'!BA$3,FALSE))/100</f>
        <v>4.1159597848925297E-2</v>
      </c>
      <c r="I93" s="80">
        <f>(VLOOKUP($A92,'Occupancy Raw Data'!$B$8:$BE$51,'Occupancy Raw Data'!BB$3,FALSE))/100</f>
        <v>3.49729886022275E-2</v>
      </c>
      <c r="J93" s="79">
        <f>(VLOOKUP($A92,'Occupancy Raw Data'!$B$8:$BE$51,'Occupancy Raw Data'!BC$3,FALSE))/100</f>
        <v>3.8050550342681302E-2</v>
      </c>
      <c r="K93" s="81">
        <f>(VLOOKUP($A92,'Occupancy Raw Data'!$B$8:$BE$51,'Occupancy Raw Data'!BE$3,FALSE))/100</f>
        <v>1.1726281528669901E-3</v>
      </c>
      <c r="M93" s="78">
        <f>(VLOOKUP($A92,'ADR Raw Data'!$B$6:$BE$49,'ADR Raw Data'!AT$1,FALSE))/100</f>
        <v>1.98276416386482E-2</v>
      </c>
      <c r="N93" s="79">
        <f>(VLOOKUP($A92,'ADR Raw Data'!$B$6:$BE$49,'ADR Raw Data'!AU$1,FALSE))/100</f>
        <v>-4.2642524760256595E-2</v>
      </c>
      <c r="O93" s="79">
        <f>(VLOOKUP($A92,'ADR Raw Data'!$B$6:$BE$49,'ADR Raw Data'!AV$1,FALSE))/100</f>
        <v>-5.5538104816851694E-3</v>
      </c>
      <c r="P93" s="79">
        <f>(VLOOKUP($A92,'ADR Raw Data'!$B$6:$BE$49,'ADR Raw Data'!AW$1,FALSE))/100</f>
        <v>-4.9959588477493704E-2</v>
      </c>
      <c r="Q93" s="79">
        <f>(VLOOKUP($A92,'ADR Raw Data'!$B$6:$BE$49,'ADR Raw Data'!AX$1,FALSE))/100</f>
        <v>-4.0449876831828303E-2</v>
      </c>
      <c r="R93" s="79">
        <f>(VLOOKUP($A92,'ADR Raw Data'!$B$6:$BE$49,'ADR Raw Data'!AY$1,FALSE))/100</f>
        <v>-2.5753496994506301E-2</v>
      </c>
      <c r="S93" s="80">
        <f>(VLOOKUP($A92,'ADR Raw Data'!$B$6:$BE$49,'ADR Raw Data'!BA$1,FALSE))/100</f>
        <v>5.6320625447628198E-2</v>
      </c>
      <c r="T93" s="80">
        <f>(VLOOKUP($A92,'ADR Raw Data'!$B$6:$BE$49,'ADR Raw Data'!BB$1,FALSE))/100</f>
        <v>4.8078927491933703E-2</v>
      </c>
      <c r="U93" s="79">
        <f>(VLOOKUP($A92,'ADR Raw Data'!$B$6:$BE$49,'ADR Raw Data'!BC$1,FALSE))/100</f>
        <v>5.2178967308904901E-2</v>
      </c>
      <c r="V93" s="81">
        <f>(VLOOKUP($A92,'ADR Raw Data'!$B$6:$BE$49,'ADR Raw Data'!BE$1,FALSE))/100</f>
        <v>7.7876284397753502E-3</v>
      </c>
      <c r="X93" s="78">
        <f>(VLOOKUP($A92,'RevPAR Raw Data'!$B$6:$BE$49,'RevPAR Raw Data'!AT$1,FALSE))/100</f>
        <v>4.6586614158104798E-2</v>
      </c>
      <c r="Y93" s="79">
        <f>(VLOOKUP($A92,'RevPAR Raw Data'!$B$6:$BE$49,'RevPAR Raw Data'!AU$1,FALSE))/100</f>
        <v>-7.7955942010860507E-2</v>
      </c>
      <c r="Z93" s="79">
        <f>(VLOOKUP($A92,'RevPAR Raw Data'!$B$6:$BE$49,'RevPAR Raw Data'!AV$1,FALSE))/100</f>
        <v>-1.8537105640376198E-2</v>
      </c>
      <c r="AA93" s="79">
        <f>(VLOOKUP($A92,'RevPAR Raw Data'!$B$6:$BE$49,'RevPAR Raw Data'!AW$1,FALSE))/100</f>
        <v>-9.8356722668597601E-2</v>
      </c>
      <c r="AB93" s="79">
        <f>(VLOOKUP($A92,'RevPAR Raw Data'!$B$6:$BE$49,'RevPAR Raw Data'!AX$1,FALSE))/100</f>
        <v>-4.1944141999536298E-2</v>
      </c>
      <c r="AC93" s="79">
        <f>(VLOOKUP($A92,'RevPAR Raw Data'!$B$6:$BE$49,'RevPAR Raw Data'!AY$1,FALSE))/100</f>
        <v>-4.1622943652652504E-2</v>
      </c>
      <c r="AD93" s="80">
        <f>(VLOOKUP($A92,'RevPAR Raw Data'!$B$6:$BE$49,'RevPAR Raw Data'!BA$1,FALSE))/100</f>
        <v>9.979835759057791E-2</v>
      </c>
      <c r="AE93" s="80">
        <f>(VLOOKUP($A92,'RevPAR Raw Data'!$B$6:$BE$49,'RevPAR Raw Data'!BB$1,FALSE))/100</f>
        <v>8.473337987734389E-2</v>
      </c>
      <c r="AF93" s="79">
        <f>(VLOOKUP($A92,'RevPAR Raw Data'!$B$6:$BE$49,'RevPAR Raw Data'!BC$1,FALSE))/100</f>
        <v>9.2214956074002888E-2</v>
      </c>
      <c r="AG93" s="81">
        <f>(VLOOKUP($A92,'RevPAR Raw Data'!$B$6:$BE$49,'RevPAR Raw Data'!BE$1,FALSE))/100</f>
        <v>8.9693885849948893E-3</v>
      </c>
    </row>
    <row r="94" spans="1:33" x14ac:dyDescent="0.25">
      <c r="A94" s="128"/>
      <c r="B94" s="106"/>
      <c r="C94" s="107"/>
      <c r="D94" s="107"/>
      <c r="E94" s="107"/>
      <c r="F94" s="107"/>
      <c r="G94" s="108"/>
      <c r="H94" s="88"/>
      <c r="I94" s="88"/>
      <c r="J94" s="108"/>
      <c r="K94" s="109"/>
      <c r="M94" s="110"/>
      <c r="N94" s="111"/>
      <c r="O94" s="111"/>
      <c r="P94" s="111"/>
      <c r="Q94" s="111"/>
      <c r="R94" s="112"/>
      <c r="S94" s="111"/>
      <c r="T94" s="111"/>
      <c r="U94" s="112"/>
      <c r="V94" s="113"/>
      <c r="X94" s="110"/>
      <c r="Y94" s="111"/>
      <c r="Z94" s="111"/>
      <c r="AA94" s="111"/>
      <c r="AB94" s="111"/>
      <c r="AC94" s="112"/>
      <c r="AD94" s="111"/>
      <c r="AE94" s="111"/>
      <c r="AF94" s="112"/>
      <c r="AG94" s="113"/>
    </row>
    <row r="95" spans="1:33" x14ac:dyDescent="0.25">
      <c r="A95" s="105" t="s">
        <v>46</v>
      </c>
      <c r="B95" s="106">
        <f>(VLOOKUP($A95,'Occupancy Raw Data'!$B$8:$BE$45,'Occupancy Raw Data'!AG$3,FALSE))/100</f>
        <v>0.50406160644658105</v>
      </c>
      <c r="C95" s="107">
        <f>(VLOOKUP($A95,'Occupancy Raw Data'!$B$8:$BE$45,'Occupancy Raw Data'!AH$3,FALSE))/100</f>
        <v>0.52963348063425997</v>
      </c>
      <c r="D95" s="107">
        <f>(VLOOKUP($A95,'Occupancy Raw Data'!$B$8:$BE$45,'Occupancy Raw Data'!AI$3,FALSE))/100</f>
        <v>0.53557967247205607</v>
      </c>
      <c r="E95" s="107">
        <f>(VLOOKUP($A95,'Occupancy Raw Data'!$B$8:$BE$45,'Occupancy Raw Data'!AJ$3,FALSE))/100</f>
        <v>0.58539121393293403</v>
      </c>
      <c r="F95" s="107">
        <f>(VLOOKUP($A95,'Occupancy Raw Data'!$B$8:$BE$45,'Occupancy Raw Data'!AK$3,FALSE))/100</f>
        <v>0.69866129451520609</v>
      </c>
      <c r="G95" s="108">
        <f>(VLOOKUP($A95,'Occupancy Raw Data'!$B$8:$BE$45,'Occupancy Raw Data'!AL$3,FALSE))/100</f>
        <v>0.57066545360020693</v>
      </c>
      <c r="H95" s="88">
        <f>(VLOOKUP($A95,'Occupancy Raw Data'!$B$8:$BE$45,'Occupancy Raw Data'!AN$3,FALSE))/100</f>
        <v>0.83064725760332703</v>
      </c>
      <c r="I95" s="88">
        <f>(VLOOKUP($A95,'Occupancy Raw Data'!$B$8:$BE$45,'Occupancy Raw Data'!AO$3,FALSE))/100</f>
        <v>0.81105406810501601</v>
      </c>
      <c r="J95" s="108">
        <f>(VLOOKUP($A95,'Occupancy Raw Data'!$B$8:$BE$45,'Occupancy Raw Data'!AP$3,FALSE))/100</f>
        <v>0.82085066285417196</v>
      </c>
      <c r="K95" s="109">
        <f>(VLOOKUP($A95,'Occupancy Raw Data'!$B$8:$BE$45,'Occupancy Raw Data'!AR$3,FALSE))/100</f>
        <v>0.64214694195848299</v>
      </c>
      <c r="M95" s="110">
        <f>VLOOKUP($A95,'ADR Raw Data'!$B$6:$BE$43,'ADR Raw Data'!AG$1,FALSE)</f>
        <v>132.00154580029599</v>
      </c>
      <c r="N95" s="111">
        <f>VLOOKUP($A95,'ADR Raw Data'!$B$6:$BE$43,'ADR Raw Data'!AH$1,FALSE)</f>
        <v>132.405246012269</v>
      </c>
      <c r="O95" s="111">
        <f>VLOOKUP($A95,'ADR Raw Data'!$B$6:$BE$43,'ADR Raw Data'!AI$1,FALSE)</f>
        <v>141.053394406358</v>
      </c>
      <c r="P95" s="111">
        <f>VLOOKUP($A95,'ADR Raw Data'!$B$6:$BE$43,'ADR Raw Data'!AJ$1,FALSE)</f>
        <v>130.61534191829401</v>
      </c>
      <c r="Q95" s="111">
        <f>VLOOKUP($A95,'ADR Raw Data'!$B$6:$BE$43,'ADR Raw Data'!AK$1,FALSE)</f>
        <v>140.586946330573</v>
      </c>
      <c r="R95" s="112">
        <f>VLOOKUP($A95,'ADR Raw Data'!$B$6:$BE$43,'ADR Raw Data'!AL$1,FALSE)</f>
        <v>135.59335766506399</v>
      </c>
      <c r="S95" s="111">
        <f>VLOOKUP($A95,'ADR Raw Data'!$B$6:$BE$43,'ADR Raw Data'!AN$1,FALSE)</f>
        <v>189.94520419339599</v>
      </c>
      <c r="T95" s="111">
        <f>VLOOKUP($A95,'ADR Raw Data'!$B$6:$BE$43,'ADR Raw Data'!AO$1,FALSE)</f>
        <v>185.966245342734</v>
      </c>
      <c r="U95" s="112">
        <f>VLOOKUP($A95,'ADR Raw Data'!$B$6:$BE$43,'ADR Raw Data'!AP$1,FALSE)</f>
        <v>187.97946857990999</v>
      </c>
      <c r="V95" s="113">
        <f>VLOOKUP($A95,'ADR Raw Data'!$B$6:$BE$43,'ADR Raw Data'!AR$1,FALSE)</f>
        <v>154.72612755622001</v>
      </c>
      <c r="X95" s="110">
        <f>VLOOKUP($A95,'RevPAR Raw Data'!$B$6:$BE$43,'RevPAR Raw Data'!AG$1,FALSE)</f>
        <v>66.536911229529494</v>
      </c>
      <c r="Y95" s="111">
        <f>VLOOKUP($A95,'RevPAR Raw Data'!$B$6:$BE$43,'RevPAR Raw Data'!AH$1,FALSE)</f>
        <v>70.126251299713999</v>
      </c>
      <c r="Z95" s="111">
        <f>VLOOKUP($A95,'RevPAR Raw Data'!$B$6:$BE$43,'RevPAR Raw Data'!AI$1,FALSE)</f>
        <v>75.545330777228997</v>
      </c>
      <c r="AA95" s="111">
        <f>VLOOKUP($A95,'RevPAR Raw Data'!$B$6:$BE$43,'RevPAR Raw Data'!AJ$1,FALSE)</f>
        <v>76.461073563815901</v>
      </c>
      <c r="AB95" s="111">
        <f>VLOOKUP($A95,'RevPAR Raw Data'!$B$6:$BE$43,'RevPAR Raw Data'!AK$1,FALSE)</f>
        <v>98.222657915258594</v>
      </c>
      <c r="AC95" s="112">
        <f>VLOOKUP($A95,'RevPAR Raw Data'!$B$6:$BE$43,'RevPAR Raw Data'!AL$1,FALSE)</f>
        <v>77.378444957109394</v>
      </c>
      <c r="AD95" s="111">
        <f>VLOOKUP($A95,'RevPAR Raw Data'!$B$6:$BE$43,'RevPAR Raw Data'!AN$1,FALSE)</f>
        <v>157.77746295814899</v>
      </c>
      <c r="AE95" s="111">
        <f>VLOOKUP($A95,'RevPAR Raw Data'!$B$6:$BE$43,'RevPAR Raw Data'!AO$1,FALSE)</f>
        <v>150.82867981544001</v>
      </c>
      <c r="AF95" s="112">
        <f>VLOOKUP($A95,'RevPAR Raw Data'!$B$6:$BE$43,'RevPAR Raw Data'!AP$1,FALSE)</f>
        <v>154.30307138679399</v>
      </c>
      <c r="AG95" s="113">
        <f>VLOOKUP($A95,'RevPAR Raw Data'!$B$6:$BE$43,'RevPAR Raw Data'!AR$1,FALSE)</f>
        <v>99.356909651305202</v>
      </c>
    </row>
    <row r="96" spans="1:33" x14ac:dyDescent="0.25">
      <c r="A96" s="90" t="s">
        <v>14</v>
      </c>
      <c r="B96" s="78">
        <f>(VLOOKUP($A95,'Occupancy Raw Data'!$B$8:$BE$51,'Occupancy Raw Data'!AT$3,FALSE))/100</f>
        <v>-5.40332416477807E-2</v>
      </c>
      <c r="C96" s="79">
        <f>(VLOOKUP($A95,'Occupancy Raw Data'!$B$8:$BE$51,'Occupancy Raw Data'!AU$3,FALSE))/100</f>
        <v>-8.078151021223301E-2</v>
      </c>
      <c r="D96" s="79">
        <f>(VLOOKUP($A95,'Occupancy Raw Data'!$B$8:$BE$51,'Occupancy Raw Data'!AV$3,FALSE))/100</f>
        <v>-6.5205620495400296E-2</v>
      </c>
      <c r="E96" s="79">
        <f>(VLOOKUP($A95,'Occupancy Raw Data'!$B$8:$BE$51,'Occupancy Raw Data'!AW$3,FALSE))/100</f>
        <v>-8.5541302571666603E-2</v>
      </c>
      <c r="F96" s="79">
        <f>(VLOOKUP($A95,'Occupancy Raw Data'!$B$8:$BE$51,'Occupancy Raw Data'!AX$3,FALSE))/100</f>
        <v>-1.2118208467833401E-2</v>
      </c>
      <c r="G96" s="79">
        <f>(VLOOKUP($A95,'Occupancy Raw Data'!$B$8:$BE$51,'Occupancy Raw Data'!AY$3,FALSE))/100</f>
        <v>-5.8106426973094996E-2</v>
      </c>
      <c r="H96" s="80">
        <f>(VLOOKUP($A95,'Occupancy Raw Data'!$B$8:$BE$51,'Occupancy Raw Data'!BA$3,FALSE))/100</f>
        <v>5.9898964190299803E-2</v>
      </c>
      <c r="I96" s="80">
        <f>(VLOOKUP($A95,'Occupancy Raw Data'!$B$8:$BE$51,'Occupancy Raw Data'!BB$3,FALSE))/100</f>
        <v>5.23867323916999E-2</v>
      </c>
      <c r="J96" s="79">
        <f>(VLOOKUP($A95,'Occupancy Raw Data'!$B$8:$BE$51,'Occupancy Raw Data'!BC$3,FALSE))/100</f>
        <v>5.61743192633362E-2</v>
      </c>
      <c r="K96" s="81">
        <f>(VLOOKUP($A95,'Occupancy Raw Data'!$B$8:$BE$51,'Occupancy Raw Data'!BE$3,FALSE))/100</f>
        <v>-1.93528378717811E-2</v>
      </c>
      <c r="M96" s="78">
        <f>(VLOOKUP($A95,'ADR Raw Data'!$B$6:$BE$49,'ADR Raw Data'!AT$1,FALSE))/100</f>
        <v>1.0765858552062899E-2</v>
      </c>
      <c r="N96" s="79">
        <f>(VLOOKUP($A95,'ADR Raw Data'!$B$6:$BE$49,'ADR Raw Data'!AU$1,FALSE))/100</f>
        <v>-6.2259560302419404E-3</v>
      </c>
      <c r="O96" s="79">
        <f>(VLOOKUP($A95,'ADR Raw Data'!$B$6:$BE$49,'ADR Raw Data'!AV$1,FALSE))/100</f>
        <v>6.0793141402160397E-2</v>
      </c>
      <c r="P96" s="79">
        <f>(VLOOKUP($A95,'ADR Raw Data'!$B$6:$BE$49,'ADR Raw Data'!AW$1,FALSE))/100</f>
        <v>-5.6222219346678905E-2</v>
      </c>
      <c r="Q96" s="79">
        <f>(VLOOKUP($A95,'ADR Raw Data'!$B$6:$BE$49,'ADR Raw Data'!AX$1,FALSE))/100</f>
        <v>-5.4195004149769993E-2</v>
      </c>
      <c r="R96" s="79">
        <f>(VLOOKUP($A95,'ADR Raw Data'!$B$6:$BE$49,'ADR Raw Data'!AY$1,FALSE))/100</f>
        <v>-1.3207993085415499E-2</v>
      </c>
      <c r="S96" s="80">
        <f>(VLOOKUP($A95,'ADR Raw Data'!$B$6:$BE$49,'ADR Raw Data'!BA$1,FALSE))/100</f>
        <v>7.6830783340010797E-2</v>
      </c>
      <c r="T96" s="80">
        <f>(VLOOKUP($A95,'ADR Raw Data'!$B$6:$BE$49,'ADR Raw Data'!BB$1,FALSE))/100</f>
        <v>5.3933802472514995E-2</v>
      </c>
      <c r="U96" s="79">
        <f>(VLOOKUP($A95,'ADR Raw Data'!$B$6:$BE$49,'ADR Raw Data'!BC$1,FALSE))/100</f>
        <v>6.5516472725707403E-2</v>
      </c>
      <c r="V96" s="81">
        <f>(VLOOKUP($A95,'ADR Raw Data'!$B$6:$BE$49,'ADR Raw Data'!BE$1,FALSE))/100</f>
        <v>2.7140095173303101E-2</v>
      </c>
      <c r="X96" s="78">
        <f>(VLOOKUP($A95,'RevPAR Raw Data'!$B$6:$BE$49,'RevPAR Raw Data'!AT$1,FALSE))/100</f>
        <v>-4.3849097332407203E-2</v>
      </c>
      <c r="Y96" s="79">
        <f>(VLOOKUP($A95,'RevPAR Raw Data'!$B$6:$BE$49,'RevPAR Raw Data'!AU$1,FALSE))/100</f>
        <v>-8.6504524111837108E-2</v>
      </c>
      <c r="Z96" s="79">
        <f>(VLOOKUP($A95,'RevPAR Raw Data'!$B$6:$BE$49,'RevPAR Raw Data'!AV$1,FALSE))/100</f>
        <v>-8.3765336002323103E-3</v>
      </c>
      <c r="AA96" s="79">
        <f>(VLOOKUP($A95,'RevPAR Raw Data'!$B$6:$BE$49,'RevPAR Raw Data'!AW$1,FALSE))/100</f>
        <v>-0.13695420004196002</v>
      </c>
      <c r="AB96" s="79">
        <f>(VLOOKUP($A95,'RevPAR Raw Data'!$B$6:$BE$49,'RevPAR Raw Data'!AX$1,FALSE))/100</f>
        <v>-6.5656466259401497E-2</v>
      </c>
      <c r="AC96" s="79">
        <f>(VLOOKUP($A95,'RevPAR Raw Data'!$B$6:$BE$49,'RevPAR Raw Data'!AY$1,FALSE))/100</f>
        <v>-7.0546950772831796E-2</v>
      </c>
      <c r="AD96" s="80">
        <f>(VLOOKUP($A95,'RevPAR Raw Data'!$B$6:$BE$49,'RevPAR Raw Data'!BA$1,FALSE))/100</f>
        <v>0.14133183187030599</v>
      </c>
      <c r="AE96" s="80">
        <f>(VLOOKUP($A95,'RevPAR Raw Data'!$B$6:$BE$49,'RevPAR Raw Data'!BB$1,FALSE))/100</f>
        <v>0.109145950541209</v>
      </c>
      <c r="AF96" s="79">
        <f>(VLOOKUP($A95,'RevPAR Raw Data'!$B$6:$BE$49,'RevPAR Raw Data'!BC$1,FALSE))/100</f>
        <v>0.125371135244945</v>
      </c>
      <c r="AG96" s="81">
        <f>(VLOOKUP($A95,'RevPAR Raw Data'!$B$6:$BE$49,'RevPAR Raw Data'!BE$1,FALSE))/100</f>
        <v>7.2620194398084204E-3</v>
      </c>
    </row>
    <row r="97" spans="1:33" x14ac:dyDescent="0.25">
      <c r="A97" s="118"/>
      <c r="B97" s="119"/>
      <c r="C97" s="120"/>
      <c r="D97" s="120"/>
      <c r="E97" s="120"/>
      <c r="F97" s="120"/>
      <c r="G97" s="121"/>
      <c r="H97" s="120"/>
      <c r="I97" s="120"/>
      <c r="J97" s="121"/>
      <c r="K97" s="122"/>
      <c r="M97" s="119"/>
      <c r="N97" s="120"/>
      <c r="O97" s="120"/>
      <c r="P97" s="120"/>
      <c r="Q97" s="120"/>
      <c r="R97" s="121"/>
      <c r="S97" s="120"/>
      <c r="T97" s="120"/>
      <c r="U97" s="121"/>
      <c r="V97" s="122"/>
      <c r="X97" s="119"/>
      <c r="Y97" s="120"/>
      <c r="Z97" s="120"/>
      <c r="AA97" s="120"/>
      <c r="AB97" s="120"/>
      <c r="AC97" s="121"/>
      <c r="AD97" s="120"/>
      <c r="AE97" s="120"/>
      <c r="AF97" s="121"/>
      <c r="AG97" s="122"/>
    </row>
    <row r="98" spans="1:33" x14ac:dyDescent="0.25">
      <c r="A98" s="123" t="s">
        <v>47</v>
      </c>
      <c r="B98" s="106">
        <f>(VLOOKUP($A98,'Occupancy Raw Data'!$B$8:$BE$45,'Occupancy Raw Data'!AG$3,FALSE))/100</f>
        <v>0.47877131357889902</v>
      </c>
      <c r="C98" s="107">
        <f>(VLOOKUP($A98,'Occupancy Raw Data'!$B$8:$BE$45,'Occupancy Raw Data'!AH$3,FALSE))/100</f>
        <v>0.58806272580007601</v>
      </c>
      <c r="D98" s="107">
        <f>(VLOOKUP($A98,'Occupancy Raw Data'!$B$8:$BE$45,'Occupancy Raw Data'!AI$3,FALSE))/100</f>
        <v>0.61475756462902897</v>
      </c>
      <c r="E98" s="107">
        <f>(VLOOKUP($A98,'Occupancy Raw Data'!$B$8:$BE$45,'Occupancy Raw Data'!AJ$3,FALSE))/100</f>
        <v>0.62206901924125502</v>
      </c>
      <c r="F98" s="107">
        <f>(VLOOKUP($A98,'Occupancy Raw Data'!$B$8:$BE$45,'Occupancy Raw Data'!AK$3,FALSE))/100</f>
        <v>0.61708899498102499</v>
      </c>
      <c r="G98" s="108">
        <f>(VLOOKUP($A98,'Occupancy Raw Data'!$B$8:$BE$45,'Occupancy Raw Data'!AL$3,FALSE))/100</f>
        <v>0.58415884563328102</v>
      </c>
      <c r="H98" s="88">
        <f>(VLOOKUP($A98,'Occupancy Raw Data'!$B$8:$BE$45,'Occupancy Raw Data'!AN$3,FALSE))/100</f>
        <v>0.70731924459430795</v>
      </c>
      <c r="I98" s="88">
        <f>(VLOOKUP($A98,'Occupancy Raw Data'!$B$8:$BE$45,'Occupancy Raw Data'!AO$3,FALSE))/100</f>
        <v>0.70318498981737998</v>
      </c>
      <c r="J98" s="108">
        <f>(VLOOKUP($A98,'Occupancy Raw Data'!$B$8:$BE$45,'Occupancy Raw Data'!AP$3,FALSE))/100</f>
        <v>0.70525211720584391</v>
      </c>
      <c r="K98" s="109">
        <f>(VLOOKUP($A98,'Occupancy Raw Data'!$B$8:$BE$45,'Occupancy Raw Data'!AR$3,FALSE))/100</f>
        <v>0.61876126906797801</v>
      </c>
      <c r="M98" s="110">
        <f>VLOOKUP($A98,'ADR Raw Data'!$B$6:$BE$43,'ADR Raw Data'!AG$1,FALSE)</f>
        <v>109.24166279096799</v>
      </c>
      <c r="N98" s="111">
        <f>VLOOKUP($A98,'ADR Raw Data'!$B$6:$BE$43,'ADR Raw Data'!AH$1,FALSE)</f>
        <v>112.433204025028</v>
      </c>
      <c r="O98" s="111">
        <f>VLOOKUP($A98,'ADR Raw Data'!$B$6:$BE$43,'ADR Raw Data'!AI$1,FALSE)</f>
        <v>113.55989917000799</v>
      </c>
      <c r="P98" s="111">
        <f>VLOOKUP($A98,'ADR Raw Data'!$B$6:$BE$43,'ADR Raw Data'!AJ$1,FALSE)</f>
        <v>113.90867286242</v>
      </c>
      <c r="Q98" s="111">
        <f>VLOOKUP($A98,'ADR Raw Data'!$B$6:$BE$43,'ADR Raw Data'!AK$1,FALSE)</f>
        <v>119.656696362554</v>
      </c>
      <c r="R98" s="112">
        <f>VLOOKUP($A98,'ADR Raw Data'!$B$6:$BE$43,'ADR Raw Data'!AL$1,FALSE)</f>
        <v>113.98808153925</v>
      </c>
      <c r="S98" s="111">
        <f>VLOOKUP($A98,'ADR Raw Data'!$B$6:$BE$43,'ADR Raw Data'!AN$1,FALSE)</f>
        <v>141.63841831998599</v>
      </c>
      <c r="T98" s="111">
        <f>VLOOKUP($A98,'ADR Raw Data'!$B$6:$BE$43,'ADR Raw Data'!AO$1,FALSE)</f>
        <v>140.46039319485601</v>
      </c>
      <c r="U98" s="112">
        <f>VLOOKUP($A98,'ADR Raw Data'!$B$6:$BE$43,'ADR Raw Data'!AP$1,FALSE)</f>
        <v>141.05113218116401</v>
      </c>
      <c r="V98" s="113">
        <f>VLOOKUP($A98,'ADR Raw Data'!$B$6:$BE$43,'ADR Raw Data'!AR$1,FALSE)</f>
        <v>122.802314626374</v>
      </c>
      <c r="X98" s="110">
        <f>VLOOKUP($A98,'RevPAR Raw Data'!$B$6:$BE$43,'RevPAR Raw Data'!AG$1,FALSE)</f>
        <v>52.301774391975002</v>
      </c>
      <c r="Y98" s="111">
        <f>VLOOKUP($A98,'RevPAR Raw Data'!$B$6:$BE$43,'RevPAR Raw Data'!AH$1,FALSE)</f>
        <v>66.117776429394496</v>
      </c>
      <c r="Z98" s="111">
        <f>VLOOKUP($A98,'RevPAR Raw Data'!$B$6:$BE$43,'RevPAR Raw Data'!AI$1,FALSE)</f>
        <v>69.811807053272304</v>
      </c>
      <c r="AA98" s="111">
        <f>VLOOKUP($A98,'RevPAR Raw Data'!$B$6:$BE$43,'RevPAR Raw Data'!AJ$1,FALSE)</f>
        <v>70.859056410598797</v>
      </c>
      <c r="AB98" s="111">
        <f>VLOOKUP($A98,'RevPAR Raw Data'!$B$6:$BE$43,'RevPAR Raw Data'!AK$1,FALSE)</f>
        <v>73.838830501118395</v>
      </c>
      <c r="AC98" s="112">
        <f>VLOOKUP($A98,'RevPAR Raw Data'!$B$6:$BE$43,'RevPAR Raw Data'!AL$1,FALSE)</f>
        <v>66.587146127920604</v>
      </c>
      <c r="AD98" s="111">
        <f>VLOOKUP($A98,'RevPAR Raw Data'!$B$6:$BE$43,'RevPAR Raw Data'!AN$1,FALSE)</f>
        <v>100.183579051625</v>
      </c>
      <c r="AE98" s="111">
        <f>VLOOKUP($A98,'RevPAR Raw Data'!$B$6:$BE$43,'RevPAR Raw Data'!AO$1,FALSE)</f>
        <v>98.769640158470395</v>
      </c>
      <c r="AF98" s="112">
        <f>VLOOKUP($A98,'RevPAR Raw Data'!$B$6:$BE$43,'RevPAR Raw Data'!AP$1,FALSE)</f>
        <v>99.476609605047898</v>
      </c>
      <c r="AG98" s="113">
        <f>VLOOKUP($A98,'RevPAR Raw Data'!$B$6:$BE$43,'RevPAR Raw Data'!AR$1,FALSE)</f>
        <v>75.985316042700802</v>
      </c>
    </row>
    <row r="99" spans="1:33" x14ac:dyDescent="0.25">
      <c r="A99" s="90" t="s">
        <v>14</v>
      </c>
      <c r="B99" s="78">
        <f>(VLOOKUP($A98,'Occupancy Raw Data'!$B$8:$BE$51,'Occupancy Raw Data'!AT$3,FALSE))/100</f>
        <v>1.3267640492539401E-2</v>
      </c>
      <c r="C99" s="79">
        <f>(VLOOKUP($A98,'Occupancy Raw Data'!$B$8:$BE$51,'Occupancy Raw Data'!AU$3,FALSE))/100</f>
        <v>4.4722493505516495E-3</v>
      </c>
      <c r="D99" s="79">
        <f>(VLOOKUP($A98,'Occupancy Raw Data'!$B$8:$BE$51,'Occupancy Raw Data'!AV$3,FALSE))/100</f>
        <v>2.6586802813146199E-2</v>
      </c>
      <c r="E99" s="79">
        <f>(VLOOKUP($A98,'Occupancy Raw Data'!$B$8:$BE$51,'Occupancy Raw Data'!AW$3,FALSE))/100</f>
        <v>4.2069062058546193E-2</v>
      </c>
      <c r="F99" s="79">
        <f>(VLOOKUP($A98,'Occupancy Raw Data'!$B$8:$BE$51,'Occupancy Raw Data'!AX$3,FALSE))/100</f>
        <v>4.1335835556230396E-2</v>
      </c>
      <c r="G99" s="79">
        <f>(VLOOKUP($A98,'Occupancy Raw Data'!$B$8:$BE$51,'Occupancy Raw Data'!AY$3,FALSE))/100</f>
        <v>2.6160583093201101E-2</v>
      </c>
      <c r="H99" s="80">
        <f>(VLOOKUP($A98,'Occupancy Raw Data'!$B$8:$BE$51,'Occupancy Raw Data'!BA$3,FALSE))/100</f>
        <v>4.1696818254192497E-2</v>
      </c>
      <c r="I99" s="80">
        <f>(VLOOKUP($A98,'Occupancy Raw Data'!$B$8:$BE$51,'Occupancy Raw Data'!BB$3,FALSE))/100</f>
        <v>3.0826437650192901E-2</v>
      </c>
      <c r="J99" s="79">
        <f>(VLOOKUP($A98,'Occupancy Raw Data'!$B$8:$BE$51,'Occupancy Raw Data'!BC$3,FALSE))/100</f>
        <v>3.6249050996300297E-2</v>
      </c>
      <c r="K99" s="81">
        <f>(VLOOKUP($A98,'Occupancy Raw Data'!$B$8:$BE$51,'Occupancy Raw Data'!BE$3,FALSE))/100</f>
        <v>2.9431524801529E-2</v>
      </c>
      <c r="M99" s="78">
        <f>(VLOOKUP($A98,'ADR Raw Data'!$B$6:$BE$49,'ADR Raw Data'!AT$1,FALSE))/100</f>
        <v>4.9604451893585297E-3</v>
      </c>
      <c r="N99" s="79">
        <f>(VLOOKUP($A98,'ADR Raw Data'!$B$6:$BE$49,'ADR Raw Data'!AU$1,FALSE))/100</f>
        <v>-1.9199440763093101E-4</v>
      </c>
      <c r="O99" s="79">
        <f>(VLOOKUP($A98,'ADR Raw Data'!$B$6:$BE$49,'ADR Raw Data'!AV$1,FALSE))/100</f>
        <v>-4.0877603991231297E-3</v>
      </c>
      <c r="P99" s="79">
        <f>(VLOOKUP($A98,'ADR Raw Data'!$B$6:$BE$49,'ADR Raw Data'!AW$1,FALSE))/100</f>
        <v>-1.9409670702685601E-2</v>
      </c>
      <c r="Q99" s="79">
        <f>(VLOOKUP($A98,'ADR Raw Data'!$B$6:$BE$49,'ADR Raw Data'!AX$1,FALSE))/100</f>
        <v>5.3063078948842801E-3</v>
      </c>
      <c r="R99" s="79">
        <f>(VLOOKUP($A98,'ADR Raw Data'!$B$6:$BE$49,'ADR Raw Data'!AY$1,FALSE))/100</f>
        <v>-2.8001260046424795E-3</v>
      </c>
      <c r="S99" s="80">
        <f>(VLOOKUP($A98,'ADR Raw Data'!$B$6:$BE$49,'ADR Raw Data'!BA$1,FALSE))/100</f>
        <v>4.9729171929338102E-2</v>
      </c>
      <c r="T99" s="80">
        <f>(VLOOKUP($A98,'ADR Raw Data'!$B$6:$BE$49,'ADR Raw Data'!BB$1,FALSE))/100</f>
        <v>4.5607190769398495E-2</v>
      </c>
      <c r="U99" s="79">
        <f>(VLOOKUP($A98,'ADR Raw Data'!$B$6:$BE$49,'ADR Raw Data'!BC$1,FALSE))/100</f>
        <v>4.7690911606518907E-2</v>
      </c>
      <c r="V99" s="81">
        <f>(VLOOKUP($A98,'ADR Raw Data'!$B$6:$BE$49,'ADR Raw Data'!BE$1,FALSE))/100</f>
        <v>1.5880684411998799E-2</v>
      </c>
      <c r="X99" s="78">
        <f>(VLOOKUP($A98,'RevPAR Raw Data'!$B$6:$BE$49,'RevPAR Raw Data'!AT$1,FALSE))/100</f>
        <v>1.8293899085353199E-2</v>
      </c>
      <c r="Y99" s="79">
        <f>(VLOOKUP($A98,'RevPAR Raw Data'!$B$6:$BE$49,'RevPAR Raw Data'!AU$1,FALSE))/100</f>
        <v>4.2793962960558799E-3</v>
      </c>
      <c r="Z99" s="79">
        <f>(VLOOKUP($A98,'RevPAR Raw Data'!$B$6:$BE$49,'RevPAR Raw Data'!AV$1,FALSE))/100</f>
        <v>2.23903619343442E-2</v>
      </c>
      <c r="AA99" s="79">
        <f>(VLOOKUP($A98,'RevPAR Raw Data'!$B$6:$BE$49,'RevPAR Raw Data'!AW$1,FALSE))/100</f>
        <v>2.1842844714533301E-2</v>
      </c>
      <c r="AB99" s="79">
        <f>(VLOOKUP($A98,'RevPAR Raw Data'!$B$6:$BE$49,'RevPAR Raw Data'!AX$1,FALSE))/100</f>
        <v>4.6861484121668406E-2</v>
      </c>
      <c r="AC99" s="79">
        <f>(VLOOKUP($A98,'RevPAR Raw Data'!$B$6:$BE$49,'RevPAR Raw Data'!AY$1,FALSE))/100</f>
        <v>2.3287204159542801E-2</v>
      </c>
      <c r="AD99" s="80">
        <f>(VLOOKUP($A98,'RevPAR Raw Data'!$B$6:$BE$49,'RevPAR Raw Data'!BA$1,FALSE))/100</f>
        <v>9.3499538427399803E-2</v>
      </c>
      <c r="AE99" s="80">
        <f>(VLOOKUP($A98,'RevPAR Raw Data'!$B$6:$BE$49,'RevPAR Raw Data'!BB$1,FALSE))/100</f>
        <v>7.78395356422448E-2</v>
      </c>
      <c r="AF99" s="79">
        <f>(VLOOKUP($A98,'RevPAR Raw Data'!$B$6:$BE$49,'RevPAR Raw Data'!BC$1,FALSE))/100</f>
        <v>8.5668712889703999E-2</v>
      </c>
      <c r="AG99" s="81">
        <f>(VLOOKUP($A98,'RevPAR Raw Data'!$B$6:$BE$49,'RevPAR Raw Data'!BE$1,FALSE))/100</f>
        <v>4.5779601970664795E-2</v>
      </c>
    </row>
    <row r="100" spans="1:33" x14ac:dyDescent="0.25">
      <c r="A100" s="123"/>
      <c r="B100" s="106"/>
      <c r="C100" s="107"/>
      <c r="D100" s="107"/>
      <c r="E100" s="107"/>
      <c r="F100" s="107"/>
      <c r="G100" s="108"/>
      <c r="H100" s="88"/>
      <c r="I100" s="88"/>
      <c r="J100" s="108"/>
      <c r="K100" s="109"/>
      <c r="M100" s="110"/>
      <c r="N100" s="111"/>
      <c r="O100" s="111"/>
      <c r="P100" s="111"/>
      <c r="Q100" s="111"/>
      <c r="R100" s="112"/>
      <c r="S100" s="111"/>
      <c r="T100" s="111"/>
      <c r="U100" s="112"/>
      <c r="V100" s="113"/>
      <c r="X100" s="110"/>
      <c r="Y100" s="111"/>
      <c r="Z100" s="111"/>
      <c r="AA100" s="111"/>
      <c r="AB100" s="111"/>
      <c r="AC100" s="112"/>
      <c r="AD100" s="111"/>
      <c r="AE100" s="111"/>
      <c r="AF100" s="112"/>
      <c r="AG100" s="113"/>
    </row>
    <row r="101" spans="1:33" x14ac:dyDescent="0.25">
      <c r="A101" s="105" t="s">
        <v>49</v>
      </c>
      <c r="B101" s="106">
        <f>(VLOOKUP($A101,'Occupancy Raw Data'!$B$8:$BE$45,'Occupancy Raw Data'!AG$3,FALSE))/100</f>
        <v>0.45610240228012999</v>
      </c>
      <c r="C101" s="107">
        <f>(VLOOKUP($A101,'Occupancy Raw Data'!$B$8:$BE$45,'Occupancy Raw Data'!AH$3,FALSE))/100</f>
        <v>0.56397597719869696</v>
      </c>
      <c r="D101" s="107">
        <f>(VLOOKUP($A101,'Occupancy Raw Data'!$B$8:$BE$45,'Occupancy Raw Data'!AI$3,FALSE))/100</f>
        <v>0.585530333876221</v>
      </c>
      <c r="E101" s="107">
        <f>(VLOOKUP($A101,'Occupancy Raw Data'!$B$8:$BE$45,'Occupancy Raw Data'!AJ$3,FALSE))/100</f>
        <v>0.59069625407166104</v>
      </c>
      <c r="F101" s="107">
        <f>(VLOOKUP($A101,'Occupancy Raw Data'!$B$8:$BE$45,'Occupancy Raw Data'!AK$3,FALSE))/100</f>
        <v>0.59296111563517895</v>
      </c>
      <c r="G101" s="108">
        <f>(VLOOKUP($A101,'Occupancy Raw Data'!$B$8:$BE$45,'Occupancy Raw Data'!AL$3,FALSE))/100</f>
        <v>0.55785321661237708</v>
      </c>
      <c r="H101" s="88">
        <f>(VLOOKUP($A101,'Occupancy Raw Data'!$B$8:$BE$45,'Occupancy Raw Data'!AN$3,FALSE))/100</f>
        <v>0.68666021986970605</v>
      </c>
      <c r="I101" s="88">
        <f>(VLOOKUP($A101,'Occupancy Raw Data'!$B$8:$BE$45,'Occupancy Raw Data'!AO$3,FALSE))/100</f>
        <v>0.683886400651465</v>
      </c>
      <c r="J101" s="108">
        <f>(VLOOKUP($A101,'Occupancy Raw Data'!$B$8:$BE$45,'Occupancy Raw Data'!AP$3,FALSE))/100</f>
        <v>0.68527331026058602</v>
      </c>
      <c r="K101" s="109">
        <f>(VLOOKUP($A101,'Occupancy Raw Data'!$B$8:$BE$45,'Occupancy Raw Data'!AR$3,FALSE))/100</f>
        <v>0.59425895765472303</v>
      </c>
      <c r="M101" s="110">
        <f>VLOOKUP($A101,'ADR Raw Data'!$B$6:$BE$43,'ADR Raw Data'!AG$1,FALSE)</f>
        <v>124.30094292250099</v>
      </c>
      <c r="N101" s="111">
        <f>VLOOKUP($A101,'ADR Raw Data'!$B$6:$BE$43,'ADR Raw Data'!AH$1,FALSE)</f>
        <v>125.79884396715001</v>
      </c>
      <c r="O101" s="111">
        <f>VLOOKUP($A101,'ADR Raw Data'!$B$6:$BE$43,'ADR Raw Data'!AI$1,FALSE)</f>
        <v>125.882101786257</v>
      </c>
      <c r="P101" s="111">
        <f>VLOOKUP($A101,'ADR Raw Data'!$B$6:$BE$43,'ADR Raw Data'!AJ$1,FALSE)</f>
        <v>128.26212519386499</v>
      </c>
      <c r="Q101" s="111">
        <f>VLOOKUP($A101,'ADR Raw Data'!$B$6:$BE$43,'ADR Raw Data'!AK$1,FALSE)</f>
        <v>144.755845242693</v>
      </c>
      <c r="R101" s="112">
        <f>VLOOKUP($A101,'ADR Raw Data'!$B$6:$BE$43,'ADR Raw Data'!AL$1,FALSE)</f>
        <v>130.123052907204</v>
      </c>
      <c r="S101" s="111">
        <f>VLOOKUP($A101,'ADR Raw Data'!$B$6:$BE$43,'ADR Raw Data'!AN$1,FALSE)</f>
        <v>169.74732942963999</v>
      </c>
      <c r="T101" s="111">
        <f>VLOOKUP($A101,'ADR Raw Data'!$B$6:$BE$43,'ADR Raw Data'!AO$1,FALSE)</f>
        <v>164.95361948351501</v>
      </c>
      <c r="U101" s="112">
        <f>VLOOKUP($A101,'ADR Raw Data'!$B$6:$BE$43,'ADR Raw Data'!AP$1,FALSE)</f>
        <v>167.355325398741</v>
      </c>
      <c r="V101" s="113">
        <f>VLOOKUP($A101,'ADR Raw Data'!$B$6:$BE$43,'ADR Raw Data'!AR$1,FALSE)</f>
        <v>142.39008723633299</v>
      </c>
      <c r="X101" s="110">
        <f>VLOOKUP($A101,'RevPAR Raw Data'!$B$6:$BE$43,'RevPAR Raw Data'!AG$1,FALSE)</f>
        <v>56.693958672638402</v>
      </c>
      <c r="Y101" s="111">
        <f>VLOOKUP($A101,'RevPAR Raw Data'!$B$6:$BE$43,'RevPAR Raw Data'!AH$1,FALSE)</f>
        <v>70.947525956840295</v>
      </c>
      <c r="Z101" s="111">
        <f>VLOOKUP($A101,'RevPAR Raw Data'!$B$6:$BE$43,'RevPAR Raw Data'!AI$1,FALSE)</f>
        <v>73.707789087947802</v>
      </c>
      <c r="AA101" s="111">
        <f>VLOOKUP($A101,'RevPAR Raw Data'!$B$6:$BE$43,'RevPAR Raw Data'!AJ$1,FALSE)</f>
        <v>75.763956891286597</v>
      </c>
      <c r="AB101" s="111">
        <f>VLOOKUP($A101,'RevPAR Raw Data'!$B$6:$BE$43,'RevPAR Raw Data'!AK$1,FALSE)</f>
        <v>85.834587489820805</v>
      </c>
      <c r="AC101" s="112">
        <f>VLOOKUP($A101,'RevPAR Raw Data'!$B$6:$BE$43,'RevPAR Raw Data'!AL$1,FALSE)</f>
        <v>72.589563619706794</v>
      </c>
      <c r="AD101" s="111">
        <f>VLOOKUP($A101,'RevPAR Raw Data'!$B$6:$BE$43,'RevPAR Raw Data'!AN$1,FALSE)</f>
        <v>116.558738548452</v>
      </c>
      <c r="AE101" s="111">
        <f>VLOOKUP($A101,'RevPAR Raw Data'!$B$6:$BE$43,'RevPAR Raw Data'!AO$1,FALSE)</f>
        <v>112.809537103013</v>
      </c>
      <c r="AF101" s="112">
        <f>VLOOKUP($A101,'RevPAR Raw Data'!$B$6:$BE$43,'RevPAR Raw Data'!AP$1,FALSE)</f>
        <v>114.68413782573199</v>
      </c>
      <c r="AG101" s="113">
        <f>VLOOKUP($A101,'RevPAR Raw Data'!$B$6:$BE$43,'RevPAR Raw Data'!AR$1,FALSE)</f>
        <v>84.616584821428503</v>
      </c>
    </row>
    <row r="102" spans="1:33" x14ac:dyDescent="0.25">
      <c r="A102" s="90" t="s">
        <v>14</v>
      </c>
      <c r="B102" s="78">
        <f>(VLOOKUP($A101,'Occupancy Raw Data'!$B$8:$BE$51,'Occupancy Raw Data'!AT$3,FALSE))/100</f>
        <v>1.7798980410007E-2</v>
      </c>
      <c r="C102" s="79">
        <f>(VLOOKUP($A101,'Occupancy Raw Data'!$B$8:$BE$51,'Occupancy Raw Data'!AU$3,FALSE))/100</f>
        <v>2.8973776377613399E-2</v>
      </c>
      <c r="D102" s="79">
        <f>(VLOOKUP($A101,'Occupancy Raw Data'!$B$8:$BE$51,'Occupancy Raw Data'!AV$3,FALSE))/100</f>
        <v>3.0941848193066699E-2</v>
      </c>
      <c r="E102" s="79">
        <f>(VLOOKUP($A101,'Occupancy Raw Data'!$B$8:$BE$51,'Occupancy Raw Data'!AW$3,FALSE))/100</f>
        <v>3.7379675610630499E-2</v>
      </c>
      <c r="F102" s="79">
        <f>(VLOOKUP($A101,'Occupancy Raw Data'!$B$8:$BE$51,'Occupancy Raw Data'!AX$3,FALSE))/100</f>
        <v>3.5830932111186098E-2</v>
      </c>
      <c r="G102" s="79">
        <f>(VLOOKUP($A101,'Occupancy Raw Data'!$B$8:$BE$51,'Occupancy Raw Data'!AY$3,FALSE))/100</f>
        <v>3.0755662736203601E-2</v>
      </c>
      <c r="H102" s="80">
        <f>(VLOOKUP($A101,'Occupancy Raw Data'!$B$8:$BE$51,'Occupancy Raw Data'!BA$3,FALSE))/100</f>
        <v>3.8647493251579498E-2</v>
      </c>
      <c r="I102" s="80">
        <f>(VLOOKUP($A101,'Occupancy Raw Data'!$B$8:$BE$51,'Occupancy Raw Data'!BB$3,FALSE))/100</f>
        <v>3.3852967208984903E-2</v>
      </c>
      <c r="J102" s="79">
        <f>(VLOOKUP($A101,'Occupancy Raw Data'!$B$8:$BE$51,'Occupancy Raw Data'!BC$3,FALSE))/100</f>
        <v>3.6249536162739501E-2</v>
      </c>
      <c r="K102" s="81">
        <f>(VLOOKUP($A101,'Occupancy Raw Data'!$B$8:$BE$51,'Occupancy Raw Data'!BE$3,FALSE))/100</f>
        <v>3.2559300581431395E-2</v>
      </c>
      <c r="M102" s="78">
        <f>(VLOOKUP($A101,'ADR Raw Data'!$B$6:$BE$49,'ADR Raw Data'!AT$1,FALSE))/100</f>
        <v>7.8861393436629304E-2</v>
      </c>
      <c r="N102" s="79">
        <f>(VLOOKUP($A101,'ADR Raw Data'!$B$6:$BE$49,'ADR Raw Data'!AU$1,FALSE))/100</f>
        <v>6.2637501943429499E-2</v>
      </c>
      <c r="O102" s="79">
        <f>(VLOOKUP($A101,'ADR Raw Data'!$B$6:$BE$49,'ADR Raw Data'!AV$1,FALSE))/100</f>
        <v>3.2075386770136598E-2</v>
      </c>
      <c r="P102" s="79">
        <f>(VLOOKUP($A101,'ADR Raw Data'!$B$6:$BE$49,'ADR Raw Data'!AW$1,FALSE))/100</f>
        <v>4.8221933941869997E-3</v>
      </c>
      <c r="Q102" s="79">
        <f>(VLOOKUP($A101,'ADR Raw Data'!$B$6:$BE$49,'ADR Raw Data'!AX$1,FALSE))/100</f>
        <v>6.72835662531375E-2</v>
      </c>
      <c r="R102" s="79">
        <f>(VLOOKUP($A101,'ADR Raw Data'!$B$6:$BE$49,'ADR Raw Data'!AY$1,FALSE))/100</f>
        <v>4.7612602501065894E-2</v>
      </c>
      <c r="S102" s="80">
        <f>(VLOOKUP($A101,'ADR Raw Data'!$B$6:$BE$49,'ADR Raw Data'!BA$1,FALSE))/100</f>
        <v>0.14487062656012401</v>
      </c>
      <c r="T102" s="80">
        <f>(VLOOKUP($A101,'ADR Raw Data'!$B$6:$BE$49,'ADR Raw Data'!BB$1,FALSE))/100</f>
        <v>0.142052774296584</v>
      </c>
      <c r="U102" s="79">
        <f>(VLOOKUP($A101,'ADR Raw Data'!$B$6:$BE$49,'ADR Raw Data'!BC$1,FALSE))/100</f>
        <v>0.14351762357796</v>
      </c>
      <c r="V102" s="81">
        <f>(VLOOKUP($A101,'ADR Raw Data'!$B$6:$BE$49,'ADR Raw Data'!BE$1,FALSE))/100</f>
        <v>8.2992135033280401E-2</v>
      </c>
      <c r="X102" s="78">
        <f>(VLOOKUP($A101,'RevPAR Raw Data'!$B$6:$BE$49,'RevPAR Raw Data'!AT$1,FALSE))/100</f>
        <v>9.8064026243520702E-2</v>
      </c>
      <c r="Y102" s="79">
        <f>(VLOOKUP($A101,'RevPAR Raw Data'!$B$6:$BE$49,'RevPAR Raw Data'!AU$1,FALSE))/100</f>
        <v>9.3426123295204208E-2</v>
      </c>
      <c r="Z102" s="79">
        <f>(VLOOKUP($A101,'RevPAR Raw Data'!$B$6:$BE$49,'RevPAR Raw Data'!AV$1,FALSE))/100</f>
        <v>6.4009706711378692E-2</v>
      </c>
      <c r="AA102" s="79">
        <f>(VLOOKUP($A101,'RevPAR Raw Data'!$B$6:$BE$49,'RevPAR Raw Data'!AW$1,FALSE))/100</f>
        <v>4.2382121029623895E-2</v>
      </c>
      <c r="AB102" s="79">
        <f>(VLOOKUP($A101,'RevPAR Raw Data'!$B$6:$BE$49,'RevPAR Raw Data'!AX$1,FALSE))/100</f>
        <v>0.10552533125893801</v>
      </c>
      <c r="AC102" s="79">
        <f>(VLOOKUP($A101,'RevPAR Raw Data'!$B$6:$BE$49,'RevPAR Raw Data'!AY$1,FALSE))/100</f>
        <v>7.9832622381785304E-2</v>
      </c>
      <c r="AD102" s="80">
        <f>(VLOOKUP($A101,'RevPAR Raw Data'!$B$6:$BE$49,'RevPAR Raw Data'!BA$1,FALSE))/100</f>
        <v>0.189117006374038</v>
      </c>
      <c r="AE102" s="80">
        <f>(VLOOKUP($A101,'RevPAR Raw Data'!$B$6:$BE$49,'RevPAR Raw Data'!BB$1,FALSE))/100</f>
        <v>0.18071464941577703</v>
      </c>
      <c r="AF102" s="79">
        <f>(VLOOKUP($A101,'RevPAR Raw Data'!$B$6:$BE$49,'RevPAR Raw Data'!BC$1,FALSE))/100</f>
        <v>0.18496960702657902</v>
      </c>
      <c r="AG102" s="81">
        <f>(VLOOKUP($A101,'RevPAR Raw Data'!$B$6:$BE$49,'RevPAR Raw Data'!BE$1,FALSE))/100</f>
        <v>0.118253601485155</v>
      </c>
    </row>
    <row r="103" spans="1:33" x14ac:dyDescent="0.25">
      <c r="A103" s="128"/>
      <c r="B103" s="106"/>
      <c r="C103" s="107"/>
      <c r="D103" s="107"/>
      <c r="E103" s="107"/>
      <c r="F103" s="107"/>
      <c r="G103" s="108"/>
      <c r="H103" s="88"/>
      <c r="I103" s="88"/>
      <c r="J103" s="108"/>
      <c r="K103" s="109"/>
      <c r="M103" s="110"/>
      <c r="N103" s="111"/>
      <c r="O103" s="111"/>
      <c r="P103" s="111"/>
      <c r="Q103" s="111"/>
      <c r="R103" s="112"/>
      <c r="S103" s="111"/>
      <c r="T103" s="111"/>
      <c r="U103" s="112"/>
      <c r="V103" s="113"/>
      <c r="X103" s="110"/>
      <c r="Y103" s="111"/>
      <c r="Z103" s="111"/>
      <c r="AA103" s="111"/>
      <c r="AB103" s="111"/>
      <c r="AC103" s="112"/>
      <c r="AD103" s="111"/>
      <c r="AE103" s="111"/>
      <c r="AF103" s="112"/>
      <c r="AG103" s="113"/>
    </row>
    <row r="104" spans="1:33" x14ac:dyDescent="0.25">
      <c r="A104" s="105" t="s">
        <v>53</v>
      </c>
      <c r="B104" s="106">
        <f>(VLOOKUP($A104,'Occupancy Raw Data'!$B$8:$BE$54,'Occupancy Raw Data'!AG$3,FALSE))/100</f>
        <v>0.47908745247148199</v>
      </c>
      <c r="C104" s="107">
        <f>(VLOOKUP($A104,'Occupancy Raw Data'!$B$8:$BE$54,'Occupancy Raw Data'!AH$3,FALSE))/100</f>
        <v>0.55623574144486598</v>
      </c>
      <c r="D104" s="107">
        <f>(VLOOKUP($A104,'Occupancy Raw Data'!$B$8:$BE$54,'Occupancy Raw Data'!AI$3,FALSE))/100</f>
        <v>0.58319391634980899</v>
      </c>
      <c r="E104" s="107">
        <f>(VLOOKUP($A104,'Occupancy Raw Data'!$B$8:$BE$54,'Occupancy Raw Data'!AJ$3,FALSE))/100</f>
        <v>0.59920152091254697</v>
      </c>
      <c r="F104" s="107">
        <f>(VLOOKUP($A104,'Occupancy Raw Data'!$B$8:$BE$54,'Occupancy Raw Data'!AK$3,FALSE))/100</f>
        <v>0.62201520912547503</v>
      </c>
      <c r="G104" s="108">
        <f>(VLOOKUP($A104,'Occupancy Raw Data'!$B$8:$BE$54,'Occupancy Raw Data'!AL$3,FALSE))/100</f>
        <v>0.56794676806083599</v>
      </c>
      <c r="H104" s="88">
        <f>(VLOOKUP($A104,'Occupancy Raw Data'!$B$8:$BE$54,'Occupancy Raw Data'!AN$3,FALSE))/100</f>
        <v>0.72114068441064605</v>
      </c>
      <c r="I104" s="88">
        <f>(VLOOKUP($A104,'Occupancy Raw Data'!$B$8:$BE$54,'Occupancy Raw Data'!AO$3,FALSE))/100</f>
        <v>0.72334600760456202</v>
      </c>
      <c r="J104" s="108">
        <f>(VLOOKUP($A104,'Occupancy Raw Data'!$B$8:$BE$54,'Occupancy Raw Data'!AP$3,FALSE))/100</f>
        <v>0.72224334600760398</v>
      </c>
      <c r="K104" s="109">
        <f>(VLOOKUP($A104,'Occupancy Raw Data'!$B$8:$BE$54,'Occupancy Raw Data'!AR$3,FALSE))/100</f>
        <v>0.61203150461705502</v>
      </c>
      <c r="M104" s="110">
        <f>VLOOKUP($A104,'ADR Raw Data'!$B$6:$BE$54,'ADR Raw Data'!AG$1,FALSE)</f>
        <v>45.595809125475199</v>
      </c>
      <c r="N104" s="111">
        <f>VLOOKUP($A104,'ADR Raw Data'!$B$6:$BE$54,'ADR Raw Data'!AH$1,FALSE)</f>
        <v>54.425522813688197</v>
      </c>
      <c r="O104" s="111">
        <f>VLOOKUP($A104,'ADR Raw Data'!$B$6:$BE$54,'ADR Raw Data'!AI$1,FALSE)</f>
        <v>57.5625171102661</v>
      </c>
      <c r="P104" s="111">
        <f>VLOOKUP($A104,'ADR Raw Data'!$B$6:$BE$54,'ADR Raw Data'!AJ$1,FALSE)</f>
        <v>59.282572623574097</v>
      </c>
      <c r="Q104" s="111">
        <f>VLOOKUP($A104,'ADR Raw Data'!$B$6:$BE$54,'ADR Raw Data'!AK$1,FALSE)</f>
        <v>62.756936501901102</v>
      </c>
      <c r="R104" s="112">
        <f>VLOOKUP($A104,'ADR Raw Data'!$B$6:$BE$54,'ADR Raw Data'!AL$1,FALSE)</f>
        <v>55.924671634980903</v>
      </c>
      <c r="S104" s="111">
        <f>VLOOKUP($A104,'ADR Raw Data'!$B$6:$BE$54,'ADR Raw Data'!AN$1,FALSE)</f>
        <v>83.802833840304103</v>
      </c>
      <c r="T104" s="111">
        <f>VLOOKUP($A104,'ADR Raw Data'!$B$6:$BE$54,'ADR Raw Data'!AO$1,FALSE)</f>
        <v>85.165123954372604</v>
      </c>
      <c r="U104" s="112">
        <f>VLOOKUP($A104,'ADR Raw Data'!$B$6:$BE$54,'ADR Raw Data'!AP$1,FALSE)</f>
        <v>84.483978897338403</v>
      </c>
      <c r="V104" s="113">
        <f>VLOOKUP($A104,'ADR Raw Data'!$B$6:$BE$54,'ADR Raw Data'!AR$1,FALSE)</f>
        <v>64.084473709940198</v>
      </c>
      <c r="X104" s="110">
        <f>VLOOKUP($A104,'RevPAR Raw Data'!$B$6:$BE$54,'RevPAR Raw Data'!AG$1,FALSE)</f>
        <v>45.595809125475199</v>
      </c>
      <c r="Y104" s="111">
        <f>VLOOKUP($A104,'RevPAR Raw Data'!$B$6:$BE$54,'RevPAR Raw Data'!AH$1,FALSE)</f>
        <v>54.425522813688197</v>
      </c>
      <c r="Z104" s="111">
        <f>VLOOKUP($A104,'RevPAR Raw Data'!$B$6:$BE$54,'RevPAR Raw Data'!AI$1,FALSE)</f>
        <v>57.5625171102661</v>
      </c>
      <c r="AA104" s="111">
        <f>VLOOKUP($A104,'RevPAR Raw Data'!$B$6:$BE$54,'RevPAR Raw Data'!AJ$1,FALSE)</f>
        <v>59.282572623574097</v>
      </c>
      <c r="AB104" s="111">
        <f>VLOOKUP($A104,'RevPAR Raw Data'!$B$6:$BE$54,'RevPAR Raw Data'!AK$1,FALSE)</f>
        <v>62.756936501901102</v>
      </c>
      <c r="AC104" s="112">
        <f>VLOOKUP($A104,'RevPAR Raw Data'!$B$6:$BE$54,'RevPAR Raw Data'!AL$1,FALSE)</f>
        <v>55.924671634980903</v>
      </c>
      <c r="AD104" s="111">
        <f>VLOOKUP($A104,'RevPAR Raw Data'!$B$6:$BE$54,'RevPAR Raw Data'!AN$1,FALSE)</f>
        <v>83.802833840304103</v>
      </c>
      <c r="AE104" s="111">
        <f>VLOOKUP($A104,'RevPAR Raw Data'!$B$6:$BE$54,'RevPAR Raw Data'!AO$1,FALSE)</f>
        <v>85.165123954372604</v>
      </c>
      <c r="AF104" s="112">
        <f>VLOOKUP($A104,'RevPAR Raw Data'!$B$6:$BE$54,'RevPAR Raw Data'!AP$1,FALSE)</f>
        <v>84.483978897338403</v>
      </c>
      <c r="AG104" s="113">
        <f>VLOOKUP($A104,'RevPAR Raw Data'!$B$6:$BE$54,'RevPAR Raw Data'!AR$1,FALSE)</f>
        <v>64.084473709940198</v>
      </c>
    </row>
    <row r="105" spans="1:33" x14ac:dyDescent="0.25">
      <c r="A105" s="90" t="s">
        <v>14</v>
      </c>
      <c r="B105" s="78">
        <f>(VLOOKUP($A104,'Occupancy Raw Data'!$B$8:$BE$54,'Occupancy Raw Data'!AT$3,FALSE))/100</f>
        <v>-3.5536541767224898E-3</v>
      </c>
      <c r="C105" s="79">
        <f>(VLOOKUP($A104,'Occupancy Raw Data'!$B$8:$BE$54,'Occupancy Raw Data'!AU$3,FALSE))/100</f>
        <v>-2.12251853087598E-2</v>
      </c>
      <c r="D105" s="79">
        <f>(VLOOKUP($A104,'Occupancy Raw Data'!$B$8:$BE$54,'Occupancy Raw Data'!AV$3,FALSE))/100</f>
        <v>-4.1168613895610001E-3</v>
      </c>
      <c r="E105" s="79">
        <f>(VLOOKUP($A104,'Occupancy Raw Data'!$B$8:$BE$54,'Occupancy Raw Data'!AW$3,FALSE))/100</f>
        <v>3.0783061284752701E-2</v>
      </c>
      <c r="F105" s="79">
        <f>(VLOOKUP($A104,'Occupancy Raw Data'!$B$8:$BE$54,'Occupancy Raw Data'!AX$3,FALSE))/100</f>
        <v>5.09196586179613E-2</v>
      </c>
      <c r="G105" s="79">
        <f>(VLOOKUP($A104,'Occupancy Raw Data'!$B$8:$BE$54,'Occupancy Raw Data'!AY$3,FALSE))/100</f>
        <v>1.1343394106290801E-2</v>
      </c>
      <c r="H105" s="80">
        <f>(VLOOKUP($A104,'Occupancy Raw Data'!$B$8:$BE$54,'Occupancy Raw Data'!BA$3,FALSE))/100</f>
        <v>2.8642049867906E-2</v>
      </c>
      <c r="I105" s="80">
        <f>(VLOOKUP($A104,'Occupancy Raw Data'!$B$8:$BE$54,'Occupancy Raw Data'!BB$3,FALSE))/100</f>
        <v>1.2101117047506101E-3</v>
      </c>
      <c r="J105" s="79">
        <f>(VLOOKUP($A104,'Occupancy Raw Data'!$B$8:$BE$54,'Occupancy Raw Data'!BC$3,FALSE))/100</f>
        <v>1.47197835387391E-2</v>
      </c>
      <c r="K105" s="81">
        <f>(VLOOKUP($A104,'Occupancy Raw Data'!$B$8:$BE$54,'Occupancy Raw Data'!BE$3,FALSE))/100</f>
        <v>1.2479278872944598E-2</v>
      </c>
      <c r="M105" s="78">
        <f>(VLOOKUP($A104,'ADR Raw Data'!$B$6:$BE$52,'ADR Raw Data'!AT$1,FALSE))/100</f>
        <v>-4.2868531122329703E-2</v>
      </c>
      <c r="N105" s="79">
        <f>(VLOOKUP($A104,'ADR Raw Data'!$B$6:$BE$52,'ADR Raw Data'!AU$1,FALSE))/100</f>
        <v>-5.96342247415644E-2</v>
      </c>
      <c r="O105" s="79">
        <f>(VLOOKUP($A104,'ADR Raw Data'!$B$6:$BE$52,'ADR Raw Data'!AV$1,FALSE))/100</f>
        <v>-4.7335348616347896E-2</v>
      </c>
      <c r="P105" s="79">
        <f>(VLOOKUP($A104,'ADR Raw Data'!$B$6:$BE$52,'ADR Raw Data'!AW$1,FALSE))/100</f>
        <v>-1.4978166749440899E-2</v>
      </c>
      <c r="Q105" s="79">
        <f>(VLOOKUP($A104,'ADR Raw Data'!$B$6:$BE$52,'ADR Raw Data'!AX$1,FALSE))/100</f>
        <v>6.1124450599675199E-3</v>
      </c>
      <c r="R105" s="79">
        <f>(VLOOKUP($A104,'ADR Raw Data'!$B$6:$BE$52,'ADR Raw Data'!AY$1,FALSE))/100</f>
        <v>-3.07591246007251E-2</v>
      </c>
      <c r="S105" s="80">
        <f>(VLOOKUP($A104,'ADR Raw Data'!$B$6:$BE$52,'ADR Raw Data'!BA$1,FALSE))/100</f>
        <v>-1.23864598282363E-2</v>
      </c>
      <c r="T105" s="80">
        <f>(VLOOKUP($A104,'ADR Raw Data'!$B$6:$BE$52,'ADR Raw Data'!BB$1,FALSE))/100</f>
        <v>-3.9846986656992697E-2</v>
      </c>
      <c r="U105" s="79">
        <f>(VLOOKUP($A104,'ADR Raw Data'!$B$6:$BE$52,'ADR Raw Data'!BC$1,FALSE))/100</f>
        <v>-2.6420963464067498E-2</v>
      </c>
      <c r="V105" s="81">
        <f>(VLOOKUP($A104,'ADR Raw Data'!$B$6:$BE$52,'ADR Raw Data'!BE$1,FALSE))/100</f>
        <v>-2.9129643981935599E-2</v>
      </c>
      <c r="X105" s="78">
        <f>(VLOOKUP($A104,'RevPAR Raw Data'!$B$6:$BE$52,'RevPAR Raw Data'!AT$1,FALSE))/100</f>
        <v>-4.2868531122329703E-2</v>
      </c>
      <c r="Y105" s="79">
        <f>(VLOOKUP($A104,'RevPAR Raw Data'!$B$6:$BE$52,'RevPAR Raw Data'!AU$1,FALSE))/100</f>
        <v>-5.96342247415644E-2</v>
      </c>
      <c r="Z105" s="79">
        <f>(VLOOKUP($A104,'RevPAR Raw Data'!$B$6:$BE$52,'RevPAR Raw Data'!AV$1,FALSE))/100</f>
        <v>-4.7335348616347896E-2</v>
      </c>
      <c r="AA105" s="79">
        <f>(VLOOKUP($A104,'RevPAR Raw Data'!$B$6:$BE$52,'RevPAR Raw Data'!AW$1,FALSE))/100</f>
        <v>-1.4978166749440899E-2</v>
      </c>
      <c r="AB105" s="79">
        <f>(VLOOKUP($A104,'RevPAR Raw Data'!$B$6:$BE$52,'RevPAR Raw Data'!AX$1,FALSE))/100</f>
        <v>6.1124450599675199E-3</v>
      </c>
      <c r="AC105" s="79">
        <f>(VLOOKUP($A104,'RevPAR Raw Data'!$B$6:$BE$52,'RevPAR Raw Data'!AY$1,FALSE))/100</f>
        <v>-3.07591246007251E-2</v>
      </c>
      <c r="AD105" s="80">
        <f>(VLOOKUP($A104,'RevPAR Raw Data'!$B$6:$BE$52,'RevPAR Raw Data'!BA$1,FALSE))/100</f>
        <v>-1.23864598282363E-2</v>
      </c>
      <c r="AE105" s="80">
        <f>(VLOOKUP($A104,'RevPAR Raw Data'!$B$6:$BE$52,'RevPAR Raw Data'!BB$1,FALSE))/100</f>
        <v>-3.9846986656992697E-2</v>
      </c>
      <c r="AF105" s="79">
        <f>(VLOOKUP($A104,'RevPAR Raw Data'!$B$6:$BE$52,'RevPAR Raw Data'!BC$1,FALSE))/100</f>
        <v>-2.6420963464067498E-2</v>
      </c>
      <c r="AG105" s="81">
        <f>(VLOOKUP($A104,'RevPAR Raw Data'!$B$6:$BE$52,'RevPAR Raw Data'!BE$1,FALSE))/100</f>
        <v>-2.9129643981935599E-2</v>
      </c>
    </row>
    <row r="106" spans="1:33" x14ac:dyDescent="0.25">
      <c r="A106" s="128"/>
      <c r="B106" s="106"/>
      <c r="C106" s="107"/>
      <c r="D106" s="107"/>
      <c r="E106" s="107"/>
      <c r="F106" s="107"/>
      <c r="G106" s="108"/>
      <c r="H106" s="88"/>
      <c r="I106" s="88"/>
      <c r="J106" s="108"/>
      <c r="K106" s="109"/>
      <c r="M106" s="110"/>
      <c r="N106" s="111"/>
      <c r="O106" s="111"/>
      <c r="P106" s="111"/>
      <c r="Q106" s="111"/>
      <c r="R106" s="112"/>
      <c r="S106" s="111"/>
      <c r="T106" s="111"/>
      <c r="U106" s="112"/>
      <c r="V106" s="113"/>
      <c r="X106" s="110"/>
      <c r="Y106" s="111"/>
      <c r="Z106" s="111"/>
      <c r="AA106" s="111"/>
      <c r="AB106" s="111"/>
      <c r="AC106" s="112"/>
      <c r="AD106" s="111"/>
      <c r="AE106" s="111"/>
      <c r="AF106" s="112"/>
      <c r="AG106" s="113"/>
    </row>
    <row r="107" spans="1:33" x14ac:dyDescent="0.25">
      <c r="A107" s="105" t="s">
        <v>52</v>
      </c>
      <c r="B107" s="106">
        <f>(VLOOKUP($A107,'Occupancy Raw Data'!$B$8:$BE$45,'Occupancy Raw Data'!AG$3,FALSE))/100</f>
        <v>0.53951500348918302</v>
      </c>
      <c r="C107" s="107">
        <f>(VLOOKUP($A107,'Occupancy Raw Data'!$B$8:$BE$45,'Occupancy Raw Data'!AH$3,FALSE))/100</f>
        <v>0.65252093510118603</v>
      </c>
      <c r="D107" s="107">
        <f>(VLOOKUP($A107,'Occupancy Raw Data'!$B$8:$BE$45,'Occupancy Raw Data'!AI$3,FALSE))/100</f>
        <v>0.69412944870900206</v>
      </c>
      <c r="E107" s="107">
        <f>(VLOOKUP($A107,'Occupancy Raw Data'!$B$8:$BE$45,'Occupancy Raw Data'!AJ$3,FALSE))/100</f>
        <v>0.70987438939288194</v>
      </c>
      <c r="F107" s="107">
        <f>(VLOOKUP($A107,'Occupancy Raw Data'!$B$8:$BE$45,'Occupancy Raw Data'!AK$3,FALSE))/100</f>
        <v>0.70128227494766193</v>
      </c>
      <c r="G107" s="108">
        <f>(VLOOKUP($A107,'Occupancy Raw Data'!$B$8:$BE$45,'Occupancy Raw Data'!AL$3,FALSE))/100</f>
        <v>0.65946441032798309</v>
      </c>
      <c r="H107" s="88">
        <f>(VLOOKUP($A107,'Occupancy Raw Data'!$B$8:$BE$45,'Occupancy Raw Data'!AN$3,FALSE))/100</f>
        <v>0.77564549895324408</v>
      </c>
      <c r="I107" s="88">
        <f>(VLOOKUP($A107,'Occupancy Raw Data'!$B$8:$BE$45,'Occupancy Raw Data'!AO$3,FALSE))/100</f>
        <v>0.76744591765526804</v>
      </c>
      <c r="J107" s="108">
        <f>(VLOOKUP($A107,'Occupancy Raw Data'!$B$8:$BE$45,'Occupancy Raw Data'!AP$3,FALSE))/100</f>
        <v>0.77154570830425595</v>
      </c>
      <c r="K107" s="109">
        <f>(VLOOKUP($A107,'Occupancy Raw Data'!$B$8:$BE$45,'Occupancy Raw Data'!AR$3,FALSE))/100</f>
        <v>0.69148763832120397</v>
      </c>
      <c r="M107" s="110">
        <f>VLOOKUP($A107,'ADR Raw Data'!$B$6:$BE$43,'ADR Raw Data'!AG$1,FALSE)</f>
        <v>96.962784963621601</v>
      </c>
      <c r="N107" s="111">
        <f>VLOOKUP($A107,'ADR Raw Data'!$B$6:$BE$43,'ADR Raw Data'!AH$1,FALSE)</f>
        <v>98.445794398770104</v>
      </c>
      <c r="O107" s="111">
        <f>VLOOKUP($A107,'ADR Raw Data'!$B$6:$BE$43,'ADR Raw Data'!AI$1,FALSE)</f>
        <v>100.97918316054</v>
      </c>
      <c r="P107" s="111">
        <f>VLOOKUP($A107,'ADR Raw Data'!$B$6:$BE$43,'ADR Raw Data'!AJ$1,FALSE)</f>
        <v>101.29946547063101</v>
      </c>
      <c r="Q107" s="111">
        <f>VLOOKUP($A107,'ADR Raw Data'!$B$6:$BE$43,'ADR Raw Data'!AK$1,FALSE)</f>
        <v>103.480348902294</v>
      </c>
      <c r="R107" s="112">
        <f>VLOOKUP($A107,'ADR Raw Data'!$B$6:$BE$43,'ADR Raw Data'!AL$1,FALSE)</f>
        <v>100.42157524371299</v>
      </c>
      <c r="S107" s="111">
        <f>VLOOKUP($A107,'ADR Raw Data'!$B$6:$BE$43,'ADR Raw Data'!AN$1,FALSE)</f>
        <v>119.302709739091</v>
      </c>
      <c r="T107" s="111">
        <f>VLOOKUP($A107,'ADR Raw Data'!$B$6:$BE$43,'ADR Raw Data'!AO$1,FALSE)</f>
        <v>119.416658899749</v>
      </c>
      <c r="U107" s="112">
        <f>VLOOKUP($A107,'ADR Raw Data'!$B$6:$BE$43,'ADR Raw Data'!AP$1,FALSE)</f>
        <v>119.359381571509</v>
      </c>
      <c r="V107" s="113">
        <f>VLOOKUP($A107,'ADR Raw Data'!$B$6:$BE$43,'ADR Raw Data'!AR$1,FALSE)</f>
        <v>106.45882114956601</v>
      </c>
      <c r="X107" s="110">
        <f>VLOOKUP($A107,'RevPAR Raw Data'!$B$6:$BE$43,'RevPAR Raw Data'!AG$1,FALSE)</f>
        <v>52.312877267969199</v>
      </c>
      <c r="Y107" s="111">
        <f>VLOOKUP($A107,'RevPAR Raw Data'!$B$6:$BE$43,'RevPAR Raw Data'!AH$1,FALSE)</f>
        <v>64.237941817864595</v>
      </c>
      <c r="Z107" s="111">
        <f>VLOOKUP($A107,'RevPAR Raw Data'!$B$6:$BE$43,'RevPAR Raw Data'!AI$1,FALSE)</f>
        <v>70.092624738311201</v>
      </c>
      <c r="AA107" s="111">
        <f>VLOOKUP($A107,'RevPAR Raw Data'!$B$6:$BE$43,'RevPAR Raw Data'!AJ$1,FALSE)</f>
        <v>71.909896196789902</v>
      </c>
      <c r="AB107" s="111">
        <f>VLOOKUP($A107,'RevPAR Raw Data'!$B$6:$BE$43,'RevPAR Raw Data'!AK$1,FALSE)</f>
        <v>72.568934490579196</v>
      </c>
      <c r="AC107" s="112">
        <f>VLOOKUP($A107,'RevPAR Raw Data'!$B$6:$BE$43,'RevPAR Raw Data'!AL$1,FALSE)</f>
        <v>66.224454902302796</v>
      </c>
      <c r="AD107" s="111">
        <f>VLOOKUP($A107,'RevPAR Raw Data'!$B$6:$BE$43,'RevPAR Raw Data'!AN$1,FALSE)</f>
        <v>92.536609822051602</v>
      </c>
      <c r="AE107" s="111">
        <f>VLOOKUP($A107,'RevPAR Raw Data'!$B$6:$BE$43,'RevPAR Raw Data'!AO$1,FALSE)</f>
        <v>91.645827372644803</v>
      </c>
      <c r="AF107" s="112">
        <f>VLOOKUP($A107,'RevPAR Raw Data'!$B$6:$BE$43,'RevPAR Raw Data'!AP$1,FALSE)</f>
        <v>92.091218597348202</v>
      </c>
      <c r="AG107" s="113">
        <f>VLOOKUP($A107,'RevPAR Raw Data'!$B$6:$BE$43,'RevPAR Raw Data'!AR$1,FALSE)</f>
        <v>73.614958815172898</v>
      </c>
    </row>
    <row r="108" spans="1:33" x14ac:dyDescent="0.25">
      <c r="A108" s="90" t="s">
        <v>14</v>
      </c>
      <c r="B108" s="78">
        <f>(VLOOKUP($A107,'Occupancy Raw Data'!$B$8:$BE$51,'Occupancy Raw Data'!AT$3,FALSE))/100</f>
        <v>0.11707532605412301</v>
      </c>
      <c r="C108" s="79">
        <f>(VLOOKUP($A107,'Occupancy Raw Data'!$B$8:$BE$51,'Occupancy Raw Data'!AU$3,FALSE))/100</f>
        <v>0.12788963887851801</v>
      </c>
      <c r="D108" s="79">
        <f>(VLOOKUP($A107,'Occupancy Raw Data'!$B$8:$BE$51,'Occupancy Raw Data'!AV$3,FALSE))/100</f>
        <v>0.176870016700819</v>
      </c>
      <c r="E108" s="79">
        <f>(VLOOKUP($A107,'Occupancy Raw Data'!$B$8:$BE$51,'Occupancy Raw Data'!AW$3,FALSE))/100</f>
        <v>0.16700368682859298</v>
      </c>
      <c r="F108" s="79">
        <f>(VLOOKUP($A107,'Occupancy Raw Data'!$B$8:$BE$51,'Occupancy Raw Data'!AX$3,FALSE))/100</f>
        <v>0.19968332151889498</v>
      </c>
      <c r="G108" s="79">
        <f>(VLOOKUP($A107,'Occupancy Raw Data'!$B$8:$BE$51,'Occupancy Raw Data'!AY$3,FALSE))/100</f>
        <v>0.15933169159077901</v>
      </c>
      <c r="H108" s="80">
        <f>(VLOOKUP($A107,'Occupancy Raw Data'!$B$8:$BE$51,'Occupancy Raw Data'!BA$3,FALSE))/100</f>
        <v>9.2235498525997897E-2</v>
      </c>
      <c r="I108" s="80">
        <f>(VLOOKUP($A107,'Occupancy Raw Data'!$B$8:$BE$51,'Occupancy Raw Data'!BB$3,FALSE))/100</f>
        <v>6.6138534153034598E-2</v>
      </c>
      <c r="J108" s="79">
        <f>(VLOOKUP($A107,'Occupancy Raw Data'!$B$8:$BE$51,'Occupancy Raw Data'!BC$3,FALSE))/100</f>
        <v>7.90985772697783E-2</v>
      </c>
      <c r="K108" s="81">
        <f>(VLOOKUP($A107,'Occupancy Raw Data'!$B$8:$BE$51,'Occupancy Raw Data'!BE$3,FALSE))/100</f>
        <v>0.13248841701466799</v>
      </c>
      <c r="M108" s="78">
        <f>(VLOOKUP($A107,'ADR Raw Data'!$B$6:$BE$49,'ADR Raw Data'!AT$1,FALSE))/100</f>
        <v>3.2781313192125301E-2</v>
      </c>
      <c r="N108" s="79">
        <f>(VLOOKUP($A107,'ADR Raw Data'!$B$6:$BE$49,'ADR Raw Data'!AU$1,FALSE))/100</f>
        <v>1.8584289328627802E-2</v>
      </c>
      <c r="O108" s="79">
        <f>(VLOOKUP($A107,'ADR Raw Data'!$B$6:$BE$49,'ADR Raw Data'!AV$1,FALSE))/100</f>
        <v>4.80485073331628E-2</v>
      </c>
      <c r="P108" s="79">
        <f>(VLOOKUP($A107,'ADR Raw Data'!$B$6:$BE$49,'ADR Raw Data'!AW$1,FALSE))/100</f>
        <v>3.08281583709464E-2</v>
      </c>
      <c r="Q108" s="79">
        <f>(VLOOKUP($A107,'ADR Raw Data'!$B$6:$BE$49,'ADR Raw Data'!AX$1,FALSE))/100</f>
        <v>4.7956327425466301E-2</v>
      </c>
      <c r="R108" s="79">
        <f>(VLOOKUP($A107,'ADR Raw Data'!$B$6:$BE$49,'ADR Raw Data'!AY$1,FALSE))/100</f>
        <v>3.6393946838319896E-2</v>
      </c>
      <c r="S108" s="80">
        <f>(VLOOKUP($A107,'ADR Raw Data'!$B$6:$BE$49,'ADR Raw Data'!BA$1,FALSE))/100</f>
        <v>4.0505929281858595E-2</v>
      </c>
      <c r="T108" s="80">
        <f>(VLOOKUP($A107,'ADR Raw Data'!$B$6:$BE$49,'ADR Raw Data'!BB$1,FALSE))/100</f>
        <v>3.5592800003881299E-2</v>
      </c>
      <c r="U108" s="79">
        <f>(VLOOKUP($A107,'ADR Raw Data'!$B$6:$BE$49,'ADR Raw Data'!BC$1,FALSE))/100</f>
        <v>3.8019737928756896E-2</v>
      </c>
      <c r="V108" s="81">
        <f>(VLOOKUP($A107,'ADR Raw Data'!$B$6:$BE$49,'ADR Raw Data'!BE$1,FALSE))/100</f>
        <v>3.4100027315728601E-2</v>
      </c>
      <c r="X108" s="78">
        <f>(VLOOKUP($A107,'RevPAR Raw Data'!$B$6:$BE$49,'RevPAR Raw Data'!AT$1,FALSE))/100</f>
        <v>0.15369452217669902</v>
      </c>
      <c r="Y108" s="79">
        <f>(VLOOKUP($A107,'RevPAR Raw Data'!$B$6:$BE$49,'RevPAR Raw Data'!AU$1,FALSE))/100</f>
        <v>0.14885066625819798</v>
      </c>
      <c r="Z108" s="79">
        <f>(VLOOKUP($A107,'RevPAR Raw Data'!$B$6:$BE$49,'RevPAR Raw Data'!AV$1,FALSE))/100</f>
        <v>0.23341686432844699</v>
      </c>
      <c r="AA108" s="79">
        <f>(VLOOKUP($A107,'RevPAR Raw Data'!$B$6:$BE$49,'RevPAR Raw Data'!AW$1,FALSE))/100</f>
        <v>0.20298026130562299</v>
      </c>
      <c r="AB108" s="79">
        <f>(VLOOKUP($A107,'RevPAR Raw Data'!$B$6:$BE$49,'RevPAR Raw Data'!AX$1,FALSE))/100</f>
        <v>0.25721572769252599</v>
      </c>
      <c r="AC108" s="79">
        <f>(VLOOKUP($A107,'RevPAR Raw Data'!$B$6:$BE$49,'RevPAR Raw Data'!AY$1,FALSE))/100</f>
        <v>0.201524347542513</v>
      </c>
      <c r="AD108" s="80">
        <f>(VLOOKUP($A107,'RevPAR Raw Data'!$B$6:$BE$49,'RevPAR Raw Data'!BA$1,FALSE))/100</f>
        <v>0.13647751238842701</v>
      </c>
      <c r="AE108" s="80">
        <f>(VLOOKUP($A107,'RevPAR Raw Data'!$B$6:$BE$49,'RevPAR Raw Data'!BB$1,FALSE))/100</f>
        <v>0.10408538977557401</v>
      </c>
      <c r="AF108" s="79">
        <f>(VLOOKUP($A107,'RevPAR Raw Data'!$B$6:$BE$49,'RevPAR Raw Data'!BC$1,FALSE))/100</f>
        <v>0.12012562237686901</v>
      </c>
      <c r="AG108" s="81">
        <f>(VLOOKUP($A107,'RevPAR Raw Data'!$B$6:$BE$49,'RevPAR Raw Data'!BE$1,FALSE))/100</f>
        <v>0.17110630296961499</v>
      </c>
    </row>
    <row r="109" spans="1:33" x14ac:dyDescent="0.25">
      <c r="A109" s="123"/>
      <c r="B109" s="106"/>
      <c r="C109" s="107"/>
      <c r="D109" s="107"/>
      <c r="E109" s="107"/>
      <c r="F109" s="107"/>
      <c r="G109" s="108"/>
      <c r="H109" s="88"/>
      <c r="I109" s="88"/>
      <c r="J109" s="108"/>
      <c r="K109" s="109"/>
      <c r="M109" s="110"/>
      <c r="N109" s="111"/>
      <c r="O109" s="111"/>
      <c r="P109" s="111"/>
      <c r="Q109" s="111"/>
      <c r="R109" s="112"/>
      <c r="S109" s="111"/>
      <c r="T109" s="111"/>
      <c r="U109" s="112"/>
      <c r="V109" s="113"/>
      <c r="X109" s="110"/>
      <c r="Y109" s="111"/>
      <c r="Z109" s="111"/>
      <c r="AA109" s="111"/>
      <c r="AB109" s="111"/>
      <c r="AC109" s="112"/>
      <c r="AD109" s="111"/>
      <c r="AE109" s="111"/>
      <c r="AF109" s="112"/>
      <c r="AG109" s="113"/>
    </row>
    <row r="110" spans="1:33" x14ac:dyDescent="0.25">
      <c r="A110" s="105" t="s">
        <v>55</v>
      </c>
      <c r="B110" s="106">
        <f>(VLOOKUP($A110,'Occupancy Raw Data'!$B$8:$BE$45,'Occupancy Raw Data'!AG$3,FALSE))/100</f>
        <v>0.48932956538686395</v>
      </c>
      <c r="C110" s="107">
        <f>(VLOOKUP($A110,'Occupancy Raw Data'!$B$8:$BE$45,'Occupancy Raw Data'!AH$3,FALSE))/100</f>
        <v>0.60095497953615196</v>
      </c>
      <c r="D110" s="107">
        <f>(VLOOKUP($A110,'Occupancy Raw Data'!$B$8:$BE$45,'Occupancy Raw Data'!AI$3,FALSE))/100</f>
        <v>0.61376924576105996</v>
      </c>
      <c r="E110" s="107">
        <f>(VLOOKUP($A110,'Occupancy Raw Data'!$B$8:$BE$45,'Occupancy Raw Data'!AJ$3,FALSE))/100</f>
        <v>0.61040732800623598</v>
      </c>
      <c r="F110" s="107">
        <f>(VLOOKUP($A110,'Occupancy Raw Data'!$B$8:$BE$45,'Occupancy Raw Data'!AK$3,FALSE))/100</f>
        <v>0.63559734944455204</v>
      </c>
      <c r="G110" s="108">
        <f>(VLOOKUP($A110,'Occupancy Raw Data'!$B$8:$BE$45,'Occupancy Raw Data'!AL$3,FALSE))/100</f>
        <v>0.59001169362697292</v>
      </c>
      <c r="H110" s="88">
        <f>(VLOOKUP($A110,'Occupancy Raw Data'!$B$8:$BE$45,'Occupancy Raw Data'!AN$3,FALSE))/100</f>
        <v>0.74225297213018904</v>
      </c>
      <c r="I110" s="88">
        <f>(VLOOKUP($A110,'Occupancy Raw Data'!$B$8:$BE$45,'Occupancy Raw Data'!AO$3,FALSE))/100</f>
        <v>0.74468914441629297</v>
      </c>
      <c r="J110" s="108">
        <f>(VLOOKUP($A110,'Occupancy Raw Data'!$B$8:$BE$45,'Occupancy Raw Data'!AP$3,FALSE))/100</f>
        <v>0.743471058273241</v>
      </c>
      <c r="K110" s="109">
        <f>(VLOOKUP($A110,'Occupancy Raw Data'!$B$8:$BE$45,'Occupancy Raw Data'!AR$3,FALSE))/100</f>
        <v>0.63385722638304898</v>
      </c>
      <c r="M110" s="110">
        <f>VLOOKUP($A110,'ADR Raw Data'!$B$6:$BE$43,'ADR Raw Data'!AG$1,FALSE)</f>
        <v>143.982547047694</v>
      </c>
      <c r="N110" s="111">
        <f>VLOOKUP($A110,'ADR Raw Data'!$B$6:$BE$43,'ADR Raw Data'!AH$1,FALSE)</f>
        <v>141.54939597859499</v>
      </c>
      <c r="O110" s="111">
        <f>VLOOKUP($A110,'ADR Raw Data'!$B$6:$BE$43,'ADR Raw Data'!AI$1,FALSE)</f>
        <v>141.47899499880899</v>
      </c>
      <c r="P110" s="111">
        <f>VLOOKUP($A110,'ADR Raw Data'!$B$6:$BE$43,'ADR Raw Data'!AJ$1,FALSE)</f>
        <v>143.637755427841</v>
      </c>
      <c r="Q110" s="111">
        <f>VLOOKUP($A110,'ADR Raw Data'!$B$6:$BE$43,'ADR Raw Data'!AK$1,FALSE)</f>
        <v>156.24352318896101</v>
      </c>
      <c r="R110" s="112">
        <f>VLOOKUP($A110,'ADR Raw Data'!$B$6:$BE$43,'ADR Raw Data'!AL$1,FALSE)</f>
        <v>145.53633425272901</v>
      </c>
      <c r="S110" s="111">
        <f>VLOOKUP($A110,'ADR Raw Data'!$B$6:$BE$43,'ADR Raw Data'!AN$1,FALSE)</f>
        <v>204.42977418931301</v>
      </c>
      <c r="T110" s="111">
        <f>VLOOKUP($A110,'ADR Raw Data'!$B$6:$BE$43,'ADR Raw Data'!AO$1,FALSE)</f>
        <v>203.17591599057801</v>
      </c>
      <c r="U110" s="112">
        <f>VLOOKUP($A110,'ADR Raw Data'!$B$6:$BE$43,'ADR Raw Data'!AP$1,FALSE)</f>
        <v>203.80181794350801</v>
      </c>
      <c r="V110" s="113">
        <f>VLOOKUP($A110,'ADR Raw Data'!$B$6:$BE$43,'ADR Raw Data'!AR$1,FALSE)</f>
        <v>165.06245330258599</v>
      </c>
      <c r="X110" s="110">
        <f>VLOOKUP($A110,'RevPAR Raw Data'!$B$6:$BE$43,'RevPAR Raw Data'!AG$1,FALSE)</f>
        <v>70.454917170142195</v>
      </c>
      <c r="Y110" s="111">
        <f>VLOOKUP($A110,'RevPAR Raw Data'!$B$6:$BE$43,'RevPAR Raw Data'!AH$1,FALSE)</f>
        <v>85.064814363671701</v>
      </c>
      <c r="Z110" s="111">
        <f>VLOOKUP($A110,'RevPAR Raw Data'!$B$6:$BE$43,'RevPAR Raw Data'!AI$1,FALSE)</f>
        <v>86.835456051451899</v>
      </c>
      <c r="AA110" s="111">
        <f>VLOOKUP($A110,'RevPAR Raw Data'!$B$6:$BE$43,'RevPAR Raw Data'!AJ$1,FALSE)</f>
        <v>87.6775384915221</v>
      </c>
      <c r="AB110" s="111">
        <f>VLOOKUP($A110,'RevPAR Raw Data'!$B$6:$BE$43,'RevPAR Raw Data'!AK$1,FALSE)</f>
        <v>99.307969206782303</v>
      </c>
      <c r="AC110" s="112">
        <f>VLOOKUP($A110,'RevPAR Raw Data'!$B$6:$BE$43,'RevPAR Raw Data'!AL$1,FALSE)</f>
        <v>85.868139056714</v>
      </c>
      <c r="AD110" s="111">
        <f>VLOOKUP($A110,'RevPAR Raw Data'!$B$6:$BE$43,'RevPAR Raw Data'!AN$1,FALSE)</f>
        <v>151.73860748392099</v>
      </c>
      <c r="AE110" s="111">
        <f>VLOOKUP($A110,'RevPAR Raw Data'!$B$6:$BE$43,'RevPAR Raw Data'!AO$1,FALSE)</f>
        <v>151.30289904502001</v>
      </c>
      <c r="AF110" s="112">
        <f>VLOOKUP($A110,'RevPAR Raw Data'!$B$6:$BE$43,'RevPAR Raw Data'!AP$1,FALSE)</f>
        <v>151.52075326446999</v>
      </c>
      <c r="AG110" s="113">
        <f>VLOOKUP($A110,'RevPAR Raw Data'!$B$6:$BE$43,'RevPAR Raw Data'!AR$1,FALSE)</f>
        <v>104.626028830358</v>
      </c>
    </row>
    <row r="111" spans="1:33" x14ac:dyDescent="0.25">
      <c r="A111" s="90" t="s">
        <v>14</v>
      </c>
      <c r="B111" s="78">
        <f>(VLOOKUP($A110,'Occupancy Raw Data'!$B$8:$BE$51,'Occupancy Raw Data'!AT$3,FALSE))/100</f>
        <v>-2.2727071961078604E-2</v>
      </c>
      <c r="C111" s="79">
        <f>(VLOOKUP($A110,'Occupancy Raw Data'!$B$8:$BE$51,'Occupancy Raw Data'!AU$3,FALSE))/100</f>
        <v>9.08908608741546E-3</v>
      </c>
      <c r="D111" s="79">
        <f>(VLOOKUP($A110,'Occupancy Raw Data'!$B$8:$BE$51,'Occupancy Raw Data'!AV$3,FALSE))/100</f>
        <v>3.9537100928642502E-2</v>
      </c>
      <c r="E111" s="79">
        <f>(VLOOKUP($A110,'Occupancy Raw Data'!$B$8:$BE$51,'Occupancy Raw Data'!AW$3,FALSE))/100</f>
        <v>-1.8295530809588501E-2</v>
      </c>
      <c r="F111" s="79">
        <f>(VLOOKUP($A110,'Occupancy Raw Data'!$B$8:$BE$51,'Occupancy Raw Data'!AX$3,FALSE))/100</f>
        <v>9.2255210774992401E-3</v>
      </c>
      <c r="G111" s="79">
        <f>(VLOOKUP($A110,'Occupancy Raw Data'!$B$8:$BE$51,'Occupancy Raw Data'!AY$3,FALSE))/100</f>
        <v>4.0198300198662799E-3</v>
      </c>
      <c r="H111" s="80">
        <f>(VLOOKUP($A110,'Occupancy Raw Data'!$B$8:$BE$51,'Occupancy Raw Data'!BA$3,FALSE))/100</f>
        <v>8.8402441676565996E-2</v>
      </c>
      <c r="I111" s="80">
        <f>(VLOOKUP($A110,'Occupancy Raw Data'!$B$8:$BE$51,'Occupancy Raw Data'!BB$3,FALSE))/100</f>
        <v>7.5989145862803809E-2</v>
      </c>
      <c r="J111" s="79">
        <f>(VLOOKUP($A110,'Occupancy Raw Data'!$B$8:$BE$51,'Occupancy Raw Data'!BC$3,FALSE))/100</f>
        <v>8.2150028779957099E-2</v>
      </c>
      <c r="K111" s="81">
        <f>(VLOOKUP($A110,'Occupancy Raw Data'!$B$8:$BE$51,'Occupancy Raw Data'!BE$3,FALSE))/100</f>
        <v>2.8915025452097697E-2</v>
      </c>
      <c r="M111" s="78">
        <f>(VLOOKUP($A110,'ADR Raw Data'!$B$6:$BE$49,'ADR Raw Data'!AT$1,FALSE))/100</f>
        <v>-6.0521718632229202E-2</v>
      </c>
      <c r="N111" s="79">
        <f>(VLOOKUP($A110,'ADR Raw Data'!$B$6:$BE$49,'ADR Raw Data'!AU$1,FALSE))/100</f>
        <v>-6.2172467315363293E-2</v>
      </c>
      <c r="O111" s="79">
        <f>(VLOOKUP($A110,'ADR Raw Data'!$B$6:$BE$49,'ADR Raw Data'!AV$1,FALSE))/100</f>
        <v>-7.8386849822066396E-2</v>
      </c>
      <c r="P111" s="79">
        <f>(VLOOKUP($A110,'ADR Raw Data'!$B$6:$BE$49,'ADR Raw Data'!AW$1,FALSE))/100</f>
        <v>-0.102914820057632</v>
      </c>
      <c r="Q111" s="79">
        <f>(VLOOKUP($A110,'ADR Raw Data'!$B$6:$BE$49,'ADR Raw Data'!AX$1,FALSE))/100</f>
        <v>-6.4520393587939692E-2</v>
      </c>
      <c r="R111" s="79">
        <f>(VLOOKUP($A110,'ADR Raw Data'!$B$6:$BE$49,'ADR Raw Data'!AY$1,FALSE))/100</f>
        <v>-7.4425404889164395E-2</v>
      </c>
      <c r="S111" s="80">
        <f>(VLOOKUP($A110,'ADR Raw Data'!$B$6:$BE$49,'ADR Raw Data'!BA$1,FALSE))/100</f>
        <v>-3.3370128520451904E-3</v>
      </c>
      <c r="T111" s="80">
        <f>(VLOOKUP($A110,'ADR Raw Data'!$B$6:$BE$49,'ADR Raw Data'!BB$1,FALSE))/100</f>
        <v>-4.6366816328476503E-3</v>
      </c>
      <c r="U111" s="79">
        <f>(VLOOKUP($A110,'ADR Raw Data'!$B$6:$BE$49,'ADR Raw Data'!BC$1,FALSE))/100</f>
        <v>-3.97249159856259E-3</v>
      </c>
      <c r="V111" s="81">
        <f>(VLOOKUP($A110,'ADR Raw Data'!$B$6:$BE$49,'ADR Raw Data'!BE$1,FALSE))/100</f>
        <v>-4.2197736198167496E-2</v>
      </c>
      <c r="X111" s="78">
        <f>(VLOOKUP($A110,'RevPAR Raw Data'!$B$6:$BE$49,'RevPAR Raw Data'!AT$1,FALSE))/100</f>
        <v>-8.187330913874509E-2</v>
      </c>
      <c r="Y111" s="79">
        <f>(VLOOKUP($A110,'RevPAR Raw Data'!$B$6:$BE$49,'RevPAR Raw Data'!AU$1,FALSE))/100</f>
        <v>-5.3648472135644193E-2</v>
      </c>
      <c r="Z111" s="79">
        <f>(VLOOKUP($A110,'RevPAR Raw Data'!$B$6:$BE$49,'RevPAR Raw Data'!AV$1,FALSE))/100</f>
        <v>-4.19489376863173E-2</v>
      </c>
      <c r="AA111" s="79">
        <f>(VLOOKUP($A110,'RevPAR Raw Data'!$B$6:$BE$49,'RevPAR Raw Data'!AW$1,FALSE))/100</f>
        <v>-0.11932746960609199</v>
      </c>
      <c r="AB111" s="79">
        <f>(VLOOKUP($A110,'RevPAR Raw Data'!$B$6:$BE$49,'RevPAR Raw Data'!AX$1,FALSE))/100</f>
        <v>-5.58901067614146E-2</v>
      </c>
      <c r="AC111" s="79">
        <f>(VLOOKUP($A110,'RevPAR Raw Data'!$B$6:$BE$49,'RevPAR Raw Data'!AY$1,FALSE))/100</f>
        <v>-7.0704752346112301E-2</v>
      </c>
      <c r="AD111" s="80">
        <f>(VLOOKUP($A110,'RevPAR Raw Data'!$B$6:$BE$49,'RevPAR Raw Data'!BA$1,FALSE))/100</f>
        <v>8.4770428740493897E-2</v>
      </c>
      <c r="AE111" s="80">
        <f>(VLOOKUP($A110,'RevPAR Raw Data'!$B$6:$BE$49,'RevPAR Raw Data'!BB$1,FALSE))/100</f>
        <v>7.1000126753038295E-2</v>
      </c>
      <c r="AF111" s="79">
        <f>(VLOOKUP($A110,'RevPAR Raw Data'!$B$6:$BE$49,'RevPAR Raw Data'!BC$1,FALSE))/100</f>
        <v>7.7851196882244497E-2</v>
      </c>
      <c r="AG111" s="81">
        <f>(VLOOKUP($A110,'RevPAR Raw Data'!$B$6:$BE$49,'RevPAR Raw Data'!BE$1,FALSE))/100</f>
        <v>-1.45028593622607E-2</v>
      </c>
    </row>
    <row r="112" spans="1:33" x14ac:dyDescent="0.25">
      <c r="A112" s="128"/>
      <c r="B112" s="106"/>
      <c r="C112" s="107"/>
      <c r="D112" s="107"/>
      <c r="E112" s="107"/>
      <c r="F112" s="107"/>
      <c r="G112" s="108"/>
      <c r="H112" s="88"/>
      <c r="I112" s="88"/>
      <c r="J112" s="108"/>
      <c r="K112" s="109"/>
      <c r="M112" s="110"/>
      <c r="N112" s="111"/>
      <c r="O112" s="111"/>
      <c r="P112" s="111"/>
      <c r="Q112" s="111"/>
      <c r="R112" s="112"/>
      <c r="S112" s="111"/>
      <c r="T112" s="111"/>
      <c r="U112" s="112"/>
      <c r="V112" s="113"/>
      <c r="X112" s="110"/>
      <c r="Y112" s="111"/>
      <c r="Z112" s="111"/>
      <c r="AA112" s="111"/>
      <c r="AB112" s="111"/>
      <c r="AC112" s="112"/>
      <c r="AD112" s="111"/>
      <c r="AE112" s="111"/>
      <c r="AF112" s="112"/>
      <c r="AG112" s="113"/>
    </row>
    <row r="113" spans="1:33" x14ac:dyDescent="0.25">
      <c r="A113" s="105" t="s">
        <v>54</v>
      </c>
      <c r="B113" s="106">
        <f>(VLOOKUP($A113,'Occupancy Raw Data'!$B$8:$BE$45,'Occupancy Raw Data'!AG$3,FALSE))/100</f>
        <v>0.50245586087879901</v>
      </c>
      <c r="C113" s="107">
        <f>(VLOOKUP($A113,'Occupancy Raw Data'!$B$8:$BE$45,'Occupancy Raw Data'!AH$3,FALSE))/100</f>
        <v>0.62148767644586</v>
      </c>
      <c r="D113" s="107">
        <f>(VLOOKUP($A113,'Occupancy Raw Data'!$B$8:$BE$45,'Occupancy Raw Data'!AI$3,FALSE))/100</f>
        <v>0.6508951406649609</v>
      </c>
      <c r="E113" s="107">
        <f>(VLOOKUP($A113,'Occupancy Raw Data'!$B$8:$BE$45,'Occupancy Raw Data'!AJ$3,FALSE))/100</f>
        <v>0.66028750330716901</v>
      </c>
      <c r="F113" s="107">
        <f>(VLOOKUP($A113,'Occupancy Raw Data'!$B$8:$BE$45,'Occupancy Raw Data'!AK$3,FALSE))/100</f>
        <v>0.64216421201164098</v>
      </c>
      <c r="G113" s="108">
        <f>(VLOOKUP($A113,'Occupancy Raw Data'!$B$8:$BE$45,'Occupancy Raw Data'!AL$3,FALSE))/100</f>
        <v>0.61553271160096001</v>
      </c>
      <c r="H113" s="88">
        <f>(VLOOKUP($A113,'Occupancy Raw Data'!$B$8:$BE$45,'Occupancy Raw Data'!AN$3,FALSE))/100</f>
        <v>0.72219772466707799</v>
      </c>
      <c r="I113" s="88">
        <f>(VLOOKUP($A113,'Occupancy Raw Data'!$B$8:$BE$45,'Occupancy Raw Data'!AO$3,FALSE))/100</f>
        <v>0.72255048946115097</v>
      </c>
      <c r="J113" s="108">
        <f>(VLOOKUP($A113,'Occupancy Raw Data'!$B$8:$BE$45,'Occupancy Raw Data'!AP$3,FALSE))/100</f>
        <v>0.72237410706411498</v>
      </c>
      <c r="K113" s="109">
        <f>(VLOOKUP($A113,'Occupancy Raw Data'!$B$8:$BE$45,'Occupancy Raw Data'!AR$3,FALSE))/100</f>
        <v>0.64608923752112302</v>
      </c>
      <c r="M113" s="110">
        <f>VLOOKUP($A113,'ADR Raw Data'!$B$6:$BE$43,'ADR Raw Data'!AG$1,FALSE)</f>
        <v>96.595000440334601</v>
      </c>
      <c r="N113" s="111">
        <f>VLOOKUP($A113,'ADR Raw Data'!$B$6:$BE$43,'ADR Raw Data'!AH$1,FALSE)</f>
        <v>103.436291918832</v>
      </c>
      <c r="O113" s="111">
        <f>VLOOKUP($A113,'ADR Raw Data'!$B$6:$BE$43,'ADR Raw Data'!AI$1,FALSE)</f>
        <v>107.099089492581</v>
      </c>
      <c r="P113" s="111">
        <f>VLOOKUP($A113,'ADR Raw Data'!$B$6:$BE$43,'ADR Raw Data'!AJ$1,FALSE)</f>
        <v>106.25756377721299</v>
      </c>
      <c r="Q113" s="111">
        <f>VLOOKUP($A113,'ADR Raw Data'!$B$6:$BE$43,'ADR Raw Data'!AK$1,FALSE)</f>
        <v>103.753751287509</v>
      </c>
      <c r="R113" s="112">
        <f>VLOOKUP($A113,'ADR Raw Data'!$B$6:$BE$43,'ADR Raw Data'!AL$1,FALSE)</f>
        <v>103.769910901317</v>
      </c>
      <c r="S113" s="111">
        <f>VLOOKUP($A113,'ADR Raw Data'!$B$6:$BE$43,'ADR Raw Data'!AN$1,FALSE)</f>
        <v>115.721884845524</v>
      </c>
      <c r="T113" s="111">
        <f>VLOOKUP($A113,'ADR Raw Data'!$B$6:$BE$43,'ADR Raw Data'!AO$1,FALSE)</f>
        <v>115.452838398632</v>
      </c>
      <c r="U113" s="112">
        <f>VLOOKUP($A113,'ADR Raw Data'!$B$6:$BE$43,'ADR Raw Data'!AP$1,FALSE)</f>
        <v>115.58732877548501</v>
      </c>
      <c r="V113" s="113">
        <f>VLOOKUP($A113,'ADR Raw Data'!$B$6:$BE$43,'ADR Raw Data'!AR$1,FALSE)</f>
        <v>107.548735043235</v>
      </c>
      <c r="X113" s="110">
        <f>VLOOKUP($A113,'RevPAR Raw Data'!$B$6:$BE$43,'RevPAR Raw Data'!AG$1,FALSE)</f>
        <v>48.5347241028364</v>
      </c>
      <c r="Y113" s="111">
        <f>VLOOKUP($A113,'RevPAR Raw Data'!$B$6:$BE$43,'RevPAR Raw Data'!AH$1,FALSE)</f>
        <v>64.284380724810802</v>
      </c>
      <c r="Z113" s="111">
        <f>VLOOKUP($A113,'RevPAR Raw Data'!$B$6:$BE$43,'RevPAR Raw Data'!AI$1,FALSE)</f>
        <v>69.710276920363299</v>
      </c>
      <c r="AA113" s="111">
        <f>VLOOKUP($A113,'RevPAR Raw Data'!$B$6:$BE$43,'RevPAR Raw Data'!AJ$1,FALSE)</f>
        <v>70.160541493958902</v>
      </c>
      <c r="AB113" s="111">
        <f>VLOOKUP($A113,'RevPAR Raw Data'!$B$6:$BE$43,'RevPAR Raw Data'!AK$1,FALSE)</f>
        <v>66.626945938795302</v>
      </c>
      <c r="AC113" s="112">
        <f>VLOOKUP($A113,'RevPAR Raw Data'!$B$6:$BE$43,'RevPAR Raw Data'!AL$1,FALSE)</f>
        <v>63.873774639677798</v>
      </c>
      <c r="AD113" s="111">
        <f>VLOOKUP($A113,'RevPAR Raw Data'!$B$6:$BE$43,'RevPAR Raw Data'!AN$1,FALSE)</f>
        <v>83.574081929623404</v>
      </c>
      <c r="AE113" s="111">
        <f>VLOOKUP($A113,'RevPAR Raw Data'!$B$6:$BE$43,'RevPAR Raw Data'!AO$1,FALSE)</f>
        <v>83.420504894611497</v>
      </c>
      <c r="AF113" s="112">
        <f>VLOOKUP($A113,'RevPAR Raw Data'!$B$6:$BE$43,'RevPAR Raw Data'!AP$1,FALSE)</f>
        <v>83.497293412117401</v>
      </c>
      <c r="AG113" s="113">
        <f>VLOOKUP($A113,'RevPAR Raw Data'!$B$6:$BE$43,'RevPAR Raw Data'!AR$1,FALSE)</f>
        <v>69.486080220445402</v>
      </c>
    </row>
    <row r="114" spans="1:33" x14ac:dyDescent="0.25">
      <c r="A114" s="90" t="s">
        <v>14</v>
      </c>
      <c r="B114" s="78">
        <f>(VLOOKUP($A113,'Occupancy Raw Data'!$B$8:$BE$51,'Occupancy Raw Data'!AT$3,FALSE))/100</f>
        <v>8.0411409314191194E-3</v>
      </c>
      <c r="C114" s="79">
        <f>(VLOOKUP($A113,'Occupancy Raw Data'!$B$8:$BE$51,'Occupancy Raw Data'!AU$3,FALSE))/100</f>
        <v>-4.3421680495388394E-2</v>
      </c>
      <c r="D114" s="79">
        <f>(VLOOKUP($A113,'Occupancy Raw Data'!$B$8:$BE$51,'Occupancy Raw Data'!AV$3,FALSE))/100</f>
        <v>-1.0397226270193601E-2</v>
      </c>
      <c r="E114" s="79">
        <f>(VLOOKUP($A113,'Occupancy Raw Data'!$B$8:$BE$51,'Occupancy Raw Data'!AW$3,FALSE))/100</f>
        <v>2.25493122483208E-2</v>
      </c>
      <c r="F114" s="79">
        <f>(VLOOKUP($A113,'Occupancy Raw Data'!$B$8:$BE$51,'Occupancy Raw Data'!AX$3,FALSE))/100</f>
        <v>-8.8807144938705101E-3</v>
      </c>
      <c r="G114" s="79">
        <f>(VLOOKUP($A113,'Occupancy Raw Data'!$B$8:$BE$51,'Occupancy Raw Data'!AY$3,FALSE))/100</f>
        <v>-7.0532231406169599E-3</v>
      </c>
      <c r="H114" s="80">
        <f>(VLOOKUP($A113,'Occupancy Raw Data'!$B$8:$BE$51,'Occupancy Raw Data'!BA$3,FALSE))/100</f>
        <v>3.5750603097471398E-2</v>
      </c>
      <c r="I114" s="80">
        <f>(VLOOKUP($A113,'Occupancy Raw Data'!$B$8:$BE$51,'Occupancy Raw Data'!BB$3,FALSE))/100</f>
        <v>3.4427837984122099E-2</v>
      </c>
      <c r="J114" s="79">
        <f>(VLOOKUP($A113,'Occupancy Raw Data'!$B$8:$BE$51,'Occupancy Raw Data'!BC$3,FALSE))/100</f>
        <v>3.5088636452580702E-2</v>
      </c>
      <c r="K114" s="81">
        <f>(VLOOKUP($A113,'Occupancy Raw Data'!$B$8:$BE$51,'Occupancy Raw Data'!BE$3,FALSE))/100</f>
        <v>6.0790190487877704E-3</v>
      </c>
      <c r="M114" s="78">
        <f>(VLOOKUP($A113,'ADR Raw Data'!$B$6:$BE$49,'ADR Raw Data'!AT$1,FALSE))/100</f>
        <v>8.1025310674549805E-3</v>
      </c>
      <c r="N114" s="79">
        <f>(VLOOKUP($A113,'ADR Raw Data'!$B$6:$BE$49,'ADR Raw Data'!AU$1,FALSE))/100</f>
        <v>-3.1912955263134701E-2</v>
      </c>
      <c r="O114" s="79">
        <f>(VLOOKUP($A113,'ADR Raw Data'!$B$6:$BE$49,'ADR Raw Data'!AV$1,FALSE))/100</f>
        <v>-1.7951587690164E-2</v>
      </c>
      <c r="P114" s="79">
        <f>(VLOOKUP($A113,'ADR Raw Data'!$B$6:$BE$49,'ADR Raw Data'!AW$1,FALSE))/100</f>
        <v>9.1844911048260709E-3</v>
      </c>
      <c r="Q114" s="79">
        <f>(VLOOKUP($A113,'ADR Raw Data'!$B$6:$BE$49,'ADR Raw Data'!AX$1,FALSE))/100</f>
        <v>2.9080081336221096E-3</v>
      </c>
      <c r="R114" s="79">
        <f>(VLOOKUP($A113,'ADR Raw Data'!$B$6:$BE$49,'ADR Raw Data'!AY$1,FALSE))/100</f>
        <v>-7.06694126800272E-3</v>
      </c>
      <c r="S114" s="80">
        <f>(VLOOKUP($A113,'ADR Raw Data'!$B$6:$BE$49,'ADR Raw Data'!BA$1,FALSE))/100</f>
        <v>5.1520800968153903E-2</v>
      </c>
      <c r="T114" s="80">
        <f>(VLOOKUP($A113,'ADR Raw Data'!$B$6:$BE$49,'ADR Raw Data'!BB$1,FALSE))/100</f>
        <v>5.2894770874934299E-2</v>
      </c>
      <c r="U114" s="79">
        <f>(VLOOKUP($A113,'ADR Raw Data'!$B$6:$BE$49,'ADR Raw Data'!BC$1,FALSE))/100</f>
        <v>5.22079270220158E-2</v>
      </c>
      <c r="V114" s="81">
        <f>(VLOOKUP($A113,'ADR Raw Data'!$B$6:$BE$49,'ADR Raw Data'!BE$1,FALSE))/100</f>
        <v>1.3008369684512999E-2</v>
      </c>
      <c r="X114" s="78">
        <f>(VLOOKUP($A113,'RevPAR Raw Data'!$B$6:$BE$49,'RevPAR Raw Data'!AT$1,FALSE))/100</f>
        <v>1.6208825593088699E-2</v>
      </c>
      <c r="Y114" s="79">
        <f>(VLOOKUP($A113,'RevPAR Raw Data'!$B$6:$BE$49,'RevPAR Raw Data'!AU$1,FALSE))/100</f>
        <v>-7.3948921611423704E-2</v>
      </c>
      <c r="Z114" s="79">
        <f>(VLOOKUP($A113,'RevPAR Raw Data'!$B$6:$BE$49,'RevPAR Raw Data'!AV$1,FALSE))/100</f>
        <v>-2.8162167241233802E-2</v>
      </c>
      <c r="AA114" s="79">
        <f>(VLOOKUP($A113,'RevPAR Raw Data'!$B$6:$BE$49,'RevPAR Raw Data'!AW$1,FALSE))/100</f>
        <v>3.1940907310911502E-2</v>
      </c>
      <c r="AB114" s="79">
        <f>(VLOOKUP($A113,'RevPAR Raw Data'!$B$6:$BE$49,'RevPAR Raw Data'!AX$1,FALSE))/100</f>
        <v>-5.9985315502289506E-3</v>
      </c>
      <c r="AC114" s="79">
        <f>(VLOOKUP($A113,'RevPAR Raw Data'!$B$6:$BE$49,'RevPAR Raw Data'!AY$1,FALSE))/100</f>
        <v>-1.40703196949348E-2</v>
      </c>
      <c r="AD114" s="80">
        <f>(VLOOKUP($A113,'RevPAR Raw Data'!$B$6:$BE$49,'RevPAR Raw Data'!BA$1,FALSE))/100</f>
        <v>8.91133037723017E-2</v>
      </c>
      <c r="AE114" s="80">
        <f>(VLOOKUP($A113,'RevPAR Raw Data'!$B$6:$BE$49,'RevPAR Raw Data'!BB$1,FALSE))/100</f>
        <v>8.9143661460945905E-2</v>
      </c>
      <c r="AF114" s="79">
        <f>(VLOOKUP($A113,'RevPAR Raw Data'!$B$6:$BE$49,'RevPAR Raw Data'!BC$1,FALSE))/100</f>
        <v>8.9128468445814887E-2</v>
      </c>
      <c r="AG114" s="81">
        <f>(VLOOKUP($A113,'RevPAR Raw Data'!$B$6:$BE$49,'RevPAR Raw Data'!BE$1,FALSE))/100</f>
        <v>1.91664668604066E-2</v>
      </c>
    </row>
    <row r="115" spans="1:33" x14ac:dyDescent="0.25">
      <c r="A115" s="128"/>
      <c r="B115" s="106"/>
      <c r="C115" s="107"/>
      <c r="D115" s="107"/>
      <c r="E115" s="107"/>
      <c r="F115" s="107"/>
      <c r="G115" s="108"/>
      <c r="H115" s="88"/>
      <c r="I115" s="88"/>
      <c r="J115" s="108"/>
      <c r="K115" s="109"/>
      <c r="M115" s="110"/>
      <c r="N115" s="111"/>
      <c r="O115" s="111"/>
      <c r="P115" s="111"/>
      <c r="Q115" s="111"/>
      <c r="R115" s="112"/>
      <c r="S115" s="111"/>
      <c r="T115" s="111"/>
      <c r="U115" s="112"/>
      <c r="V115" s="113"/>
      <c r="X115" s="110"/>
      <c r="Y115" s="111"/>
      <c r="Z115" s="111"/>
      <c r="AA115" s="111"/>
      <c r="AB115" s="111"/>
      <c r="AC115" s="112"/>
      <c r="AD115" s="111"/>
      <c r="AE115" s="111"/>
      <c r="AF115" s="112"/>
      <c r="AG115" s="113"/>
    </row>
    <row r="116" spans="1:33" x14ac:dyDescent="0.25">
      <c r="A116" s="105" t="s">
        <v>50</v>
      </c>
      <c r="B116" s="106">
        <f>(VLOOKUP($A116,'Occupancy Raw Data'!$B$8:$BE$45,'Occupancy Raw Data'!AG$3,FALSE))/100</f>
        <v>0.42769718948322699</v>
      </c>
      <c r="C116" s="107">
        <f>(VLOOKUP($A116,'Occupancy Raw Data'!$B$8:$BE$45,'Occupancy Raw Data'!AH$3,FALSE))/100</f>
        <v>0.55432154729525496</v>
      </c>
      <c r="D116" s="107">
        <f>(VLOOKUP($A116,'Occupancy Raw Data'!$B$8:$BE$45,'Occupancy Raw Data'!AI$3,FALSE))/100</f>
        <v>0.59255061952251398</v>
      </c>
      <c r="E116" s="107">
        <f>(VLOOKUP($A116,'Occupancy Raw Data'!$B$8:$BE$45,'Occupancy Raw Data'!AJ$3,FALSE))/100</f>
        <v>0.58998186763372606</v>
      </c>
      <c r="F116" s="107">
        <f>(VLOOKUP($A116,'Occupancy Raw Data'!$B$8:$BE$45,'Occupancy Raw Data'!AK$3,FALSE))/100</f>
        <v>0.56595648232094198</v>
      </c>
      <c r="G116" s="108">
        <f>(VLOOKUP($A116,'Occupancy Raw Data'!$B$8:$BE$45,'Occupancy Raw Data'!AL$3,FALSE))/100</f>
        <v>0.54610154125113297</v>
      </c>
      <c r="H116" s="88">
        <f>(VLOOKUP($A116,'Occupancy Raw Data'!$B$8:$BE$45,'Occupancy Raw Data'!AN$3,FALSE))/100</f>
        <v>0.63032638259292806</v>
      </c>
      <c r="I116" s="88">
        <f>(VLOOKUP($A116,'Occupancy Raw Data'!$B$8:$BE$45,'Occupancy Raw Data'!AO$3,FALSE))/100</f>
        <v>0.62299788455726801</v>
      </c>
      <c r="J116" s="108">
        <f>(VLOOKUP($A116,'Occupancy Raw Data'!$B$8:$BE$45,'Occupancy Raw Data'!AP$3,FALSE))/100</f>
        <v>0.62666213357509792</v>
      </c>
      <c r="K116" s="109">
        <f>(VLOOKUP($A116,'Occupancy Raw Data'!$B$8:$BE$45,'Occupancy Raw Data'!AR$3,FALSE))/100</f>
        <v>0.56911885334369405</v>
      </c>
      <c r="M116" s="110">
        <f>VLOOKUP($A116,'ADR Raw Data'!$B$6:$BE$43,'ADR Raw Data'!AG$1,FALSE)</f>
        <v>100.098761702879</v>
      </c>
      <c r="N116" s="111">
        <f>VLOOKUP($A116,'ADR Raw Data'!$B$6:$BE$43,'ADR Raw Data'!AH$1,FALSE)</f>
        <v>105.675421834537</v>
      </c>
      <c r="O116" s="111">
        <f>VLOOKUP($A116,'ADR Raw Data'!$B$6:$BE$43,'ADR Raw Data'!AI$1,FALSE)</f>
        <v>105.750167027922</v>
      </c>
      <c r="P116" s="111">
        <f>VLOOKUP($A116,'ADR Raw Data'!$B$6:$BE$43,'ADR Raw Data'!AJ$1,FALSE)</f>
        <v>108.27990395697201</v>
      </c>
      <c r="Q116" s="111">
        <f>VLOOKUP($A116,'ADR Raw Data'!$B$6:$BE$43,'ADR Raw Data'!AK$1,FALSE)</f>
        <v>108.309436657322</v>
      </c>
      <c r="R116" s="112">
        <f>VLOOKUP($A116,'ADR Raw Data'!$B$6:$BE$43,'ADR Raw Data'!AL$1,FALSE)</f>
        <v>105.926841537312</v>
      </c>
      <c r="S116" s="111">
        <f>VLOOKUP($A116,'ADR Raw Data'!$B$6:$BE$43,'ADR Raw Data'!AN$1,FALSE)</f>
        <v>124.57578688721</v>
      </c>
      <c r="T116" s="111">
        <f>VLOOKUP($A116,'ADR Raw Data'!$B$6:$BE$43,'ADR Raw Data'!AO$1,FALSE)</f>
        <v>124.26356415231599</v>
      </c>
      <c r="U116" s="112">
        <f>VLOOKUP($A116,'ADR Raw Data'!$B$6:$BE$43,'ADR Raw Data'!AP$1,FALSE)</f>
        <v>124.420588341672</v>
      </c>
      <c r="V116" s="113">
        <f>VLOOKUP($A116,'ADR Raw Data'!$B$6:$BE$43,'ADR Raw Data'!AR$1,FALSE)</f>
        <v>111.745024084961</v>
      </c>
      <c r="X116" s="110">
        <f>VLOOKUP($A116,'RevPAR Raw Data'!$B$6:$BE$43,'RevPAR Raw Data'!AG$1,FALSE)</f>
        <v>42.811959051072797</v>
      </c>
      <c r="Y116" s="111">
        <f>VLOOKUP($A116,'RevPAR Raw Data'!$B$6:$BE$43,'RevPAR Raw Data'!AH$1,FALSE)</f>
        <v>58.578163342399499</v>
      </c>
      <c r="Z116" s="111">
        <f>VLOOKUP($A116,'RevPAR Raw Data'!$B$6:$BE$43,'RevPAR Raw Data'!AI$1,FALSE)</f>
        <v>62.662326987005102</v>
      </c>
      <c r="AA116" s="111">
        <f>VLOOKUP($A116,'RevPAR Raw Data'!$B$6:$BE$43,'RevPAR Raw Data'!AJ$1,FALSE)</f>
        <v>63.883179963735202</v>
      </c>
      <c r="AB116" s="111">
        <f>VLOOKUP($A116,'RevPAR Raw Data'!$B$6:$BE$43,'RevPAR Raw Data'!AK$1,FALSE)</f>
        <v>61.298427772741</v>
      </c>
      <c r="AC116" s="112">
        <f>VLOOKUP($A116,'RevPAR Raw Data'!$B$6:$BE$43,'RevPAR Raw Data'!AL$1,FALSE)</f>
        <v>57.846811423390697</v>
      </c>
      <c r="AD116" s="111">
        <f>VLOOKUP($A116,'RevPAR Raw Data'!$B$6:$BE$43,'RevPAR Raw Data'!AN$1,FALSE)</f>
        <v>78.523405107283097</v>
      </c>
      <c r="AE116" s="111">
        <f>VLOOKUP($A116,'RevPAR Raw Data'!$B$6:$BE$43,'RevPAR Raw Data'!AO$1,FALSE)</f>
        <v>77.415937594439399</v>
      </c>
      <c r="AF116" s="112">
        <f>VLOOKUP($A116,'RevPAR Raw Data'!$B$6:$BE$43,'RevPAR Raw Data'!AP$1,FALSE)</f>
        <v>77.969671350861205</v>
      </c>
      <c r="AG116" s="113">
        <f>VLOOKUP($A116,'RevPAR Raw Data'!$B$6:$BE$43,'RevPAR Raw Data'!AR$1,FALSE)</f>
        <v>63.596199974096599</v>
      </c>
    </row>
    <row r="117" spans="1:33" x14ac:dyDescent="0.25">
      <c r="A117" s="90" t="s">
        <v>14</v>
      </c>
      <c r="B117" s="78">
        <f>(VLOOKUP($A116,'Occupancy Raw Data'!$B$8:$BE$51,'Occupancy Raw Data'!AT$3,FALSE))/100</f>
        <v>5.4838664217701102E-2</v>
      </c>
      <c r="C117" s="79">
        <f>(VLOOKUP($A116,'Occupancy Raw Data'!$B$8:$BE$51,'Occupancy Raw Data'!AU$3,FALSE))/100</f>
        <v>-2.5072897551971E-2</v>
      </c>
      <c r="D117" s="79">
        <f>(VLOOKUP($A116,'Occupancy Raw Data'!$B$8:$BE$51,'Occupancy Raw Data'!AV$3,FALSE))/100</f>
        <v>1.6149595599082699E-2</v>
      </c>
      <c r="E117" s="79">
        <f>(VLOOKUP($A116,'Occupancy Raw Data'!$B$8:$BE$51,'Occupancy Raw Data'!AW$3,FALSE))/100</f>
        <v>7.21677572705621E-2</v>
      </c>
      <c r="F117" s="79">
        <f>(VLOOKUP($A116,'Occupancy Raw Data'!$B$8:$BE$51,'Occupancy Raw Data'!AX$3,FALSE))/100</f>
        <v>7.7427224164194605E-2</v>
      </c>
      <c r="G117" s="79">
        <f>(VLOOKUP($A116,'Occupancy Raw Data'!$B$8:$BE$51,'Occupancy Raw Data'!AY$3,FALSE))/100</f>
        <v>3.7140035594503101E-2</v>
      </c>
      <c r="H117" s="80">
        <f>(VLOOKUP($A116,'Occupancy Raw Data'!$B$8:$BE$51,'Occupancy Raw Data'!BA$3,FALSE))/100</f>
        <v>0.101191509660315</v>
      </c>
      <c r="I117" s="80">
        <f>(VLOOKUP($A116,'Occupancy Raw Data'!$B$8:$BE$51,'Occupancy Raw Data'!BB$3,FALSE))/100</f>
        <v>5.7612508645939205E-2</v>
      </c>
      <c r="J117" s="79">
        <f>(VLOOKUP($A116,'Occupancy Raw Data'!$B$8:$BE$51,'Occupancy Raw Data'!BC$3,FALSE))/100</f>
        <v>7.9089524068334499E-2</v>
      </c>
      <c r="K117" s="81">
        <f>(VLOOKUP($A116,'Occupancy Raw Data'!$B$8:$BE$51,'Occupancy Raw Data'!BE$3,FALSE))/100</f>
        <v>4.9981461795830198E-2</v>
      </c>
      <c r="M117" s="78">
        <f>(VLOOKUP($A116,'ADR Raw Data'!$B$6:$BE$49,'ADR Raw Data'!AT$1,FALSE))/100</f>
        <v>-1.6175120605867298E-2</v>
      </c>
      <c r="N117" s="79">
        <f>(VLOOKUP($A116,'ADR Raw Data'!$B$6:$BE$49,'ADR Raw Data'!AU$1,FALSE))/100</f>
        <v>4.8395365914007305E-4</v>
      </c>
      <c r="O117" s="79">
        <f>(VLOOKUP($A116,'ADR Raw Data'!$B$6:$BE$49,'ADR Raw Data'!AV$1,FALSE))/100</f>
        <v>-5.3220218821360896E-3</v>
      </c>
      <c r="P117" s="79">
        <f>(VLOOKUP($A116,'ADR Raw Data'!$B$6:$BE$49,'ADR Raw Data'!AW$1,FALSE))/100</f>
        <v>1.9352936645861001E-2</v>
      </c>
      <c r="Q117" s="79">
        <f>(VLOOKUP($A116,'ADR Raw Data'!$B$6:$BE$49,'ADR Raw Data'!AX$1,FALSE))/100</f>
        <v>2.8608318386825201E-2</v>
      </c>
      <c r="R117" s="79">
        <f>(VLOOKUP($A116,'ADR Raw Data'!$B$6:$BE$49,'ADR Raw Data'!AY$1,FALSE))/100</f>
        <v>6.5257844356658504E-3</v>
      </c>
      <c r="S117" s="80">
        <f>(VLOOKUP($A116,'ADR Raw Data'!$B$6:$BE$49,'ADR Raw Data'!BA$1,FALSE))/100</f>
        <v>2.112358342936E-2</v>
      </c>
      <c r="T117" s="80">
        <f>(VLOOKUP($A116,'ADR Raw Data'!$B$6:$BE$49,'ADR Raw Data'!BB$1,FALSE))/100</f>
        <v>2.9538636791570198E-3</v>
      </c>
      <c r="U117" s="79">
        <f>(VLOOKUP($A116,'ADR Raw Data'!$B$6:$BE$49,'ADR Raw Data'!BC$1,FALSE))/100</f>
        <v>1.18639352021312E-2</v>
      </c>
      <c r="V117" s="81">
        <f>(VLOOKUP($A116,'ADR Raw Data'!$B$6:$BE$49,'ADR Raw Data'!BE$1,FALSE))/100</f>
        <v>9.7596416408471803E-3</v>
      </c>
      <c r="X117" s="78">
        <f>(VLOOKUP($A116,'RevPAR Raw Data'!$B$6:$BE$49,'RevPAR Raw Data'!AT$1,FALSE))/100</f>
        <v>3.7776521604247701E-2</v>
      </c>
      <c r="Y117" s="79">
        <f>(VLOOKUP($A116,'RevPAR Raw Data'!$B$6:$BE$49,'RevPAR Raw Data'!AU$1,FALSE))/100</f>
        <v>-2.4601078013346399E-2</v>
      </c>
      <c r="Z117" s="79">
        <f>(VLOOKUP($A116,'RevPAR Raw Data'!$B$6:$BE$49,'RevPAR Raw Data'!AV$1,FALSE))/100</f>
        <v>1.0741625215780698E-2</v>
      </c>
      <c r="AA117" s="79">
        <f>(VLOOKUP($A116,'RevPAR Raw Data'!$B$6:$BE$49,'RevPAR Raw Data'!AW$1,FALSE))/100</f>
        <v>9.2917351950754304E-2</v>
      </c>
      <c r="AB117" s="79">
        <f>(VLOOKUP($A116,'RevPAR Raw Data'!$B$6:$BE$49,'RevPAR Raw Data'!AX$1,FALSE))/100</f>
        <v>0.10825060523171701</v>
      </c>
      <c r="AC117" s="79">
        <f>(VLOOKUP($A116,'RevPAR Raw Data'!$B$6:$BE$49,'RevPAR Raw Data'!AY$1,FALSE))/100</f>
        <v>4.3908187896391594E-2</v>
      </c>
      <c r="AD117" s="80">
        <f>(VLOOKUP($A116,'RevPAR Raw Data'!$B$6:$BE$49,'RevPAR Raw Data'!BA$1,FALSE))/100</f>
        <v>0.124452620386328</v>
      </c>
      <c r="AE117" s="80">
        <f>(VLOOKUP($A116,'RevPAR Raw Data'!$B$6:$BE$49,'RevPAR Raw Data'!BB$1,FALSE))/100</f>
        <v>6.0736551821850497E-2</v>
      </c>
      <c r="AF117" s="79">
        <f>(VLOOKUP($A116,'RevPAR Raw Data'!$B$6:$BE$49,'RevPAR Raw Data'!BC$1,FALSE))/100</f>
        <v>9.1891772259179799E-2</v>
      </c>
      <c r="AG117" s="81">
        <f>(VLOOKUP($A116,'RevPAR Raw Data'!$B$6:$BE$49,'RevPAR Raw Data'!BE$1,FALSE))/100</f>
        <v>6.0228904592490397E-2</v>
      </c>
    </row>
    <row r="118" spans="1:33" x14ac:dyDescent="0.25">
      <c r="A118" s="128"/>
      <c r="B118" s="106"/>
      <c r="C118" s="107"/>
      <c r="D118" s="107"/>
      <c r="E118" s="107"/>
      <c r="F118" s="107"/>
      <c r="G118" s="108"/>
      <c r="H118" s="88"/>
      <c r="I118" s="88"/>
      <c r="J118" s="108"/>
      <c r="K118" s="109"/>
      <c r="M118" s="110"/>
      <c r="N118" s="111"/>
      <c r="O118" s="111"/>
      <c r="P118" s="111"/>
      <c r="Q118" s="111"/>
      <c r="R118" s="112"/>
      <c r="S118" s="111"/>
      <c r="T118" s="111"/>
      <c r="U118" s="112"/>
      <c r="V118" s="113"/>
      <c r="X118" s="110"/>
      <c r="Y118" s="111"/>
      <c r="Z118" s="111"/>
      <c r="AA118" s="111"/>
      <c r="AB118" s="111"/>
      <c r="AC118" s="112"/>
      <c r="AD118" s="111"/>
      <c r="AE118" s="111"/>
      <c r="AF118" s="112"/>
      <c r="AG118" s="113"/>
    </row>
    <row r="119" spans="1:33" x14ac:dyDescent="0.25">
      <c r="A119" s="105" t="s">
        <v>51</v>
      </c>
      <c r="B119" s="106">
        <f>(VLOOKUP($A119,'Occupancy Raw Data'!$B$8:$BE$45,'Occupancy Raw Data'!AG$3,FALSE))/100</f>
        <v>0.44912280701754298</v>
      </c>
      <c r="C119" s="107">
        <f>(VLOOKUP($A119,'Occupancy Raw Data'!$B$8:$BE$45,'Occupancy Raw Data'!AH$3,FALSE))/100</f>
        <v>0.52646198830409296</v>
      </c>
      <c r="D119" s="107">
        <f>(VLOOKUP($A119,'Occupancy Raw Data'!$B$8:$BE$45,'Occupancy Raw Data'!AI$3,FALSE))/100</f>
        <v>0.54522417153996106</v>
      </c>
      <c r="E119" s="107">
        <f>(VLOOKUP($A119,'Occupancy Raw Data'!$B$8:$BE$45,'Occupancy Raw Data'!AJ$3,FALSE))/100</f>
        <v>0.56944444444444398</v>
      </c>
      <c r="F119" s="107">
        <f>(VLOOKUP($A119,'Occupancy Raw Data'!$B$8:$BE$45,'Occupancy Raw Data'!AK$3,FALSE))/100</f>
        <v>0.53893762183235805</v>
      </c>
      <c r="G119" s="108">
        <f>(VLOOKUP($A119,'Occupancy Raw Data'!$B$8:$BE$45,'Occupancy Raw Data'!AL$3,FALSE))/100</f>
        <v>0.52583820662767999</v>
      </c>
      <c r="H119" s="88">
        <f>(VLOOKUP($A119,'Occupancy Raw Data'!$B$8:$BE$45,'Occupancy Raw Data'!AN$3,FALSE))/100</f>
        <v>0.66208576998050606</v>
      </c>
      <c r="I119" s="88">
        <f>(VLOOKUP($A119,'Occupancy Raw Data'!$B$8:$BE$45,'Occupancy Raw Data'!AO$3,FALSE))/100</f>
        <v>0.64537037037036993</v>
      </c>
      <c r="J119" s="108">
        <f>(VLOOKUP($A119,'Occupancy Raw Data'!$B$8:$BE$45,'Occupancy Raw Data'!AP$3,FALSE))/100</f>
        <v>0.6537280701754381</v>
      </c>
      <c r="K119" s="109">
        <f>(VLOOKUP($A119,'Occupancy Raw Data'!$B$8:$BE$45,'Occupancy Raw Data'!AR$3,FALSE))/100</f>
        <v>0.56237816764132509</v>
      </c>
      <c r="M119" s="110">
        <f>VLOOKUP($A119,'ADR Raw Data'!$B$6:$BE$43,'ADR Raw Data'!AG$1,FALSE)</f>
        <v>92.526243489583294</v>
      </c>
      <c r="N119" s="111">
        <f>VLOOKUP($A119,'ADR Raw Data'!$B$6:$BE$43,'ADR Raw Data'!AH$1,FALSE)</f>
        <v>94.822436360270203</v>
      </c>
      <c r="O119" s="111">
        <f>VLOOKUP($A119,'ADR Raw Data'!$B$6:$BE$43,'ADR Raw Data'!AI$1,FALSE)</f>
        <v>96.0098659277797</v>
      </c>
      <c r="P119" s="111">
        <f>VLOOKUP($A119,'ADR Raw Data'!$B$6:$BE$43,'ADR Raw Data'!AJ$1,FALSE)</f>
        <v>95.216086435601099</v>
      </c>
      <c r="Q119" s="111">
        <f>VLOOKUP($A119,'ADR Raw Data'!$B$6:$BE$43,'ADR Raw Data'!AK$1,FALSE)</f>
        <v>96.648250293878206</v>
      </c>
      <c r="R119" s="112">
        <f>VLOOKUP($A119,'ADR Raw Data'!$B$6:$BE$43,'ADR Raw Data'!AL$1,FALSE)</f>
        <v>95.135956516097906</v>
      </c>
      <c r="S119" s="111">
        <f>VLOOKUP($A119,'ADR Raw Data'!$B$6:$BE$43,'ADR Raw Data'!AN$1,FALSE)</f>
        <v>117.819973502134</v>
      </c>
      <c r="T119" s="111">
        <f>VLOOKUP($A119,'ADR Raw Data'!$B$6:$BE$43,'ADR Raw Data'!AO$1,FALSE)</f>
        <v>115.08421883259</v>
      </c>
      <c r="U119" s="112">
        <f>VLOOKUP($A119,'ADR Raw Data'!$B$6:$BE$43,'ADR Raw Data'!AP$1,FALSE)</f>
        <v>116.469584032203</v>
      </c>
      <c r="V119" s="113">
        <f>VLOOKUP($A119,'ADR Raw Data'!$B$6:$BE$43,'ADR Raw Data'!AR$1,FALSE)</f>
        <v>102.221372369398</v>
      </c>
      <c r="X119" s="110">
        <f>VLOOKUP($A119,'RevPAR Raw Data'!$B$6:$BE$43,'RevPAR Raw Data'!AG$1,FALSE)</f>
        <v>41.555646198830402</v>
      </c>
      <c r="Y119" s="111">
        <f>VLOOKUP($A119,'RevPAR Raw Data'!$B$6:$BE$43,'RevPAR Raw Data'!AH$1,FALSE)</f>
        <v>49.920408382066199</v>
      </c>
      <c r="Z119" s="111">
        <f>VLOOKUP($A119,'RevPAR Raw Data'!$B$6:$BE$43,'RevPAR Raw Data'!AI$1,FALSE)</f>
        <v>52.346899610136397</v>
      </c>
      <c r="AA119" s="111">
        <f>VLOOKUP($A119,'RevPAR Raw Data'!$B$6:$BE$43,'RevPAR Raw Data'!AJ$1,FALSE)</f>
        <v>54.220271442495097</v>
      </c>
      <c r="AB119" s="111">
        <f>VLOOKUP($A119,'RevPAR Raw Data'!$B$6:$BE$43,'RevPAR Raw Data'!AK$1,FALSE)</f>
        <v>52.087378167641297</v>
      </c>
      <c r="AC119" s="112">
        <f>VLOOKUP($A119,'RevPAR Raw Data'!$B$6:$BE$43,'RevPAR Raw Data'!AL$1,FALSE)</f>
        <v>50.026120760233901</v>
      </c>
      <c r="AD119" s="111">
        <f>VLOOKUP($A119,'RevPAR Raw Data'!$B$6:$BE$43,'RevPAR Raw Data'!AN$1,FALSE)</f>
        <v>78.006927875243605</v>
      </c>
      <c r="AE119" s="111">
        <f>VLOOKUP($A119,'RevPAR Raw Data'!$B$6:$BE$43,'RevPAR Raw Data'!AO$1,FALSE)</f>
        <v>74.271944931773803</v>
      </c>
      <c r="AF119" s="112">
        <f>VLOOKUP($A119,'RevPAR Raw Data'!$B$6:$BE$43,'RevPAR Raw Data'!AP$1,FALSE)</f>
        <v>76.139436403508697</v>
      </c>
      <c r="AG119" s="113">
        <f>VLOOKUP($A119,'RevPAR Raw Data'!$B$6:$BE$43,'RevPAR Raw Data'!AR$1,FALSE)</f>
        <v>57.487068086883802</v>
      </c>
    </row>
    <row r="120" spans="1:33" x14ac:dyDescent="0.25">
      <c r="A120" s="90" t="s">
        <v>14</v>
      </c>
      <c r="B120" s="78">
        <f>(VLOOKUP($A119,'Occupancy Raw Data'!$B$8:$BE$51,'Occupancy Raw Data'!AT$3,FALSE))/100</f>
        <v>-2.0465608580289299E-2</v>
      </c>
      <c r="C120" s="79">
        <f>(VLOOKUP($A119,'Occupancy Raw Data'!$B$8:$BE$51,'Occupancy Raw Data'!AU$3,FALSE))/100</f>
        <v>-4.1545998604854001E-2</v>
      </c>
      <c r="D120" s="79">
        <f>(VLOOKUP($A119,'Occupancy Raw Data'!$B$8:$BE$51,'Occupancy Raw Data'!AV$3,FALSE))/100</f>
        <v>-4.5452161165079802E-2</v>
      </c>
      <c r="E120" s="79">
        <f>(VLOOKUP($A119,'Occupancy Raw Data'!$B$8:$BE$51,'Occupancy Raw Data'!AW$3,FALSE))/100</f>
        <v>1.2770641517178301E-2</v>
      </c>
      <c r="F120" s="79">
        <f>(VLOOKUP($A119,'Occupancy Raw Data'!$B$8:$BE$51,'Occupancy Raw Data'!AX$3,FALSE))/100</f>
        <v>-1.9170568651487401E-2</v>
      </c>
      <c r="G120" s="79">
        <f>(VLOOKUP($A119,'Occupancy Raw Data'!$B$8:$BE$51,'Occupancy Raw Data'!AY$3,FALSE))/100</f>
        <v>-2.2863458842036798E-2</v>
      </c>
      <c r="H120" s="80">
        <f>(VLOOKUP($A119,'Occupancy Raw Data'!$B$8:$BE$51,'Occupancy Raw Data'!BA$3,FALSE))/100</f>
        <v>-3.9603878987465299E-2</v>
      </c>
      <c r="I120" s="80">
        <f>(VLOOKUP($A119,'Occupancy Raw Data'!$B$8:$BE$51,'Occupancy Raw Data'!BB$3,FALSE))/100</f>
        <v>-1.6224658132983599E-2</v>
      </c>
      <c r="J120" s="79">
        <f>(VLOOKUP($A119,'Occupancy Raw Data'!$B$8:$BE$51,'Occupancy Raw Data'!BC$3,FALSE))/100</f>
        <v>-2.8204242756640699E-2</v>
      </c>
      <c r="K120" s="81">
        <f>(VLOOKUP($A119,'Occupancy Raw Data'!$B$8:$BE$51,'Occupancy Raw Data'!BE$3,FALSE))/100</f>
        <v>-2.4643761789957003E-2</v>
      </c>
      <c r="M120" s="78">
        <f>(VLOOKUP($A119,'ADR Raw Data'!$B$6:$BE$49,'ADR Raw Data'!AT$1,FALSE))/100</f>
        <v>-1.46559450586209E-2</v>
      </c>
      <c r="N120" s="79">
        <f>(VLOOKUP($A119,'ADR Raw Data'!$B$6:$BE$49,'ADR Raw Data'!AU$1,FALSE))/100</f>
        <v>-2.1584358195237997E-2</v>
      </c>
      <c r="O120" s="79">
        <f>(VLOOKUP($A119,'ADR Raw Data'!$B$6:$BE$49,'ADR Raw Data'!AV$1,FALSE))/100</f>
        <v>-8.6905272653299299E-3</v>
      </c>
      <c r="P120" s="79">
        <f>(VLOOKUP($A119,'ADR Raw Data'!$B$6:$BE$49,'ADR Raw Data'!AW$1,FALSE))/100</f>
        <v>-3.0172594831619701E-2</v>
      </c>
      <c r="Q120" s="79">
        <f>(VLOOKUP($A119,'ADR Raw Data'!$B$6:$BE$49,'ADR Raw Data'!AX$1,FALSE))/100</f>
        <v>-1.6265567144096101E-2</v>
      </c>
      <c r="R120" s="79">
        <f>(VLOOKUP($A119,'ADR Raw Data'!$B$6:$BE$49,'ADR Raw Data'!AY$1,FALSE))/100</f>
        <v>-1.8446902389729701E-2</v>
      </c>
      <c r="S120" s="80">
        <f>(VLOOKUP($A119,'ADR Raw Data'!$B$6:$BE$49,'ADR Raw Data'!BA$1,FALSE))/100</f>
        <v>-5.8061225670935704E-3</v>
      </c>
      <c r="T120" s="80">
        <f>(VLOOKUP($A119,'ADR Raw Data'!$B$6:$BE$49,'ADR Raw Data'!BB$1,FALSE))/100</f>
        <v>-1.0894552286566399E-2</v>
      </c>
      <c r="U120" s="79">
        <f>(VLOOKUP($A119,'ADR Raw Data'!$B$6:$BE$49,'ADR Raw Data'!BC$1,FALSE))/100</f>
        <v>-8.4038864723718094E-3</v>
      </c>
      <c r="V120" s="81">
        <f>(VLOOKUP($A119,'ADR Raw Data'!$B$6:$BE$49,'ADR Raw Data'!BE$1,FALSE))/100</f>
        <v>-1.4907710858324602E-2</v>
      </c>
      <c r="X120" s="78">
        <f>(VLOOKUP($A119,'RevPAR Raw Data'!$B$6:$BE$49,'RevPAR Raw Data'!AT$1,FALSE))/100</f>
        <v>-3.4821610803966299E-2</v>
      </c>
      <c r="Y120" s="79">
        <f>(VLOOKUP($A119,'RevPAR Raw Data'!$B$6:$BE$49,'RevPAR Raw Data'!AU$1,FALSE))/100</f>
        <v>-6.2233613084626098E-2</v>
      </c>
      <c r="Z120" s="79">
        <f>(VLOOKUP($A119,'RevPAR Raw Data'!$B$6:$BE$49,'RevPAR Raw Data'!AV$1,FALSE))/100</f>
        <v>-5.3747685184536396E-2</v>
      </c>
      <c r="AA120" s="79">
        <f>(VLOOKUP($A119,'RevPAR Raw Data'!$B$6:$BE$49,'RevPAR Raw Data'!AW$1,FALSE))/100</f>
        <v>-1.7787276706679102E-2</v>
      </c>
      <c r="AB120" s="79">
        <f>(VLOOKUP($A119,'RevPAR Raw Data'!$B$6:$BE$49,'RevPAR Raw Data'!AX$1,FALSE))/100</f>
        <v>-3.5124315623992299E-2</v>
      </c>
      <c r="AC120" s="79">
        <f>(VLOOKUP($A119,'RevPAR Raw Data'!$B$6:$BE$49,'RevPAR Raw Data'!AY$1,FALSE))/100</f>
        <v>-4.0888601238215895E-2</v>
      </c>
      <c r="AD120" s="80">
        <f>(VLOOKUP($A119,'RevPAR Raw Data'!$B$6:$BE$49,'RevPAR Raw Data'!BA$1,FALSE))/100</f>
        <v>-4.5180056579025303E-2</v>
      </c>
      <c r="AE120" s="80">
        <f>(VLOOKUP($A119,'RevPAR Raw Data'!$B$6:$BE$49,'RevPAR Raw Data'!BB$1,FALSE))/100</f>
        <v>-2.6942450033188597E-2</v>
      </c>
      <c r="AF120" s="79">
        <f>(VLOOKUP($A119,'RevPAR Raw Data'!$B$6:$BE$49,'RevPAR Raw Data'!BC$1,FALSE))/100</f>
        <v>-3.6371103974846497E-2</v>
      </c>
      <c r="AG120" s="81">
        <f>(VLOOKUP($A119,'RevPAR Raw Data'!$B$6:$BE$49,'RevPAR Raw Data'!BE$1,FALSE))/100</f>
        <v>-3.9184090573055601E-2</v>
      </c>
    </row>
    <row r="121" spans="1:33" x14ac:dyDescent="0.25">
      <c r="A121" s="128"/>
      <c r="B121" s="106"/>
      <c r="C121" s="107"/>
      <c r="D121" s="107"/>
      <c r="E121" s="107"/>
      <c r="F121" s="107"/>
      <c r="G121" s="108"/>
      <c r="H121" s="88"/>
      <c r="I121" s="88"/>
      <c r="J121" s="108"/>
      <c r="K121" s="109"/>
      <c r="M121" s="110"/>
      <c r="N121" s="111"/>
      <c r="O121" s="111"/>
      <c r="P121" s="111"/>
      <c r="Q121" s="111"/>
      <c r="R121" s="112"/>
      <c r="S121" s="111"/>
      <c r="T121" s="111"/>
      <c r="U121" s="112"/>
      <c r="V121" s="113"/>
      <c r="X121" s="110"/>
      <c r="Y121" s="111"/>
      <c r="Z121" s="111"/>
      <c r="AA121" s="111"/>
      <c r="AB121" s="111"/>
      <c r="AC121" s="112"/>
      <c r="AD121" s="111"/>
      <c r="AE121" s="111"/>
      <c r="AF121" s="112"/>
      <c r="AG121" s="113"/>
    </row>
    <row r="122" spans="1:33" x14ac:dyDescent="0.25">
      <c r="A122" s="105" t="s">
        <v>48</v>
      </c>
      <c r="B122" s="106">
        <f>(VLOOKUP($A122,'Occupancy Raw Data'!$B$8:$BE$54,'Occupancy Raw Data'!AG$3,FALSE))/100</f>
        <v>0.48033155380724901</v>
      </c>
      <c r="C122" s="107">
        <f>(VLOOKUP($A122,'Occupancy Raw Data'!$B$8:$BE$54,'Occupancy Raw Data'!AH$3,FALSE))/100</f>
        <v>0.65805001404888996</v>
      </c>
      <c r="D122" s="107">
        <f>(VLOOKUP($A122,'Occupancy Raw Data'!$B$8:$BE$54,'Occupancy Raw Data'!AI$3,FALSE))/100</f>
        <v>0.69064343916830495</v>
      </c>
      <c r="E122" s="107">
        <f>(VLOOKUP($A122,'Occupancy Raw Data'!$B$8:$BE$54,'Occupancy Raw Data'!AJ$3,FALSE))/100</f>
        <v>0.67111548187693104</v>
      </c>
      <c r="F122" s="107">
        <f>(VLOOKUP($A122,'Occupancy Raw Data'!$B$8:$BE$54,'Occupancy Raw Data'!AK$3,FALSE))/100</f>
        <v>0.63255127844900205</v>
      </c>
      <c r="G122" s="108">
        <f>(VLOOKUP($A122,'Occupancy Raw Data'!$B$8:$BE$54,'Occupancy Raw Data'!AL$3,FALSE))/100</f>
        <v>0.62653835347007503</v>
      </c>
      <c r="H122" s="88">
        <f>(VLOOKUP($A122,'Occupancy Raw Data'!$B$8:$BE$54,'Occupancy Raw Data'!AN$3,FALSE))/100</f>
        <v>0.69148637257656598</v>
      </c>
      <c r="I122" s="88">
        <f>(VLOOKUP($A122,'Occupancy Raw Data'!$B$8:$BE$54,'Occupancy Raw Data'!AO$3,FALSE))/100</f>
        <v>0.68291654959258197</v>
      </c>
      <c r="J122" s="108">
        <f>(VLOOKUP($A122,'Occupancy Raw Data'!$B$8:$BE$54,'Occupancy Raw Data'!AP$3,FALSE))/100</f>
        <v>0.68720146108457403</v>
      </c>
      <c r="K122" s="109">
        <f>(VLOOKUP($A122,'Occupancy Raw Data'!$B$8:$BE$54,'Occupancy Raw Data'!AR$3,FALSE))/100</f>
        <v>0.64387066993136099</v>
      </c>
      <c r="M122" s="110">
        <f>VLOOKUP($A122,'ADR Raw Data'!$B$6:$BE$54,'ADR Raw Data'!AG$1,FALSE)</f>
        <v>56.670365271143503</v>
      </c>
      <c r="N122" s="111">
        <f>VLOOKUP($A122,'ADR Raw Data'!$B$6:$BE$54,'ADR Raw Data'!AH$1,FALSE)</f>
        <v>83.365984827198602</v>
      </c>
      <c r="O122" s="111">
        <f>VLOOKUP($A122,'ADR Raw Data'!$B$6:$BE$54,'ADR Raw Data'!AI$1,FALSE)</f>
        <v>88.675306265805006</v>
      </c>
      <c r="P122" s="111">
        <f>VLOOKUP($A122,'ADR Raw Data'!$B$6:$BE$54,'ADR Raw Data'!AJ$1,FALSE)</f>
        <v>84.3490720708064</v>
      </c>
      <c r="Q122" s="111">
        <f>VLOOKUP($A122,'ADR Raw Data'!$B$6:$BE$54,'ADR Raw Data'!AK$1,FALSE)</f>
        <v>81.027072211295305</v>
      </c>
      <c r="R122" s="112">
        <f>VLOOKUP($A122,'ADR Raw Data'!$B$6:$BE$54,'ADR Raw Data'!AL$1,FALSE)</f>
        <v>78.817560129249699</v>
      </c>
      <c r="S122" s="111">
        <f>VLOOKUP($A122,'ADR Raw Data'!$B$6:$BE$54,'ADR Raw Data'!AN$1,FALSE)</f>
        <v>101.797709328463</v>
      </c>
      <c r="T122" s="111">
        <f>VLOOKUP($A122,'ADR Raw Data'!$B$6:$BE$54,'ADR Raw Data'!AO$1,FALSE)</f>
        <v>100.500966563641</v>
      </c>
      <c r="U122" s="112">
        <f>VLOOKUP($A122,'ADR Raw Data'!$B$6:$BE$54,'ADR Raw Data'!AP$1,FALSE)</f>
        <v>101.149337946052</v>
      </c>
      <c r="V122" s="113">
        <f>VLOOKUP($A122,'ADR Raw Data'!$B$6:$BE$54,'ADR Raw Data'!AR$1,FALSE)</f>
        <v>85.198068076907603</v>
      </c>
      <c r="X122" s="110">
        <f>VLOOKUP($A122,'RevPAR Raw Data'!$B$6:$BE$54,'RevPAR Raw Data'!AG$1,FALSE)</f>
        <v>56.670365271143503</v>
      </c>
      <c r="Y122" s="111">
        <f>VLOOKUP($A122,'RevPAR Raw Data'!$B$6:$BE$54,'RevPAR Raw Data'!AH$1,FALSE)</f>
        <v>83.365984827198602</v>
      </c>
      <c r="Z122" s="111">
        <f>VLOOKUP($A122,'RevPAR Raw Data'!$B$6:$BE$54,'RevPAR Raw Data'!AI$1,FALSE)</f>
        <v>88.675306265805006</v>
      </c>
      <c r="AA122" s="111">
        <f>VLOOKUP($A122,'RevPAR Raw Data'!$B$6:$BE$54,'RevPAR Raw Data'!AJ$1,FALSE)</f>
        <v>84.3490720708064</v>
      </c>
      <c r="AB122" s="111">
        <f>VLOOKUP($A122,'RevPAR Raw Data'!$B$6:$BE$54,'RevPAR Raw Data'!AK$1,FALSE)</f>
        <v>81.027072211295305</v>
      </c>
      <c r="AC122" s="112">
        <f>VLOOKUP($A122,'RevPAR Raw Data'!$B$6:$BE$54,'RevPAR Raw Data'!AL$1,FALSE)</f>
        <v>78.817560129249699</v>
      </c>
      <c r="AD122" s="111">
        <f>VLOOKUP($A122,'RevPAR Raw Data'!$B$6:$BE$54,'RevPAR Raw Data'!AN$1,FALSE)</f>
        <v>101.797709328463</v>
      </c>
      <c r="AE122" s="111">
        <f>VLOOKUP($A122,'RevPAR Raw Data'!$B$6:$BE$54,'RevPAR Raw Data'!AO$1,FALSE)</f>
        <v>100.500966563641</v>
      </c>
      <c r="AF122" s="112">
        <f>VLOOKUP($A122,'RevPAR Raw Data'!$B$6:$BE$54,'RevPAR Raw Data'!AP$1,FALSE)</f>
        <v>101.149337946052</v>
      </c>
      <c r="AG122" s="113">
        <f>VLOOKUP($A122,'RevPAR Raw Data'!$B$6:$BE$54,'RevPAR Raw Data'!AR$1,FALSE)</f>
        <v>85.198068076907603</v>
      </c>
    </row>
    <row r="123" spans="1:33" x14ac:dyDescent="0.25">
      <c r="A123" s="90" t="s">
        <v>14</v>
      </c>
      <c r="B123" s="78">
        <f>(VLOOKUP($A122,'Occupancy Raw Data'!$B$8:$BE$54,'Occupancy Raw Data'!AT$3,FALSE))/100</f>
        <v>-6.86348041747077E-2</v>
      </c>
      <c r="C123" s="79">
        <f>(VLOOKUP($A122,'Occupancy Raw Data'!$B$8:$BE$54,'Occupancy Raw Data'!AU$3,FALSE))/100</f>
        <v>-5.1814293354841397E-2</v>
      </c>
      <c r="D123" s="79">
        <f>(VLOOKUP($A122,'Occupancy Raw Data'!$B$8:$BE$54,'Occupancy Raw Data'!AV$3,FALSE))/100</f>
        <v>-2.1508687528686798E-2</v>
      </c>
      <c r="E123" s="79">
        <f>(VLOOKUP($A122,'Occupancy Raw Data'!$B$8:$BE$54,'Occupancy Raw Data'!AW$3,FALSE))/100</f>
        <v>-5.1558987973372604E-3</v>
      </c>
      <c r="F123" s="79">
        <f>(VLOOKUP($A122,'Occupancy Raw Data'!$B$8:$BE$54,'Occupancy Raw Data'!AX$3,FALSE))/100</f>
        <v>-3.6526663453651298E-2</v>
      </c>
      <c r="G123" s="79">
        <f>(VLOOKUP($A122,'Occupancy Raw Data'!$B$8:$BE$54,'Occupancy Raw Data'!AY$3,FALSE))/100</f>
        <v>-3.5111765691163102E-2</v>
      </c>
      <c r="H123" s="80">
        <f>(VLOOKUP($A122,'Occupancy Raw Data'!$B$8:$BE$54,'Occupancy Raw Data'!BA$3,FALSE))/100</f>
        <v>-2.2292410905185101E-3</v>
      </c>
      <c r="I123" s="80">
        <f>(VLOOKUP($A122,'Occupancy Raw Data'!$B$8:$BE$54,'Occupancy Raw Data'!BB$3,FALSE))/100</f>
        <v>-1.80072382873896E-2</v>
      </c>
      <c r="J123" s="79">
        <f>(VLOOKUP($A122,'Occupancy Raw Data'!$B$8:$BE$54,'Occupancy Raw Data'!BC$3,FALSE))/100</f>
        <v>-1.0131922504951301E-2</v>
      </c>
      <c r="K123" s="81">
        <f>(VLOOKUP($A122,'Occupancy Raw Data'!$B$8:$BE$54,'Occupancy Raw Data'!BE$3,FALSE))/100</f>
        <v>-2.7629006456431199E-2</v>
      </c>
      <c r="M123" s="78">
        <f>(VLOOKUP($A122,'ADR Raw Data'!$B$6:$BE$52,'ADR Raw Data'!AT$1,FALSE))/100</f>
        <v>-4.64701214822155E-2</v>
      </c>
      <c r="N123" s="79">
        <f>(VLOOKUP($A122,'ADR Raw Data'!$B$6:$BE$52,'ADR Raw Data'!AU$1,FALSE))/100</f>
        <v>-1.7486319826986899E-2</v>
      </c>
      <c r="O123" s="79">
        <f>(VLOOKUP($A122,'ADR Raw Data'!$B$6:$BE$52,'ADR Raw Data'!AV$1,FALSE))/100</f>
        <v>1.0501894227753501E-2</v>
      </c>
      <c r="P123" s="79">
        <f>(VLOOKUP($A122,'ADR Raw Data'!$B$6:$BE$52,'ADR Raw Data'!AW$1,FALSE))/100</f>
        <v>3.8351673637156401E-3</v>
      </c>
      <c r="Q123" s="79">
        <f>(VLOOKUP($A122,'ADR Raw Data'!$B$6:$BE$52,'ADR Raw Data'!AX$1,FALSE))/100</f>
        <v>-1.99329578593751E-2</v>
      </c>
      <c r="R123" s="79">
        <f>(VLOOKUP($A122,'ADR Raw Data'!$B$6:$BE$52,'ADR Raw Data'!AY$1,FALSE))/100</f>
        <v>-1.1660932337303101E-2</v>
      </c>
      <c r="S123" s="80">
        <f>(VLOOKUP($A122,'ADR Raw Data'!$B$6:$BE$52,'ADR Raw Data'!BA$1,FALSE))/100</f>
        <v>9.0841584116244697E-2</v>
      </c>
      <c r="T123" s="80">
        <f>(VLOOKUP($A122,'ADR Raw Data'!$B$6:$BE$52,'ADR Raw Data'!BB$1,FALSE))/100</f>
        <v>6.5236670331928703E-2</v>
      </c>
      <c r="U123" s="79">
        <f>(VLOOKUP($A122,'ADR Raw Data'!$B$6:$BE$52,'ADR Raw Data'!BC$1,FALSE))/100</f>
        <v>7.7969148177554806E-2</v>
      </c>
      <c r="V123" s="81">
        <f>(VLOOKUP($A122,'ADR Raw Data'!$B$6:$BE$52,'ADR Raw Data'!BE$1,FALSE))/100</f>
        <v>1.7023325795995199E-2</v>
      </c>
      <c r="X123" s="78">
        <f>(VLOOKUP($A122,'RevPAR Raw Data'!$B$6:$BE$52,'RevPAR Raw Data'!AT$1,FALSE))/100</f>
        <v>-4.64701214822155E-2</v>
      </c>
      <c r="Y123" s="79">
        <f>(VLOOKUP($A122,'RevPAR Raw Data'!$B$6:$BE$52,'RevPAR Raw Data'!AU$1,FALSE))/100</f>
        <v>-1.7486319826986899E-2</v>
      </c>
      <c r="Z123" s="79">
        <f>(VLOOKUP($A122,'RevPAR Raw Data'!$B$6:$BE$52,'RevPAR Raw Data'!AV$1,FALSE))/100</f>
        <v>1.0501894227753501E-2</v>
      </c>
      <c r="AA123" s="79">
        <f>(VLOOKUP($A122,'RevPAR Raw Data'!$B$6:$BE$52,'RevPAR Raw Data'!AW$1,FALSE))/100</f>
        <v>3.8351673637156401E-3</v>
      </c>
      <c r="AB123" s="79">
        <f>(VLOOKUP($A122,'RevPAR Raw Data'!$B$6:$BE$52,'RevPAR Raw Data'!AX$1,FALSE))/100</f>
        <v>-1.99329578593751E-2</v>
      </c>
      <c r="AC123" s="79">
        <f>(VLOOKUP($A122,'RevPAR Raw Data'!$B$6:$BE$52,'RevPAR Raw Data'!AY$1,FALSE))/100</f>
        <v>-1.1660932337303101E-2</v>
      </c>
      <c r="AD123" s="80">
        <f>(VLOOKUP($A122,'RevPAR Raw Data'!$B$6:$BE$52,'RevPAR Raw Data'!BA$1,FALSE))/100</f>
        <v>9.0841584116244697E-2</v>
      </c>
      <c r="AE123" s="80">
        <f>(VLOOKUP($A122,'RevPAR Raw Data'!$B$6:$BE$52,'RevPAR Raw Data'!BB$1,FALSE))/100</f>
        <v>6.5236670331928703E-2</v>
      </c>
      <c r="AF123" s="79">
        <f>(VLOOKUP($A122,'RevPAR Raw Data'!$B$6:$BE$52,'RevPAR Raw Data'!BC$1,FALSE))/100</f>
        <v>7.7969148177554806E-2</v>
      </c>
      <c r="AG123" s="81">
        <f>(VLOOKUP($A122,'RevPAR Raw Data'!$B$6:$BE$52,'RevPAR Raw Data'!BE$1,FALSE))/100</f>
        <v>1.7023325795995199E-2</v>
      </c>
    </row>
    <row r="124" spans="1:33" x14ac:dyDescent="0.25">
      <c r="A124" s="118"/>
      <c r="B124" s="119"/>
      <c r="C124" s="120"/>
      <c r="D124" s="120"/>
      <c r="E124" s="120"/>
      <c r="F124" s="120"/>
      <c r="G124" s="121"/>
      <c r="H124" s="120"/>
      <c r="I124" s="120"/>
      <c r="J124" s="121"/>
      <c r="K124" s="122"/>
      <c r="M124" s="119"/>
      <c r="N124" s="120"/>
      <c r="O124" s="120"/>
      <c r="P124" s="120"/>
      <c r="Q124" s="120"/>
      <c r="R124" s="121"/>
      <c r="S124" s="120"/>
      <c r="T124" s="120"/>
      <c r="U124" s="121"/>
      <c r="V124" s="122"/>
      <c r="X124" s="119"/>
      <c r="Y124" s="120"/>
      <c r="Z124" s="120"/>
      <c r="AA124" s="120"/>
      <c r="AB124" s="120"/>
      <c r="AC124" s="121"/>
      <c r="AD124" s="120"/>
      <c r="AE124" s="120"/>
      <c r="AF124" s="121"/>
      <c r="AG124" s="122"/>
    </row>
    <row r="125" spans="1:33" x14ac:dyDescent="0.25">
      <c r="A125" s="105" t="s">
        <v>56</v>
      </c>
      <c r="B125" s="106">
        <f>(VLOOKUP($A125,'Occupancy Raw Data'!$B$8:$BE$45,'Occupancy Raw Data'!AG$3,FALSE))/100</f>
        <v>0.49524072285832504</v>
      </c>
      <c r="C125" s="107">
        <f>(VLOOKUP($A125,'Occupancy Raw Data'!$B$8:$BE$45,'Occupancy Raw Data'!AH$3,FALSE))/100</f>
        <v>0.61387777624499895</v>
      </c>
      <c r="D125" s="107">
        <f>(VLOOKUP($A125,'Occupancy Raw Data'!$B$8:$BE$45,'Occupancy Raw Data'!AI$3,FALSE))/100</f>
        <v>0.65546971996137304</v>
      </c>
      <c r="E125" s="107">
        <f>(VLOOKUP($A125,'Occupancy Raw Data'!$B$8:$BE$45,'Occupancy Raw Data'!AJ$3,FALSE))/100</f>
        <v>0.66160849772382302</v>
      </c>
      <c r="F125" s="107">
        <f>(VLOOKUP($A125,'Occupancy Raw Data'!$B$8:$BE$45,'Occupancy Raw Data'!AK$3,FALSE))/100</f>
        <v>0.67647261691267702</v>
      </c>
      <c r="G125" s="108">
        <f>(VLOOKUP($A125,'Occupancy Raw Data'!$B$8:$BE$45,'Occupancy Raw Data'!AL$3,FALSE))/100</f>
        <v>0.62053386674024003</v>
      </c>
      <c r="H125" s="88">
        <f>(VLOOKUP($A125,'Occupancy Raw Data'!$B$8:$BE$45,'Occupancy Raw Data'!AN$3,FALSE))/100</f>
        <v>0.7343426679542</v>
      </c>
      <c r="I125" s="88">
        <f>(VLOOKUP($A125,'Occupancy Raw Data'!$B$8:$BE$45,'Occupancy Raw Data'!AO$3,FALSE))/100</f>
        <v>0.73296316733342493</v>
      </c>
      <c r="J125" s="108">
        <f>(VLOOKUP($A125,'Occupancy Raw Data'!$B$8:$BE$45,'Occupancy Raw Data'!AP$3,FALSE))/100</f>
        <v>0.73365291764381202</v>
      </c>
      <c r="K125" s="109">
        <f>(VLOOKUP($A125,'Occupancy Raw Data'!$B$8:$BE$45,'Occupancy Raw Data'!AR$3,FALSE))/100</f>
        <v>0.65285359556983191</v>
      </c>
      <c r="M125" s="110">
        <f>VLOOKUP($A125,'ADR Raw Data'!$B$6:$BE$43,'ADR Raw Data'!AG$1,FALSE)</f>
        <v>103.327602367688</v>
      </c>
      <c r="N125" s="111">
        <f>VLOOKUP($A125,'ADR Raw Data'!$B$6:$BE$43,'ADR Raw Data'!AH$1,FALSE)</f>
        <v>109.905798314606</v>
      </c>
      <c r="O125" s="111">
        <f>VLOOKUP($A125,'ADR Raw Data'!$B$6:$BE$43,'ADR Raw Data'!AI$1,FALSE)</f>
        <v>112.457212985373</v>
      </c>
      <c r="P125" s="111">
        <f>VLOOKUP($A125,'ADR Raw Data'!$B$6:$BE$43,'ADR Raw Data'!AJ$1,FALSE)</f>
        <v>111.772832047539</v>
      </c>
      <c r="Q125" s="111">
        <f>VLOOKUP($A125,'ADR Raw Data'!$B$6:$BE$43,'ADR Raw Data'!AK$1,FALSE)</f>
        <v>111.056289064491</v>
      </c>
      <c r="R125" s="112">
        <f>VLOOKUP($A125,'ADR Raw Data'!$B$6:$BE$43,'ADR Raw Data'!AL$1,FALSE)</f>
        <v>110.043778024787</v>
      </c>
      <c r="S125" s="111">
        <f>VLOOKUP($A125,'ADR Raw Data'!$B$6:$BE$43,'ADR Raw Data'!AN$1,FALSE)</f>
        <v>122.938625839477</v>
      </c>
      <c r="T125" s="111">
        <f>VLOOKUP($A125,'ADR Raw Data'!$B$6:$BE$43,'ADR Raw Data'!AO$1,FALSE)</f>
        <v>123.68091469439599</v>
      </c>
      <c r="U125" s="112">
        <f>VLOOKUP($A125,'ADR Raw Data'!$B$6:$BE$43,'ADR Raw Data'!AP$1,FALSE)</f>
        <v>123.30942133220501</v>
      </c>
      <c r="V125" s="113">
        <f>VLOOKUP($A125,'ADR Raw Data'!$B$6:$BE$43,'ADR Raw Data'!AR$1,FALSE)</f>
        <v>114.30304752058299</v>
      </c>
      <c r="X125" s="110">
        <f>VLOOKUP($A125,'RevPAR Raw Data'!$B$6:$BE$43,'RevPAR Raw Data'!AG$1,FALSE)</f>
        <v>51.172036487791402</v>
      </c>
      <c r="Y125" s="111">
        <f>VLOOKUP($A125,'RevPAR Raw Data'!$B$6:$BE$43,'RevPAR Raw Data'!AH$1,FALSE)</f>
        <v>67.468727065802099</v>
      </c>
      <c r="Z125" s="111">
        <f>VLOOKUP($A125,'RevPAR Raw Data'!$B$6:$BE$43,'RevPAR Raw Data'!AI$1,FALSE)</f>
        <v>73.712297903158998</v>
      </c>
      <c r="AA125" s="111">
        <f>VLOOKUP($A125,'RevPAR Raw Data'!$B$6:$BE$43,'RevPAR Raw Data'!AJ$1,FALSE)</f>
        <v>73.949855497309898</v>
      </c>
      <c r="AB125" s="111">
        <f>VLOOKUP($A125,'RevPAR Raw Data'!$B$6:$BE$43,'RevPAR Raw Data'!AK$1,FALSE)</f>
        <v>75.126538488067297</v>
      </c>
      <c r="AC125" s="112">
        <f>VLOOKUP($A125,'RevPAR Raw Data'!$B$6:$BE$43,'RevPAR Raw Data'!AL$1,FALSE)</f>
        <v>68.285891088425899</v>
      </c>
      <c r="AD125" s="111">
        <f>VLOOKUP($A125,'RevPAR Raw Data'!$B$6:$BE$43,'RevPAR Raw Data'!AN$1,FALSE)</f>
        <v>90.279078493585303</v>
      </c>
      <c r="AE125" s="111">
        <f>VLOOKUP($A125,'RevPAR Raw Data'!$B$6:$BE$43,'RevPAR Raw Data'!AO$1,FALSE)</f>
        <v>90.653554973099702</v>
      </c>
      <c r="AF125" s="112">
        <f>VLOOKUP($A125,'RevPAR Raw Data'!$B$6:$BE$43,'RevPAR Raw Data'!AP$1,FALSE)</f>
        <v>90.466316733342495</v>
      </c>
      <c r="AG125" s="113">
        <f>VLOOKUP($A125,'RevPAR Raw Data'!$B$6:$BE$43,'RevPAR Raw Data'!AR$1,FALSE)</f>
        <v>74.623155558402104</v>
      </c>
    </row>
    <row r="126" spans="1:33" x14ac:dyDescent="0.25">
      <c r="A126" s="90" t="s">
        <v>14</v>
      </c>
      <c r="B126" s="78">
        <f>(VLOOKUP($A125,'Occupancy Raw Data'!$B$8:$BE$51,'Occupancy Raw Data'!AT$3,FALSE))/100</f>
        <v>4.73161773133456E-2</v>
      </c>
      <c r="C126" s="79">
        <f>(VLOOKUP($A125,'Occupancy Raw Data'!$B$8:$BE$51,'Occupancy Raw Data'!AU$3,FALSE))/100</f>
        <v>2.5123685189960901E-2</v>
      </c>
      <c r="D126" s="79">
        <f>(VLOOKUP($A125,'Occupancy Raw Data'!$B$8:$BE$51,'Occupancy Raw Data'!AV$3,FALSE))/100</f>
        <v>3.8866412126115198E-2</v>
      </c>
      <c r="E126" s="79">
        <f>(VLOOKUP($A125,'Occupancy Raw Data'!$B$8:$BE$51,'Occupancy Raw Data'!AW$3,FALSE))/100</f>
        <v>5.9140486895261198E-2</v>
      </c>
      <c r="F126" s="79">
        <f>(VLOOKUP($A125,'Occupancy Raw Data'!$B$8:$BE$51,'Occupancy Raw Data'!AX$3,FALSE))/100</f>
        <v>2.81222057066251E-2</v>
      </c>
      <c r="G126" s="79">
        <f>(VLOOKUP($A125,'Occupancy Raw Data'!$B$8:$BE$51,'Occupancy Raw Data'!AY$3,FALSE))/100</f>
        <v>3.9322373548198203E-2</v>
      </c>
      <c r="H126" s="80">
        <f>(VLOOKUP($A125,'Occupancy Raw Data'!$B$8:$BE$51,'Occupancy Raw Data'!BA$3,FALSE))/100</f>
        <v>-3.6631795463243001E-2</v>
      </c>
      <c r="I126" s="80">
        <f>(VLOOKUP($A125,'Occupancy Raw Data'!$B$8:$BE$51,'Occupancy Raw Data'!BB$3,FALSE))/100</f>
        <v>-4.1060053786302501E-2</v>
      </c>
      <c r="J126" s="79">
        <f>(VLOOKUP($A125,'Occupancy Raw Data'!$B$8:$BE$51,'Occupancy Raw Data'!BC$3,FALSE))/100</f>
        <v>-3.8848943499749503E-2</v>
      </c>
      <c r="K126" s="81">
        <f>(VLOOKUP($A125,'Occupancy Raw Data'!$B$8:$BE$51,'Occupancy Raw Data'!BE$3,FALSE))/100</f>
        <v>1.2872870024017E-2</v>
      </c>
      <c r="M126" s="78">
        <f>(VLOOKUP($A125,'ADR Raw Data'!$B$6:$BE$49,'ADR Raw Data'!AT$1,FALSE))/100</f>
        <v>7.08735157106649E-2</v>
      </c>
      <c r="N126" s="79">
        <f>(VLOOKUP($A125,'ADR Raw Data'!$B$6:$BE$49,'ADR Raw Data'!AU$1,FALSE))/100</f>
        <v>5.4279686548749401E-2</v>
      </c>
      <c r="O126" s="79">
        <f>(VLOOKUP($A125,'ADR Raw Data'!$B$6:$BE$49,'ADR Raw Data'!AV$1,FALSE))/100</f>
        <v>5.3653892324465602E-2</v>
      </c>
      <c r="P126" s="79">
        <f>(VLOOKUP($A125,'ADR Raw Data'!$B$6:$BE$49,'ADR Raw Data'!AW$1,FALSE))/100</f>
        <v>6.4434589951868099E-2</v>
      </c>
      <c r="Q126" s="79">
        <f>(VLOOKUP($A125,'ADR Raw Data'!$B$6:$BE$49,'ADR Raw Data'!AX$1,FALSE))/100</f>
        <v>3.1361477938961803E-2</v>
      </c>
      <c r="R126" s="79">
        <f>(VLOOKUP($A125,'ADR Raw Data'!$B$6:$BE$49,'ADR Raw Data'!AY$1,FALSE))/100</f>
        <v>5.3467664704935795E-2</v>
      </c>
      <c r="S126" s="80">
        <f>(VLOOKUP($A125,'ADR Raw Data'!$B$6:$BE$49,'ADR Raw Data'!BA$1,FALSE))/100</f>
        <v>-1.48957430803236E-2</v>
      </c>
      <c r="T126" s="80">
        <f>(VLOOKUP($A125,'ADR Raw Data'!$B$6:$BE$49,'ADR Raw Data'!BB$1,FALSE))/100</f>
        <v>-1.6266185157136201E-3</v>
      </c>
      <c r="U126" s="79">
        <f>(VLOOKUP($A125,'ADR Raw Data'!$B$6:$BE$49,'ADR Raw Data'!BC$1,FALSE))/100</f>
        <v>-8.2834265684183193E-3</v>
      </c>
      <c r="V126" s="81">
        <f>(VLOOKUP($A125,'ADR Raw Data'!$B$6:$BE$49,'ADR Raw Data'!BE$1,FALSE))/100</f>
        <v>2.80406845158215E-2</v>
      </c>
      <c r="X126" s="78">
        <f>(VLOOKUP($A125,'RevPAR Raw Data'!$B$6:$BE$49,'RevPAR Raw Data'!AT$1,FALSE))/100</f>
        <v>0.12154315686019601</v>
      </c>
      <c r="Y126" s="79">
        <f>(VLOOKUP($A125,'RevPAR Raw Data'!$B$6:$BE$49,'RevPAR Raw Data'!AU$1,FALSE))/100</f>
        <v>8.0767077495770889E-2</v>
      </c>
      <c r="Z126" s="79">
        <f>(VLOOKUP($A125,'RevPAR Raw Data'!$B$6:$BE$49,'RevPAR Raw Data'!AV$1,FALSE))/100</f>
        <v>9.4605638741833697E-2</v>
      </c>
      <c r="AA126" s="79">
        <f>(VLOOKUP($A125,'RevPAR Raw Data'!$B$6:$BE$49,'RevPAR Raw Data'!AW$1,FALSE))/100</f>
        <v>0.12738576986977901</v>
      </c>
      <c r="AB126" s="79">
        <f>(VLOOKUP($A125,'RevPAR Raw Data'!$B$6:$BE$49,'RevPAR Raw Data'!AX$1,FALSE))/100</f>
        <v>6.0365637579450196E-2</v>
      </c>
      <c r="AC126" s="79">
        <f>(VLOOKUP($A125,'RevPAR Raw Data'!$B$6:$BE$49,'RevPAR Raw Data'!AY$1,FALSE))/100</f>
        <v>9.4892513737411296E-2</v>
      </c>
      <c r="AD126" s="80">
        <f>(VLOOKUP($A125,'RevPAR Raw Data'!$B$6:$BE$49,'RevPAR Raw Data'!BA$1,FALSE))/100</f>
        <v>-5.0981880729775206E-2</v>
      </c>
      <c r="AE126" s="80">
        <f>(VLOOKUP($A125,'RevPAR Raw Data'!$B$6:$BE$49,'RevPAR Raw Data'!BB$1,FALSE))/100</f>
        <v>-4.2619883258271096E-2</v>
      </c>
      <c r="AF126" s="79">
        <f>(VLOOKUP($A125,'RevPAR Raw Data'!$B$6:$BE$49,'RevPAR Raw Data'!BC$1,FALSE))/100</f>
        <v>-4.6810567697426995E-2</v>
      </c>
      <c r="AG126" s="81">
        <f>(VLOOKUP($A125,'RevPAR Raw Data'!$B$6:$BE$49,'RevPAR Raw Data'!BE$1,FALSE))/100</f>
        <v>4.1274518626995195E-2</v>
      </c>
    </row>
    <row r="127" spans="1:33" x14ac:dyDescent="0.25">
      <c r="A127" s="118"/>
      <c r="B127" s="119"/>
      <c r="C127" s="120"/>
      <c r="D127" s="120"/>
      <c r="E127" s="120"/>
      <c r="F127" s="120"/>
      <c r="G127" s="121"/>
      <c r="H127" s="120"/>
      <c r="I127" s="120"/>
      <c r="J127" s="121"/>
      <c r="K127" s="122"/>
      <c r="M127" s="119"/>
      <c r="N127" s="120"/>
      <c r="O127" s="120"/>
      <c r="P127" s="120"/>
      <c r="Q127" s="120"/>
      <c r="R127" s="121"/>
      <c r="S127" s="120"/>
      <c r="T127" s="120"/>
      <c r="U127" s="121"/>
      <c r="V127" s="122"/>
      <c r="X127" s="119"/>
      <c r="Y127" s="120"/>
      <c r="Z127" s="120"/>
      <c r="AA127" s="120"/>
      <c r="AB127" s="120"/>
      <c r="AC127" s="121"/>
      <c r="AD127" s="120"/>
      <c r="AE127" s="120"/>
      <c r="AF127" s="121"/>
      <c r="AG127" s="122"/>
    </row>
    <row r="128" spans="1:33" x14ac:dyDescent="0.25">
      <c r="A128" s="123" t="s">
        <v>57</v>
      </c>
      <c r="B128" s="106">
        <f>(VLOOKUP($A128,'Occupancy Raw Data'!$B$8:$BE$45,'Occupancy Raw Data'!AG$3,FALSE))/100</f>
        <v>0.50104593579234902</v>
      </c>
      <c r="C128" s="107">
        <f>(VLOOKUP($A128,'Occupancy Raw Data'!$B$8:$BE$45,'Occupancy Raw Data'!AH$3,FALSE))/100</f>
        <v>0.62251323428961702</v>
      </c>
      <c r="D128" s="107">
        <f>(VLOOKUP($A128,'Occupancy Raw Data'!$B$8:$BE$45,'Occupancy Raw Data'!AI$3,FALSE))/100</f>
        <v>0.67478867827868794</v>
      </c>
      <c r="E128" s="107">
        <f>(VLOOKUP($A128,'Occupancy Raw Data'!$B$8:$BE$45,'Occupancy Raw Data'!AJ$3,FALSE))/100</f>
        <v>0.68712645150273199</v>
      </c>
      <c r="F128" s="107">
        <f>(VLOOKUP($A128,'Occupancy Raw Data'!$B$8:$BE$45,'Occupancy Raw Data'!AK$3,FALSE))/100</f>
        <v>0.70731941598360604</v>
      </c>
      <c r="G128" s="108">
        <f>(VLOOKUP($A128,'Occupancy Raw Data'!$B$8:$BE$45,'Occupancy Raw Data'!AL$3,FALSE))/100</f>
        <v>0.63855874316939798</v>
      </c>
      <c r="H128" s="88">
        <f>(VLOOKUP($A128,'Occupancy Raw Data'!$B$8:$BE$45,'Occupancy Raw Data'!AN$3,FALSE))/100</f>
        <v>0.81240394467213095</v>
      </c>
      <c r="I128" s="88">
        <f>(VLOOKUP($A128,'Occupancy Raw Data'!$B$8:$BE$45,'Occupancy Raw Data'!AO$3,FALSE))/100</f>
        <v>0.80858307718579203</v>
      </c>
      <c r="J128" s="108">
        <f>(VLOOKUP($A128,'Occupancy Raw Data'!$B$8:$BE$45,'Occupancy Raw Data'!AP$3,FALSE))/100</f>
        <v>0.81049351092896105</v>
      </c>
      <c r="K128" s="109">
        <f>(VLOOKUP($A128,'Occupancy Raw Data'!$B$8:$BE$45,'Occupancy Raw Data'!AR$3,FALSE))/100</f>
        <v>0.68768296252927397</v>
      </c>
      <c r="M128" s="110">
        <f>VLOOKUP($A128,'ADR Raw Data'!$B$6:$BE$43,'ADR Raw Data'!AG$1,FALSE)</f>
        <v>98.663543954756506</v>
      </c>
      <c r="N128" s="111">
        <f>VLOOKUP($A128,'ADR Raw Data'!$B$6:$BE$43,'ADR Raw Data'!AH$1,FALSE)</f>
        <v>106.177290244655</v>
      </c>
      <c r="O128" s="111">
        <f>VLOOKUP($A128,'ADR Raw Data'!$B$6:$BE$43,'ADR Raw Data'!AI$1,FALSE)</f>
        <v>110.215869279557</v>
      </c>
      <c r="P128" s="111">
        <f>VLOOKUP($A128,'ADR Raw Data'!$B$6:$BE$43,'ADR Raw Data'!AJ$1,FALSE)</f>
        <v>111.85511816685</v>
      </c>
      <c r="Q128" s="111">
        <f>VLOOKUP($A128,'ADR Raw Data'!$B$6:$BE$43,'ADR Raw Data'!AK$1,FALSE)</f>
        <v>113.03664144221599</v>
      </c>
      <c r="R128" s="112">
        <f>VLOOKUP($A128,'ADR Raw Data'!$B$6:$BE$43,'ADR Raw Data'!AL$1,FALSE)</f>
        <v>108.59322878937699</v>
      </c>
      <c r="S128" s="111">
        <f>VLOOKUP($A128,'ADR Raw Data'!$B$6:$BE$43,'ADR Raw Data'!AN$1,FALSE)</f>
        <v>126.84820653976</v>
      </c>
      <c r="T128" s="111">
        <f>VLOOKUP($A128,'ADR Raw Data'!$B$6:$BE$43,'ADR Raw Data'!AO$1,FALSE)</f>
        <v>127.021510323253</v>
      </c>
      <c r="U128" s="112">
        <f>VLOOKUP($A128,'ADR Raw Data'!$B$6:$BE$43,'ADR Raw Data'!AP$1,FALSE)</f>
        <v>126.93465418224901</v>
      </c>
      <c r="V128" s="113">
        <f>VLOOKUP($A128,'ADR Raw Data'!$B$6:$BE$43,'ADR Raw Data'!AR$1,FALSE)</f>
        <v>114.769499405807</v>
      </c>
      <c r="X128" s="110">
        <f>VLOOKUP($A128,'RevPAR Raw Data'!$B$6:$BE$43,'RevPAR Raw Data'!AG$1,FALSE)</f>
        <v>49.434967709400603</v>
      </c>
      <c r="Y128" s="111">
        <f>VLOOKUP($A128,'RevPAR Raw Data'!$B$6:$BE$43,'RevPAR Raw Data'!AH$1,FALSE)</f>
        <v>66.096768358307699</v>
      </c>
      <c r="Z128" s="111">
        <f>VLOOKUP($A128,'RevPAR Raw Data'!$B$6:$BE$43,'RevPAR Raw Data'!AI$1,FALSE)</f>
        <v>74.372420756489007</v>
      </c>
      <c r="AA128" s="111">
        <f>VLOOKUP($A128,'RevPAR Raw Data'!$B$6:$BE$43,'RevPAR Raw Data'!AJ$1,FALSE)</f>
        <v>76.858610428406706</v>
      </c>
      <c r="AB128" s="111">
        <f>VLOOKUP($A128,'RevPAR Raw Data'!$B$6:$BE$43,'RevPAR Raw Data'!AK$1,FALSE)</f>
        <v>79.953011209656694</v>
      </c>
      <c r="AC128" s="112">
        <f>VLOOKUP($A128,'RevPAR Raw Data'!$B$6:$BE$43,'RevPAR Raw Data'!AL$1,FALSE)</f>
        <v>69.3431556924521</v>
      </c>
      <c r="AD128" s="111">
        <f>VLOOKUP($A128,'RevPAR Raw Data'!$B$6:$BE$43,'RevPAR Raw Data'!AN$1,FALSE)</f>
        <v>103.051983367486</v>
      </c>
      <c r="AE128" s="111">
        <f>VLOOKUP($A128,'RevPAR Raw Data'!$B$6:$BE$43,'RevPAR Raw Data'!AO$1,FALSE)</f>
        <v>102.707443685963</v>
      </c>
      <c r="AF128" s="112">
        <f>VLOOKUP($A128,'RevPAR Raw Data'!$B$6:$BE$43,'RevPAR Raw Data'!AP$1,FALSE)</f>
        <v>102.879713526724</v>
      </c>
      <c r="AG128" s="113">
        <f>VLOOKUP($A128,'RevPAR Raw Data'!$B$6:$BE$43,'RevPAR Raw Data'!AR$1,FALSE)</f>
        <v>78.925029359387096</v>
      </c>
    </row>
    <row r="129" spans="1:33" x14ac:dyDescent="0.25">
      <c r="A129" s="90" t="s">
        <v>14</v>
      </c>
      <c r="B129" s="78">
        <f>(VLOOKUP($A128,'Occupancy Raw Data'!$B$8:$BE$51,'Occupancy Raw Data'!AT$3,FALSE))/100</f>
        <v>5.5699033312558599E-2</v>
      </c>
      <c r="C129" s="79">
        <f>(VLOOKUP($A128,'Occupancy Raw Data'!$B$8:$BE$51,'Occupancy Raw Data'!AU$3,FALSE))/100</f>
        <v>5.5486377813929399E-2</v>
      </c>
      <c r="D129" s="79">
        <f>(VLOOKUP($A128,'Occupancy Raw Data'!$B$8:$BE$51,'Occupancy Raw Data'!AV$3,FALSE))/100</f>
        <v>7.9404486957998205E-2</v>
      </c>
      <c r="E129" s="79">
        <f>(VLOOKUP($A128,'Occupancy Raw Data'!$B$8:$BE$51,'Occupancy Raw Data'!AW$3,FALSE))/100</f>
        <v>8.9901481054836307E-2</v>
      </c>
      <c r="F129" s="79">
        <f>(VLOOKUP($A128,'Occupancy Raw Data'!$B$8:$BE$51,'Occupancy Raw Data'!AX$3,FALSE))/100</f>
        <v>0.12688405065157102</v>
      </c>
      <c r="G129" s="79">
        <f>(VLOOKUP($A128,'Occupancy Raw Data'!$B$8:$BE$51,'Occupancy Raw Data'!AY$3,FALSE))/100</f>
        <v>8.3069658941388305E-2</v>
      </c>
      <c r="H129" s="80">
        <f>(VLOOKUP($A128,'Occupancy Raw Data'!$B$8:$BE$51,'Occupancy Raw Data'!BA$3,FALSE))/100</f>
        <v>0.10779576540264699</v>
      </c>
      <c r="I129" s="80">
        <f>(VLOOKUP($A128,'Occupancy Raw Data'!$B$8:$BE$51,'Occupancy Raw Data'!BB$3,FALSE))/100</f>
        <v>7.176866311791659E-2</v>
      </c>
      <c r="J129" s="79">
        <f>(VLOOKUP($A128,'Occupancy Raw Data'!$B$8:$BE$51,'Occupancy Raw Data'!BC$3,FALSE))/100</f>
        <v>8.9526909559605697E-2</v>
      </c>
      <c r="K129" s="81">
        <f>(VLOOKUP($A128,'Occupancy Raw Data'!$B$8:$BE$51,'Occupancy Raw Data'!BE$3,FALSE))/100</f>
        <v>8.5213107174596292E-2</v>
      </c>
      <c r="M129" s="78">
        <f>(VLOOKUP($A128,'ADR Raw Data'!$B$6:$BE$49,'ADR Raw Data'!AT$1,FALSE))/100</f>
        <v>1.79777987722434E-3</v>
      </c>
      <c r="N129" s="79">
        <f>(VLOOKUP($A128,'ADR Raw Data'!$B$6:$BE$49,'ADR Raw Data'!AU$1,FALSE))/100</f>
        <v>-1.64461318548084E-3</v>
      </c>
      <c r="O129" s="79">
        <f>(VLOOKUP($A128,'ADR Raw Data'!$B$6:$BE$49,'ADR Raw Data'!AV$1,FALSE))/100</f>
        <v>2.1211156978602499E-3</v>
      </c>
      <c r="P129" s="79">
        <f>(VLOOKUP($A128,'ADR Raw Data'!$B$6:$BE$49,'ADR Raw Data'!AW$1,FALSE))/100</f>
        <v>1.04266986245466E-2</v>
      </c>
      <c r="Q129" s="79">
        <f>(VLOOKUP($A128,'ADR Raw Data'!$B$6:$BE$49,'ADR Raw Data'!AX$1,FALSE))/100</f>
        <v>3.46124717727559E-2</v>
      </c>
      <c r="R129" s="79">
        <f>(VLOOKUP($A128,'ADR Raw Data'!$B$6:$BE$49,'ADR Raw Data'!AY$1,FALSE))/100</f>
        <v>1.10454242663812E-2</v>
      </c>
      <c r="S129" s="80">
        <f>(VLOOKUP($A128,'ADR Raw Data'!$B$6:$BE$49,'ADR Raw Data'!BA$1,FALSE))/100</f>
        <v>3.6751852608115899E-2</v>
      </c>
      <c r="T129" s="80">
        <f>(VLOOKUP($A128,'ADR Raw Data'!$B$6:$BE$49,'ADR Raw Data'!BB$1,FALSE))/100</f>
        <v>2.2960398704339999E-2</v>
      </c>
      <c r="U129" s="79">
        <f>(VLOOKUP($A128,'ADR Raw Data'!$B$6:$BE$49,'ADR Raw Data'!BC$1,FALSE))/100</f>
        <v>2.9695909608458599E-2</v>
      </c>
      <c r="V129" s="81">
        <f>(VLOOKUP($A128,'ADR Raw Data'!$B$6:$BE$49,'ADR Raw Data'!BE$1,FALSE))/100</f>
        <v>1.8088738506328601E-2</v>
      </c>
      <c r="X129" s="78">
        <f>(VLOOKUP($A128,'RevPAR Raw Data'!$B$6:$BE$49,'RevPAR Raw Data'!AT$1,FALSE))/100</f>
        <v>5.7596947791053094E-2</v>
      </c>
      <c r="Y129" s="79">
        <f>(VLOOKUP($A128,'RevPAR Raw Data'!$B$6:$BE$49,'RevPAR Raw Data'!AU$1,FALSE))/100</f>
        <v>5.37505109998812E-2</v>
      </c>
      <c r="Z129" s="79">
        <f>(VLOOKUP($A128,'RevPAR Raw Data'!$B$6:$BE$49,'RevPAR Raw Data'!AV$1,FALSE))/100</f>
        <v>8.1694028759625587E-2</v>
      </c>
      <c r="AA129" s="79">
        <f>(VLOOKUP($A128,'RevPAR Raw Data'!$B$6:$BE$49,'RevPAR Raw Data'!AW$1,FALSE))/100</f>
        <v>0.10126555532824201</v>
      </c>
      <c r="AB129" s="79">
        <f>(VLOOKUP($A128,'RevPAR Raw Data'!$B$6:$BE$49,'RevPAR Raw Data'!AX$1,FALSE))/100</f>
        <v>0.16588829304591701</v>
      </c>
      <c r="AC129" s="79">
        <f>(VLOOKUP($A128,'RevPAR Raw Data'!$B$6:$BE$49,'RevPAR Raw Data'!AY$1,FALSE))/100</f>
        <v>9.5032622834440805E-2</v>
      </c>
      <c r="AD129" s="80">
        <f>(VLOOKUP($A128,'RevPAR Raw Data'!$B$6:$BE$49,'RevPAR Raw Data'!BA$1,FALSE))/100</f>
        <v>0.14850931209262</v>
      </c>
      <c r="AE129" s="80">
        <f>(VLOOKUP($A128,'RevPAR Raw Data'!$B$6:$BE$49,'RevPAR Raw Data'!BB$1,FALSE))/100</f>
        <v>9.6376898941921502E-2</v>
      </c>
      <c r="AF129" s="79">
        <f>(VLOOKUP($A128,'RevPAR Raw Data'!$B$6:$BE$49,'RevPAR Raw Data'!BC$1,FALSE))/100</f>
        <v>0.12188140218187099</v>
      </c>
      <c r="AG129" s="81">
        <f>(VLOOKUP($A128,'RevPAR Raw Data'!$B$6:$BE$49,'RevPAR Raw Data'!BE$1,FALSE))/100</f>
        <v>0.104843243293917</v>
      </c>
    </row>
    <row r="130" spans="1:33" x14ac:dyDescent="0.25">
      <c r="A130" s="123"/>
      <c r="B130" s="106"/>
      <c r="C130" s="107"/>
      <c r="D130" s="107"/>
      <c r="E130" s="107"/>
      <c r="F130" s="107"/>
      <c r="G130" s="108"/>
      <c r="H130" s="88"/>
      <c r="I130" s="88"/>
      <c r="J130" s="108"/>
      <c r="K130" s="109"/>
      <c r="M130" s="110"/>
      <c r="N130" s="111"/>
      <c r="O130" s="111"/>
      <c r="P130" s="111"/>
      <c r="Q130" s="111"/>
      <c r="R130" s="112"/>
      <c r="S130" s="111"/>
      <c r="T130" s="111"/>
      <c r="U130" s="112"/>
      <c r="V130" s="113"/>
      <c r="X130" s="110"/>
      <c r="Y130" s="111"/>
      <c r="Z130" s="111"/>
      <c r="AA130" s="111"/>
      <c r="AB130" s="111"/>
      <c r="AC130" s="112"/>
      <c r="AD130" s="111"/>
      <c r="AE130" s="111"/>
      <c r="AF130" s="112"/>
      <c r="AG130" s="113"/>
    </row>
    <row r="131" spans="1:33" x14ac:dyDescent="0.25">
      <c r="A131" s="105" t="s">
        <v>59</v>
      </c>
      <c r="B131" s="106">
        <f>(VLOOKUP($A131,'Occupancy Raw Data'!$B$8:$BE$45,'Occupancy Raw Data'!AG$3,FALSE))/100</f>
        <v>0.38092456608811703</v>
      </c>
      <c r="C131" s="107">
        <f>(VLOOKUP($A131,'Occupancy Raw Data'!$B$8:$BE$45,'Occupancy Raw Data'!AH$3,FALSE))/100</f>
        <v>0.54222296395193503</v>
      </c>
      <c r="D131" s="107">
        <f>(VLOOKUP($A131,'Occupancy Raw Data'!$B$8:$BE$45,'Occupancy Raw Data'!AI$3,FALSE))/100</f>
        <v>0.61406875834445895</v>
      </c>
      <c r="E131" s="107">
        <f>(VLOOKUP($A131,'Occupancy Raw Data'!$B$8:$BE$45,'Occupancy Raw Data'!AJ$3,FALSE))/100</f>
        <v>0.61965954606141505</v>
      </c>
      <c r="F131" s="107">
        <f>(VLOOKUP($A131,'Occupancy Raw Data'!$B$8:$BE$45,'Occupancy Raw Data'!AK$3,FALSE))/100</f>
        <v>0.67823765020026694</v>
      </c>
      <c r="G131" s="108">
        <f>(VLOOKUP($A131,'Occupancy Raw Data'!$B$8:$BE$45,'Occupancy Raw Data'!AL$3,FALSE))/100</f>
        <v>0.56702269692923801</v>
      </c>
      <c r="H131" s="88">
        <f>(VLOOKUP($A131,'Occupancy Raw Data'!$B$8:$BE$45,'Occupancy Raw Data'!AN$3,FALSE))/100</f>
        <v>0.76910881174899803</v>
      </c>
      <c r="I131" s="88">
        <f>(VLOOKUP($A131,'Occupancy Raw Data'!$B$8:$BE$45,'Occupancy Raw Data'!AO$3,FALSE))/100</f>
        <v>0.77728638184245602</v>
      </c>
      <c r="J131" s="108">
        <f>(VLOOKUP($A131,'Occupancy Raw Data'!$B$8:$BE$45,'Occupancy Raw Data'!AP$3,FALSE))/100</f>
        <v>0.77319759679572697</v>
      </c>
      <c r="K131" s="109">
        <f>(VLOOKUP($A131,'Occupancy Raw Data'!$B$8:$BE$45,'Occupancy Raw Data'!AR$3,FALSE))/100</f>
        <v>0.62592981117680702</v>
      </c>
      <c r="M131" s="110">
        <f>VLOOKUP($A131,'ADR Raw Data'!$B$6:$BE$43,'ADR Raw Data'!AG$1,FALSE)</f>
        <v>154.51388389923301</v>
      </c>
      <c r="N131" s="111">
        <f>VLOOKUP($A131,'ADR Raw Data'!$B$6:$BE$43,'ADR Raw Data'!AH$1,FALSE)</f>
        <v>161.518242536164</v>
      </c>
      <c r="O131" s="111">
        <f>VLOOKUP($A131,'ADR Raw Data'!$B$6:$BE$43,'ADR Raw Data'!AI$1,FALSE)</f>
        <v>169.16721293654001</v>
      </c>
      <c r="P131" s="111">
        <f>VLOOKUP($A131,'ADR Raw Data'!$B$6:$BE$43,'ADR Raw Data'!AJ$1,FALSE)</f>
        <v>176.15737409103099</v>
      </c>
      <c r="Q131" s="111">
        <f>VLOOKUP($A131,'ADR Raw Data'!$B$6:$BE$43,'ADR Raw Data'!AK$1,FALSE)</f>
        <v>174.719424212598</v>
      </c>
      <c r="R131" s="112">
        <f>VLOOKUP($A131,'ADR Raw Data'!$B$6:$BE$43,'ADR Raw Data'!AL$1,FALSE)</f>
        <v>168.59156698846201</v>
      </c>
      <c r="S131" s="111">
        <f>VLOOKUP($A131,'ADR Raw Data'!$B$6:$BE$43,'ADR Raw Data'!AN$1,FALSE)</f>
        <v>184.95214494954899</v>
      </c>
      <c r="T131" s="111">
        <f>VLOOKUP($A131,'ADR Raw Data'!$B$6:$BE$43,'ADR Raw Data'!AO$1,FALSE)</f>
        <v>186.903982823403</v>
      </c>
      <c r="U131" s="112">
        <f>VLOOKUP($A131,'ADR Raw Data'!$B$6:$BE$43,'ADR Raw Data'!AP$1,FALSE)</f>
        <v>185.93322469242301</v>
      </c>
      <c r="V131" s="113">
        <f>VLOOKUP($A131,'ADR Raw Data'!$B$6:$BE$43,'ADR Raw Data'!AR$1,FALSE)</f>
        <v>174.71207435057499</v>
      </c>
      <c r="X131" s="110">
        <f>VLOOKUP($A131,'RevPAR Raw Data'!$B$6:$BE$43,'RevPAR Raw Data'!AG$1,FALSE)</f>
        <v>58.858134178905203</v>
      </c>
      <c r="Y131" s="111">
        <f>VLOOKUP($A131,'RevPAR Raw Data'!$B$6:$BE$43,'RevPAR Raw Data'!AH$1,FALSE)</f>
        <v>87.578900200267</v>
      </c>
      <c r="Z131" s="111">
        <f>VLOOKUP($A131,'RevPAR Raw Data'!$B$6:$BE$43,'RevPAR Raw Data'!AI$1,FALSE)</f>
        <v>103.880300400534</v>
      </c>
      <c r="AA131" s="111">
        <f>VLOOKUP($A131,'RevPAR Raw Data'!$B$6:$BE$43,'RevPAR Raw Data'!AJ$1,FALSE)</f>
        <v>109.157598464619</v>
      </c>
      <c r="AB131" s="111">
        <f>VLOOKUP($A131,'RevPAR Raw Data'!$B$6:$BE$43,'RevPAR Raw Data'!AK$1,FALSE)</f>
        <v>118.501291722296</v>
      </c>
      <c r="AC131" s="112">
        <f>VLOOKUP($A131,'RevPAR Raw Data'!$B$6:$BE$43,'RevPAR Raw Data'!AL$1,FALSE)</f>
        <v>95.5952449933244</v>
      </c>
      <c r="AD131" s="111">
        <f>VLOOKUP($A131,'RevPAR Raw Data'!$B$6:$BE$43,'RevPAR Raw Data'!AN$1,FALSE)</f>
        <v>142.248324432576</v>
      </c>
      <c r="AE131" s="111">
        <f>VLOOKUP($A131,'RevPAR Raw Data'!$B$6:$BE$43,'RevPAR Raw Data'!AO$1,FALSE)</f>
        <v>145.27792056074699</v>
      </c>
      <c r="AF131" s="112">
        <f>VLOOKUP($A131,'RevPAR Raw Data'!$B$6:$BE$43,'RevPAR Raw Data'!AP$1,FALSE)</f>
        <v>143.76312249666199</v>
      </c>
      <c r="AG131" s="113">
        <f>VLOOKUP($A131,'RevPAR Raw Data'!$B$6:$BE$43,'RevPAR Raw Data'!AR$1,FALSE)</f>
        <v>109.35749570856299</v>
      </c>
    </row>
    <row r="132" spans="1:33" x14ac:dyDescent="0.25">
      <c r="A132" s="90" t="s">
        <v>14</v>
      </c>
      <c r="B132" s="78">
        <f>(VLOOKUP($A131,'Occupancy Raw Data'!$B$8:$BE$51,'Occupancy Raw Data'!AT$3,FALSE))/100</f>
        <v>3.7971805366075403E-2</v>
      </c>
      <c r="C132" s="79">
        <f>(VLOOKUP($A131,'Occupancy Raw Data'!$B$8:$BE$51,'Occupancy Raw Data'!AU$3,FALSE))/100</f>
        <v>8.3722481654436201E-2</v>
      </c>
      <c r="D132" s="79">
        <f>(VLOOKUP($A131,'Occupancy Raw Data'!$B$8:$BE$51,'Occupancy Raw Data'!AV$3,FALSE))/100</f>
        <v>0.15962811219665901</v>
      </c>
      <c r="E132" s="79">
        <f>(VLOOKUP($A131,'Occupancy Raw Data'!$B$8:$BE$51,'Occupancy Raw Data'!AW$3,FALSE))/100</f>
        <v>0.14846891432106399</v>
      </c>
      <c r="F132" s="79">
        <f>(VLOOKUP($A131,'Occupancy Raw Data'!$B$8:$BE$51,'Occupancy Raw Data'!AX$3,FALSE))/100</f>
        <v>0.21767790262172199</v>
      </c>
      <c r="G132" s="79">
        <f>(VLOOKUP($A131,'Occupancy Raw Data'!$B$8:$BE$51,'Occupancy Raw Data'!AY$3,FALSE))/100</f>
        <v>0.137043606305009</v>
      </c>
      <c r="H132" s="80">
        <f>(VLOOKUP($A131,'Occupancy Raw Data'!$B$8:$BE$51,'Occupancy Raw Data'!BA$3,FALSE))/100</f>
        <v>0.11843222909841</v>
      </c>
      <c r="I132" s="80">
        <f>(VLOOKUP($A131,'Occupancy Raw Data'!$B$8:$BE$51,'Occupancy Raw Data'!BB$3,FALSE))/100</f>
        <v>3.81143430290872E-2</v>
      </c>
      <c r="J132" s="79">
        <f>(VLOOKUP($A131,'Occupancy Raw Data'!$B$8:$BE$51,'Occupancy Raw Data'!BC$3,FALSE))/100</f>
        <v>7.6565586150807399E-2</v>
      </c>
      <c r="K132" s="81">
        <f>(VLOOKUP($A131,'Occupancy Raw Data'!$B$8:$BE$51,'Occupancy Raw Data'!BE$3,FALSE))/100</f>
        <v>0.11493789149591199</v>
      </c>
      <c r="M132" s="78">
        <f>(VLOOKUP($A131,'ADR Raw Data'!$B$6:$BE$49,'ADR Raw Data'!AT$1,FALSE))/100</f>
        <v>1.3245664485218699E-2</v>
      </c>
      <c r="N132" s="79">
        <f>(VLOOKUP($A131,'ADR Raw Data'!$B$6:$BE$49,'ADR Raw Data'!AU$1,FALSE))/100</f>
        <v>-2.3160581167248902E-2</v>
      </c>
      <c r="O132" s="79">
        <f>(VLOOKUP($A131,'ADR Raw Data'!$B$6:$BE$49,'ADR Raw Data'!AV$1,FALSE))/100</f>
        <v>-5.98659514218751E-3</v>
      </c>
      <c r="P132" s="79">
        <f>(VLOOKUP($A131,'ADR Raw Data'!$B$6:$BE$49,'ADR Raw Data'!AW$1,FALSE))/100</f>
        <v>4.9710714958371399E-2</v>
      </c>
      <c r="Q132" s="79">
        <f>(VLOOKUP($A131,'ADR Raw Data'!$B$6:$BE$49,'ADR Raw Data'!AX$1,FALSE))/100</f>
        <v>7.0245790123444507E-2</v>
      </c>
      <c r="R132" s="79">
        <f>(VLOOKUP($A131,'ADR Raw Data'!$B$6:$BE$49,'ADR Raw Data'!AY$1,FALSE))/100</f>
        <v>2.456676944037E-2</v>
      </c>
      <c r="S132" s="80">
        <f>(VLOOKUP($A131,'ADR Raw Data'!$B$6:$BE$49,'ADR Raw Data'!BA$1,FALSE))/100</f>
        <v>5.7564733812115298E-2</v>
      </c>
      <c r="T132" s="80">
        <f>(VLOOKUP($A131,'ADR Raw Data'!$B$6:$BE$49,'ADR Raw Data'!BB$1,FALSE))/100</f>
        <v>1.7952870879404399E-2</v>
      </c>
      <c r="U132" s="79">
        <f>(VLOOKUP($A131,'ADR Raw Data'!$B$6:$BE$49,'ADR Raw Data'!BC$1,FALSE))/100</f>
        <v>3.6233518654305699E-2</v>
      </c>
      <c r="V132" s="81">
        <f>(VLOOKUP($A131,'ADR Raw Data'!$B$6:$BE$49,'ADR Raw Data'!BE$1,FALSE))/100</f>
        <v>2.7784696607178101E-2</v>
      </c>
      <c r="X132" s="78">
        <f>(VLOOKUP($A131,'RevPAR Raw Data'!$B$6:$BE$49,'RevPAR Raw Data'!AT$1,FALSE))/100</f>
        <v>5.1720431645071299E-2</v>
      </c>
      <c r="Y132" s="79">
        <f>(VLOOKUP($A131,'RevPAR Raw Data'!$B$6:$BE$49,'RevPAR Raw Data'!AU$1,FALSE))/100</f>
        <v>5.8622839155306201E-2</v>
      </c>
      <c r="Z132" s="79">
        <f>(VLOOKUP($A131,'RevPAR Raw Data'!$B$6:$BE$49,'RevPAR Raw Data'!AV$1,FALSE))/100</f>
        <v>0.15268588817343798</v>
      </c>
      <c r="AA132" s="79">
        <f>(VLOOKUP($A131,'RevPAR Raw Data'!$B$6:$BE$49,'RevPAR Raw Data'!AW$1,FALSE))/100</f>
        <v>0.20556012515942801</v>
      </c>
      <c r="AB132" s="79">
        <f>(VLOOKUP($A131,'RevPAR Raw Data'!$B$6:$BE$49,'RevPAR Raw Data'!AX$1,FALSE))/100</f>
        <v>0.30321464900724399</v>
      </c>
      <c r="AC132" s="79">
        <f>(VLOOKUP($A131,'RevPAR Raw Data'!$B$6:$BE$49,'RevPAR Raw Data'!AY$1,FALSE))/100</f>
        <v>0.16497709442475098</v>
      </c>
      <c r="AD132" s="80">
        <f>(VLOOKUP($A131,'RevPAR Raw Data'!$B$6:$BE$49,'RevPAR Raw Data'!BA$1,FALSE))/100</f>
        <v>0.18281448265335101</v>
      </c>
      <c r="AE132" s="80">
        <f>(VLOOKUP($A131,'RevPAR Raw Data'!$B$6:$BE$49,'RevPAR Raw Data'!BB$1,FALSE))/100</f>
        <v>5.6751475787546204E-2</v>
      </c>
      <c r="AF132" s="79">
        <f>(VLOOKUP($A131,'RevPAR Raw Data'!$B$6:$BE$49,'RevPAR Raw Data'!BC$1,FALSE))/100</f>
        <v>0.115573345399186</v>
      </c>
      <c r="AG132" s="81">
        <f>(VLOOKUP($A131,'RevPAR Raw Data'!$B$6:$BE$49,'RevPAR Raw Data'!BE$1,FALSE))/100</f>
        <v>0.14591610254697301</v>
      </c>
    </row>
    <row r="133" spans="1:33" x14ac:dyDescent="0.25">
      <c r="A133" s="128"/>
      <c r="B133" s="106"/>
      <c r="C133" s="107"/>
      <c r="D133" s="107"/>
      <c r="E133" s="107"/>
      <c r="F133" s="107"/>
      <c r="G133" s="108"/>
      <c r="H133" s="88"/>
      <c r="I133" s="88"/>
      <c r="J133" s="108"/>
      <c r="K133" s="109"/>
      <c r="M133" s="110"/>
      <c r="N133" s="111"/>
      <c r="O133" s="111"/>
      <c r="P133" s="111"/>
      <c r="Q133" s="111"/>
      <c r="R133" s="112"/>
      <c r="S133" s="111"/>
      <c r="T133" s="111"/>
      <c r="U133" s="112"/>
      <c r="V133" s="113"/>
      <c r="X133" s="110"/>
      <c r="Y133" s="111"/>
      <c r="Z133" s="111"/>
      <c r="AA133" s="111"/>
      <c r="AB133" s="111"/>
      <c r="AC133" s="112"/>
      <c r="AD133" s="111"/>
      <c r="AE133" s="111"/>
      <c r="AF133" s="112"/>
      <c r="AG133" s="113"/>
    </row>
    <row r="134" spans="1:33" x14ac:dyDescent="0.25">
      <c r="A134" s="105" t="s">
        <v>61</v>
      </c>
      <c r="B134" s="106">
        <f>(VLOOKUP($A134,'Occupancy Raw Data'!$B$8:$BE$45,'Occupancy Raw Data'!AG$3,FALSE))/100</f>
        <v>0.47744727189362601</v>
      </c>
      <c r="C134" s="107">
        <f>(VLOOKUP($A134,'Occupancy Raw Data'!$B$8:$BE$45,'Occupancy Raw Data'!AH$3,FALSE))/100</f>
        <v>0.609382164144887</v>
      </c>
      <c r="D134" s="107">
        <f>(VLOOKUP($A134,'Occupancy Raw Data'!$B$8:$BE$45,'Occupancy Raw Data'!AI$3,FALSE))/100</f>
        <v>0.66629413113250802</v>
      </c>
      <c r="E134" s="107">
        <f>(VLOOKUP($A134,'Occupancy Raw Data'!$B$8:$BE$45,'Occupancy Raw Data'!AJ$3,FALSE))/100</f>
        <v>0.68919073819348897</v>
      </c>
      <c r="F134" s="107">
        <f>(VLOOKUP($A134,'Occupancy Raw Data'!$B$8:$BE$45,'Occupancy Raw Data'!AK$3,FALSE))/100</f>
        <v>0.71681568088032999</v>
      </c>
      <c r="G134" s="108">
        <f>(VLOOKUP($A134,'Occupancy Raw Data'!$B$8:$BE$45,'Occupancy Raw Data'!AL$3,FALSE))/100</f>
        <v>0.63182599724896793</v>
      </c>
      <c r="H134" s="88">
        <f>(VLOOKUP($A134,'Occupancy Raw Data'!$B$8:$BE$45,'Occupancy Raw Data'!AN$3,FALSE))/100</f>
        <v>0.82780261348005491</v>
      </c>
      <c r="I134" s="88">
        <f>(VLOOKUP($A134,'Occupancy Raw Data'!$B$8:$BE$45,'Occupancy Raw Data'!AO$3,FALSE))/100</f>
        <v>0.81462058688674899</v>
      </c>
      <c r="J134" s="108">
        <f>(VLOOKUP($A134,'Occupancy Raw Data'!$B$8:$BE$45,'Occupancy Raw Data'!AP$3,FALSE))/100</f>
        <v>0.821211600183402</v>
      </c>
      <c r="K134" s="109">
        <f>(VLOOKUP($A134,'Occupancy Raw Data'!$B$8:$BE$45,'Occupancy Raw Data'!AR$3,FALSE))/100</f>
        <v>0.68593616951594893</v>
      </c>
      <c r="M134" s="110">
        <f>VLOOKUP($A134,'ADR Raw Data'!$B$6:$BE$43,'ADR Raw Data'!AG$1,FALSE)</f>
        <v>94.809570854090296</v>
      </c>
      <c r="N134" s="111">
        <f>VLOOKUP($A134,'ADR Raw Data'!$B$6:$BE$43,'ADR Raw Data'!AH$1,FALSE)</f>
        <v>104.205464848342</v>
      </c>
      <c r="O134" s="111">
        <f>VLOOKUP($A134,'ADR Raw Data'!$B$6:$BE$43,'ADR Raw Data'!AI$1,FALSE)</f>
        <v>108.633841125112</v>
      </c>
      <c r="P134" s="111">
        <f>VLOOKUP($A134,'ADR Raw Data'!$B$6:$BE$43,'ADR Raw Data'!AJ$1,FALSE)</f>
        <v>110.426741787941</v>
      </c>
      <c r="Q134" s="111">
        <f>VLOOKUP($A134,'ADR Raw Data'!$B$6:$BE$43,'ADR Raw Data'!AK$1,FALSE)</f>
        <v>111.57069121292</v>
      </c>
      <c r="R134" s="112">
        <f>VLOOKUP($A134,'ADR Raw Data'!$B$6:$BE$43,'ADR Raw Data'!AL$1,FALSE)</f>
        <v>106.74784626409399</v>
      </c>
      <c r="S134" s="111">
        <f>VLOOKUP($A134,'ADR Raw Data'!$B$6:$BE$43,'ADR Raw Data'!AN$1,FALSE)</f>
        <v>127.23297711773399</v>
      </c>
      <c r="T134" s="111">
        <f>VLOOKUP($A134,'ADR Raw Data'!$B$6:$BE$43,'ADR Raw Data'!AO$1,FALSE)</f>
        <v>127.10043339079</v>
      </c>
      <c r="U134" s="112">
        <f>VLOOKUP($A134,'ADR Raw Data'!$B$6:$BE$43,'ADR Raw Data'!AP$1,FALSE)</f>
        <v>127.167237149736</v>
      </c>
      <c r="V134" s="113">
        <f>VLOOKUP($A134,'ADR Raw Data'!$B$6:$BE$43,'ADR Raw Data'!AR$1,FALSE)</f>
        <v>113.732519769627</v>
      </c>
      <c r="X134" s="110">
        <f>VLOOKUP($A134,'RevPAR Raw Data'!$B$6:$BE$43,'RevPAR Raw Data'!AG$1,FALSE)</f>
        <v>45.266570953690902</v>
      </c>
      <c r="Y134" s="111">
        <f>VLOOKUP($A134,'RevPAR Raw Data'!$B$6:$BE$43,'RevPAR Raw Data'!AH$1,FALSE)</f>
        <v>63.500951685006797</v>
      </c>
      <c r="Z134" s="111">
        <f>VLOOKUP($A134,'RevPAR Raw Data'!$B$6:$BE$43,'RevPAR Raw Data'!AI$1,FALSE)</f>
        <v>72.382090784043996</v>
      </c>
      <c r="AA134" s="111">
        <f>VLOOKUP($A134,'RevPAR Raw Data'!$B$6:$BE$43,'RevPAR Raw Data'!AJ$1,FALSE)</f>
        <v>76.105087689133398</v>
      </c>
      <c r="AB134" s="111">
        <f>VLOOKUP($A134,'RevPAR Raw Data'!$B$6:$BE$43,'RevPAR Raw Data'!AK$1,FALSE)</f>
        <v>79.975620988078802</v>
      </c>
      <c r="AC134" s="112">
        <f>VLOOKUP($A134,'RevPAR Raw Data'!$B$6:$BE$43,'RevPAR Raw Data'!AL$1,FALSE)</f>
        <v>67.446064419990805</v>
      </c>
      <c r="AD134" s="111">
        <f>VLOOKUP($A134,'RevPAR Raw Data'!$B$6:$BE$43,'RevPAR Raw Data'!AN$1,FALSE)</f>
        <v>105.32379097890799</v>
      </c>
      <c r="AE134" s="111">
        <f>VLOOKUP($A134,'RevPAR Raw Data'!$B$6:$BE$43,'RevPAR Raw Data'!AO$1,FALSE)</f>
        <v>103.538629642365</v>
      </c>
      <c r="AF134" s="112">
        <f>VLOOKUP($A134,'RevPAR Raw Data'!$B$6:$BE$43,'RevPAR Raw Data'!AP$1,FALSE)</f>
        <v>104.431210310637</v>
      </c>
      <c r="AG134" s="113">
        <f>VLOOKUP($A134,'RevPAR Raw Data'!$B$6:$BE$43,'RevPAR Raw Data'!AR$1,FALSE)</f>
        <v>78.013248960175503</v>
      </c>
    </row>
    <row r="135" spans="1:33" x14ac:dyDescent="0.25">
      <c r="A135" s="90" t="s">
        <v>14</v>
      </c>
      <c r="B135" s="78">
        <f>(VLOOKUP($A134,'Occupancy Raw Data'!$B$8:$BE$51,'Occupancy Raw Data'!AT$3,FALSE))/100</f>
        <v>4.9373295243424507E-2</v>
      </c>
      <c r="C135" s="79">
        <f>(VLOOKUP($A134,'Occupancy Raw Data'!$B$8:$BE$51,'Occupancy Raw Data'!AU$3,FALSE))/100</f>
        <v>2.7668449435598499E-2</v>
      </c>
      <c r="D135" s="79">
        <f>(VLOOKUP($A134,'Occupancy Raw Data'!$B$8:$BE$51,'Occupancy Raw Data'!AV$3,FALSE))/100</f>
        <v>2.7714993055002898E-2</v>
      </c>
      <c r="E135" s="79">
        <f>(VLOOKUP($A134,'Occupancy Raw Data'!$B$8:$BE$51,'Occupancy Raw Data'!AW$3,FALSE))/100</f>
        <v>4.3327983209120804E-2</v>
      </c>
      <c r="F135" s="79">
        <f>(VLOOKUP($A134,'Occupancy Raw Data'!$B$8:$BE$51,'Occupancy Raw Data'!AX$3,FALSE))/100</f>
        <v>0.10987402102356601</v>
      </c>
      <c r="G135" s="79">
        <f>(VLOOKUP($A134,'Occupancy Raw Data'!$B$8:$BE$51,'Occupancy Raw Data'!AY$3,FALSE))/100</f>
        <v>5.1887137707017396E-2</v>
      </c>
      <c r="H135" s="80">
        <f>(VLOOKUP($A134,'Occupancy Raw Data'!$B$8:$BE$51,'Occupancy Raw Data'!BA$3,FALSE))/100</f>
        <v>0.103210978612771</v>
      </c>
      <c r="I135" s="80">
        <f>(VLOOKUP($A134,'Occupancy Raw Data'!$B$8:$BE$51,'Occupancy Raw Data'!BB$3,FALSE))/100</f>
        <v>5.1293062958532802E-2</v>
      </c>
      <c r="J135" s="79">
        <f>(VLOOKUP($A134,'Occupancy Raw Data'!$B$8:$BE$51,'Occupancy Raw Data'!BC$3,FALSE))/100</f>
        <v>7.6834742669053699E-2</v>
      </c>
      <c r="K135" s="81">
        <f>(VLOOKUP($A134,'Occupancy Raw Data'!$B$8:$BE$51,'Occupancy Raw Data'!BE$3,FALSE))/100</f>
        <v>6.02457023479291E-2</v>
      </c>
      <c r="M135" s="78">
        <f>(VLOOKUP($A134,'ADR Raw Data'!$B$6:$BE$49,'ADR Raw Data'!AT$1,FALSE))/100</f>
        <v>1.81248899770989E-2</v>
      </c>
      <c r="N135" s="79">
        <f>(VLOOKUP($A134,'ADR Raw Data'!$B$6:$BE$49,'ADR Raw Data'!AU$1,FALSE))/100</f>
        <v>1.7578718424199401E-2</v>
      </c>
      <c r="O135" s="79">
        <f>(VLOOKUP($A134,'ADR Raw Data'!$B$6:$BE$49,'ADR Raw Data'!AV$1,FALSE))/100</f>
        <v>1.04168807551052E-3</v>
      </c>
      <c r="P135" s="79">
        <f>(VLOOKUP($A134,'ADR Raw Data'!$B$6:$BE$49,'ADR Raw Data'!AW$1,FALSE))/100</f>
        <v>1.2017830294583899E-2</v>
      </c>
      <c r="Q135" s="79">
        <f>(VLOOKUP($A134,'ADR Raw Data'!$B$6:$BE$49,'ADR Raw Data'!AX$1,FALSE))/100</f>
        <v>5.4613713700175495E-2</v>
      </c>
      <c r="R135" s="79">
        <f>(VLOOKUP($A134,'ADR Raw Data'!$B$6:$BE$49,'ADR Raw Data'!AY$1,FALSE))/100</f>
        <v>2.1208935767890499E-2</v>
      </c>
      <c r="S135" s="80">
        <f>(VLOOKUP($A134,'ADR Raw Data'!$B$6:$BE$49,'ADR Raw Data'!BA$1,FALSE))/100</f>
        <v>4.5517466696811601E-2</v>
      </c>
      <c r="T135" s="80">
        <f>(VLOOKUP($A134,'ADR Raw Data'!$B$6:$BE$49,'ADR Raw Data'!BB$1,FALSE))/100</f>
        <v>3.8881485206858302E-2</v>
      </c>
      <c r="U135" s="79">
        <f>(VLOOKUP($A134,'ADR Raw Data'!$B$6:$BE$49,'ADR Raw Data'!BC$1,FALSE))/100</f>
        <v>4.2150398408894701E-2</v>
      </c>
      <c r="V135" s="81">
        <f>(VLOOKUP($A134,'ADR Raw Data'!$B$6:$BE$49,'ADR Raw Data'!BE$1,FALSE))/100</f>
        <v>2.99454804470458E-2</v>
      </c>
      <c r="X135" s="78">
        <f>(VLOOKUP($A134,'RevPAR Raw Data'!$B$6:$BE$49,'RevPAR Raw Data'!AT$1,FALSE))/100</f>
        <v>6.83930707646173E-2</v>
      </c>
      <c r="Y135" s="79">
        <f>(VLOOKUP($A134,'RevPAR Raw Data'!$B$6:$BE$49,'RevPAR Raw Data'!AU$1,FALSE))/100</f>
        <v>4.5733543741660505E-2</v>
      </c>
      <c r="Z135" s="79">
        <f>(VLOOKUP($A134,'RevPAR Raw Data'!$B$6:$BE$49,'RevPAR Raw Data'!AV$1,FALSE))/100</f>
        <v>2.87855515082917E-2</v>
      </c>
      <c r="AA135" s="79">
        <f>(VLOOKUP($A134,'RevPAR Raw Data'!$B$6:$BE$49,'RevPAR Raw Data'!AW$1,FALSE))/100</f>
        <v>5.5866521852918599E-2</v>
      </c>
      <c r="AB135" s="79">
        <f>(VLOOKUP($A134,'RevPAR Raw Data'!$B$6:$BE$49,'RevPAR Raw Data'!AX$1,FALSE))/100</f>
        <v>0.17048836305100998</v>
      </c>
      <c r="AC135" s="79">
        <f>(VLOOKUP($A134,'RevPAR Raw Data'!$B$6:$BE$49,'RevPAR Raw Data'!AY$1,FALSE))/100</f>
        <v>7.4196544445715801E-2</v>
      </c>
      <c r="AD135" s="80">
        <f>(VLOOKUP($A134,'RevPAR Raw Data'!$B$6:$BE$49,'RevPAR Raw Data'!BA$1,FALSE))/100</f>
        <v>0.153426347591335</v>
      </c>
      <c r="AE135" s="80">
        <f>(VLOOKUP($A134,'RevPAR Raw Data'!$B$6:$BE$49,'RevPAR Raw Data'!BB$1,FALSE))/100</f>
        <v>9.2168898634027704E-2</v>
      </c>
      <c r="AF135" s="79">
        <f>(VLOOKUP($A134,'RevPAR Raw Data'!$B$6:$BE$49,'RevPAR Raw Data'!BC$1,FALSE))/100</f>
        <v>0.12222375609309401</v>
      </c>
      <c r="AG135" s="81">
        <f>(VLOOKUP($A134,'RevPAR Raw Data'!$B$6:$BE$49,'RevPAR Raw Data'!BE$1,FALSE))/100</f>
        <v>9.1995269296653415E-2</v>
      </c>
    </row>
    <row r="136" spans="1:33" x14ac:dyDescent="0.25">
      <c r="A136" s="128"/>
      <c r="B136" s="106"/>
      <c r="C136" s="107"/>
      <c r="D136" s="107"/>
      <c r="E136" s="107"/>
      <c r="F136" s="107"/>
      <c r="G136" s="108"/>
      <c r="H136" s="88"/>
      <c r="I136" s="88"/>
      <c r="J136" s="108"/>
      <c r="K136" s="109"/>
      <c r="M136" s="110"/>
      <c r="N136" s="111"/>
      <c r="O136" s="111"/>
      <c r="P136" s="111"/>
      <c r="Q136" s="111"/>
      <c r="R136" s="112"/>
      <c r="S136" s="111"/>
      <c r="T136" s="111"/>
      <c r="U136" s="112"/>
      <c r="V136" s="113"/>
      <c r="X136" s="110"/>
      <c r="Y136" s="111"/>
      <c r="Z136" s="111"/>
      <c r="AA136" s="111"/>
      <c r="AB136" s="111"/>
      <c r="AC136" s="112"/>
      <c r="AD136" s="111"/>
      <c r="AE136" s="111"/>
      <c r="AF136" s="112"/>
      <c r="AG136" s="113"/>
    </row>
    <row r="137" spans="1:33" x14ac:dyDescent="0.25">
      <c r="A137" s="105" t="s">
        <v>60</v>
      </c>
      <c r="B137" s="106">
        <f>(VLOOKUP($A137,'Occupancy Raw Data'!$B$8:$BE$54,'Occupancy Raw Data'!AG$3,FALSE))/100</f>
        <v>0.60271958838662198</v>
      </c>
      <c r="C137" s="107">
        <f>(VLOOKUP($A137,'Occupancy Raw Data'!$B$8:$BE$54,'Occupancy Raw Data'!AH$3,FALSE))/100</f>
        <v>0.72556045571480998</v>
      </c>
      <c r="D137" s="107">
        <f>(VLOOKUP($A137,'Occupancy Raw Data'!$B$8:$BE$54,'Occupancy Raw Data'!AI$3,FALSE))/100</f>
        <v>0.77986034546122696</v>
      </c>
      <c r="E137" s="107">
        <f>(VLOOKUP($A137,'Occupancy Raw Data'!$B$8:$BE$54,'Occupancy Raw Data'!AJ$3,FALSE))/100</f>
        <v>0.78270856302829794</v>
      </c>
      <c r="F137" s="107">
        <f>(VLOOKUP($A137,'Occupancy Raw Data'!$B$8:$BE$54,'Occupancy Raw Data'!AK$3,FALSE))/100</f>
        <v>0.76460859977949203</v>
      </c>
      <c r="G137" s="108">
        <f>(VLOOKUP($A137,'Occupancy Raw Data'!$B$8:$BE$54,'Occupancy Raw Data'!AL$3,FALSE))/100</f>
        <v>0.73109151047409004</v>
      </c>
      <c r="H137" s="88">
        <f>(VLOOKUP($A137,'Occupancy Raw Data'!$B$8:$BE$54,'Occupancy Raw Data'!AN$3,FALSE))/100</f>
        <v>0.84959573686144696</v>
      </c>
      <c r="I137" s="88">
        <f>(VLOOKUP($A137,'Occupancy Raw Data'!$B$8:$BE$54,'Occupancy Raw Data'!AO$3,FALSE))/100</f>
        <v>0.82993384785005508</v>
      </c>
      <c r="J137" s="108">
        <f>(VLOOKUP($A137,'Occupancy Raw Data'!$B$8:$BE$54,'Occupancy Raw Data'!AP$3,FALSE))/100</f>
        <v>0.83976479235575097</v>
      </c>
      <c r="K137" s="109">
        <f>(VLOOKUP($A137,'Occupancy Raw Data'!$B$8:$BE$54,'Occupancy Raw Data'!AR$3,FALSE))/100</f>
        <v>0.76214101958313607</v>
      </c>
      <c r="M137" s="110">
        <f>VLOOKUP($A137,'ADR Raw Data'!$B$6:$BE$54,'ADR Raw Data'!AG$1,FALSE)</f>
        <v>57.508519845644898</v>
      </c>
      <c r="N137" s="111">
        <f>VLOOKUP($A137,'ADR Raw Data'!$B$6:$BE$54,'ADR Raw Data'!AH$1,FALSE)</f>
        <v>74.063250643145906</v>
      </c>
      <c r="O137" s="111">
        <f>VLOOKUP($A137,'ADR Raw Data'!$B$6:$BE$54,'ADR Raw Data'!AI$1,FALSE)</f>
        <v>82.113246049246598</v>
      </c>
      <c r="P137" s="111">
        <f>VLOOKUP($A137,'ADR Raw Data'!$B$6:$BE$54,'ADR Raw Data'!AJ$1,FALSE)</f>
        <v>82.483912164645304</v>
      </c>
      <c r="Q137" s="111">
        <f>VLOOKUP($A137,'ADR Raw Data'!$B$6:$BE$54,'ADR Raw Data'!AK$1,FALSE)</f>
        <v>80.070087284086696</v>
      </c>
      <c r="R137" s="112">
        <f>VLOOKUP($A137,'ADR Raw Data'!$B$6:$BE$54,'ADR Raw Data'!AL$1,FALSE)</f>
        <v>75.247803197353903</v>
      </c>
      <c r="S137" s="111">
        <f>VLOOKUP($A137,'ADR Raw Data'!$B$6:$BE$54,'ADR Raw Data'!AN$1,FALSE)</f>
        <v>95.369545203969096</v>
      </c>
      <c r="T137" s="111">
        <f>VLOOKUP($A137,'ADR Raw Data'!$B$6:$BE$54,'ADR Raw Data'!AO$1,FALSE)</f>
        <v>92.146690554943007</v>
      </c>
      <c r="U137" s="112">
        <f>VLOOKUP($A137,'ADR Raw Data'!$B$6:$BE$54,'ADR Raw Data'!AP$1,FALSE)</f>
        <v>93.758117879455995</v>
      </c>
      <c r="V137" s="113">
        <f>VLOOKUP($A137,'ADR Raw Data'!$B$6:$BE$54,'ADR Raw Data'!AR$1,FALSE)</f>
        <v>80.536464535097295</v>
      </c>
      <c r="X137" s="110">
        <f>VLOOKUP($A137,'RevPAR Raw Data'!$B$6:$BE$54,'RevPAR Raw Data'!AG$1,FALSE)</f>
        <v>57.508519845644898</v>
      </c>
      <c r="Y137" s="111">
        <f>VLOOKUP($A137,'RevPAR Raw Data'!$B$6:$BE$54,'RevPAR Raw Data'!AH$1,FALSE)</f>
        <v>74.063250643145906</v>
      </c>
      <c r="Z137" s="111">
        <f>VLOOKUP($A137,'RevPAR Raw Data'!$B$6:$BE$54,'RevPAR Raw Data'!AI$1,FALSE)</f>
        <v>82.113246049246598</v>
      </c>
      <c r="AA137" s="111">
        <f>VLOOKUP($A137,'RevPAR Raw Data'!$B$6:$BE$54,'RevPAR Raw Data'!AJ$1,FALSE)</f>
        <v>82.483912164645304</v>
      </c>
      <c r="AB137" s="111">
        <f>VLOOKUP($A137,'RevPAR Raw Data'!$B$6:$BE$54,'RevPAR Raw Data'!AK$1,FALSE)</f>
        <v>80.070087284086696</v>
      </c>
      <c r="AC137" s="112">
        <f>VLOOKUP($A137,'RevPAR Raw Data'!$B$6:$BE$54,'RevPAR Raw Data'!AL$1,FALSE)</f>
        <v>75.247803197353903</v>
      </c>
      <c r="AD137" s="111">
        <f>VLOOKUP($A137,'RevPAR Raw Data'!$B$6:$BE$54,'RevPAR Raw Data'!AN$1,FALSE)</f>
        <v>95.369545203969096</v>
      </c>
      <c r="AE137" s="111">
        <f>VLOOKUP($A137,'RevPAR Raw Data'!$B$6:$BE$54,'RevPAR Raw Data'!AO$1,FALSE)</f>
        <v>92.146690554943007</v>
      </c>
      <c r="AF137" s="112">
        <f>VLOOKUP($A137,'RevPAR Raw Data'!$B$6:$BE$54,'RevPAR Raw Data'!AP$1,FALSE)</f>
        <v>93.758117879455995</v>
      </c>
      <c r="AG137" s="113">
        <f>VLOOKUP($A137,'RevPAR Raw Data'!$B$6:$BE$54,'RevPAR Raw Data'!AR$1,FALSE)</f>
        <v>80.536464535097295</v>
      </c>
    </row>
    <row r="138" spans="1:33" x14ac:dyDescent="0.25">
      <c r="A138" s="90" t="s">
        <v>14</v>
      </c>
      <c r="B138" s="78">
        <f>(VLOOKUP($A137,'Occupancy Raw Data'!$B$8:$BE$54,'Occupancy Raw Data'!AT$3,FALSE))/100</f>
        <v>0.22550967861320001</v>
      </c>
      <c r="C138" s="79">
        <f>(VLOOKUP($A137,'Occupancy Raw Data'!$B$8:$BE$54,'Occupancy Raw Data'!AU$3,FALSE))/100</f>
        <v>0.19708662717773101</v>
      </c>
      <c r="D138" s="79">
        <f>(VLOOKUP($A137,'Occupancy Raw Data'!$B$8:$BE$54,'Occupancy Raw Data'!AV$3,FALSE))/100</f>
        <v>0.23468798749945299</v>
      </c>
      <c r="E138" s="79">
        <f>(VLOOKUP($A137,'Occupancy Raw Data'!$B$8:$BE$54,'Occupancy Raw Data'!AW$3,FALSE))/100</f>
        <v>0.20166287524597698</v>
      </c>
      <c r="F138" s="79">
        <f>(VLOOKUP($A137,'Occupancy Raw Data'!$B$8:$BE$54,'Occupancy Raw Data'!AX$3,FALSE))/100</f>
        <v>0.20194914589623</v>
      </c>
      <c r="G138" s="79">
        <f>(VLOOKUP($A137,'Occupancy Raw Data'!$B$8:$BE$54,'Occupancy Raw Data'!AY$3,FALSE))/100</f>
        <v>0.21137616517991301</v>
      </c>
      <c r="H138" s="80">
        <f>(VLOOKUP($A137,'Occupancy Raw Data'!$B$8:$BE$54,'Occupancy Raw Data'!BA$3,FALSE))/100</f>
        <v>0.18880392351935602</v>
      </c>
      <c r="I138" s="80">
        <f>(VLOOKUP($A137,'Occupancy Raw Data'!$B$8:$BE$54,'Occupancy Raw Data'!BB$3,FALSE))/100</f>
        <v>0.18788508596464698</v>
      </c>
      <c r="J138" s="79">
        <f>(VLOOKUP($A137,'Occupancy Raw Data'!$B$8:$BE$54,'Occupancy Raw Data'!BC$3,FALSE))/100</f>
        <v>0.18834970546849</v>
      </c>
      <c r="K138" s="81">
        <f>(VLOOKUP($A137,'Occupancy Raw Data'!$B$8:$BE$54,'Occupancy Raw Data'!BE$3,FALSE))/100</f>
        <v>0.20399054819384699</v>
      </c>
      <c r="M138" s="78">
        <f>(VLOOKUP($A137,'ADR Raw Data'!$B$6:$BE$52,'ADR Raw Data'!AT$1,FALSE))/100</f>
        <v>0.18236667542351701</v>
      </c>
      <c r="N138" s="79">
        <f>(VLOOKUP($A137,'ADR Raw Data'!$B$6:$BE$52,'ADR Raw Data'!AU$1,FALSE))/100</f>
        <v>0.145482962829101</v>
      </c>
      <c r="O138" s="79">
        <f>(VLOOKUP($A137,'ADR Raw Data'!$B$6:$BE$52,'ADR Raw Data'!AV$1,FALSE))/100</f>
        <v>0.20994488990560398</v>
      </c>
      <c r="P138" s="79">
        <f>(VLOOKUP($A137,'ADR Raw Data'!$B$6:$BE$52,'ADR Raw Data'!AW$1,FALSE))/100</f>
        <v>0.15451121583751201</v>
      </c>
      <c r="Q138" s="79">
        <f>(VLOOKUP($A137,'ADR Raw Data'!$B$6:$BE$52,'ADR Raw Data'!AX$1,FALSE))/100</f>
        <v>0.167586997252202</v>
      </c>
      <c r="R138" s="79">
        <f>(VLOOKUP($A137,'ADR Raw Data'!$B$6:$BE$52,'ADR Raw Data'!AY$1,FALSE))/100</f>
        <v>0.17112636836897099</v>
      </c>
      <c r="S138" s="80">
        <f>(VLOOKUP($A137,'ADR Raw Data'!$B$6:$BE$52,'ADR Raw Data'!BA$1,FALSE))/100</f>
        <v>0.18712009516612402</v>
      </c>
      <c r="T138" s="80">
        <f>(VLOOKUP($A137,'ADR Raw Data'!$B$6:$BE$52,'ADR Raw Data'!BB$1,FALSE))/100</f>
        <v>0.18520115089116898</v>
      </c>
      <c r="U138" s="79">
        <f>(VLOOKUP($A137,'ADR Raw Data'!$B$6:$BE$52,'ADR Raw Data'!BC$1,FALSE))/100</f>
        <v>0.18617633765545702</v>
      </c>
      <c r="V138" s="81">
        <f>(VLOOKUP($A137,'ADR Raw Data'!$B$6:$BE$52,'ADR Raw Data'!BE$1,FALSE))/100</f>
        <v>0.17603676678805802</v>
      </c>
      <c r="X138" s="78">
        <f>(VLOOKUP($A137,'RevPAR Raw Data'!$B$6:$BE$52,'RevPAR Raw Data'!AT$1,FALSE))/100</f>
        <v>0.18236667542351701</v>
      </c>
      <c r="Y138" s="79">
        <f>(VLOOKUP($A137,'RevPAR Raw Data'!$B$6:$BE$52,'RevPAR Raw Data'!AU$1,FALSE))/100</f>
        <v>0.145482962829101</v>
      </c>
      <c r="Z138" s="79">
        <f>(VLOOKUP($A137,'RevPAR Raw Data'!$B$6:$BE$52,'RevPAR Raw Data'!AV$1,FALSE))/100</f>
        <v>0.20994488990560398</v>
      </c>
      <c r="AA138" s="79">
        <f>(VLOOKUP($A137,'RevPAR Raw Data'!$B$6:$BE$52,'RevPAR Raw Data'!AW$1,FALSE))/100</f>
        <v>0.15451121583751201</v>
      </c>
      <c r="AB138" s="79">
        <f>(VLOOKUP($A137,'RevPAR Raw Data'!$B$6:$BE$52,'RevPAR Raw Data'!AX$1,FALSE))/100</f>
        <v>0.167586997252202</v>
      </c>
      <c r="AC138" s="79">
        <f>(VLOOKUP($A137,'RevPAR Raw Data'!$B$6:$BE$52,'RevPAR Raw Data'!AY$1,FALSE))/100</f>
        <v>0.17112636836897099</v>
      </c>
      <c r="AD138" s="80">
        <f>(VLOOKUP($A137,'RevPAR Raw Data'!$B$6:$BE$52,'RevPAR Raw Data'!BA$1,FALSE))/100</f>
        <v>0.18712009516612402</v>
      </c>
      <c r="AE138" s="80">
        <f>(VLOOKUP($A137,'RevPAR Raw Data'!$B$6:$BE$52,'RevPAR Raw Data'!BB$1,FALSE))/100</f>
        <v>0.18520115089116898</v>
      </c>
      <c r="AF138" s="79">
        <f>(VLOOKUP($A137,'RevPAR Raw Data'!$B$6:$BE$52,'RevPAR Raw Data'!BC$1,FALSE))/100</f>
        <v>0.18617633765545702</v>
      </c>
      <c r="AG138" s="81">
        <f>(VLOOKUP($A137,'RevPAR Raw Data'!$B$6:$BE$52,'RevPAR Raw Data'!BE$1,FALSE))/100</f>
        <v>0.17603676678805802</v>
      </c>
    </row>
    <row r="139" spans="1:33" x14ac:dyDescent="0.25">
      <c r="A139" s="128"/>
      <c r="B139" s="106"/>
      <c r="C139" s="107"/>
      <c r="D139" s="107"/>
      <c r="E139" s="107"/>
      <c r="F139" s="107"/>
      <c r="G139" s="108"/>
      <c r="H139" s="88"/>
      <c r="I139" s="88"/>
      <c r="J139" s="108"/>
      <c r="K139" s="109"/>
      <c r="M139" s="110"/>
      <c r="N139" s="111"/>
      <c r="O139" s="111"/>
      <c r="P139" s="111"/>
      <c r="Q139" s="111"/>
      <c r="R139" s="112"/>
      <c r="S139" s="111"/>
      <c r="T139" s="111"/>
      <c r="U139" s="112"/>
      <c r="V139" s="113"/>
      <c r="X139" s="110"/>
      <c r="Y139" s="111"/>
      <c r="Z139" s="111"/>
      <c r="AA139" s="111"/>
      <c r="AB139" s="111"/>
      <c r="AC139" s="112"/>
      <c r="AD139" s="111"/>
      <c r="AE139" s="111"/>
      <c r="AF139" s="112"/>
      <c r="AG139" s="113"/>
    </row>
    <row r="140" spans="1:33" x14ac:dyDescent="0.25">
      <c r="A140" s="105" t="s">
        <v>62</v>
      </c>
      <c r="B140" s="106">
        <f>(VLOOKUP($A140,'Occupancy Raw Data'!$B$8:$BE$45,'Occupancy Raw Data'!AG$3,FALSE))/100</f>
        <v>0.49572405929304403</v>
      </c>
      <c r="C140" s="107">
        <f>(VLOOKUP($A140,'Occupancy Raw Data'!$B$8:$BE$45,'Occupancy Raw Data'!AH$3,FALSE))/100</f>
        <v>0.59485461801596307</v>
      </c>
      <c r="D140" s="107">
        <f>(VLOOKUP($A140,'Occupancy Raw Data'!$B$8:$BE$45,'Occupancy Raw Data'!AI$3,FALSE))/100</f>
        <v>0.63839794754846002</v>
      </c>
      <c r="E140" s="107">
        <f>(VLOOKUP($A140,'Occupancy Raw Data'!$B$8:$BE$45,'Occupancy Raw Data'!AJ$3,FALSE))/100</f>
        <v>0.65521664766248511</v>
      </c>
      <c r="F140" s="107">
        <f>(VLOOKUP($A140,'Occupancy Raw Data'!$B$8:$BE$45,'Occupancy Raw Data'!AK$3,FALSE))/100</f>
        <v>0.70246579247434393</v>
      </c>
      <c r="G140" s="108">
        <f>(VLOOKUP($A140,'Occupancy Raw Data'!$B$8:$BE$45,'Occupancy Raw Data'!AL$3,FALSE))/100</f>
        <v>0.61733181299885898</v>
      </c>
      <c r="H140" s="88">
        <f>(VLOOKUP($A140,'Occupancy Raw Data'!$B$8:$BE$45,'Occupancy Raw Data'!AN$3,FALSE))/100</f>
        <v>0.8288198403648801</v>
      </c>
      <c r="I140" s="88">
        <f>(VLOOKUP($A140,'Occupancy Raw Data'!$B$8:$BE$45,'Occupancy Raw Data'!AO$3,FALSE))/100</f>
        <v>0.83623147092360295</v>
      </c>
      <c r="J140" s="108">
        <f>(VLOOKUP($A140,'Occupancy Raw Data'!$B$8:$BE$45,'Occupancy Raw Data'!AP$3,FALSE))/100</f>
        <v>0.83252565564424108</v>
      </c>
      <c r="K140" s="109">
        <f>(VLOOKUP($A140,'Occupancy Raw Data'!$B$8:$BE$45,'Occupancy Raw Data'!AR$3,FALSE))/100</f>
        <v>0.67881576804039701</v>
      </c>
      <c r="M140" s="110">
        <f>VLOOKUP($A140,'ADR Raw Data'!$B$6:$BE$43,'ADR Raw Data'!AG$1,FALSE)</f>
        <v>84.1906450690051</v>
      </c>
      <c r="N140" s="111">
        <f>VLOOKUP($A140,'ADR Raw Data'!$B$6:$BE$43,'ADR Raw Data'!AH$1,FALSE)</f>
        <v>88.400375248592297</v>
      </c>
      <c r="O140" s="111">
        <f>VLOOKUP($A140,'ADR Raw Data'!$B$6:$BE$43,'ADR Raw Data'!AI$1,FALSE)</f>
        <v>90.810358908238399</v>
      </c>
      <c r="P140" s="111">
        <f>VLOOKUP($A140,'ADR Raw Data'!$B$6:$BE$43,'ADR Raw Data'!AJ$1,FALSE)</f>
        <v>92.979996660865694</v>
      </c>
      <c r="Q140" s="111">
        <f>VLOOKUP($A140,'ADR Raw Data'!$B$6:$BE$43,'ADR Raw Data'!AK$1,FALSE)</f>
        <v>95.419161945825294</v>
      </c>
      <c r="R140" s="112">
        <f>VLOOKUP($A140,'ADR Raw Data'!$B$6:$BE$43,'ADR Raw Data'!AL$1,FALSE)</f>
        <v>90.792205924455104</v>
      </c>
      <c r="S140" s="111">
        <f>VLOOKUP($A140,'ADR Raw Data'!$B$6:$BE$43,'ADR Raw Data'!AN$1,FALSE)</f>
        <v>119.841963000859</v>
      </c>
      <c r="T140" s="111">
        <f>VLOOKUP($A140,'ADR Raw Data'!$B$6:$BE$43,'ADR Raw Data'!AO$1,FALSE)</f>
        <v>119.10809439236399</v>
      </c>
      <c r="U140" s="112">
        <f>VLOOKUP($A140,'ADR Raw Data'!$B$6:$BE$43,'ADR Raw Data'!AP$1,FALSE)</f>
        <v>119.47339536466301</v>
      </c>
      <c r="V140" s="113">
        <f>VLOOKUP($A140,'ADR Raw Data'!$B$6:$BE$43,'ADR Raw Data'!AR$1,FALSE)</f>
        <v>100.84240854730299</v>
      </c>
      <c r="X140" s="110">
        <f>VLOOKUP($A140,'RevPAR Raw Data'!$B$6:$BE$43,'RevPAR Raw Data'!AG$1,FALSE)</f>
        <v>41.735328328107101</v>
      </c>
      <c r="Y140" s="111">
        <f>VLOOKUP($A140,'RevPAR Raw Data'!$B$6:$BE$43,'RevPAR Raw Data'!AH$1,FALSE)</f>
        <v>52.585371450969198</v>
      </c>
      <c r="Z140" s="111">
        <f>VLOOKUP($A140,'RevPAR Raw Data'!$B$6:$BE$43,'RevPAR Raw Data'!AI$1,FALSE)</f>
        <v>57.973146743158402</v>
      </c>
      <c r="AA140" s="111">
        <f>VLOOKUP($A140,'RevPAR Raw Data'!$B$6:$BE$43,'RevPAR Raw Data'!AJ$1,FALSE)</f>
        <v>60.922041711801498</v>
      </c>
      <c r="AB140" s="111">
        <f>VLOOKUP($A140,'RevPAR Raw Data'!$B$6:$BE$43,'RevPAR Raw Data'!AK$1,FALSE)</f>
        <v>67.028697213511904</v>
      </c>
      <c r="AC140" s="112">
        <f>VLOOKUP($A140,'RevPAR Raw Data'!$B$6:$BE$43,'RevPAR Raw Data'!AL$1,FALSE)</f>
        <v>56.048917089509601</v>
      </c>
      <c r="AD140" s="111">
        <f>VLOOKUP($A140,'RevPAR Raw Data'!$B$6:$BE$43,'RevPAR Raw Data'!AN$1,FALSE)</f>
        <v>99.327396643386507</v>
      </c>
      <c r="AE140" s="111">
        <f>VLOOKUP($A140,'RevPAR Raw Data'!$B$6:$BE$43,'RevPAR Raw Data'!AO$1,FALSE)</f>
        <v>99.601936972633894</v>
      </c>
      <c r="AF140" s="112">
        <f>VLOOKUP($A140,'RevPAR Raw Data'!$B$6:$BE$43,'RevPAR Raw Data'!AP$1,FALSE)</f>
        <v>99.464666808010193</v>
      </c>
      <c r="AG140" s="113">
        <f>VLOOKUP($A140,'RevPAR Raw Data'!$B$6:$BE$43,'RevPAR Raw Data'!AR$1,FALSE)</f>
        <v>68.453417009081207</v>
      </c>
    </row>
    <row r="141" spans="1:33" x14ac:dyDescent="0.25">
      <c r="A141" s="90" t="s">
        <v>14</v>
      </c>
      <c r="B141" s="78">
        <f>(VLOOKUP($A140,'Occupancy Raw Data'!$B$8:$BE$51,'Occupancy Raw Data'!AT$3,FALSE))/100</f>
        <v>9.9278861081087411E-2</v>
      </c>
      <c r="C141" s="79">
        <f>(VLOOKUP($A140,'Occupancy Raw Data'!$B$8:$BE$51,'Occupancy Raw Data'!AU$3,FALSE))/100</f>
        <v>9.2212478615639096E-2</v>
      </c>
      <c r="D141" s="79">
        <f>(VLOOKUP($A140,'Occupancy Raw Data'!$B$8:$BE$51,'Occupancy Raw Data'!AV$3,FALSE))/100</f>
        <v>0.122710862188379</v>
      </c>
      <c r="E141" s="79">
        <f>(VLOOKUP($A140,'Occupancy Raw Data'!$B$8:$BE$51,'Occupancy Raw Data'!AW$3,FALSE))/100</f>
        <v>0.112862225409575</v>
      </c>
      <c r="F141" s="79">
        <f>(VLOOKUP($A140,'Occupancy Raw Data'!$B$8:$BE$51,'Occupancy Raw Data'!AX$3,FALSE))/100</f>
        <v>0.14374588000458799</v>
      </c>
      <c r="G141" s="79">
        <f>(VLOOKUP($A140,'Occupancy Raw Data'!$B$8:$BE$51,'Occupancy Raw Data'!AY$3,FALSE))/100</f>
        <v>0.115462828828233</v>
      </c>
      <c r="H141" s="80">
        <f>(VLOOKUP($A140,'Occupancy Raw Data'!$B$8:$BE$51,'Occupancy Raw Data'!BA$3,FALSE))/100</f>
        <v>0.12159340308697</v>
      </c>
      <c r="I141" s="80">
        <f>(VLOOKUP($A140,'Occupancy Raw Data'!$B$8:$BE$51,'Occupancy Raw Data'!BB$3,FALSE))/100</f>
        <v>0.10428461210140699</v>
      </c>
      <c r="J141" s="79">
        <f>(VLOOKUP($A140,'Occupancy Raw Data'!$B$8:$BE$51,'Occupancy Raw Data'!BC$3,FALSE))/100</f>
        <v>0.11283319001763199</v>
      </c>
      <c r="K141" s="81">
        <f>(VLOOKUP($A140,'Occupancy Raw Data'!$B$8:$BE$51,'Occupancy Raw Data'!BE$3,FALSE))/100</f>
        <v>0.11453996136413</v>
      </c>
      <c r="M141" s="78">
        <f>(VLOOKUP($A140,'ADR Raw Data'!$B$6:$BE$49,'ADR Raw Data'!AT$1,FALSE))/100</f>
        <v>-2.1338690890264699E-2</v>
      </c>
      <c r="N141" s="79">
        <f>(VLOOKUP($A140,'ADR Raw Data'!$B$6:$BE$49,'ADR Raw Data'!AU$1,FALSE))/100</f>
        <v>-2.7410624002211698E-2</v>
      </c>
      <c r="O141" s="79">
        <f>(VLOOKUP($A140,'ADR Raw Data'!$B$6:$BE$49,'ADR Raw Data'!AV$1,FALSE))/100</f>
        <v>-1.7380980081455201E-2</v>
      </c>
      <c r="P141" s="79">
        <f>(VLOOKUP($A140,'ADR Raw Data'!$B$6:$BE$49,'ADR Raw Data'!AW$1,FALSE))/100</f>
        <v>-3.2380563001094397E-2</v>
      </c>
      <c r="Q141" s="79">
        <f>(VLOOKUP($A140,'ADR Raw Data'!$B$6:$BE$49,'ADR Raw Data'!AX$1,FALSE))/100</f>
        <v>-1.8913482997341101E-2</v>
      </c>
      <c r="R141" s="79">
        <f>(VLOOKUP($A140,'ADR Raw Data'!$B$6:$BE$49,'ADR Raw Data'!AY$1,FALSE))/100</f>
        <v>-2.3022359147307801E-2</v>
      </c>
      <c r="S141" s="80">
        <f>(VLOOKUP($A140,'ADR Raw Data'!$B$6:$BE$49,'ADR Raw Data'!BA$1,FALSE))/100</f>
        <v>3.9512605626855199E-2</v>
      </c>
      <c r="T141" s="80">
        <f>(VLOOKUP($A140,'ADR Raw Data'!$B$6:$BE$49,'ADR Raw Data'!BB$1,FALSE))/100</f>
        <v>3.12236116850329E-2</v>
      </c>
      <c r="U141" s="79">
        <f>(VLOOKUP($A140,'ADR Raw Data'!$B$6:$BE$49,'ADR Raw Data'!BC$1,FALSE))/100</f>
        <v>3.5338298178752996E-2</v>
      </c>
      <c r="V141" s="81">
        <f>(VLOOKUP($A140,'ADR Raw Data'!$B$6:$BE$49,'ADR Raw Data'!BE$1,FALSE))/100</f>
        <v>2.6842035614823499E-4</v>
      </c>
      <c r="X141" s="78">
        <f>(VLOOKUP($A140,'RevPAR Raw Data'!$B$6:$BE$49,'RevPAR Raw Data'!AT$1,FALSE))/100</f>
        <v>7.5821689262275699E-2</v>
      </c>
      <c r="Y141" s="79">
        <f>(VLOOKUP($A140,'RevPAR Raw Data'!$B$6:$BE$49,'RevPAR Raw Data'!AU$1,FALSE))/100</f>
        <v>6.2274253033782097E-2</v>
      </c>
      <c r="Z141" s="79">
        <f>(VLOOKUP($A140,'RevPAR Raw Data'!$B$6:$BE$49,'RevPAR Raw Data'!AV$1,FALSE))/100</f>
        <v>0.10319704705544901</v>
      </c>
      <c r="AA141" s="79">
        <f>(VLOOKUP($A140,'RevPAR Raw Data'!$B$6:$BE$49,'RevPAR Raw Data'!AW$1,FALSE))/100</f>
        <v>7.6827120008162608E-2</v>
      </c>
      <c r="AB141" s="79">
        <f>(VLOOKUP($A140,'RevPAR Raw Data'!$B$6:$BE$49,'RevPAR Raw Data'!AX$1,FALSE))/100</f>
        <v>0.12211366174984199</v>
      </c>
      <c r="AC141" s="79">
        <f>(VLOOKUP($A140,'RevPAR Raw Data'!$B$6:$BE$49,'RevPAR Raw Data'!AY$1,FALSE))/100</f>
        <v>8.9782242967477596E-2</v>
      </c>
      <c r="AD141" s="80">
        <f>(VLOOKUP($A140,'RevPAR Raw Data'!$B$6:$BE$49,'RevPAR Raw Data'!BA$1,FALSE))/100</f>
        <v>0.165910480896828</v>
      </c>
      <c r="AE141" s="80">
        <f>(VLOOKUP($A140,'RevPAR Raw Data'!$B$6:$BE$49,'RevPAR Raw Data'!BB$1,FALSE))/100</f>
        <v>0.13876436601941899</v>
      </c>
      <c r="AF141" s="79">
        <f>(VLOOKUP($A140,'RevPAR Raw Data'!$B$6:$BE$49,'RevPAR Raw Data'!BC$1,FALSE))/100</f>
        <v>0.15215882110968798</v>
      </c>
      <c r="AG141" s="81">
        <f>(VLOOKUP($A140,'RevPAR Raw Data'!$B$6:$BE$49,'RevPAR Raw Data'!BE$1,FALSE))/100</f>
        <v>0.11483912657750101</v>
      </c>
    </row>
    <row r="142" spans="1:33" x14ac:dyDescent="0.25">
      <c r="A142" s="128"/>
      <c r="B142" s="106"/>
      <c r="C142" s="107"/>
      <c r="D142" s="107"/>
      <c r="E142" s="107"/>
      <c r="F142" s="107"/>
      <c r="G142" s="108"/>
      <c r="H142" s="88"/>
      <c r="I142" s="88"/>
      <c r="J142" s="108"/>
      <c r="K142" s="109"/>
      <c r="M142" s="110"/>
      <c r="N142" s="111"/>
      <c r="O142" s="111"/>
      <c r="P142" s="111"/>
      <c r="Q142" s="111"/>
      <c r="R142" s="112"/>
      <c r="S142" s="111"/>
      <c r="T142" s="111"/>
      <c r="U142" s="112"/>
      <c r="V142" s="113"/>
      <c r="X142" s="110"/>
      <c r="Y142" s="111"/>
      <c r="Z142" s="111"/>
      <c r="AA142" s="111"/>
      <c r="AB142" s="111"/>
      <c r="AC142" s="112"/>
      <c r="AD142" s="111"/>
      <c r="AE142" s="111"/>
      <c r="AF142" s="112"/>
      <c r="AG142" s="113"/>
    </row>
    <row r="143" spans="1:33" x14ac:dyDescent="0.25">
      <c r="A143" s="105" t="s">
        <v>58</v>
      </c>
      <c r="B143" s="106">
        <f>(VLOOKUP($A143,'Occupancy Raw Data'!$B$8:$BE$45,'Occupancy Raw Data'!AG$3,FALSE))/100</f>
        <v>0.55726027397260192</v>
      </c>
      <c r="C143" s="107">
        <f>(VLOOKUP($A143,'Occupancy Raw Data'!$B$8:$BE$45,'Occupancy Raw Data'!AH$3,FALSE))/100</f>
        <v>0.65388127853881206</v>
      </c>
      <c r="D143" s="107">
        <f>(VLOOKUP($A143,'Occupancy Raw Data'!$B$8:$BE$45,'Occupancy Raw Data'!AI$3,FALSE))/100</f>
        <v>0.69264840182648402</v>
      </c>
      <c r="E143" s="107">
        <f>(VLOOKUP($A143,'Occupancy Raw Data'!$B$8:$BE$45,'Occupancy Raw Data'!AJ$3,FALSE))/100</f>
        <v>0.69369863013698607</v>
      </c>
      <c r="F143" s="107">
        <f>(VLOOKUP($A143,'Occupancy Raw Data'!$B$8:$BE$45,'Occupancy Raw Data'!AK$3,FALSE))/100</f>
        <v>0.68273972602739708</v>
      </c>
      <c r="G143" s="108">
        <f>(VLOOKUP($A143,'Occupancy Raw Data'!$B$8:$BE$45,'Occupancy Raw Data'!AL$3,FALSE))/100</f>
        <v>0.65604566210045601</v>
      </c>
      <c r="H143" s="88">
        <f>(VLOOKUP($A143,'Occupancy Raw Data'!$B$8:$BE$45,'Occupancy Raw Data'!AN$3,FALSE))/100</f>
        <v>0.78255707762556992</v>
      </c>
      <c r="I143" s="88">
        <f>(VLOOKUP($A143,'Occupancy Raw Data'!$B$8:$BE$45,'Occupancy Raw Data'!AO$3,FALSE))/100</f>
        <v>0.78776255707762499</v>
      </c>
      <c r="J143" s="108">
        <f>(VLOOKUP($A143,'Occupancy Raw Data'!$B$8:$BE$45,'Occupancy Raw Data'!AP$3,FALSE))/100</f>
        <v>0.78515981735159801</v>
      </c>
      <c r="K143" s="109">
        <f>(VLOOKUP($A143,'Occupancy Raw Data'!$B$8:$BE$45,'Occupancy Raw Data'!AR$3,FALSE))/100</f>
        <v>0.69293542074363901</v>
      </c>
      <c r="M143" s="110">
        <f>VLOOKUP($A143,'ADR Raw Data'!$B$6:$BE$43,'ADR Raw Data'!AG$1,FALSE)</f>
        <v>93.029149246148805</v>
      </c>
      <c r="N143" s="111">
        <f>VLOOKUP($A143,'ADR Raw Data'!$B$6:$BE$43,'ADR Raw Data'!AH$1,FALSE)</f>
        <v>96.616320244413401</v>
      </c>
      <c r="O143" s="111">
        <f>VLOOKUP($A143,'ADR Raw Data'!$B$6:$BE$43,'ADR Raw Data'!AI$1,FALSE)</f>
        <v>98.256418359812699</v>
      </c>
      <c r="P143" s="111">
        <f>VLOOKUP($A143,'ADR Raw Data'!$B$6:$BE$43,'ADR Raw Data'!AJ$1,FALSE)</f>
        <v>97.737202040547601</v>
      </c>
      <c r="Q143" s="111">
        <f>VLOOKUP($A143,'ADR Raw Data'!$B$6:$BE$43,'ADR Raw Data'!AK$1,FALSE)</f>
        <v>98.200847980203307</v>
      </c>
      <c r="R143" s="112">
        <f>VLOOKUP($A143,'ADR Raw Data'!$B$6:$BE$43,'ADR Raw Data'!AL$1,FALSE)</f>
        <v>96.920078870219996</v>
      </c>
      <c r="S143" s="111">
        <f>VLOOKUP($A143,'ADR Raw Data'!$B$6:$BE$43,'ADR Raw Data'!AN$1,FALSE)</f>
        <v>107.580321151826</v>
      </c>
      <c r="T143" s="111">
        <f>VLOOKUP($A143,'ADR Raw Data'!$B$6:$BE$43,'ADR Raw Data'!AO$1,FALSE)</f>
        <v>108.314575933225</v>
      </c>
      <c r="U143" s="112">
        <f>VLOOKUP($A143,'ADR Raw Data'!$B$6:$BE$43,'ADR Raw Data'!AP$1,FALSE)</f>
        <v>107.9486655394</v>
      </c>
      <c r="V143" s="113">
        <f>VLOOKUP($A143,'ADR Raw Data'!$B$6:$BE$43,'ADR Raw Data'!AR$1,FALSE)</f>
        <v>100.490480891863</v>
      </c>
      <c r="X143" s="110">
        <f>VLOOKUP($A143,'RevPAR Raw Data'!$B$6:$BE$43,'RevPAR Raw Data'!AG$1,FALSE)</f>
        <v>51.841449196347</v>
      </c>
      <c r="Y143" s="111">
        <f>VLOOKUP($A143,'RevPAR Raw Data'!$B$6:$BE$43,'RevPAR Raw Data'!AH$1,FALSE)</f>
        <v>63.175603009132402</v>
      </c>
      <c r="Z143" s="111">
        <f>VLOOKUP($A143,'RevPAR Raw Data'!$B$6:$BE$43,'RevPAR Raw Data'!AI$1,FALSE)</f>
        <v>68.057151146118699</v>
      </c>
      <c r="AA143" s="111">
        <f>VLOOKUP($A143,'RevPAR Raw Data'!$B$6:$BE$43,'RevPAR Raw Data'!AJ$1,FALSE)</f>
        <v>67.800163168949695</v>
      </c>
      <c r="AB143" s="111">
        <f>VLOOKUP($A143,'RevPAR Raw Data'!$B$6:$BE$43,'RevPAR Raw Data'!AK$1,FALSE)</f>
        <v>67.045620045662105</v>
      </c>
      <c r="AC143" s="112">
        <f>VLOOKUP($A143,'RevPAR Raw Data'!$B$6:$BE$43,'RevPAR Raw Data'!AL$1,FALSE)</f>
        <v>63.583997313242001</v>
      </c>
      <c r="AD143" s="111">
        <f>VLOOKUP($A143,'RevPAR Raw Data'!$B$6:$BE$43,'RevPAR Raw Data'!AN$1,FALSE)</f>
        <v>84.187741730593601</v>
      </c>
      <c r="AE143" s="111">
        <f>VLOOKUP($A143,'RevPAR Raw Data'!$B$6:$BE$43,'RevPAR Raw Data'!AO$1,FALSE)</f>
        <v>85.326167305935996</v>
      </c>
      <c r="AF143" s="112">
        <f>VLOOKUP($A143,'RevPAR Raw Data'!$B$6:$BE$43,'RevPAR Raw Data'!AP$1,FALSE)</f>
        <v>84.756954518264806</v>
      </c>
      <c r="AG143" s="113">
        <f>VLOOKUP($A143,'RevPAR Raw Data'!$B$6:$BE$43,'RevPAR Raw Data'!AR$1,FALSE)</f>
        <v>69.633413657534206</v>
      </c>
    </row>
    <row r="144" spans="1:33" ht="16" thickBot="1" x14ac:dyDescent="0.3">
      <c r="A144" s="94" t="s">
        <v>14</v>
      </c>
      <c r="B144" s="84">
        <f>(VLOOKUP($A143,'Occupancy Raw Data'!$B$8:$BE$51,'Occupancy Raw Data'!AT$3,FALSE))/100</f>
        <v>-3.2195488102375804E-2</v>
      </c>
      <c r="C144" s="85">
        <f>(VLOOKUP($A143,'Occupancy Raw Data'!$B$8:$BE$51,'Occupancy Raw Data'!AU$3,FALSE))/100</f>
        <v>-7.3379422182392297E-3</v>
      </c>
      <c r="D144" s="85">
        <f>(VLOOKUP($A143,'Occupancy Raw Data'!$B$8:$BE$51,'Occupancy Raw Data'!AV$3,FALSE))/100</f>
        <v>2.1821028152139599E-2</v>
      </c>
      <c r="E144" s="85">
        <f>(VLOOKUP($A143,'Occupancy Raw Data'!$B$8:$BE$51,'Occupancy Raw Data'!AW$3,FALSE))/100</f>
        <v>6.3749680493267805E-2</v>
      </c>
      <c r="F144" s="85">
        <f>(VLOOKUP($A143,'Occupancy Raw Data'!$B$8:$BE$51,'Occupancy Raw Data'!AX$3,FALSE))/100</f>
        <v>6.0079484994521898E-2</v>
      </c>
      <c r="G144" s="85">
        <f>(VLOOKUP($A143,'Occupancy Raw Data'!$B$8:$BE$51,'Occupancy Raw Data'!AY$3,FALSE))/100</f>
        <v>2.2342412638857598E-2</v>
      </c>
      <c r="H144" s="86">
        <f>(VLOOKUP($A143,'Occupancy Raw Data'!$B$8:$BE$51,'Occupancy Raw Data'!BA$3,FALSE))/100</f>
        <v>6.0962881976451902E-2</v>
      </c>
      <c r="I144" s="86">
        <f>(VLOOKUP($A143,'Occupancy Raw Data'!$B$8:$BE$51,'Occupancy Raw Data'!BB$3,FALSE))/100</f>
        <v>5.0148046852470998E-2</v>
      </c>
      <c r="J144" s="85">
        <f>(VLOOKUP($A143,'Occupancy Raw Data'!$B$8:$BE$51,'Occupancy Raw Data'!BC$3,FALSE))/100</f>
        <v>5.5509838837127207E-2</v>
      </c>
      <c r="K144" s="87">
        <f>(VLOOKUP($A143,'Occupancy Raw Data'!$B$8:$BE$51,'Occupancy Raw Data'!BE$3,FALSE))/100</f>
        <v>3.2849535324003497E-2</v>
      </c>
      <c r="M144" s="84">
        <f>(VLOOKUP($A143,'ADR Raw Data'!$B$6:$BE$49,'ADR Raw Data'!AT$1,FALSE))/100</f>
        <v>1.2450555018811101E-2</v>
      </c>
      <c r="N144" s="85">
        <f>(VLOOKUP($A143,'ADR Raw Data'!$B$6:$BE$49,'ADR Raw Data'!AU$1,FALSE))/100</f>
        <v>1.9683109069535101E-2</v>
      </c>
      <c r="O144" s="85">
        <f>(VLOOKUP($A143,'ADR Raw Data'!$B$6:$BE$49,'ADR Raw Data'!AV$1,FALSE))/100</f>
        <v>2.0882128865939799E-2</v>
      </c>
      <c r="P144" s="85">
        <f>(VLOOKUP($A143,'ADR Raw Data'!$B$6:$BE$49,'ADR Raw Data'!AW$1,FALSE))/100</f>
        <v>2.3799020304777901E-2</v>
      </c>
      <c r="Q144" s="85">
        <f>(VLOOKUP($A143,'ADR Raw Data'!$B$6:$BE$49,'ADR Raw Data'!AX$1,FALSE))/100</f>
        <v>1.8923065059586498E-2</v>
      </c>
      <c r="R144" s="85">
        <f>(VLOOKUP($A143,'ADR Raw Data'!$B$6:$BE$49,'ADR Raw Data'!AY$1,FALSE))/100</f>
        <v>1.99505000248528E-2</v>
      </c>
      <c r="S144" s="86">
        <f>(VLOOKUP($A143,'ADR Raw Data'!$B$6:$BE$49,'ADR Raw Data'!BA$1,FALSE))/100</f>
        <v>2.74752569672615E-2</v>
      </c>
      <c r="T144" s="86">
        <f>(VLOOKUP($A143,'ADR Raw Data'!$B$6:$BE$49,'ADR Raw Data'!BB$1,FALSE))/100</f>
        <v>3.3356691576628197E-2</v>
      </c>
      <c r="U144" s="85">
        <f>(VLOOKUP($A143,'ADR Raw Data'!$B$6:$BE$49,'ADR Raw Data'!BC$1,FALSE))/100</f>
        <v>3.0424443532540101E-2</v>
      </c>
      <c r="V144" s="87">
        <f>(VLOOKUP($A143,'ADR Raw Data'!$B$6:$BE$49,'ADR Raw Data'!BE$1,FALSE))/100</f>
        <v>2.42748208160493E-2</v>
      </c>
      <c r="X144" s="84">
        <f>(VLOOKUP($A143,'RevPAR Raw Data'!$B$6:$BE$49,'RevPAR Raw Data'!AT$1,FALSE))/100</f>
        <v>-2.0145784779540699E-2</v>
      </c>
      <c r="Y144" s="85">
        <f>(VLOOKUP($A143,'RevPAR Raw Data'!$B$6:$BE$49,'RevPAR Raw Data'!AU$1,FALSE))/100</f>
        <v>1.2200733334268301E-2</v>
      </c>
      <c r="Z144" s="85">
        <f>(VLOOKUP($A143,'RevPAR Raw Data'!$B$6:$BE$49,'RevPAR Raw Data'!AV$1,FALSE))/100</f>
        <v>4.3158826539939701E-2</v>
      </c>
      <c r="AA144" s="85">
        <f>(VLOOKUP($A143,'RevPAR Raw Data'!$B$6:$BE$49,'RevPAR Raw Data'!AW$1,FALSE))/100</f>
        <v>8.9065880738528197E-2</v>
      </c>
      <c r="AB144" s="85">
        <f>(VLOOKUP($A143,'RevPAR Raw Data'!$B$6:$BE$49,'RevPAR Raw Data'!AX$1,FALSE))/100</f>
        <v>8.0139438057406295E-2</v>
      </c>
      <c r="AC144" s="85">
        <f>(VLOOKUP($A143,'RevPAR Raw Data'!$B$6:$BE$49,'RevPAR Raw Data'!AY$1,FALSE))/100</f>
        <v>4.2738654967617196E-2</v>
      </c>
      <c r="AD144" s="86">
        <f>(VLOOKUP($A143,'RevPAR Raw Data'!$B$6:$BE$49,'RevPAR Raw Data'!BA$1,FALSE))/100</f>
        <v>9.0113109791481294E-2</v>
      </c>
      <c r="AE144" s="86">
        <f>(VLOOKUP($A143,'RevPAR Raw Data'!$B$6:$BE$49,'RevPAR Raw Data'!BB$1,FALSE))/100</f>
        <v>8.5177511361127389E-2</v>
      </c>
      <c r="AF144" s="85">
        <f>(VLOOKUP($A143,'RevPAR Raw Data'!$B$6:$BE$49,'RevPAR Raw Data'!BC$1,FALSE))/100</f>
        <v>8.7623138326868008E-2</v>
      </c>
      <c r="AG144" s="87">
        <f>(VLOOKUP($A143,'RevPAR Raw Data'!$B$6:$BE$49,'RevPAR Raw Data'!BE$1,FALSE))/100</f>
        <v>5.79217727239335E-2</v>
      </c>
    </row>
    <row r="145" spans="1:33" ht="14.25" customHeight="1" x14ac:dyDescent="0.25">
      <c r="A145" s="193" t="s">
        <v>63</v>
      </c>
      <c r="B145" s="194"/>
      <c r="C145" s="194"/>
      <c r="D145" s="194"/>
      <c r="E145" s="194"/>
      <c r="F145" s="194"/>
      <c r="G145" s="194"/>
      <c r="H145" s="194"/>
      <c r="I145" s="194"/>
      <c r="J145" s="194"/>
      <c r="K145" s="194"/>
      <c r="M145" s="138"/>
      <c r="N145" s="138"/>
      <c r="O145" s="138"/>
      <c r="P145" s="138"/>
      <c r="Q145" s="138"/>
      <c r="R145" s="137"/>
      <c r="S145" s="138"/>
      <c r="T145" s="138"/>
      <c r="U145" s="138"/>
      <c r="V145" s="138"/>
      <c r="W145" s="138"/>
      <c r="X145" s="138"/>
      <c r="Y145" s="138"/>
      <c r="Z145" s="138"/>
      <c r="AA145" s="138"/>
      <c r="AB145" s="137"/>
      <c r="AC145" s="138"/>
      <c r="AD145" s="138"/>
      <c r="AE145" s="138"/>
      <c r="AF145" s="138"/>
      <c r="AG145" s="141"/>
    </row>
    <row r="146" spans="1:33" ht="16.5" customHeight="1" x14ac:dyDescent="0.25">
      <c r="A146" s="193"/>
      <c r="B146" s="194"/>
      <c r="C146" s="194"/>
      <c r="D146" s="194"/>
      <c r="E146" s="194"/>
      <c r="F146" s="194"/>
      <c r="G146" s="194"/>
      <c r="H146" s="194"/>
      <c r="I146" s="194"/>
      <c r="J146" s="194"/>
      <c r="K146" s="194"/>
      <c r="M146" s="138"/>
      <c r="N146" s="138"/>
      <c r="O146" s="138"/>
      <c r="P146" s="138"/>
      <c r="Q146" s="138"/>
      <c r="R146" s="137"/>
      <c r="S146" s="138"/>
      <c r="T146" s="138"/>
      <c r="U146" s="138"/>
      <c r="V146" s="138"/>
      <c r="W146" s="138"/>
      <c r="X146" s="138"/>
      <c r="Y146" s="138"/>
      <c r="Z146" s="138"/>
      <c r="AA146" s="138"/>
      <c r="AB146" s="137"/>
      <c r="AC146" s="138"/>
      <c r="AD146" s="138"/>
      <c r="AE146" s="138"/>
      <c r="AF146" s="138"/>
      <c r="AG146" s="141"/>
    </row>
    <row r="147" spans="1:33" ht="16" thickBot="1" x14ac:dyDescent="0.3">
      <c r="A147" s="195"/>
      <c r="B147" s="196"/>
      <c r="C147" s="196"/>
      <c r="D147" s="196"/>
      <c r="E147" s="196"/>
      <c r="F147" s="196"/>
      <c r="G147" s="196"/>
      <c r="H147" s="196"/>
      <c r="I147" s="196"/>
      <c r="J147" s="196"/>
      <c r="K147" s="196"/>
      <c r="L147" s="134"/>
      <c r="M147" s="139"/>
      <c r="N147" s="139"/>
      <c r="O147" s="139"/>
      <c r="P147" s="139"/>
      <c r="Q147" s="139"/>
      <c r="R147" s="140"/>
      <c r="S147" s="139"/>
      <c r="T147" s="139"/>
      <c r="U147" s="139"/>
      <c r="V147" s="139"/>
      <c r="W147" s="139"/>
      <c r="X147" s="139"/>
      <c r="Y147" s="139"/>
      <c r="Z147" s="139"/>
      <c r="AA147" s="139"/>
      <c r="AB147" s="140"/>
      <c r="AC147" s="139"/>
      <c r="AD147" s="139"/>
      <c r="AE147" s="139"/>
      <c r="AF147" s="139"/>
      <c r="AG147" s="142"/>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0" sqref="AA10"/>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42"/>
      <c r="B1" s="43" t="s">
        <v>64</v>
      </c>
      <c r="D1" s="146"/>
      <c r="E1" s="146"/>
      <c r="F1" s="146"/>
      <c r="G1" s="146"/>
      <c r="H1" s="146"/>
      <c r="I1" s="146"/>
      <c r="J1" s="146"/>
      <c r="K1" s="146"/>
      <c r="L1" s="146"/>
      <c r="M1" s="146"/>
      <c r="N1" s="146"/>
      <c r="O1" s="146"/>
      <c r="P1" s="146"/>
      <c r="Q1" s="146"/>
      <c r="R1" s="146"/>
      <c r="S1" s="146"/>
      <c r="T1" s="146"/>
      <c r="U1" s="146"/>
      <c r="V1" s="146"/>
      <c r="W1" s="146"/>
      <c r="X1" s="146"/>
      <c r="Y1" s="192"/>
      <c r="Z1" s="192"/>
      <c r="AA1" s="192"/>
      <c r="AB1" s="192"/>
      <c r="AC1" s="192"/>
      <c r="AD1" s="192"/>
      <c r="AE1" s="192"/>
      <c r="AF1" s="192"/>
      <c r="AG1" s="192"/>
      <c r="AH1" s="192"/>
      <c r="AI1" s="192"/>
      <c r="AJ1" s="192"/>
      <c r="AK1" s="192"/>
      <c r="AL1" s="192"/>
    </row>
    <row r="2" spans="1:50" ht="15" customHeight="1" x14ac:dyDescent="0.25">
      <c r="A2" s="146"/>
      <c r="B2" t="s">
        <v>140</v>
      </c>
      <c r="C2" s="146"/>
      <c r="D2" s="146"/>
      <c r="E2" s="146"/>
      <c r="F2" s="146"/>
      <c r="G2" s="146"/>
      <c r="H2" s="146"/>
      <c r="I2" s="146"/>
      <c r="J2" s="146"/>
      <c r="K2" s="146"/>
      <c r="L2" s="146"/>
      <c r="M2" s="146"/>
      <c r="N2" s="146"/>
      <c r="O2" s="146"/>
      <c r="P2" s="146"/>
      <c r="Q2" s="146"/>
      <c r="R2" s="146"/>
      <c r="S2" s="146"/>
      <c r="T2" s="146"/>
      <c r="U2" s="146"/>
      <c r="V2" s="146"/>
      <c r="W2" s="146"/>
      <c r="X2" s="146"/>
      <c r="Y2" s="192"/>
      <c r="Z2" s="192"/>
      <c r="AA2" s="192"/>
      <c r="AB2" s="192"/>
      <c r="AC2" s="192"/>
      <c r="AD2" s="192"/>
      <c r="AE2" s="192"/>
      <c r="AF2" s="192"/>
      <c r="AG2" s="192"/>
      <c r="AH2" s="192"/>
      <c r="AI2" s="192"/>
      <c r="AJ2" s="192"/>
      <c r="AK2" s="192"/>
      <c r="AL2" s="192"/>
    </row>
    <row r="3" spans="1:50" x14ac:dyDescent="0.25">
      <c r="A3" s="146"/>
      <c r="B3" s="146"/>
      <c r="C3" s="146"/>
      <c r="D3" s="146"/>
      <c r="E3" s="146"/>
      <c r="F3" s="146"/>
      <c r="G3" s="146"/>
      <c r="H3" s="146"/>
      <c r="I3" s="146"/>
      <c r="J3" s="146"/>
      <c r="K3" s="146"/>
      <c r="L3" s="146"/>
      <c r="M3" s="146"/>
      <c r="N3" s="146"/>
      <c r="O3" s="146"/>
      <c r="P3" s="146"/>
      <c r="Q3" s="146"/>
      <c r="R3" s="146"/>
      <c r="S3" s="146"/>
      <c r="T3" s="146"/>
      <c r="U3" s="146"/>
      <c r="V3" s="146"/>
      <c r="W3" s="146"/>
      <c r="X3" s="146"/>
      <c r="Y3" s="192"/>
      <c r="Z3" s="192"/>
      <c r="AA3" s="192"/>
      <c r="AB3" s="192"/>
      <c r="AC3" s="192"/>
      <c r="AD3" s="192"/>
      <c r="AE3" s="192"/>
      <c r="AF3" s="192"/>
      <c r="AG3" s="192"/>
      <c r="AH3" s="192"/>
      <c r="AI3" s="192"/>
      <c r="AJ3" s="192"/>
      <c r="AK3" s="192"/>
      <c r="AL3" s="192"/>
    </row>
    <row r="4" spans="1:50" x14ac:dyDescent="0.25">
      <c r="A4" s="146"/>
      <c r="B4" s="146"/>
      <c r="C4" s="146"/>
      <c r="D4" s="146"/>
      <c r="E4" s="146"/>
      <c r="F4" s="146"/>
      <c r="G4" s="146"/>
      <c r="H4" s="146"/>
      <c r="I4" s="146"/>
      <c r="J4" s="146"/>
      <c r="K4" s="146"/>
      <c r="L4" s="146"/>
      <c r="M4" s="146"/>
      <c r="N4" s="146"/>
      <c r="O4" s="146"/>
      <c r="P4" s="146"/>
      <c r="Q4" s="146"/>
      <c r="R4" s="146"/>
      <c r="S4" s="146"/>
      <c r="T4" s="146"/>
      <c r="U4" s="146"/>
      <c r="V4" s="146"/>
      <c r="W4" s="146"/>
      <c r="X4" s="146"/>
      <c r="Y4" s="192"/>
      <c r="Z4" s="192"/>
      <c r="AA4" s="192"/>
      <c r="AB4" s="192"/>
      <c r="AC4" s="192"/>
      <c r="AD4" s="192"/>
      <c r="AE4" s="192"/>
      <c r="AF4" s="192"/>
      <c r="AG4" s="192"/>
      <c r="AH4" s="192"/>
      <c r="AI4" s="192"/>
      <c r="AJ4" s="192"/>
      <c r="AK4" s="192"/>
      <c r="AL4" s="192"/>
    </row>
    <row r="5" spans="1:50" x14ac:dyDescent="0.25">
      <c r="A5" s="146"/>
      <c r="B5" s="146"/>
      <c r="C5" s="146"/>
      <c r="D5" s="146"/>
      <c r="E5" s="146"/>
      <c r="F5" s="146"/>
      <c r="G5" s="146"/>
      <c r="H5" s="146"/>
      <c r="I5" s="146"/>
      <c r="J5" s="146"/>
      <c r="K5" s="146"/>
      <c r="L5" s="146"/>
      <c r="M5" s="146"/>
      <c r="N5" s="146"/>
      <c r="O5" s="146"/>
      <c r="P5" s="146"/>
      <c r="Q5" s="146"/>
      <c r="R5" s="146"/>
      <c r="S5" s="146"/>
      <c r="T5" s="146"/>
      <c r="U5" s="146"/>
      <c r="V5" s="146"/>
      <c r="W5" s="146"/>
      <c r="X5" s="146"/>
      <c r="Y5" s="192"/>
      <c r="Z5" s="192"/>
      <c r="AA5" s="192"/>
      <c r="AB5" s="192"/>
      <c r="AC5" s="192"/>
      <c r="AD5" s="192"/>
      <c r="AE5" s="192"/>
      <c r="AF5" s="192"/>
      <c r="AG5" s="192"/>
      <c r="AH5" s="192"/>
      <c r="AI5" s="192"/>
      <c r="AJ5" s="192"/>
      <c r="AK5" s="192"/>
      <c r="AL5" s="192"/>
    </row>
    <row r="6" spans="1:50" x14ac:dyDescent="0.25">
      <c r="A6" s="146"/>
      <c r="B6" s="146"/>
      <c r="C6" s="146"/>
      <c r="D6" s="146"/>
      <c r="E6" s="146"/>
      <c r="F6" s="146"/>
      <c r="G6" s="146"/>
      <c r="H6" s="146"/>
      <c r="I6" s="146"/>
      <c r="J6" s="146"/>
      <c r="K6" s="146"/>
      <c r="L6" s="146"/>
      <c r="M6" s="146"/>
      <c r="N6" s="146"/>
      <c r="O6" s="146"/>
      <c r="P6" s="146"/>
      <c r="Q6" s="146"/>
      <c r="R6" s="146"/>
      <c r="S6" s="146"/>
      <c r="T6" s="146"/>
      <c r="U6" s="146"/>
      <c r="V6" s="146"/>
      <c r="W6" s="146"/>
      <c r="X6" s="146"/>
      <c r="Y6" s="192"/>
      <c r="Z6" s="192"/>
      <c r="AA6" s="192"/>
      <c r="AB6" s="192"/>
      <c r="AC6" s="192"/>
      <c r="AD6" s="192"/>
      <c r="AE6" s="192"/>
      <c r="AF6" s="192"/>
      <c r="AG6" s="192"/>
      <c r="AH6" s="192"/>
      <c r="AI6" s="192"/>
      <c r="AJ6" s="192"/>
      <c r="AK6" s="192"/>
      <c r="AL6" s="192"/>
    </row>
    <row r="7" spans="1:50" x14ac:dyDescent="0.25">
      <c r="A7" s="146"/>
      <c r="B7" s="146"/>
      <c r="C7" s="146"/>
      <c r="D7" s="146"/>
      <c r="E7" s="146"/>
      <c r="F7" s="146"/>
      <c r="G7" s="146"/>
      <c r="H7" s="146"/>
      <c r="I7" s="146"/>
      <c r="J7" s="146"/>
      <c r="K7" s="146"/>
      <c r="L7" s="146"/>
      <c r="M7" s="146"/>
      <c r="N7" s="146"/>
      <c r="O7" s="146"/>
      <c r="P7" s="146"/>
      <c r="Q7" s="146"/>
      <c r="R7" s="146"/>
      <c r="S7" s="146"/>
      <c r="T7" s="146"/>
      <c r="U7" s="146"/>
      <c r="V7" s="146"/>
      <c r="W7" s="146"/>
      <c r="X7" s="146"/>
      <c r="Y7" s="192"/>
      <c r="Z7" s="192"/>
      <c r="AA7" s="192"/>
      <c r="AB7" s="192"/>
      <c r="AC7" s="192"/>
      <c r="AD7" s="192"/>
      <c r="AE7" s="192"/>
      <c r="AF7" s="192"/>
      <c r="AG7" s="192"/>
      <c r="AH7" s="192"/>
      <c r="AI7" s="192"/>
      <c r="AJ7" s="192"/>
      <c r="AK7" s="192"/>
      <c r="AL7" s="192"/>
    </row>
    <row r="8" spans="1:50" ht="18" customHeight="1" x14ac:dyDescent="0.35">
      <c r="A8" s="44"/>
      <c r="B8" s="146"/>
      <c r="C8" s="146"/>
      <c r="D8" s="209">
        <v>2025</v>
      </c>
      <c r="E8" s="209"/>
      <c r="F8" s="209"/>
      <c r="G8" s="209"/>
      <c r="H8" s="209"/>
      <c r="I8" s="209"/>
      <c r="J8" s="209"/>
      <c r="K8" s="44"/>
      <c r="L8" s="44"/>
      <c r="M8" s="44"/>
      <c r="N8" s="44"/>
      <c r="O8" s="146"/>
      <c r="P8" s="209">
        <v>2024</v>
      </c>
      <c r="Q8" s="209"/>
      <c r="R8" s="209"/>
      <c r="S8" s="209"/>
      <c r="T8" s="209"/>
      <c r="U8" s="209"/>
      <c r="V8" s="209"/>
      <c r="W8" s="44"/>
      <c r="X8" s="44"/>
      <c r="Y8" s="192"/>
      <c r="Z8" s="192"/>
      <c r="AA8" s="192"/>
      <c r="AB8" s="192"/>
      <c r="AC8" s="192"/>
      <c r="AD8" s="192"/>
      <c r="AE8" s="192"/>
      <c r="AF8" s="192"/>
      <c r="AG8" s="192"/>
      <c r="AH8" s="192"/>
      <c r="AI8" s="192"/>
      <c r="AJ8" s="192"/>
      <c r="AK8" s="192"/>
      <c r="AL8" s="192"/>
    </row>
    <row r="9" spans="1:50" ht="15.75" customHeight="1" x14ac:dyDescent="0.35">
      <c r="A9" s="45"/>
      <c r="B9" s="46"/>
      <c r="C9" s="46"/>
      <c r="D9" s="47" t="s">
        <v>65</v>
      </c>
      <c r="E9" s="47" t="s">
        <v>66</v>
      </c>
      <c r="F9" s="47" t="s">
        <v>67</v>
      </c>
      <c r="G9" s="47" t="s">
        <v>68</v>
      </c>
      <c r="H9" s="47" t="s">
        <v>69</v>
      </c>
      <c r="I9" s="47" t="s">
        <v>70</v>
      </c>
      <c r="J9" s="47" t="s">
        <v>71</v>
      </c>
      <c r="K9" s="45"/>
      <c r="L9" s="45"/>
      <c r="M9" s="46"/>
      <c r="N9" s="46"/>
      <c r="O9" s="46"/>
      <c r="P9" s="47" t="s">
        <v>65</v>
      </c>
      <c r="Q9" s="47" t="s">
        <v>66</v>
      </c>
      <c r="R9" s="47" t="s">
        <v>67</v>
      </c>
      <c r="S9" s="47" t="s">
        <v>68</v>
      </c>
      <c r="T9" s="47" t="s">
        <v>69</v>
      </c>
      <c r="U9" s="47" t="s">
        <v>70</v>
      </c>
      <c r="V9" s="47" t="s">
        <v>71</v>
      </c>
      <c r="W9" s="45"/>
      <c r="X9" s="45"/>
      <c r="Y9" s="48"/>
      <c r="Z9" s="48"/>
      <c r="AA9" s="48"/>
      <c r="AB9" s="48"/>
      <c r="AC9" s="48"/>
      <c r="AD9" s="48"/>
      <c r="AE9" s="48"/>
      <c r="AF9" s="48"/>
      <c r="AG9" s="48"/>
      <c r="AH9" s="48"/>
      <c r="AI9" s="48"/>
      <c r="AJ9" s="48"/>
      <c r="AK9" s="48"/>
      <c r="AL9" s="48"/>
      <c r="AM9" s="49"/>
      <c r="AN9" s="49"/>
      <c r="AO9" s="49"/>
      <c r="AP9" s="49"/>
      <c r="AQ9" s="49"/>
      <c r="AR9" s="49"/>
      <c r="AS9" s="49"/>
      <c r="AT9" s="49"/>
      <c r="AU9" s="49"/>
      <c r="AV9" s="49"/>
      <c r="AW9" s="49"/>
      <c r="AX9" s="49"/>
    </row>
    <row r="10" spans="1:50" ht="20.149999999999999" customHeight="1" x14ac:dyDescent="0.25">
      <c r="A10" s="147"/>
      <c r="B10" s="146"/>
      <c r="C10" s="50" t="s">
        <v>73</v>
      </c>
      <c r="D10" s="51">
        <v>15</v>
      </c>
      <c r="E10" s="52">
        <v>16</v>
      </c>
      <c r="F10" s="52">
        <v>17</v>
      </c>
      <c r="G10" s="52">
        <v>18</v>
      </c>
      <c r="H10" s="52">
        <v>19</v>
      </c>
      <c r="I10" s="52">
        <v>20</v>
      </c>
      <c r="J10" s="53">
        <v>21</v>
      </c>
      <c r="K10" s="147"/>
      <c r="L10" s="147"/>
      <c r="M10" s="211" t="s">
        <v>72</v>
      </c>
      <c r="N10" s="212"/>
      <c r="O10" s="50" t="s">
        <v>73</v>
      </c>
      <c r="P10" s="51">
        <v>16</v>
      </c>
      <c r="Q10" s="52">
        <v>17</v>
      </c>
      <c r="R10" s="52">
        <v>18</v>
      </c>
      <c r="S10" s="52">
        <v>19</v>
      </c>
      <c r="T10" s="52">
        <v>20</v>
      </c>
      <c r="U10" s="52">
        <v>21</v>
      </c>
      <c r="V10" s="53">
        <v>22</v>
      </c>
      <c r="W10" s="147"/>
      <c r="X10" s="147"/>
      <c r="Y10" s="192"/>
      <c r="Z10" s="192"/>
      <c r="AA10" s="192"/>
      <c r="AB10" s="192"/>
      <c r="AC10" s="192"/>
      <c r="AD10" s="192"/>
      <c r="AE10" s="192"/>
      <c r="AF10" s="192"/>
      <c r="AG10" s="192"/>
      <c r="AH10" s="192"/>
      <c r="AI10" s="192"/>
      <c r="AJ10" s="192"/>
      <c r="AK10" s="192"/>
      <c r="AL10" s="192"/>
    </row>
    <row r="11" spans="1:50" ht="20.149999999999999" customHeight="1" x14ac:dyDescent="0.25">
      <c r="A11" s="147"/>
      <c r="B11" s="146"/>
      <c r="C11" s="50" t="s">
        <v>73</v>
      </c>
      <c r="D11" s="54">
        <v>22</v>
      </c>
      <c r="E11" s="55">
        <v>23</v>
      </c>
      <c r="F11" s="55">
        <v>24</v>
      </c>
      <c r="G11" s="55">
        <v>25</v>
      </c>
      <c r="H11" s="55">
        <v>26</v>
      </c>
      <c r="I11" s="55">
        <v>27</v>
      </c>
      <c r="J11" s="56">
        <v>28</v>
      </c>
      <c r="K11" s="147"/>
      <c r="L11" s="147"/>
      <c r="M11" s="211" t="s">
        <v>72</v>
      </c>
      <c r="N11" s="212"/>
      <c r="O11" s="50" t="s">
        <v>73</v>
      </c>
      <c r="P11" s="54">
        <v>23</v>
      </c>
      <c r="Q11" s="55">
        <v>24</v>
      </c>
      <c r="R11" s="55">
        <v>25</v>
      </c>
      <c r="S11" s="55">
        <v>26</v>
      </c>
      <c r="T11" s="55">
        <v>27</v>
      </c>
      <c r="U11" s="55">
        <v>28</v>
      </c>
      <c r="V11" s="56">
        <v>29</v>
      </c>
      <c r="W11" s="147"/>
      <c r="X11" s="147"/>
      <c r="Y11" s="192"/>
      <c r="Z11" s="192"/>
      <c r="AA11" s="192"/>
      <c r="AB11" s="192"/>
      <c r="AC11" s="192"/>
      <c r="AD11" s="192"/>
      <c r="AE11" s="192"/>
      <c r="AF11" s="192"/>
      <c r="AG11" s="192"/>
      <c r="AH11" s="192"/>
      <c r="AI11" s="192"/>
      <c r="AJ11" s="192"/>
      <c r="AK11" s="192"/>
      <c r="AL11" s="192"/>
    </row>
    <row r="12" spans="1:50" ht="20.149999999999999" customHeight="1" x14ac:dyDescent="0.25">
      <c r="A12" s="147"/>
      <c r="B12" s="146"/>
      <c r="C12" s="50" t="s">
        <v>133</v>
      </c>
      <c r="D12" s="57">
        <v>29</v>
      </c>
      <c r="E12" s="58">
        <v>30</v>
      </c>
      <c r="F12" s="58">
        <v>1</v>
      </c>
      <c r="G12" s="58">
        <v>2</v>
      </c>
      <c r="H12" s="58">
        <v>3</v>
      </c>
      <c r="I12" s="58">
        <v>4</v>
      </c>
      <c r="J12" s="59">
        <v>5</v>
      </c>
      <c r="K12" s="147"/>
      <c r="L12" s="147"/>
      <c r="M12" s="211" t="s">
        <v>72</v>
      </c>
      <c r="N12" s="212"/>
      <c r="O12" s="50" t="s">
        <v>133</v>
      </c>
      <c r="P12" s="57">
        <v>30</v>
      </c>
      <c r="Q12" s="58">
        <v>1</v>
      </c>
      <c r="R12" s="58">
        <v>2</v>
      </c>
      <c r="S12" s="58">
        <v>3</v>
      </c>
      <c r="T12" s="58">
        <v>4</v>
      </c>
      <c r="U12" s="58">
        <v>5</v>
      </c>
      <c r="V12" s="59">
        <v>6</v>
      </c>
      <c r="W12" s="147"/>
      <c r="X12" s="147"/>
      <c r="Y12" s="192"/>
      <c r="Z12" s="192"/>
      <c r="AA12" s="192"/>
      <c r="AB12" s="192"/>
      <c r="AC12" s="192"/>
      <c r="AD12" s="192"/>
      <c r="AE12" s="192"/>
      <c r="AF12" s="192"/>
      <c r="AG12" s="192"/>
      <c r="AH12" s="192"/>
      <c r="AI12" s="192"/>
      <c r="AJ12" s="192"/>
      <c r="AK12" s="192"/>
      <c r="AL12" s="192"/>
    </row>
    <row r="13" spans="1:50" ht="20.149999999999999" customHeight="1" x14ac:dyDescent="0.25">
      <c r="A13" s="147"/>
      <c r="B13" s="146"/>
      <c r="C13" s="50" t="s">
        <v>137</v>
      </c>
      <c r="D13" s="71">
        <v>6</v>
      </c>
      <c r="E13" s="72">
        <v>7</v>
      </c>
      <c r="F13" s="72">
        <v>8</v>
      </c>
      <c r="G13" s="72">
        <v>9</v>
      </c>
      <c r="H13" s="72">
        <v>10</v>
      </c>
      <c r="I13" s="72">
        <v>11</v>
      </c>
      <c r="J13" s="73">
        <v>12</v>
      </c>
      <c r="K13" s="147"/>
      <c r="L13" s="147"/>
      <c r="M13" s="211" t="s">
        <v>72</v>
      </c>
      <c r="N13" s="212"/>
      <c r="O13" s="50" t="s">
        <v>137</v>
      </c>
      <c r="P13" s="71">
        <v>7</v>
      </c>
      <c r="Q13" s="72">
        <v>8</v>
      </c>
      <c r="R13" s="72">
        <v>9</v>
      </c>
      <c r="S13" s="72">
        <v>10</v>
      </c>
      <c r="T13" s="72">
        <v>11</v>
      </c>
      <c r="U13" s="72">
        <v>12</v>
      </c>
      <c r="V13" s="73">
        <v>13</v>
      </c>
      <c r="W13" s="147"/>
      <c r="X13" s="147"/>
      <c r="Y13" s="192"/>
      <c r="Z13" s="192"/>
      <c r="AA13" s="192"/>
      <c r="AB13" s="192"/>
      <c r="AC13" s="192"/>
      <c r="AD13" s="192"/>
      <c r="AE13" s="192"/>
      <c r="AF13" s="192"/>
      <c r="AG13" s="192"/>
      <c r="AH13" s="192"/>
      <c r="AI13" s="192"/>
      <c r="AJ13" s="192"/>
      <c r="AK13" s="192"/>
      <c r="AL13" s="192"/>
    </row>
    <row r="14" spans="1:50" ht="20.149999999999999" customHeight="1" x14ac:dyDescent="0.25">
      <c r="A14" s="147"/>
      <c r="B14" s="146"/>
      <c r="C14" s="50" t="s">
        <v>137</v>
      </c>
      <c r="D14" s="60">
        <v>13</v>
      </c>
      <c r="E14" s="61">
        <v>14</v>
      </c>
      <c r="F14" s="61">
        <v>15</v>
      </c>
      <c r="G14" s="61">
        <v>16</v>
      </c>
      <c r="H14" s="61">
        <v>17</v>
      </c>
      <c r="I14" s="61">
        <v>18</v>
      </c>
      <c r="J14" s="62">
        <v>19</v>
      </c>
      <c r="K14" s="147"/>
      <c r="L14" s="147"/>
      <c r="M14" s="211" t="s">
        <v>72</v>
      </c>
      <c r="N14" s="212"/>
      <c r="O14" s="50" t="s">
        <v>137</v>
      </c>
      <c r="P14" s="60">
        <v>14</v>
      </c>
      <c r="Q14" s="61">
        <v>15</v>
      </c>
      <c r="R14" s="61">
        <v>16</v>
      </c>
      <c r="S14" s="61">
        <v>17</v>
      </c>
      <c r="T14" s="61">
        <v>18</v>
      </c>
      <c r="U14" s="61">
        <v>19</v>
      </c>
      <c r="V14" s="62">
        <v>20</v>
      </c>
      <c r="W14" s="147"/>
      <c r="X14" s="147"/>
      <c r="Y14" s="192"/>
      <c r="Z14" s="192"/>
      <c r="AA14" s="192"/>
      <c r="AB14" s="192"/>
      <c r="AC14" s="192"/>
      <c r="AD14" s="192"/>
      <c r="AE14" s="192"/>
      <c r="AF14" s="192"/>
      <c r="AG14" s="192"/>
      <c r="AH14" s="192"/>
      <c r="AI14" s="192"/>
      <c r="AJ14" s="192"/>
      <c r="AK14" s="192"/>
      <c r="AL14" s="192"/>
    </row>
    <row r="15" spans="1:50" ht="20.149999999999999" customHeight="1" x14ac:dyDescent="0.25">
      <c r="A15" s="147"/>
      <c r="B15" s="146"/>
      <c r="C15" s="50" t="s">
        <v>137</v>
      </c>
      <c r="D15" s="74">
        <v>20</v>
      </c>
      <c r="E15" s="75">
        <v>21</v>
      </c>
      <c r="F15" s="75">
        <v>22</v>
      </c>
      <c r="G15" s="75">
        <v>23</v>
      </c>
      <c r="H15" s="75">
        <v>24</v>
      </c>
      <c r="I15" s="75">
        <v>25</v>
      </c>
      <c r="J15" s="76">
        <v>26</v>
      </c>
      <c r="K15" s="147"/>
      <c r="L15" s="147"/>
      <c r="M15" s="211" t="s">
        <v>72</v>
      </c>
      <c r="N15" s="212"/>
      <c r="O15" s="50" t="s">
        <v>137</v>
      </c>
      <c r="P15" s="74">
        <v>21</v>
      </c>
      <c r="Q15" s="75">
        <v>22</v>
      </c>
      <c r="R15" s="75">
        <v>23</v>
      </c>
      <c r="S15" s="75">
        <v>24</v>
      </c>
      <c r="T15" s="75">
        <v>25</v>
      </c>
      <c r="U15" s="75">
        <v>26</v>
      </c>
      <c r="V15" s="76">
        <v>27</v>
      </c>
      <c r="W15" s="147"/>
      <c r="X15" s="147"/>
      <c r="Y15" s="192"/>
      <c r="Z15" s="192"/>
      <c r="AA15" s="192"/>
      <c r="AB15" s="192"/>
      <c r="AC15" s="192"/>
      <c r="AD15" s="192"/>
      <c r="AE15" s="192"/>
      <c r="AF15" s="192"/>
      <c r="AG15" s="192"/>
      <c r="AH15" s="192"/>
      <c r="AI15" s="192"/>
      <c r="AJ15" s="192"/>
      <c r="AK15" s="192"/>
      <c r="AL15" s="192"/>
    </row>
    <row r="16" spans="1:50" x14ac:dyDescent="0.25">
      <c r="A16" s="146"/>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92"/>
      <c r="Z16" s="192"/>
      <c r="AA16" s="192"/>
      <c r="AB16" s="192"/>
      <c r="AC16" s="192"/>
      <c r="AD16" s="192"/>
      <c r="AE16" s="192"/>
      <c r="AF16" s="192"/>
      <c r="AG16" s="192"/>
      <c r="AH16" s="192"/>
      <c r="AI16" s="192"/>
      <c r="AJ16" s="192"/>
      <c r="AK16" s="192"/>
      <c r="AL16" s="192"/>
    </row>
    <row r="17" spans="1:50" x14ac:dyDescent="0.25">
      <c r="A17" s="146"/>
      <c r="B17" s="146"/>
      <c r="C17" s="146"/>
      <c r="D17" s="146"/>
      <c r="E17" s="146"/>
      <c r="F17" s="146"/>
      <c r="G17" s="146"/>
      <c r="H17" s="146"/>
      <c r="I17" s="146"/>
      <c r="J17" s="146"/>
      <c r="K17" s="146"/>
      <c r="L17" s="146"/>
      <c r="M17" s="146"/>
      <c r="N17" s="146"/>
      <c r="O17" s="146"/>
      <c r="P17" s="146"/>
      <c r="Q17" s="146"/>
      <c r="R17" s="146"/>
      <c r="S17" s="146"/>
      <c r="T17" s="146"/>
      <c r="U17" s="146"/>
      <c r="V17" s="146"/>
      <c r="W17" s="146"/>
      <c r="X17" s="146"/>
      <c r="Y17" s="192"/>
      <c r="Z17" s="192"/>
      <c r="AA17" s="192"/>
      <c r="AB17" s="192"/>
      <c r="AC17" s="192"/>
      <c r="AD17" s="192"/>
      <c r="AE17" s="192"/>
      <c r="AF17" s="192"/>
      <c r="AG17" s="192"/>
      <c r="AH17" s="192"/>
      <c r="AI17" s="192"/>
      <c r="AJ17" s="192"/>
      <c r="AK17" s="192"/>
      <c r="AL17" s="192"/>
    </row>
    <row r="18" spans="1:50" ht="13" x14ac:dyDescent="0.3">
      <c r="A18" s="146"/>
      <c r="B18" s="146"/>
      <c r="C18" s="146"/>
      <c r="D18" s="213" t="s">
        <v>74</v>
      </c>
      <c r="E18" s="213"/>
      <c r="F18" s="213"/>
      <c r="G18" s="213"/>
      <c r="H18" s="213"/>
      <c r="I18" s="213"/>
      <c r="J18" s="213"/>
      <c r="K18" s="146"/>
      <c r="L18" s="146"/>
      <c r="M18" s="146"/>
      <c r="N18" s="146"/>
      <c r="O18" s="146"/>
      <c r="P18" s="213" t="s">
        <v>75</v>
      </c>
      <c r="Q18" s="213"/>
      <c r="R18" s="213"/>
      <c r="S18" s="213"/>
      <c r="T18" s="213"/>
      <c r="U18" s="213"/>
      <c r="V18" s="213"/>
      <c r="W18" s="146"/>
      <c r="X18" s="146"/>
      <c r="Y18" s="192"/>
      <c r="Z18" s="192"/>
      <c r="AA18" s="192"/>
      <c r="AB18" s="192"/>
      <c r="AC18" s="192"/>
      <c r="AD18" s="192"/>
      <c r="AE18" s="192"/>
      <c r="AF18" s="192"/>
      <c r="AG18" s="192"/>
      <c r="AH18" s="192"/>
      <c r="AI18" s="192"/>
      <c r="AJ18" s="192"/>
      <c r="AK18" s="192"/>
      <c r="AL18" s="192"/>
    </row>
    <row r="19" spans="1:50" ht="13.15" customHeight="1" x14ac:dyDescent="0.25">
      <c r="A19" s="146"/>
      <c r="B19" s="146"/>
      <c r="C19" s="210" t="s">
        <v>127</v>
      </c>
      <c r="D19" s="210"/>
      <c r="E19" s="210"/>
      <c r="F19" s="210"/>
      <c r="G19" s="146"/>
      <c r="H19" s="146" t="s">
        <v>128</v>
      </c>
      <c r="I19" s="146"/>
      <c r="J19" s="146"/>
      <c r="K19" s="146"/>
      <c r="L19" s="146"/>
      <c r="M19" s="146"/>
      <c r="N19" s="146"/>
      <c r="O19" s="210" t="s">
        <v>129</v>
      </c>
      <c r="P19" s="210"/>
      <c r="Q19" s="210"/>
      <c r="R19" s="210"/>
      <c r="S19" s="146"/>
      <c r="T19" s="146" t="s">
        <v>128</v>
      </c>
      <c r="U19" s="146"/>
      <c r="V19" s="146"/>
      <c r="W19" s="146"/>
      <c r="X19" s="146"/>
      <c r="Y19" s="192"/>
      <c r="Z19" s="192"/>
      <c r="AA19" s="192"/>
      <c r="AB19" s="192"/>
      <c r="AC19" s="192"/>
      <c r="AD19" s="192"/>
      <c r="AE19" s="192"/>
      <c r="AF19" s="192"/>
      <c r="AG19" s="192"/>
      <c r="AH19" s="192"/>
      <c r="AI19" s="192"/>
      <c r="AJ19" s="192"/>
      <c r="AK19" s="192"/>
      <c r="AL19" s="192"/>
    </row>
    <row r="20" spans="1:50" x14ac:dyDescent="0.25">
      <c r="A20" s="63"/>
      <c r="B20" s="63"/>
      <c r="C20" s="210" t="s">
        <v>130</v>
      </c>
      <c r="D20" s="210"/>
      <c r="E20" s="210"/>
      <c r="F20" s="210"/>
      <c r="G20" s="6"/>
      <c r="H20" s="6" t="s">
        <v>131</v>
      </c>
      <c r="I20" s="6"/>
      <c r="J20" s="6"/>
      <c r="K20" s="63"/>
      <c r="L20" s="63"/>
      <c r="M20" s="63"/>
      <c r="N20" s="63"/>
      <c r="O20" s="210" t="s">
        <v>132</v>
      </c>
      <c r="P20" s="210"/>
      <c r="Q20" s="210"/>
      <c r="R20" s="210"/>
      <c r="S20" s="6"/>
      <c r="T20" s="6" t="s">
        <v>131</v>
      </c>
      <c r="U20" s="6"/>
      <c r="V20" s="6"/>
      <c r="W20" s="6"/>
      <c r="X20" s="6"/>
      <c r="Y20" s="64"/>
      <c r="Z20" s="64"/>
      <c r="AA20" s="64"/>
      <c r="AB20" s="64"/>
      <c r="AC20" s="64"/>
      <c r="AD20" s="64"/>
      <c r="AE20" s="64"/>
      <c r="AF20" s="64"/>
      <c r="AG20" s="64"/>
      <c r="AH20" s="64"/>
      <c r="AI20" s="64"/>
      <c r="AJ20" s="64"/>
      <c r="AK20" s="64"/>
      <c r="AL20" s="64"/>
      <c r="AM20" s="1"/>
      <c r="AN20" s="1"/>
      <c r="AO20" s="1"/>
      <c r="AP20" s="1"/>
      <c r="AQ20" s="1"/>
      <c r="AR20" s="1"/>
      <c r="AS20" s="1"/>
      <c r="AT20" s="1"/>
      <c r="AU20" s="1"/>
      <c r="AV20" s="1"/>
      <c r="AW20" s="1"/>
      <c r="AX20" s="1"/>
    </row>
    <row r="21" spans="1:50" x14ac:dyDescent="0.25">
      <c r="A21" s="65"/>
      <c r="B21" s="65"/>
      <c r="C21" s="210" t="s">
        <v>134</v>
      </c>
      <c r="D21" s="210"/>
      <c r="E21" s="210"/>
      <c r="F21" s="210"/>
      <c r="G21" s="6"/>
      <c r="H21" s="6" t="s">
        <v>135</v>
      </c>
      <c r="I21" s="6"/>
      <c r="J21" s="6"/>
      <c r="K21" s="63"/>
      <c r="L21" s="63"/>
      <c r="M21" s="63"/>
      <c r="N21" s="63"/>
      <c r="O21" s="210" t="s">
        <v>136</v>
      </c>
      <c r="P21" s="210"/>
      <c r="Q21" s="210"/>
      <c r="R21" s="210"/>
      <c r="S21" s="66"/>
      <c r="T21" s="66" t="s">
        <v>135</v>
      </c>
      <c r="U21" s="66"/>
      <c r="V21" s="66"/>
      <c r="W21" s="66"/>
      <c r="X21" s="66"/>
      <c r="Y21" s="64"/>
      <c r="Z21" s="64"/>
      <c r="AA21" s="64"/>
      <c r="AB21" s="64"/>
      <c r="AC21" s="64"/>
      <c r="AD21" s="64"/>
      <c r="AE21" s="64"/>
      <c r="AF21" s="64"/>
      <c r="AG21" s="64"/>
      <c r="AH21" s="64"/>
      <c r="AI21" s="64"/>
      <c r="AJ21" s="64"/>
      <c r="AK21" s="64"/>
      <c r="AL21" s="64"/>
      <c r="AM21" s="1"/>
      <c r="AN21" s="1"/>
      <c r="AO21" s="1"/>
      <c r="AP21" s="1"/>
      <c r="AQ21" s="1"/>
      <c r="AR21" s="1"/>
      <c r="AS21" s="1"/>
      <c r="AT21" s="1"/>
      <c r="AU21" s="1"/>
      <c r="AV21" s="1"/>
      <c r="AW21" s="1"/>
      <c r="AX21" s="1"/>
    </row>
    <row r="22" spans="1:50" x14ac:dyDescent="0.25">
      <c r="A22" s="63"/>
      <c r="B22" s="63"/>
      <c r="C22" s="210"/>
      <c r="D22" s="210"/>
      <c r="E22" s="210"/>
      <c r="F22" s="210"/>
      <c r="G22" s="6"/>
      <c r="H22" s="6"/>
      <c r="I22" s="6"/>
      <c r="J22" s="6"/>
      <c r="K22" s="63"/>
      <c r="L22" s="63"/>
      <c r="M22" s="63"/>
      <c r="N22" s="63"/>
      <c r="O22" s="210"/>
      <c r="P22" s="210"/>
      <c r="Q22" s="210"/>
      <c r="R22" s="210"/>
      <c r="S22" s="6"/>
      <c r="T22" s="6"/>
      <c r="U22" s="6"/>
      <c r="V22" s="6"/>
      <c r="W22" s="6"/>
      <c r="X22" s="6"/>
      <c r="Y22" s="64"/>
      <c r="Z22" s="64"/>
      <c r="AA22" s="64"/>
      <c r="AB22" s="64"/>
      <c r="AC22" s="64"/>
      <c r="AD22" s="64"/>
      <c r="AE22" s="64"/>
      <c r="AF22" s="64"/>
      <c r="AG22" s="64"/>
      <c r="AH22" s="64"/>
      <c r="AI22" s="64"/>
      <c r="AJ22" s="64"/>
      <c r="AK22" s="64"/>
      <c r="AL22" s="64"/>
      <c r="AM22" s="1"/>
      <c r="AN22" s="1"/>
      <c r="AO22" s="1"/>
      <c r="AP22" s="1"/>
      <c r="AQ22" s="1"/>
      <c r="AR22" s="1"/>
      <c r="AS22" s="1"/>
      <c r="AT22" s="1"/>
      <c r="AU22" s="1"/>
      <c r="AV22" s="1"/>
      <c r="AW22" s="1"/>
      <c r="AX22" s="1"/>
    </row>
    <row r="23" spans="1:50" x14ac:dyDescent="0.25">
      <c r="A23" s="63"/>
      <c r="B23" s="63"/>
      <c r="C23" s="210"/>
      <c r="D23" s="210"/>
      <c r="E23" s="210"/>
      <c r="F23" s="210"/>
      <c r="G23" s="6"/>
      <c r="H23" s="6"/>
      <c r="I23" s="6"/>
      <c r="J23" s="63"/>
      <c r="K23" s="63"/>
      <c r="L23" s="63"/>
      <c r="M23" s="63"/>
      <c r="N23" s="63"/>
      <c r="O23" s="210"/>
      <c r="P23" s="210"/>
      <c r="Q23" s="210"/>
      <c r="R23" s="210"/>
      <c r="S23" s="6"/>
      <c r="T23" s="6"/>
      <c r="U23" s="6"/>
      <c r="V23" s="6"/>
      <c r="W23" s="6"/>
      <c r="X23" s="63"/>
      <c r="Y23" s="64"/>
      <c r="Z23" s="64"/>
      <c r="AA23" s="64"/>
      <c r="AB23" s="64"/>
      <c r="AC23" s="64"/>
      <c r="AD23" s="64"/>
      <c r="AE23" s="64"/>
      <c r="AF23" s="64"/>
      <c r="AG23" s="64"/>
      <c r="AH23" s="64"/>
      <c r="AI23" s="64"/>
      <c r="AJ23" s="64"/>
      <c r="AK23" s="64"/>
      <c r="AL23" s="64"/>
      <c r="AM23" s="1"/>
      <c r="AN23" s="1"/>
      <c r="AO23" s="1"/>
      <c r="AP23" s="1"/>
      <c r="AQ23" s="1"/>
      <c r="AR23" s="1"/>
      <c r="AS23" s="1"/>
      <c r="AT23" s="1"/>
      <c r="AU23" s="1"/>
      <c r="AV23" s="1"/>
      <c r="AW23" s="1"/>
      <c r="AX23" s="1"/>
    </row>
    <row r="24" spans="1:50" x14ac:dyDescent="0.25">
      <c r="A24" s="146"/>
      <c r="B24" s="146"/>
      <c r="C24" s="210"/>
      <c r="D24" s="210"/>
      <c r="E24" s="210"/>
      <c r="F24" s="210"/>
      <c r="G24" s="6"/>
      <c r="H24" s="6"/>
      <c r="I24" s="6"/>
      <c r="J24" s="146"/>
      <c r="K24" s="146"/>
      <c r="L24" s="146"/>
      <c r="M24" s="146"/>
      <c r="N24" s="146"/>
      <c r="O24" s="210"/>
      <c r="P24" s="210"/>
      <c r="Q24" s="210"/>
      <c r="R24" s="210"/>
      <c r="S24" s="6"/>
      <c r="T24" s="6"/>
      <c r="U24" s="6"/>
      <c r="V24" s="6"/>
      <c r="W24" s="6"/>
      <c r="X24" s="146"/>
      <c r="Y24" s="192"/>
      <c r="Z24" s="192"/>
      <c r="AA24" s="192"/>
      <c r="AB24" s="192"/>
      <c r="AC24" s="192"/>
      <c r="AD24" s="192"/>
      <c r="AE24" s="192"/>
      <c r="AF24" s="192"/>
      <c r="AG24" s="192"/>
      <c r="AH24" s="192"/>
      <c r="AI24" s="192"/>
      <c r="AJ24" s="192"/>
      <c r="AK24" s="192"/>
      <c r="AL24" s="192"/>
    </row>
    <row r="25" spans="1:50" ht="12.75" customHeight="1" x14ac:dyDescent="0.25">
      <c r="Y25" s="192"/>
      <c r="Z25" s="192"/>
      <c r="AA25" s="192"/>
      <c r="AB25" s="192"/>
      <c r="AC25" s="192"/>
      <c r="AD25" s="192"/>
      <c r="AE25" s="192"/>
      <c r="AF25" s="192"/>
      <c r="AG25" s="192"/>
      <c r="AH25" s="192"/>
      <c r="AI25" s="192"/>
      <c r="AJ25" s="192"/>
      <c r="AK25" s="192"/>
      <c r="AL25" s="192"/>
    </row>
    <row r="26" spans="1:50" x14ac:dyDescent="0.25">
      <c r="A26" s="146"/>
      <c r="B26" s="146"/>
      <c r="C26" s="210"/>
      <c r="D26" s="210"/>
      <c r="E26" s="210"/>
      <c r="F26" s="210"/>
      <c r="G26" s="6"/>
      <c r="H26" s="6"/>
      <c r="I26" s="6"/>
      <c r="J26" s="146"/>
      <c r="K26" s="146"/>
      <c r="L26" s="146"/>
      <c r="M26" s="146"/>
      <c r="N26" s="146"/>
      <c r="O26" s="210"/>
      <c r="P26" s="210"/>
      <c r="Q26" s="210"/>
      <c r="R26" s="210"/>
      <c r="S26" s="6"/>
      <c r="T26" s="6"/>
      <c r="U26" s="6"/>
      <c r="V26" s="6"/>
      <c r="W26" s="6"/>
      <c r="X26" s="146"/>
      <c r="Y26" s="192"/>
      <c r="Z26" s="192"/>
      <c r="AA26" s="192"/>
      <c r="AB26" s="192"/>
      <c r="AC26" s="192"/>
      <c r="AD26" s="192"/>
      <c r="AE26" s="192"/>
      <c r="AF26" s="192"/>
      <c r="AG26" s="192"/>
      <c r="AH26" s="192"/>
      <c r="AI26" s="192"/>
      <c r="AJ26" s="192"/>
      <c r="AK26" s="192"/>
      <c r="AL26" s="192"/>
    </row>
    <row r="27" spans="1:50" x14ac:dyDescent="0.25">
      <c r="A27" s="146"/>
      <c r="B27" s="146"/>
      <c r="C27" s="210"/>
      <c r="D27" s="214"/>
      <c r="E27" s="214"/>
      <c r="F27" s="6"/>
      <c r="G27" s="6"/>
      <c r="H27" s="6"/>
      <c r="I27" s="6"/>
      <c r="J27" s="146"/>
      <c r="K27" s="146"/>
      <c r="L27" s="146"/>
      <c r="M27" s="146"/>
      <c r="N27" s="146"/>
      <c r="O27" s="210"/>
      <c r="P27" s="214"/>
      <c r="Q27" s="214"/>
      <c r="R27" s="6"/>
      <c r="S27" s="6"/>
      <c r="T27" s="6"/>
      <c r="U27" s="6"/>
      <c r="V27" s="6"/>
      <c r="W27" s="6"/>
      <c r="X27" s="146"/>
      <c r="Y27" s="192"/>
      <c r="Z27" s="192"/>
      <c r="AA27" s="192"/>
      <c r="AB27" s="192"/>
      <c r="AC27" s="192"/>
      <c r="AD27" s="192"/>
      <c r="AE27" s="192"/>
      <c r="AF27" s="192"/>
      <c r="AG27" s="192"/>
      <c r="AH27" s="192"/>
      <c r="AI27" s="192"/>
      <c r="AJ27" s="192"/>
      <c r="AK27" s="192"/>
      <c r="AL27" s="192"/>
    </row>
    <row r="28" spans="1:50" x14ac:dyDescent="0.25">
      <c r="A28" s="146"/>
      <c r="B28" s="146"/>
      <c r="C28" s="210"/>
      <c r="D28" s="214"/>
      <c r="E28" s="214"/>
      <c r="F28" s="146"/>
      <c r="G28" s="146"/>
      <c r="H28" s="146"/>
      <c r="I28" s="146"/>
      <c r="J28" s="146"/>
      <c r="K28" s="146"/>
      <c r="L28" s="146"/>
      <c r="M28" s="146"/>
      <c r="N28" s="146"/>
      <c r="O28" s="210"/>
      <c r="P28" s="214"/>
      <c r="Q28" s="214"/>
      <c r="R28" s="146"/>
      <c r="S28" s="146"/>
      <c r="T28" s="146"/>
      <c r="U28" s="146"/>
      <c r="V28" s="146"/>
      <c r="W28" s="146"/>
      <c r="X28" s="146"/>
      <c r="Y28" s="192"/>
      <c r="Z28" s="192"/>
      <c r="AA28" s="192"/>
      <c r="AB28" s="192"/>
      <c r="AC28" s="192"/>
      <c r="AD28" s="192"/>
      <c r="AE28" s="192"/>
      <c r="AF28" s="192"/>
      <c r="AG28" s="192"/>
      <c r="AH28" s="192"/>
      <c r="AI28" s="192"/>
      <c r="AJ28" s="192"/>
      <c r="AK28" s="192"/>
      <c r="AL28" s="192"/>
    </row>
    <row r="29" spans="1:50" x14ac:dyDescent="0.25">
      <c r="A29" s="146"/>
      <c r="B29" s="146"/>
      <c r="C29" s="210"/>
      <c r="D29" s="214"/>
      <c r="E29" s="214"/>
      <c r="F29" s="146"/>
      <c r="G29" s="146"/>
      <c r="H29" s="146"/>
      <c r="I29" s="146"/>
      <c r="J29" s="146"/>
      <c r="K29" s="146"/>
      <c r="L29" s="146"/>
      <c r="M29" s="146"/>
      <c r="N29" s="146"/>
      <c r="O29" s="210"/>
      <c r="P29" s="214"/>
      <c r="Q29" s="214"/>
      <c r="R29" s="146"/>
      <c r="T29" s="146"/>
      <c r="U29" s="146"/>
      <c r="V29" s="146"/>
      <c r="W29" s="146"/>
      <c r="X29" s="146"/>
      <c r="Y29" s="192"/>
      <c r="Z29" s="192"/>
      <c r="AA29" s="192"/>
      <c r="AB29" s="192"/>
      <c r="AC29" s="192"/>
      <c r="AD29" s="192"/>
      <c r="AE29" s="192"/>
      <c r="AF29" s="192"/>
      <c r="AG29" s="192"/>
      <c r="AH29" s="192"/>
      <c r="AI29" s="192"/>
      <c r="AJ29" s="192"/>
      <c r="AK29" s="192"/>
      <c r="AL29" s="192"/>
    </row>
    <row r="30" spans="1:50" ht="13" x14ac:dyDescent="0.3">
      <c r="A30" s="146"/>
      <c r="B30" s="146"/>
      <c r="C30" s="148"/>
      <c r="D30" s="146"/>
      <c r="E30" s="146"/>
      <c r="F30" s="146"/>
      <c r="G30" s="67" t="s">
        <v>76</v>
      </c>
      <c r="H30" s="146">
        <v>30</v>
      </c>
      <c r="I30" s="146"/>
      <c r="J30" s="146"/>
      <c r="K30" s="146"/>
      <c r="L30" s="146"/>
      <c r="M30" s="146"/>
      <c r="N30" s="146"/>
      <c r="O30" s="148"/>
      <c r="P30" s="146"/>
      <c r="Q30" s="146"/>
      <c r="R30" s="146"/>
      <c r="S30" s="67" t="s">
        <v>76</v>
      </c>
      <c r="T30" s="146">
        <v>30</v>
      </c>
      <c r="U30" s="146"/>
      <c r="V30" s="146"/>
      <c r="W30" s="146"/>
      <c r="X30" s="146"/>
      <c r="Y30" s="192"/>
      <c r="Z30" s="192"/>
      <c r="AA30" s="192"/>
      <c r="AB30" s="192"/>
      <c r="AC30" s="192"/>
      <c r="AD30" s="192"/>
      <c r="AE30" s="192"/>
      <c r="AF30" s="192"/>
      <c r="AG30" s="192"/>
      <c r="AH30" s="192"/>
      <c r="AI30" s="192"/>
      <c r="AJ30" s="192"/>
      <c r="AK30" s="192"/>
      <c r="AL30" s="192"/>
    </row>
    <row r="31" spans="1:50" ht="13" x14ac:dyDescent="0.3">
      <c r="A31" s="146"/>
      <c r="B31" s="146"/>
      <c r="C31" s="148"/>
      <c r="D31" s="146"/>
      <c r="E31" s="146"/>
      <c r="F31" s="146"/>
      <c r="G31" s="67" t="s">
        <v>77</v>
      </c>
      <c r="H31" s="146">
        <v>12</v>
      </c>
      <c r="I31" s="146"/>
      <c r="J31" s="146"/>
      <c r="K31" s="146"/>
      <c r="L31" s="146"/>
      <c r="M31" s="146"/>
      <c r="N31" s="146"/>
      <c r="O31" s="148"/>
      <c r="P31" s="146"/>
      <c r="Q31" s="146"/>
      <c r="R31" s="146"/>
      <c r="S31" s="67" t="s">
        <v>77</v>
      </c>
      <c r="T31" s="146">
        <v>12</v>
      </c>
      <c r="U31" s="146"/>
      <c r="V31" s="146"/>
      <c r="W31" s="146"/>
      <c r="X31" s="146"/>
      <c r="Y31" s="192"/>
      <c r="Z31" s="192"/>
      <c r="AA31" s="192"/>
      <c r="AB31" s="192"/>
      <c r="AC31" s="192"/>
      <c r="AD31" s="192"/>
      <c r="AE31" s="192"/>
      <c r="AF31" s="192"/>
      <c r="AG31" s="192"/>
      <c r="AH31" s="192"/>
      <c r="AI31" s="192"/>
      <c r="AJ31" s="192"/>
      <c r="AK31" s="192"/>
      <c r="AL31" s="192"/>
    </row>
    <row r="32" spans="1:50" x14ac:dyDescent="0.25">
      <c r="A32" s="146"/>
      <c r="B32" s="146"/>
      <c r="C32" s="148"/>
      <c r="D32" s="146"/>
      <c r="E32" s="146"/>
      <c r="F32" s="146"/>
      <c r="G32" s="146"/>
      <c r="H32" s="146"/>
      <c r="I32" s="146"/>
      <c r="J32" s="146"/>
      <c r="K32" s="146"/>
      <c r="L32" s="146"/>
      <c r="M32" s="146"/>
      <c r="N32" s="146"/>
      <c r="O32" s="148"/>
      <c r="P32" s="146"/>
      <c r="Q32" s="146"/>
      <c r="R32" s="146"/>
      <c r="S32" s="146"/>
      <c r="T32" s="146"/>
      <c r="U32" s="146"/>
      <c r="V32" s="146"/>
      <c r="W32" s="146"/>
      <c r="X32" s="146"/>
      <c r="Y32" s="192"/>
      <c r="Z32" s="192"/>
      <c r="AA32" s="192"/>
      <c r="AB32" s="192"/>
      <c r="AC32" s="192"/>
      <c r="AD32" s="192"/>
      <c r="AE32" s="192"/>
      <c r="AF32" s="192"/>
      <c r="AG32" s="192"/>
      <c r="AH32" s="192"/>
      <c r="AI32" s="192"/>
      <c r="AJ32" s="192"/>
      <c r="AK32" s="192"/>
      <c r="AL32" s="192"/>
    </row>
    <row r="33" spans="1:38" x14ac:dyDescent="0.25">
      <c r="A33" s="146"/>
      <c r="B33" s="146"/>
      <c r="C33" s="148"/>
      <c r="D33" s="146"/>
      <c r="E33" s="146"/>
      <c r="F33" s="146"/>
      <c r="G33" s="146"/>
      <c r="H33" s="146"/>
      <c r="I33" s="146"/>
      <c r="J33" s="146"/>
      <c r="K33" s="146"/>
      <c r="L33" s="146"/>
      <c r="M33" s="146"/>
      <c r="N33" s="146"/>
      <c r="O33" s="148"/>
      <c r="P33" s="146"/>
      <c r="Q33" s="146"/>
      <c r="R33" s="146"/>
      <c r="S33" s="146"/>
      <c r="T33" s="146"/>
      <c r="U33" s="146"/>
      <c r="V33" s="146"/>
      <c r="W33" s="146"/>
      <c r="X33" s="146"/>
      <c r="Y33" s="192"/>
      <c r="Z33" s="192"/>
      <c r="AA33" s="192"/>
      <c r="AB33" s="192"/>
      <c r="AC33" s="192"/>
      <c r="AD33" s="192"/>
      <c r="AE33" s="192"/>
      <c r="AF33" s="192"/>
      <c r="AG33" s="192"/>
      <c r="AH33" s="192"/>
      <c r="AI33" s="192"/>
      <c r="AJ33" s="192"/>
      <c r="AK33" s="192"/>
      <c r="AL33" s="192"/>
    </row>
    <row r="34" spans="1:38" ht="13" x14ac:dyDescent="0.3">
      <c r="A34" s="146"/>
      <c r="B34" s="68"/>
      <c r="C34" s="69"/>
      <c r="D34" s="146"/>
      <c r="E34" s="146"/>
      <c r="F34" s="146"/>
      <c r="G34" s="146"/>
      <c r="H34" s="146"/>
      <c r="I34" s="146"/>
      <c r="J34" s="146"/>
      <c r="K34" s="146"/>
      <c r="L34" s="146"/>
      <c r="M34" s="146"/>
      <c r="N34" s="146"/>
      <c r="O34" s="148"/>
      <c r="P34" s="146"/>
      <c r="Q34" s="146"/>
      <c r="R34" s="146"/>
      <c r="S34" s="146"/>
      <c r="T34" s="146"/>
      <c r="U34" s="146"/>
      <c r="V34" s="146"/>
      <c r="W34" s="146"/>
      <c r="X34" s="146"/>
      <c r="Y34" s="192"/>
      <c r="Z34" s="192"/>
      <c r="AA34" s="192"/>
      <c r="AB34" s="192"/>
      <c r="AC34" s="192"/>
      <c r="AD34" s="192"/>
      <c r="AE34" s="192"/>
      <c r="AF34" s="192"/>
      <c r="AG34" s="192"/>
      <c r="AH34" s="192"/>
      <c r="AI34" s="192"/>
      <c r="AJ34" s="192"/>
      <c r="AK34" s="192"/>
      <c r="AL34" s="192"/>
    </row>
    <row r="35" spans="1:38" ht="13" x14ac:dyDescent="0.3">
      <c r="A35" s="146"/>
      <c r="B35" s="68"/>
      <c r="C35" s="69"/>
      <c r="D35" s="146"/>
      <c r="E35" s="146"/>
      <c r="F35" s="146"/>
      <c r="G35" s="146"/>
      <c r="H35" s="146"/>
      <c r="I35" s="146"/>
      <c r="J35" s="146"/>
      <c r="K35" s="146"/>
      <c r="L35" s="146"/>
      <c r="M35" s="146"/>
      <c r="N35" s="146"/>
      <c r="O35" s="146"/>
      <c r="P35" s="146"/>
      <c r="Q35" s="146"/>
      <c r="R35" s="146"/>
      <c r="S35" s="146"/>
      <c r="T35" s="146"/>
      <c r="U35" s="146"/>
      <c r="V35" s="146"/>
      <c r="W35" s="146"/>
      <c r="X35" s="146"/>
      <c r="Y35" s="192"/>
      <c r="Z35" s="192"/>
      <c r="AA35" s="192"/>
      <c r="AB35" s="192"/>
      <c r="AC35" s="192"/>
      <c r="AD35" s="192"/>
      <c r="AE35" s="192"/>
      <c r="AF35" s="192"/>
      <c r="AG35" s="192"/>
      <c r="AH35" s="192"/>
      <c r="AI35" s="192"/>
      <c r="AJ35" s="192"/>
      <c r="AK35" s="192"/>
      <c r="AL35" s="192"/>
    </row>
    <row r="36" spans="1:38" ht="13" x14ac:dyDescent="0.3">
      <c r="A36" s="146"/>
      <c r="B36" s="146"/>
      <c r="C36" s="69"/>
      <c r="D36" s="146"/>
      <c r="E36" s="146"/>
      <c r="F36" s="146"/>
      <c r="G36" s="146"/>
      <c r="H36" s="146"/>
      <c r="I36" s="146"/>
      <c r="J36" s="146"/>
      <c r="K36" s="146"/>
      <c r="L36" s="146"/>
      <c r="M36" s="146"/>
      <c r="N36" s="146"/>
      <c r="O36" s="146"/>
      <c r="P36" s="146"/>
      <c r="Q36" s="146"/>
      <c r="R36" s="146"/>
      <c r="S36" s="146"/>
      <c r="T36" s="146"/>
      <c r="U36" s="146"/>
      <c r="V36" s="146"/>
      <c r="W36" s="146"/>
      <c r="X36" s="146"/>
      <c r="Y36" s="192"/>
      <c r="Z36" s="192"/>
      <c r="AA36" s="192"/>
      <c r="AB36" s="192"/>
      <c r="AC36" s="192"/>
      <c r="AD36" s="192"/>
      <c r="AE36" s="192"/>
      <c r="AF36" s="192"/>
      <c r="AG36" s="192"/>
      <c r="AH36" s="192"/>
      <c r="AI36" s="192"/>
      <c r="AJ36" s="192"/>
      <c r="AK36" s="192"/>
      <c r="AL36" s="192"/>
    </row>
    <row r="37" spans="1:38" ht="13" x14ac:dyDescent="0.3">
      <c r="A37" s="146"/>
      <c r="C37" s="70" t="s">
        <v>141</v>
      </c>
      <c r="D37" s="146"/>
      <c r="E37" s="146"/>
      <c r="F37" s="146"/>
      <c r="G37" s="146"/>
      <c r="H37" s="146"/>
      <c r="I37" s="146"/>
      <c r="J37" s="146"/>
      <c r="K37" s="146"/>
      <c r="L37" s="146"/>
      <c r="M37" s="146"/>
      <c r="N37" s="146"/>
      <c r="O37" s="146"/>
      <c r="P37" s="146"/>
      <c r="Q37" s="146"/>
      <c r="R37" s="146"/>
      <c r="S37" s="146"/>
      <c r="T37" s="146"/>
      <c r="U37" s="146"/>
      <c r="V37" s="146"/>
      <c r="W37" s="146"/>
      <c r="X37" s="146"/>
      <c r="Y37" s="192"/>
      <c r="Z37" s="192"/>
      <c r="AA37" s="192"/>
      <c r="AB37" s="192"/>
      <c r="AC37" s="192"/>
      <c r="AD37" s="192"/>
      <c r="AE37" s="192"/>
      <c r="AF37" s="192"/>
      <c r="AG37" s="192"/>
      <c r="AH37" s="192"/>
      <c r="AI37" s="192"/>
      <c r="AJ37" s="192"/>
      <c r="AK37" s="192"/>
      <c r="AL37" s="192"/>
    </row>
    <row r="38" spans="1:38" x14ac:dyDescent="0.25">
      <c r="A38" s="146"/>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92"/>
      <c r="Z38" s="192"/>
      <c r="AA38" s="192"/>
      <c r="AB38" s="192"/>
      <c r="AC38" s="192"/>
      <c r="AD38" s="192"/>
      <c r="AE38" s="192"/>
      <c r="AF38" s="192"/>
      <c r="AG38" s="192"/>
      <c r="AH38" s="192"/>
      <c r="AI38" s="192"/>
      <c r="AJ38" s="192"/>
      <c r="AK38" s="192"/>
      <c r="AL38" s="192"/>
    </row>
    <row r="39" spans="1:38" x14ac:dyDescent="0.25">
      <c r="A39" s="146"/>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92"/>
      <c r="Z39" s="192"/>
      <c r="AA39" s="192"/>
      <c r="AB39" s="192"/>
      <c r="AC39" s="192"/>
      <c r="AD39" s="192"/>
      <c r="AE39" s="192"/>
      <c r="AF39" s="192"/>
      <c r="AG39" s="192"/>
      <c r="AH39" s="192"/>
      <c r="AI39" s="192"/>
      <c r="AJ39" s="192"/>
      <c r="AK39" s="192"/>
      <c r="AL39" s="192"/>
    </row>
    <row r="40" spans="1:38" x14ac:dyDescent="0.25">
      <c r="A40" s="146"/>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92"/>
      <c r="Z40" s="192"/>
      <c r="AA40" s="192"/>
      <c r="AB40" s="192"/>
      <c r="AC40" s="192"/>
      <c r="AD40" s="192"/>
      <c r="AE40" s="192"/>
      <c r="AF40" s="192"/>
      <c r="AG40" s="192"/>
      <c r="AH40" s="192"/>
      <c r="AI40" s="192"/>
      <c r="AJ40" s="192"/>
      <c r="AK40" s="192"/>
      <c r="AL40" s="192"/>
    </row>
    <row r="41" spans="1:38" x14ac:dyDescent="0.25">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92"/>
      <c r="Z41" s="192"/>
      <c r="AA41" s="192"/>
      <c r="AB41" s="192"/>
      <c r="AC41" s="192"/>
      <c r="AD41" s="192"/>
      <c r="AE41" s="192"/>
      <c r="AF41" s="192"/>
      <c r="AG41" s="192"/>
      <c r="AH41" s="192"/>
      <c r="AI41" s="192"/>
      <c r="AJ41" s="192"/>
      <c r="AK41" s="192"/>
      <c r="AL41" s="192"/>
    </row>
    <row r="42" spans="1:38" x14ac:dyDescent="0.25">
      <c r="A42" s="146"/>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92"/>
      <c r="Z42" s="192"/>
      <c r="AA42" s="192"/>
      <c r="AB42" s="192"/>
      <c r="AC42" s="192"/>
      <c r="AD42" s="192"/>
      <c r="AE42" s="192"/>
      <c r="AF42" s="192"/>
      <c r="AG42" s="192"/>
      <c r="AH42" s="192"/>
      <c r="AI42" s="192"/>
      <c r="AJ42" s="192"/>
      <c r="AK42" s="192"/>
      <c r="AL42" s="192"/>
    </row>
    <row r="43" spans="1:38" ht="12.75" customHeight="1" x14ac:dyDescent="0.25">
      <c r="A43" s="146"/>
      <c r="X43" s="146"/>
      <c r="Y43" s="192"/>
      <c r="Z43" s="192"/>
      <c r="AA43" s="192"/>
      <c r="AB43" s="192"/>
      <c r="AC43" s="192"/>
      <c r="AD43" s="192"/>
      <c r="AE43" s="192"/>
      <c r="AF43" s="192"/>
      <c r="AG43" s="192"/>
      <c r="AH43" s="192"/>
      <c r="AI43" s="192"/>
      <c r="AJ43" s="192"/>
      <c r="AK43" s="192"/>
      <c r="AL43" s="192"/>
    </row>
    <row r="44" spans="1:38" ht="41.25" customHeight="1" x14ac:dyDescent="0.25">
      <c r="A44" s="146"/>
      <c r="B44" s="215" t="s">
        <v>78</v>
      </c>
      <c r="C44" s="215"/>
      <c r="D44" s="215"/>
      <c r="E44" s="215"/>
      <c r="F44" s="215"/>
      <c r="G44" s="215"/>
      <c r="H44" s="215"/>
      <c r="I44" s="215"/>
      <c r="J44" s="215"/>
      <c r="K44" s="215"/>
      <c r="L44" s="215"/>
      <c r="M44" s="215"/>
      <c r="N44" s="215"/>
      <c r="O44" s="215"/>
      <c r="P44" s="215"/>
      <c r="Q44" s="215"/>
      <c r="R44" s="215"/>
      <c r="S44" s="215"/>
      <c r="T44" s="215"/>
      <c r="U44" s="215"/>
      <c r="V44" s="215"/>
      <c r="W44" s="215"/>
      <c r="X44" s="146"/>
      <c r="Y44" s="192"/>
      <c r="Z44" s="192"/>
      <c r="AA44" s="192"/>
      <c r="AB44" s="192"/>
      <c r="AC44" s="192"/>
      <c r="AD44" s="192"/>
      <c r="AE44" s="192"/>
      <c r="AF44" s="192"/>
      <c r="AG44" s="192"/>
      <c r="AH44" s="192"/>
      <c r="AI44" s="192"/>
      <c r="AJ44" s="192"/>
      <c r="AK44" s="192"/>
      <c r="AL44" s="192"/>
    </row>
    <row r="45" spans="1:38" x14ac:dyDescent="0.25">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92"/>
      <c r="Z45" s="192"/>
      <c r="AA45" s="192"/>
      <c r="AB45" s="192"/>
      <c r="AC45" s="192"/>
      <c r="AD45" s="192"/>
      <c r="AE45" s="192"/>
      <c r="AF45" s="192"/>
      <c r="AG45" s="192"/>
      <c r="AH45" s="192"/>
      <c r="AI45" s="192"/>
      <c r="AJ45" s="192"/>
      <c r="AK45" s="192"/>
      <c r="AL45" s="192"/>
    </row>
    <row r="46" spans="1:38" x14ac:dyDescent="0.25">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row>
    <row r="47" spans="1:38" x14ac:dyDescent="0.25">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row>
    <row r="48" spans="1:38" x14ac:dyDescent="0.25">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row>
    <row r="49" spans="1:38" x14ac:dyDescent="0.25">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row>
    <row r="50" spans="1:38" x14ac:dyDescent="0.25">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row>
    <row r="51" spans="1:38" x14ac:dyDescent="0.25">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row>
    <row r="52" spans="1:38" x14ac:dyDescent="0.25">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row>
    <row r="53" spans="1:38" x14ac:dyDescent="0.25">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row>
    <row r="54" spans="1:38" x14ac:dyDescent="0.25">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row>
    <row r="55" spans="1:38" x14ac:dyDescent="0.25">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row>
    <row r="56" spans="1:38" x14ac:dyDescent="0.25">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row>
    <row r="57" spans="1:38" x14ac:dyDescent="0.25">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row>
    <row r="58" spans="1:38" x14ac:dyDescent="0.25">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topLeftCell="A20" zoomScale="80" zoomScaleNormal="80" workbookViewId="0">
      <selection activeCell="AG42" sqref="AG42:BE54"/>
    </sheetView>
  </sheetViews>
  <sheetFormatPr defaultRowHeight="12.5" x14ac:dyDescent="0.25"/>
  <cols>
    <col min="1" max="1" width="28" customWidth="1"/>
    <col min="2" max="2" width="19.54296875" customWidth="1"/>
    <col min="3" max="3" width="11.1796875" customWidth="1"/>
    <col min="4" max="4" width="10" customWidth="1"/>
    <col min="5" max="5" width="5.453125" customWidth="1"/>
    <col min="6" max="6" width="4.453125" customWidth="1"/>
  </cols>
  <sheetData>
    <row r="1" spans="1:57" ht="54" x14ac:dyDescent="0.25">
      <c r="A1" s="77" t="s">
        <v>79</v>
      </c>
      <c r="B1" s="77" t="s">
        <v>138</v>
      </c>
    </row>
    <row r="2" spans="1:57" ht="72" x14ac:dyDescent="0.25">
      <c r="A2" s="77" t="s">
        <v>80</v>
      </c>
      <c r="B2" s="77" t="s">
        <v>139</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2"/>
      <c r="D4" s="228" t="s">
        <v>81</v>
      </c>
      <c r="E4" s="229"/>
      <c r="G4" s="222" t="s">
        <v>82</v>
      </c>
      <c r="H4" s="223"/>
      <c r="I4" s="223"/>
      <c r="J4" s="223"/>
      <c r="K4" s="223"/>
      <c r="L4" s="223"/>
      <c r="M4" s="223"/>
      <c r="N4" s="223"/>
      <c r="O4" s="223"/>
      <c r="P4" s="223"/>
      <c r="Q4" s="223"/>
      <c r="R4" s="223"/>
      <c r="T4" s="222" t="s">
        <v>83</v>
      </c>
      <c r="U4" s="223"/>
      <c r="V4" s="223"/>
      <c r="W4" s="223"/>
      <c r="X4" s="223"/>
      <c r="Y4" s="223"/>
      <c r="Z4" s="223"/>
      <c r="AA4" s="223"/>
      <c r="AB4" s="223"/>
      <c r="AC4" s="223"/>
      <c r="AD4" s="223"/>
      <c r="AE4" s="223"/>
      <c r="AF4" s="3"/>
      <c r="AG4" s="222" t="s">
        <v>84</v>
      </c>
      <c r="AH4" s="223"/>
      <c r="AI4" s="223"/>
      <c r="AJ4" s="223"/>
      <c r="AK4" s="223"/>
      <c r="AL4" s="223"/>
      <c r="AM4" s="223"/>
      <c r="AN4" s="223"/>
      <c r="AO4" s="223"/>
      <c r="AP4" s="223"/>
      <c r="AQ4" s="223"/>
      <c r="AR4" s="223"/>
      <c r="AT4" s="222" t="s">
        <v>85</v>
      </c>
      <c r="AU4" s="223"/>
      <c r="AV4" s="223"/>
      <c r="AW4" s="223"/>
      <c r="AX4" s="223"/>
      <c r="AY4" s="223"/>
      <c r="AZ4" s="223"/>
      <c r="BA4" s="223"/>
      <c r="BB4" s="223"/>
      <c r="BC4" s="223"/>
      <c r="BD4" s="223"/>
      <c r="BE4" s="223"/>
    </row>
    <row r="5" spans="1:57" ht="13" x14ac:dyDescent="0.25">
      <c r="A5" s="31"/>
      <c r="B5" s="31"/>
      <c r="C5" s="2"/>
      <c r="D5" s="230" t="s">
        <v>86</v>
      </c>
      <c r="E5" s="232" t="s">
        <v>87</v>
      </c>
      <c r="F5" s="4"/>
      <c r="G5" s="220" t="s">
        <v>65</v>
      </c>
      <c r="H5" s="216" t="s">
        <v>66</v>
      </c>
      <c r="I5" s="216" t="s">
        <v>88</v>
      </c>
      <c r="J5" s="216" t="s">
        <v>68</v>
      </c>
      <c r="K5" s="216" t="s">
        <v>89</v>
      </c>
      <c r="L5" s="218" t="s">
        <v>90</v>
      </c>
      <c r="M5" s="4"/>
      <c r="N5" s="220" t="s">
        <v>70</v>
      </c>
      <c r="O5" s="216" t="s">
        <v>71</v>
      </c>
      <c r="P5" s="218" t="s">
        <v>91</v>
      </c>
      <c r="Q5" s="2"/>
      <c r="R5" s="224" t="s">
        <v>92</v>
      </c>
      <c r="S5" s="2"/>
      <c r="T5" s="220" t="s">
        <v>65</v>
      </c>
      <c r="U5" s="216" t="s">
        <v>66</v>
      </c>
      <c r="V5" s="216" t="s">
        <v>88</v>
      </c>
      <c r="W5" s="216" t="s">
        <v>68</v>
      </c>
      <c r="X5" s="216" t="s">
        <v>89</v>
      </c>
      <c r="Y5" s="218" t="s">
        <v>90</v>
      </c>
      <c r="Z5" s="2"/>
      <c r="AA5" s="220" t="s">
        <v>70</v>
      </c>
      <c r="AB5" s="216" t="s">
        <v>71</v>
      </c>
      <c r="AC5" s="218" t="s">
        <v>91</v>
      </c>
      <c r="AD5" s="1"/>
      <c r="AE5" s="226" t="s">
        <v>92</v>
      </c>
      <c r="AF5" s="36"/>
      <c r="AG5" s="220" t="s">
        <v>65</v>
      </c>
      <c r="AH5" s="216" t="s">
        <v>66</v>
      </c>
      <c r="AI5" s="216" t="s">
        <v>88</v>
      </c>
      <c r="AJ5" s="216" t="s">
        <v>68</v>
      </c>
      <c r="AK5" s="216" t="s">
        <v>89</v>
      </c>
      <c r="AL5" s="218" t="s">
        <v>90</v>
      </c>
      <c r="AM5" s="4"/>
      <c r="AN5" s="220" t="s">
        <v>70</v>
      </c>
      <c r="AO5" s="216" t="s">
        <v>71</v>
      </c>
      <c r="AP5" s="218" t="s">
        <v>91</v>
      </c>
      <c r="AQ5" s="2"/>
      <c r="AR5" s="224" t="s">
        <v>92</v>
      </c>
      <c r="AS5" s="2"/>
      <c r="AT5" s="220" t="s">
        <v>65</v>
      </c>
      <c r="AU5" s="216" t="s">
        <v>66</v>
      </c>
      <c r="AV5" s="216" t="s">
        <v>88</v>
      </c>
      <c r="AW5" s="216" t="s">
        <v>68</v>
      </c>
      <c r="AX5" s="216" t="s">
        <v>89</v>
      </c>
      <c r="AY5" s="218" t="s">
        <v>90</v>
      </c>
      <c r="AZ5" s="2"/>
      <c r="BA5" s="220" t="s">
        <v>70</v>
      </c>
      <c r="BB5" s="216" t="s">
        <v>71</v>
      </c>
      <c r="BC5" s="218" t="s">
        <v>91</v>
      </c>
      <c r="BD5" s="1"/>
      <c r="BE5" s="226" t="s">
        <v>92</v>
      </c>
    </row>
    <row r="6" spans="1:57" ht="13" x14ac:dyDescent="0.25">
      <c r="A6" s="31"/>
      <c r="B6" s="31"/>
      <c r="C6" s="2"/>
      <c r="D6" s="231"/>
      <c r="E6" s="233"/>
      <c r="F6" s="4"/>
      <c r="G6" s="221"/>
      <c r="H6" s="217"/>
      <c r="I6" s="217"/>
      <c r="J6" s="217"/>
      <c r="K6" s="217"/>
      <c r="L6" s="219"/>
      <c r="M6" s="4"/>
      <c r="N6" s="221"/>
      <c r="O6" s="217"/>
      <c r="P6" s="219"/>
      <c r="Q6" s="2"/>
      <c r="R6" s="225"/>
      <c r="S6" s="2"/>
      <c r="T6" s="221"/>
      <c r="U6" s="217"/>
      <c r="V6" s="217"/>
      <c r="W6" s="217"/>
      <c r="X6" s="217"/>
      <c r="Y6" s="219"/>
      <c r="Z6" s="2"/>
      <c r="AA6" s="221"/>
      <c r="AB6" s="217"/>
      <c r="AC6" s="219"/>
      <c r="AD6" s="1"/>
      <c r="AE6" s="227"/>
      <c r="AF6" s="37"/>
      <c r="AG6" s="221"/>
      <c r="AH6" s="217"/>
      <c r="AI6" s="217"/>
      <c r="AJ6" s="217"/>
      <c r="AK6" s="217"/>
      <c r="AL6" s="219"/>
      <c r="AM6" s="4"/>
      <c r="AN6" s="221"/>
      <c r="AO6" s="217"/>
      <c r="AP6" s="219"/>
      <c r="AQ6" s="2"/>
      <c r="AR6" s="225"/>
      <c r="AS6" s="2"/>
      <c r="AT6" s="221"/>
      <c r="AU6" s="217"/>
      <c r="AV6" s="217"/>
      <c r="AW6" s="217"/>
      <c r="AX6" s="217"/>
      <c r="AY6" s="219"/>
      <c r="AZ6" s="2"/>
      <c r="BA6" s="221"/>
      <c r="BB6" s="217"/>
      <c r="BC6" s="219"/>
      <c r="BD6" s="1"/>
      <c r="BE6" s="227"/>
    </row>
    <row r="7" spans="1:57" ht="14" x14ac:dyDescent="0.3">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ht="13" x14ac:dyDescent="0.3">
      <c r="A8" s="18" t="s">
        <v>13</v>
      </c>
      <c r="B8" s="2" t="str">
        <f>TRIM(A8)</f>
        <v>United States</v>
      </c>
      <c r="C8" s="8"/>
      <c r="D8" s="22" t="s">
        <v>93</v>
      </c>
      <c r="E8" s="25" t="s">
        <v>94</v>
      </c>
      <c r="F8" s="2"/>
      <c r="G8" s="149">
        <v>51.104486239134701</v>
      </c>
      <c r="H8" s="150">
        <v>60.4355952756504</v>
      </c>
      <c r="I8" s="150">
        <v>66.561646477415394</v>
      </c>
      <c r="J8" s="150">
        <v>69.029704413160502</v>
      </c>
      <c r="K8" s="150">
        <v>69.662855220089</v>
      </c>
      <c r="L8" s="151">
        <v>63.358842857433302</v>
      </c>
      <c r="M8" s="152"/>
      <c r="N8" s="153">
        <v>75.677683395383895</v>
      </c>
      <c r="O8" s="154">
        <v>77.6261353694006</v>
      </c>
      <c r="P8" s="155">
        <v>76.651909382392304</v>
      </c>
      <c r="Q8" s="152"/>
      <c r="R8" s="156">
        <v>67.156860058850199</v>
      </c>
      <c r="S8" s="157"/>
      <c r="T8" s="149">
        <v>-4.8944864999996502</v>
      </c>
      <c r="U8" s="150">
        <v>-5.9553930998525901</v>
      </c>
      <c r="V8" s="150">
        <v>-4.8564846353471598</v>
      </c>
      <c r="W8" s="150">
        <v>-4.3911010988983596</v>
      </c>
      <c r="X8" s="150">
        <v>-2.3648549370631402</v>
      </c>
      <c r="Y8" s="151">
        <v>-4.4380810411718397</v>
      </c>
      <c r="Z8" s="152"/>
      <c r="AA8" s="153">
        <v>-0.42871620671735899</v>
      </c>
      <c r="AB8" s="154">
        <v>-0.86317092643981097</v>
      </c>
      <c r="AC8" s="155">
        <v>-0.64917958688576505</v>
      </c>
      <c r="AD8" s="152"/>
      <c r="AE8" s="156">
        <v>-3.2346298046352802</v>
      </c>
      <c r="AF8" s="28"/>
      <c r="AG8" s="149">
        <v>54.887366138289202</v>
      </c>
      <c r="AH8" s="150">
        <v>63.325670572611102</v>
      </c>
      <c r="AI8" s="150">
        <v>67.173237341285102</v>
      </c>
      <c r="AJ8" s="150">
        <v>67.011959482553607</v>
      </c>
      <c r="AK8" s="150">
        <v>68.538179920785296</v>
      </c>
      <c r="AL8" s="151">
        <v>64.187585356075502</v>
      </c>
      <c r="AM8" s="152"/>
      <c r="AN8" s="153">
        <v>76.063220178173594</v>
      </c>
      <c r="AO8" s="154">
        <v>76.580601847063903</v>
      </c>
      <c r="AP8" s="155">
        <v>76.321911018284396</v>
      </c>
      <c r="AQ8" s="152"/>
      <c r="AR8" s="156">
        <v>67.654688207117005</v>
      </c>
      <c r="AS8" s="157"/>
      <c r="AT8" s="149">
        <v>-1.2568811302160801</v>
      </c>
      <c r="AU8" s="150">
        <v>-0.87700475150719104</v>
      </c>
      <c r="AV8" s="150">
        <v>0.474333107751712</v>
      </c>
      <c r="AW8" s="150">
        <v>-1.60137371297005</v>
      </c>
      <c r="AX8" s="150">
        <v>-1.9232853224853801</v>
      </c>
      <c r="AY8" s="151">
        <v>-1.04118073220052</v>
      </c>
      <c r="AZ8" s="152"/>
      <c r="BA8" s="153">
        <v>0.62722303219850595</v>
      </c>
      <c r="BB8" s="154">
        <v>-0.146809397137838</v>
      </c>
      <c r="BC8" s="155">
        <v>0.23740043817679801</v>
      </c>
      <c r="BD8" s="152"/>
      <c r="BE8" s="156">
        <v>-0.63255233354184603</v>
      </c>
    </row>
    <row r="9" spans="1:57" x14ac:dyDescent="0.25">
      <c r="A9" s="19" t="s">
        <v>95</v>
      </c>
      <c r="B9" s="2" t="str">
        <f>TRIM(A9)</f>
        <v>Virginia</v>
      </c>
      <c r="C9" s="9"/>
      <c r="D9" s="23" t="s">
        <v>93</v>
      </c>
      <c r="E9" s="26" t="s">
        <v>94</v>
      </c>
      <c r="F9" s="2"/>
      <c r="G9" s="158">
        <v>50.726132164647197</v>
      </c>
      <c r="H9" s="152">
        <v>61.993763733902902</v>
      </c>
      <c r="I9" s="152">
        <v>68.534477467192005</v>
      </c>
      <c r="J9" s="152">
        <v>71.779668299389797</v>
      </c>
      <c r="K9" s="152">
        <v>70.138965614603606</v>
      </c>
      <c r="L9" s="159">
        <v>64.634601455947106</v>
      </c>
      <c r="M9" s="152"/>
      <c r="N9" s="160">
        <v>76.634257724744899</v>
      </c>
      <c r="O9" s="161">
        <v>77.078653064731895</v>
      </c>
      <c r="P9" s="162">
        <v>76.856455394738404</v>
      </c>
      <c r="Q9" s="152"/>
      <c r="R9" s="163">
        <v>68.126559724173205</v>
      </c>
      <c r="S9" s="157"/>
      <c r="T9" s="158">
        <v>-2.3551910651335302</v>
      </c>
      <c r="U9" s="152">
        <v>-6.5404323617183904</v>
      </c>
      <c r="V9" s="152">
        <v>-4.2847268291290996</v>
      </c>
      <c r="W9" s="152">
        <v>-1.9914311510601499</v>
      </c>
      <c r="X9" s="152">
        <v>1.0087175738684</v>
      </c>
      <c r="Y9" s="159">
        <v>-2.82292389079725</v>
      </c>
      <c r="Z9" s="152"/>
      <c r="AA9" s="160">
        <v>5.1683734839465698</v>
      </c>
      <c r="AB9" s="161">
        <v>2.74892363652982</v>
      </c>
      <c r="AC9" s="162">
        <v>3.94107466594305</v>
      </c>
      <c r="AD9" s="152"/>
      <c r="AE9" s="163">
        <v>-0.74091578602889496</v>
      </c>
      <c r="AF9" s="29"/>
      <c r="AG9" s="158">
        <v>55.358936783992696</v>
      </c>
      <c r="AH9" s="152">
        <v>64.886008595821195</v>
      </c>
      <c r="AI9" s="152">
        <v>68.679172271462505</v>
      </c>
      <c r="AJ9" s="152">
        <v>68.326607578298194</v>
      </c>
      <c r="AK9" s="152">
        <v>69.2021841812698</v>
      </c>
      <c r="AL9" s="159">
        <v>65.291285694276795</v>
      </c>
      <c r="AM9" s="152"/>
      <c r="AN9" s="160">
        <v>77.9883543090899</v>
      </c>
      <c r="AO9" s="161">
        <v>77.304876325956499</v>
      </c>
      <c r="AP9" s="162">
        <v>77.646615317523199</v>
      </c>
      <c r="AQ9" s="152"/>
      <c r="AR9" s="163">
        <v>68.821717535145694</v>
      </c>
      <c r="AS9" s="157"/>
      <c r="AT9" s="158">
        <v>3.2686833182810102</v>
      </c>
      <c r="AU9" s="152">
        <v>1.3461390222390499</v>
      </c>
      <c r="AV9" s="152">
        <v>3.3730206753383198</v>
      </c>
      <c r="AW9" s="152">
        <v>1.02371199622923</v>
      </c>
      <c r="AX9" s="152">
        <v>1.92987156143074</v>
      </c>
      <c r="AY9" s="159">
        <v>2.1448580380820101</v>
      </c>
      <c r="AZ9" s="152"/>
      <c r="BA9" s="160">
        <v>5.3068868259142699</v>
      </c>
      <c r="BB9" s="161">
        <v>4.1237924384926199</v>
      </c>
      <c r="BC9" s="162">
        <v>4.71460142880942</v>
      </c>
      <c r="BD9" s="152"/>
      <c r="BE9" s="163">
        <v>2.9593898821554201</v>
      </c>
    </row>
    <row r="10" spans="1:57" x14ac:dyDescent="0.25">
      <c r="A10" s="20" t="s">
        <v>41</v>
      </c>
      <c r="B10" s="2" t="str">
        <f t="shared" ref="B10:B45" si="0">TRIM(A10)</f>
        <v>Norfolk/Virginia Beach, VA</v>
      </c>
      <c r="C10" s="2"/>
      <c r="D10" s="23" t="s">
        <v>93</v>
      </c>
      <c r="E10" s="26" t="s">
        <v>94</v>
      </c>
      <c r="F10" s="2"/>
      <c r="G10" s="158">
        <v>57.525058022392798</v>
      </c>
      <c r="H10" s="152">
        <v>64.472442551455003</v>
      </c>
      <c r="I10" s="152">
        <v>68.221581779693395</v>
      </c>
      <c r="J10" s="152">
        <v>70.205820092325695</v>
      </c>
      <c r="K10" s="152">
        <v>73.052105383967898</v>
      </c>
      <c r="L10" s="159">
        <v>66.695401565966904</v>
      </c>
      <c r="M10" s="152"/>
      <c r="N10" s="160">
        <v>82.427503889413103</v>
      </c>
      <c r="O10" s="161">
        <v>82.896783901655198</v>
      </c>
      <c r="P10" s="162">
        <v>82.662143895534101</v>
      </c>
      <c r="Q10" s="152"/>
      <c r="R10" s="163">
        <v>71.257327945843301</v>
      </c>
      <c r="S10" s="157"/>
      <c r="T10" s="158">
        <v>-0.63737987915955296</v>
      </c>
      <c r="U10" s="152">
        <v>-5.6016913373422001</v>
      </c>
      <c r="V10" s="152">
        <v>-6.9389486329105798</v>
      </c>
      <c r="W10" s="152">
        <v>-2.93740351019941</v>
      </c>
      <c r="X10" s="152">
        <v>2.1327996135571299</v>
      </c>
      <c r="Y10" s="159">
        <v>-2.87770261602618</v>
      </c>
      <c r="Z10" s="152"/>
      <c r="AA10" s="160">
        <v>5.9390869118309704</v>
      </c>
      <c r="AB10" s="161">
        <v>0.67253065484874397</v>
      </c>
      <c r="AC10" s="162">
        <v>3.23121691615387</v>
      </c>
      <c r="AD10" s="152"/>
      <c r="AE10" s="163">
        <v>-0.93465154062231404</v>
      </c>
      <c r="AF10" s="29"/>
      <c r="AG10" s="158">
        <v>62.268335080139998</v>
      </c>
      <c r="AH10" s="152">
        <v>67.287635164497999</v>
      </c>
      <c r="AI10" s="152">
        <v>70.087358553219701</v>
      </c>
      <c r="AJ10" s="152">
        <v>70.967329944570693</v>
      </c>
      <c r="AK10" s="152">
        <v>77.111803622059298</v>
      </c>
      <c r="AL10" s="159">
        <v>69.5459539566139</v>
      </c>
      <c r="AM10" s="152"/>
      <c r="AN10" s="160">
        <v>88.885412143349697</v>
      </c>
      <c r="AO10" s="161">
        <v>87.434544943676698</v>
      </c>
      <c r="AP10" s="162">
        <v>88.159978543513205</v>
      </c>
      <c r="AQ10" s="152"/>
      <c r="AR10" s="163">
        <v>74.865411357638905</v>
      </c>
      <c r="AS10" s="157"/>
      <c r="AT10" s="158">
        <v>3.8200770023736799</v>
      </c>
      <c r="AU10" s="152">
        <v>-0.29828062131868599</v>
      </c>
      <c r="AV10" s="152">
        <v>0.79867844994835802</v>
      </c>
      <c r="AW10" s="152">
        <v>-3.22834216483596</v>
      </c>
      <c r="AX10" s="152">
        <v>-1.1125431847662599</v>
      </c>
      <c r="AY10" s="159">
        <v>-0.169275803826513</v>
      </c>
      <c r="AZ10" s="152"/>
      <c r="BA10" s="160">
        <v>5.1455963132515903</v>
      </c>
      <c r="BB10" s="161">
        <v>5.0511492032501</v>
      </c>
      <c r="BC10" s="162">
        <v>5.0987401247416804</v>
      </c>
      <c r="BD10" s="152"/>
      <c r="BE10" s="163">
        <v>1.5438821983384201</v>
      </c>
    </row>
    <row r="11" spans="1:57" x14ac:dyDescent="0.25">
      <c r="A11" s="20" t="s">
        <v>96</v>
      </c>
      <c r="B11" s="2" t="s">
        <v>57</v>
      </c>
      <c r="C11" s="2"/>
      <c r="D11" s="23" t="s">
        <v>93</v>
      </c>
      <c r="E11" s="26" t="s">
        <v>94</v>
      </c>
      <c r="F11" s="2"/>
      <c r="G11" s="158">
        <v>46.238900273223997</v>
      </c>
      <c r="H11" s="152">
        <v>60.489241803278603</v>
      </c>
      <c r="I11" s="152">
        <v>68.779883879781394</v>
      </c>
      <c r="J11" s="152">
        <v>78.795252732240399</v>
      </c>
      <c r="K11" s="152">
        <v>82.295935792349695</v>
      </c>
      <c r="L11" s="159">
        <v>67.319842896174805</v>
      </c>
      <c r="M11" s="152"/>
      <c r="N11" s="160">
        <v>87.564036885245898</v>
      </c>
      <c r="O11" s="161">
        <v>87.649419398907099</v>
      </c>
      <c r="P11" s="162">
        <v>87.606728142076506</v>
      </c>
      <c r="Q11" s="152"/>
      <c r="R11" s="163">
        <v>73.116095823575293</v>
      </c>
      <c r="S11" s="157"/>
      <c r="T11" s="158">
        <v>6.9130419038881702E-2</v>
      </c>
      <c r="U11" s="152">
        <v>-3.6114317193584999</v>
      </c>
      <c r="V11" s="152">
        <v>-3.4517081583832501</v>
      </c>
      <c r="W11" s="152">
        <v>3.7839001319749301</v>
      </c>
      <c r="X11" s="152">
        <v>16.130525256437899</v>
      </c>
      <c r="Y11" s="159">
        <v>2.93904212390188</v>
      </c>
      <c r="Z11" s="152"/>
      <c r="AA11" s="160">
        <v>21.766061321771399</v>
      </c>
      <c r="AB11" s="161">
        <v>18.627471442875301</v>
      </c>
      <c r="AC11" s="162">
        <v>20.175512998683502</v>
      </c>
      <c r="AD11" s="152"/>
      <c r="AE11" s="163">
        <v>8.2544236238194308</v>
      </c>
      <c r="AF11" s="29"/>
      <c r="AG11" s="158">
        <v>50.104593579234901</v>
      </c>
      <c r="AH11" s="152">
        <v>62.251323428961697</v>
      </c>
      <c r="AI11" s="152">
        <v>67.478867827868797</v>
      </c>
      <c r="AJ11" s="152">
        <v>68.712645150273204</v>
      </c>
      <c r="AK11" s="152">
        <v>70.731941598360606</v>
      </c>
      <c r="AL11" s="159">
        <v>63.855874316939797</v>
      </c>
      <c r="AM11" s="152"/>
      <c r="AN11" s="160">
        <v>81.240394467213093</v>
      </c>
      <c r="AO11" s="161">
        <v>80.858307718579198</v>
      </c>
      <c r="AP11" s="162">
        <v>81.049351092896103</v>
      </c>
      <c r="AQ11" s="152"/>
      <c r="AR11" s="163">
        <v>68.768296252927399</v>
      </c>
      <c r="AS11" s="157"/>
      <c r="AT11" s="158">
        <v>5.5699033312558601</v>
      </c>
      <c r="AU11" s="152">
        <v>5.5486377813929399</v>
      </c>
      <c r="AV11" s="152">
        <v>7.9404486957998204</v>
      </c>
      <c r="AW11" s="152">
        <v>8.9901481054836303</v>
      </c>
      <c r="AX11" s="152">
        <v>12.688405065157101</v>
      </c>
      <c r="AY11" s="159">
        <v>8.3069658941388305</v>
      </c>
      <c r="AZ11" s="152"/>
      <c r="BA11" s="160">
        <v>10.779576540264699</v>
      </c>
      <c r="BB11" s="161">
        <v>7.1768663117916596</v>
      </c>
      <c r="BC11" s="162">
        <v>8.9526909559605699</v>
      </c>
      <c r="BD11" s="152"/>
      <c r="BE11" s="163">
        <v>8.5213107174596292</v>
      </c>
    </row>
    <row r="12" spans="1:57" x14ac:dyDescent="0.25">
      <c r="A12" s="20" t="s">
        <v>97</v>
      </c>
      <c r="B12" s="2" t="str">
        <f t="shared" si="0"/>
        <v>Virginia Area</v>
      </c>
      <c r="C12" s="2"/>
      <c r="D12" s="23" t="s">
        <v>93</v>
      </c>
      <c r="E12" s="26" t="s">
        <v>94</v>
      </c>
      <c r="F12" s="2"/>
      <c r="G12" s="158">
        <v>46.278547443794601</v>
      </c>
      <c r="H12" s="152">
        <v>57.893215326113499</v>
      </c>
      <c r="I12" s="152">
        <v>61.8403789277057</v>
      </c>
      <c r="J12" s="152">
        <v>63.314727923680699</v>
      </c>
      <c r="K12" s="152">
        <v>62.031621783895503</v>
      </c>
      <c r="L12" s="159">
        <v>58.271698281037999</v>
      </c>
      <c r="M12" s="152"/>
      <c r="N12" s="160">
        <v>70.822121906202</v>
      </c>
      <c r="O12" s="161">
        <v>68.898574573595099</v>
      </c>
      <c r="P12" s="162">
        <v>69.860348239898499</v>
      </c>
      <c r="Q12" s="152"/>
      <c r="R12" s="163">
        <v>61.582741126426697</v>
      </c>
      <c r="S12" s="157"/>
      <c r="T12" s="158">
        <v>-1.7076437942968401</v>
      </c>
      <c r="U12" s="152">
        <v>-4.0778867821769502</v>
      </c>
      <c r="V12" s="152">
        <v>-1.1490233824042799</v>
      </c>
      <c r="W12" s="152">
        <v>-0.45451359150822801</v>
      </c>
      <c r="X12" s="152">
        <v>1.2770070641914699</v>
      </c>
      <c r="Y12" s="159">
        <v>-1.1839718398213099</v>
      </c>
      <c r="Z12" s="152"/>
      <c r="AA12" s="160">
        <v>5.7932864584707904</v>
      </c>
      <c r="AB12" s="161">
        <v>3.8514582453489701</v>
      </c>
      <c r="AC12" s="162">
        <v>4.8267465080486502</v>
      </c>
      <c r="AD12" s="152"/>
      <c r="AE12" s="163">
        <v>0.68728142940060899</v>
      </c>
      <c r="AF12" s="29"/>
      <c r="AG12" s="158">
        <v>47.877131357889901</v>
      </c>
      <c r="AH12" s="152">
        <v>58.806272580007601</v>
      </c>
      <c r="AI12" s="152">
        <v>61.475756462902901</v>
      </c>
      <c r="AJ12" s="152">
        <v>62.206901924125503</v>
      </c>
      <c r="AK12" s="152">
        <v>61.708899498102497</v>
      </c>
      <c r="AL12" s="159">
        <v>58.415884563328099</v>
      </c>
      <c r="AM12" s="152"/>
      <c r="AN12" s="160">
        <v>70.7319244594308</v>
      </c>
      <c r="AO12" s="161">
        <v>70.318498981738003</v>
      </c>
      <c r="AP12" s="162">
        <v>70.525211720584394</v>
      </c>
      <c r="AQ12" s="152"/>
      <c r="AR12" s="163">
        <v>61.876126906797801</v>
      </c>
      <c r="AS12" s="157"/>
      <c r="AT12" s="158">
        <v>1.3267640492539401</v>
      </c>
      <c r="AU12" s="152">
        <v>0.44722493505516497</v>
      </c>
      <c r="AV12" s="152">
        <v>2.65868028131462</v>
      </c>
      <c r="AW12" s="152">
        <v>4.2069062058546196</v>
      </c>
      <c r="AX12" s="152">
        <v>4.1335835556230398</v>
      </c>
      <c r="AY12" s="159">
        <v>2.6160583093201102</v>
      </c>
      <c r="AZ12" s="152"/>
      <c r="BA12" s="160">
        <v>4.16968182541925</v>
      </c>
      <c r="BB12" s="161">
        <v>3.0826437650192902</v>
      </c>
      <c r="BC12" s="162">
        <v>3.62490509963003</v>
      </c>
      <c r="BD12" s="152"/>
      <c r="BE12" s="163">
        <v>2.9431524801529001</v>
      </c>
    </row>
    <row r="13" spans="1:57" x14ac:dyDescent="0.25">
      <c r="A13" s="33" t="s">
        <v>98</v>
      </c>
      <c r="B13" s="2" t="s">
        <v>34</v>
      </c>
      <c r="C13" s="2"/>
      <c r="D13" s="23" t="s">
        <v>93</v>
      </c>
      <c r="E13" s="26" t="s">
        <v>94</v>
      </c>
      <c r="F13" s="2"/>
      <c r="G13" s="158">
        <v>51.460798330014903</v>
      </c>
      <c r="H13" s="152">
        <v>64.542639874400194</v>
      </c>
      <c r="I13" s="152">
        <v>74.8432196328488</v>
      </c>
      <c r="J13" s="152">
        <v>76.720198573846801</v>
      </c>
      <c r="K13" s="152">
        <v>71.021725592695503</v>
      </c>
      <c r="L13" s="159">
        <v>67.717716400761304</v>
      </c>
      <c r="M13" s="152"/>
      <c r="N13" s="160">
        <v>74.210835606465906</v>
      </c>
      <c r="O13" s="161">
        <v>76.192188610070701</v>
      </c>
      <c r="P13" s="162">
        <v>75.201512108268304</v>
      </c>
      <c r="Q13" s="152"/>
      <c r="R13" s="163">
        <v>69.855943745763298</v>
      </c>
      <c r="S13" s="157"/>
      <c r="T13" s="158">
        <v>-7.05546304842537</v>
      </c>
      <c r="U13" s="152">
        <v>-9.8498994599087908</v>
      </c>
      <c r="V13" s="152">
        <v>-6.0652938492305601</v>
      </c>
      <c r="W13" s="152">
        <v>-3.3284962312928399</v>
      </c>
      <c r="X13" s="152">
        <v>-2.46890325850798</v>
      </c>
      <c r="Y13" s="159">
        <v>-5.6380469584436499</v>
      </c>
      <c r="Z13" s="152"/>
      <c r="AA13" s="160">
        <v>-0.27043124129205998</v>
      </c>
      <c r="AB13" s="161">
        <v>-1.8770389617444001</v>
      </c>
      <c r="AC13" s="162">
        <v>-1.0908387062937901</v>
      </c>
      <c r="AD13" s="152"/>
      <c r="AE13" s="163">
        <v>-4.2845871408262104</v>
      </c>
      <c r="AF13" s="29"/>
      <c r="AG13" s="158">
        <v>59.064701973538398</v>
      </c>
      <c r="AH13" s="152">
        <v>68.974168349813894</v>
      </c>
      <c r="AI13" s="152">
        <v>73.638724051876494</v>
      </c>
      <c r="AJ13" s="152">
        <v>69.911799406148106</v>
      </c>
      <c r="AK13" s="152">
        <v>68.015991017662003</v>
      </c>
      <c r="AL13" s="159">
        <v>67.921159372489001</v>
      </c>
      <c r="AM13" s="152"/>
      <c r="AN13" s="160">
        <v>75.315894966294294</v>
      </c>
      <c r="AO13" s="161">
        <v>74.686078691947003</v>
      </c>
      <c r="AP13" s="162">
        <v>75.000986829120606</v>
      </c>
      <c r="AQ13" s="152"/>
      <c r="AR13" s="163">
        <v>69.943991298256506</v>
      </c>
      <c r="AS13" s="157"/>
      <c r="AT13" s="158">
        <v>1.99766757529936</v>
      </c>
      <c r="AU13" s="152">
        <v>5.8641729952869899E-3</v>
      </c>
      <c r="AV13" s="152">
        <v>2.1736156865843399</v>
      </c>
      <c r="AW13" s="152">
        <v>-4.0130190094086302</v>
      </c>
      <c r="AX13" s="152">
        <v>-4.7790141830610802</v>
      </c>
      <c r="AY13" s="159">
        <v>-1.0513212061119399</v>
      </c>
      <c r="AZ13" s="152"/>
      <c r="BA13" s="160">
        <v>3.8087578418601802</v>
      </c>
      <c r="BB13" s="161">
        <v>1.7236706141746401</v>
      </c>
      <c r="BC13" s="162">
        <v>2.7600149067666102</v>
      </c>
      <c r="BD13" s="152"/>
      <c r="BE13" s="163">
        <v>8.6022218809348294E-2</v>
      </c>
    </row>
    <row r="14" spans="1:57" x14ac:dyDescent="0.25">
      <c r="A14" s="20" t="s">
        <v>99</v>
      </c>
      <c r="B14" s="2" t="str">
        <f t="shared" si="0"/>
        <v>Arlington, VA</v>
      </c>
      <c r="C14" s="2"/>
      <c r="D14" s="23" t="s">
        <v>93</v>
      </c>
      <c r="E14" s="26" t="s">
        <v>94</v>
      </c>
      <c r="F14" s="2"/>
      <c r="G14" s="158">
        <v>50.950369588173103</v>
      </c>
      <c r="H14" s="152">
        <v>66.779303062302006</v>
      </c>
      <c r="I14" s="152">
        <v>79.978880675818303</v>
      </c>
      <c r="J14" s="152">
        <v>88.965153115100307</v>
      </c>
      <c r="K14" s="152">
        <v>81.298838437170005</v>
      </c>
      <c r="L14" s="159">
        <v>73.594508975712699</v>
      </c>
      <c r="M14" s="152"/>
      <c r="N14" s="160">
        <v>79.503695881731701</v>
      </c>
      <c r="O14" s="161">
        <v>80.960929250263902</v>
      </c>
      <c r="P14" s="162">
        <v>80.232312565997802</v>
      </c>
      <c r="Q14" s="152"/>
      <c r="R14" s="163">
        <v>75.4910242872228</v>
      </c>
      <c r="S14" s="157"/>
      <c r="T14" s="158">
        <v>-13.2229092612698</v>
      </c>
      <c r="U14" s="152">
        <v>-13.459748449469499</v>
      </c>
      <c r="V14" s="152">
        <v>-8.2187791627678504</v>
      </c>
      <c r="W14" s="152">
        <v>-1.9091758336584801</v>
      </c>
      <c r="X14" s="152">
        <v>-4.7608424508134304</v>
      </c>
      <c r="Y14" s="159">
        <v>-7.7947937121447604</v>
      </c>
      <c r="Z14" s="152"/>
      <c r="AA14" s="160">
        <v>-5.8951726465345304</v>
      </c>
      <c r="AB14" s="161">
        <v>-4.0999106689048697</v>
      </c>
      <c r="AC14" s="162">
        <v>-4.9978712651819297</v>
      </c>
      <c r="AD14" s="152"/>
      <c r="AE14" s="163">
        <v>-6.9630519831445898</v>
      </c>
      <c r="AF14" s="29"/>
      <c r="AG14" s="158">
        <v>60.178043110735402</v>
      </c>
      <c r="AH14" s="152">
        <v>69.834143249524601</v>
      </c>
      <c r="AI14" s="152">
        <v>76.684977815339096</v>
      </c>
      <c r="AJ14" s="152">
        <v>75.908514684132598</v>
      </c>
      <c r="AK14" s="152">
        <v>76.721952250158395</v>
      </c>
      <c r="AL14" s="159">
        <v>71.866020114942501</v>
      </c>
      <c r="AM14" s="152"/>
      <c r="AN14" s="160">
        <v>80.768011831819095</v>
      </c>
      <c r="AO14" s="161">
        <v>75.1135643355165</v>
      </c>
      <c r="AP14" s="162">
        <v>77.940788083667798</v>
      </c>
      <c r="AQ14" s="152"/>
      <c r="AR14" s="163">
        <v>73.601720495019606</v>
      </c>
      <c r="AS14" s="157"/>
      <c r="AT14" s="158">
        <v>0.29846435009606098</v>
      </c>
      <c r="AU14" s="152">
        <v>-3.24353535462259</v>
      </c>
      <c r="AV14" s="152">
        <v>2.8984762259182602</v>
      </c>
      <c r="AW14" s="152">
        <v>-2.86519224559422</v>
      </c>
      <c r="AX14" s="152">
        <v>-3.0258561767579302</v>
      </c>
      <c r="AY14" s="159">
        <v>-1.27133691782137</v>
      </c>
      <c r="AZ14" s="152"/>
      <c r="BA14" s="160">
        <v>5.3654314084512302</v>
      </c>
      <c r="BB14" s="161">
        <v>1.91277044513334</v>
      </c>
      <c r="BC14" s="162">
        <v>3.6729865846126302</v>
      </c>
      <c r="BD14" s="152"/>
      <c r="BE14" s="163">
        <v>0.174248714059314</v>
      </c>
    </row>
    <row r="15" spans="1:57" x14ac:dyDescent="0.25">
      <c r="A15" s="20" t="s">
        <v>38</v>
      </c>
      <c r="B15" s="2" t="str">
        <f t="shared" si="0"/>
        <v>Suburban Virginia Area</v>
      </c>
      <c r="C15" s="2"/>
      <c r="D15" s="23" t="s">
        <v>93</v>
      </c>
      <c r="E15" s="26" t="s">
        <v>94</v>
      </c>
      <c r="F15" s="2"/>
      <c r="G15" s="158">
        <v>46.170212765957402</v>
      </c>
      <c r="H15" s="152">
        <v>62.389525368248698</v>
      </c>
      <c r="I15" s="152">
        <v>71.587561374795399</v>
      </c>
      <c r="J15" s="152">
        <v>74.271685761047394</v>
      </c>
      <c r="K15" s="152">
        <v>69.967266775777404</v>
      </c>
      <c r="L15" s="159">
        <v>64.877250409165299</v>
      </c>
      <c r="M15" s="152"/>
      <c r="N15" s="160">
        <v>74.157119476268406</v>
      </c>
      <c r="O15" s="161">
        <v>72.995090016366603</v>
      </c>
      <c r="P15" s="162">
        <v>73.576104746317498</v>
      </c>
      <c r="Q15" s="152"/>
      <c r="R15" s="163">
        <v>67.362637362637301</v>
      </c>
      <c r="S15" s="157"/>
      <c r="T15" s="158">
        <v>-9.7528599766310595</v>
      </c>
      <c r="U15" s="152">
        <v>-8.6684183872742704</v>
      </c>
      <c r="V15" s="152">
        <v>-7.7735810192078203E-2</v>
      </c>
      <c r="W15" s="152">
        <v>-3.5035525829514902</v>
      </c>
      <c r="X15" s="152">
        <v>3.3638048265707798</v>
      </c>
      <c r="Y15" s="159">
        <v>-3.3910957859238202</v>
      </c>
      <c r="Z15" s="152"/>
      <c r="AA15" s="160">
        <v>7.30084741992796</v>
      </c>
      <c r="AB15" s="161">
        <v>-9.9040441370571699</v>
      </c>
      <c r="AC15" s="162">
        <v>-1.9839161664768099</v>
      </c>
      <c r="AD15" s="152"/>
      <c r="AE15" s="163">
        <v>-2.95631621546839</v>
      </c>
      <c r="AF15" s="29"/>
      <c r="AG15" s="158">
        <v>54.116202945990104</v>
      </c>
      <c r="AH15" s="152">
        <v>68.1546644844517</v>
      </c>
      <c r="AI15" s="152">
        <v>72.430441898526993</v>
      </c>
      <c r="AJ15" s="152">
        <v>68.862520458265095</v>
      </c>
      <c r="AK15" s="152">
        <v>66.088379705400897</v>
      </c>
      <c r="AL15" s="159">
        <v>65.930441898526993</v>
      </c>
      <c r="AM15" s="152"/>
      <c r="AN15" s="160">
        <v>72.606382978723403</v>
      </c>
      <c r="AO15" s="161">
        <v>72.291325695580994</v>
      </c>
      <c r="AP15" s="162">
        <v>72.448854337152198</v>
      </c>
      <c r="AQ15" s="152"/>
      <c r="AR15" s="163">
        <v>67.792845452419897</v>
      </c>
      <c r="AS15" s="157"/>
      <c r="AT15" s="158">
        <v>6.5271364743896703</v>
      </c>
      <c r="AU15" s="152">
        <v>5.3643575691447998</v>
      </c>
      <c r="AV15" s="152">
        <v>6.9575264554742304</v>
      </c>
      <c r="AW15" s="152">
        <v>1.4075050202656001</v>
      </c>
      <c r="AX15" s="152">
        <v>0.86458349802799905</v>
      </c>
      <c r="AY15" s="159">
        <v>4.1118860164262996</v>
      </c>
      <c r="AZ15" s="152"/>
      <c r="BA15" s="160">
        <v>2.8986114001376602</v>
      </c>
      <c r="BB15" s="161">
        <v>-0.440358605624661</v>
      </c>
      <c r="BC15" s="162">
        <v>1.20522219099733</v>
      </c>
      <c r="BD15" s="152"/>
      <c r="BE15" s="163">
        <v>3.2068207507483599</v>
      </c>
    </row>
    <row r="16" spans="1:57" x14ac:dyDescent="0.25">
      <c r="A16" s="20" t="s">
        <v>100</v>
      </c>
      <c r="B16" s="2" t="str">
        <f t="shared" si="0"/>
        <v>Alexandria, VA</v>
      </c>
      <c r="C16" s="2"/>
      <c r="D16" s="23" t="s">
        <v>93</v>
      </c>
      <c r="E16" s="26" t="s">
        <v>94</v>
      </c>
      <c r="F16" s="2"/>
      <c r="G16" s="158">
        <v>56.099825885084101</v>
      </c>
      <c r="H16" s="152">
        <v>61.578641903656397</v>
      </c>
      <c r="I16" s="152">
        <v>65.269878119558896</v>
      </c>
      <c r="J16" s="152">
        <v>66.755658734764907</v>
      </c>
      <c r="K16" s="152">
        <v>60.5687753917585</v>
      </c>
      <c r="L16" s="159">
        <v>62.054556006964503</v>
      </c>
      <c r="M16" s="152"/>
      <c r="N16" s="160">
        <v>67.858386535113098</v>
      </c>
      <c r="O16" s="161">
        <v>72.246082414393399</v>
      </c>
      <c r="P16" s="162">
        <v>70.052234474753305</v>
      </c>
      <c r="Q16" s="152"/>
      <c r="R16" s="163">
        <v>64.339606997761294</v>
      </c>
      <c r="S16" s="157"/>
      <c r="T16" s="158">
        <v>11.709358903647299</v>
      </c>
      <c r="U16" s="152">
        <v>-7.1332726699429996</v>
      </c>
      <c r="V16" s="152">
        <v>-10.6409543391617</v>
      </c>
      <c r="W16" s="152">
        <v>-5.1107382489583104</v>
      </c>
      <c r="X16" s="152">
        <v>-9.2568857342367803</v>
      </c>
      <c r="Y16" s="159">
        <v>-5.0192083745890601</v>
      </c>
      <c r="Z16" s="152"/>
      <c r="AA16" s="160">
        <v>-0.65642363527056702</v>
      </c>
      <c r="AB16" s="161">
        <v>3.2700316235461302</v>
      </c>
      <c r="AC16" s="162">
        <v>1.3302557985823</v>
      </c>
      <c r="AD16" s="152"/>
      <c r="AE16" s="163">
        <v>-3.1309628432869698</v>
      </c>
      <c r="AF16" s="29"/>
      <c r="AG16" s="158">
        <v>57.562109545256398</v>
      </c>
      <c r="AH16" s="152">
        <v>65.314543077146496</v>
      </c>
      <c r="AI16" s="152">
        <v>68.158582631426</v>
      </c>
      <c r="AJ16" s="152">
        <v>64.870752250943895</v>
      </c>
      <c r="AK16" s="152">
        <v>64.316003485332502</v>
      </c>
      <c r="AL16" s="159">
        <v>64.044852428538206</v>
      </c>
      <c r="AM16" s="152"/>
      <c r="AN16" s="160">
        <v>72.547197211733902</v>
      </c>
      <c r="AO16" s="161">
        <v>73.412721463839603</v>
      </c>
      <c r="AP16" s="162">
        <v>72.979959337786795</v>
      </c>
      <c r="AQ16" s="152"/>
      <c r="AR16" s="163">
        <v>66.5980579301186</v>
      </c>
      <c r="AS16" s="157"/>
      <c r="AT16" s="158">
        <v>5.1585682213071999</v>
      </c>
      <c r="AU16" s="152">
        <v>1.8906872003486801</v>
      </c>
      <c r="AV16" s="152">
        <v>1.59104943798356</v>
      </c>
      <c r="AW16" s="152">
        <v>-2.0575511398251498</v>
      </c>
      <c r="AX16" s="152">
        <v>0.337485143656794</v>
      </c>
      <c r="AY16" s="159">
        <v>1.25178397068976</v>
      </c>
      <c r="AZ16" s="152"/>
      <c r="BA16" s="160">
        <v>10.505565351722799</v>
      </c>
      <c r="BB16" s="161">
        <v>11.018268623016199</v>
      </c>
      <c r="BC16" s="162">
        <v>10.762843823486699</v>
      </c>
      <c r="BD16" s="152"/>
      <c r="BE16" s="163">
        <v>4.0496474462903604</v>
      </c>
    </row>
    <row r="17" spans="1:57" x14ac:dyDescent="0.25">
      <c r="A17" s="20" t="s">
        <v>37</v>
      </c>
      <c r="B17" s="2" t="str">
        <f t="shared" si="0"/>
        <v>Fairfax/Tysons Corner, VA</v>
      </c>
      <c r="C17" s="2"/>
      <c r="D17" s="23" t="s">
        <v>93</v>
      </c>
      <c r="E17" s="26" t="s">
        <v>94</v>
      </c>
      <c r="F17" s="2"/>
      <c r="G17" s="158">
        <v>52.322088724584098</v>
      </c>
      <c r="H17" s="152">
        <v>66.670517560073904</v>
      </c>
      <c r="I17" s="152">
        <v>81.538817005545198</v>
      </c>
      <c r="J17" s="152">
        <v>79.112754158964805</v>
      </c>
      <c r="K17" s="152">
        <v>68.715341959334495</v>
      </c>
      <c r="L17" s="159">
        <v>69.671903881700501</v>
      </c>
      <c r="M17" s="152"/>
      <c r="N17" s="160">
        <v>70.332717190388095</v>
      </c>
      <c r="O17" s="161">
        <v>72.412199630314205</v>
      </c>
      <c r="P17" s="162">
        <v>71.3724584103512</v>
      </c>
      <c r="Q17" s="152"/>
      <c r="R17" s="163">
        <v>70.157776604172099</v>
      </c>
      <c r="S17" s="157"/>
      <c r="T17" s="158">
        <v>-0.17045871345161201</v>
      </c>
      <c r="U17" s="152">
        <v>-7.9862730834941704</v>
      </c>
      <c r="V17" s="152">
        <v>-2.4388556271678801</v>
      </c>
      <c r="W17" s="152">
        <v>-8.88026867303636</v>
      </c>
      <c r="X17" s="152">
        <v>-11.1614594940636</v>
      </c>
      <c r="Y17" s="159">
        <v>-6.5100664082812099</v>
      </c>
      <c r="Z17" s="152"/>
      <c r="AA17" s="160">
        <v>0.77145495593523605</v>
      </c>
      <c r="AB17" s="161">
        <v>-3.2513747495419798</v>
      </c>
      <c r="AC17" s="162">
        <v>-1.31020684409402</v>
      </c>
      <c r="AD17" s="152"/>
      <c r="AE17" s="163">
        <v>-5.0560358593560402</v>
      </c>
      <c r="AF17" s="29"/>
      <c r="AG17" s="158">
        <v>59.1786044362292</v>
      </c>
      <c r="AH17" s="152">
        <v>71.525531423290204</v>
      </c>
      <c r="AI17" s="152">
        <v>77.463609057301198</v>
      </c>
      <c r="AJ17" s="152">
        <v>72.045402033271699</v>
      </c>
      <c r="AK17" s="152">
        <v>65.815619223659795</v>
      </c>
      <c r="AL17" s="159">
        <v>69.205753234750404</v>
      </c>
      <c r="AM17" s="152"/>
      <c r="AN17" s="160">
        <v>72.851201478742993</v>
      </c>
      <c r="AO17" s="161">
        <v>73.443276340110899</v>
      </c>
      <c r="AP17" s="162">
        <v>73.147238909426903</v>
      </c>
      <c r="AQ17" s="152"/>
      <c r="AR17" s="163">
        <v>70.331891998943703</v>
      </c>
      <c r="AS17" s="157"/>
      <c r="AT17" s="158">
        <v>5.17168453681436</v>
      </c>
      <c r="AU17" s="152">
        <v>2.61071442452584</v>
      </c>
      <c r="AV17" s="152">
        <v>3.3872146509131</v>
      </c>
      <c r="AW17" s="152">
        <v>-5.0892400194026504</v>
      </c>
      <c r="AX17" s="152">
        <v>-5.6503513074709701</v>
      </c>
      <c r="AY17" s="159">
        <v>-0.15493399659243401</v>
      </c>
      <c r="AZ17" s="152"/>
      <c r="BA17" s="160">
        <v>7.4456218345626901</v>
      </c>
      <c r="BB17" s="161">
        <v>5.6303543005498904</v>
      </c>
      <c r="BC17" s="162">
        <v>6.5265826917132497</v>
      </c>
      <c r="BD17" s="152"/>
      <c r="BE17" s="163">
        <v>1.7413000386222499</v>
      </c>
    </row>
    <row r="18" spans="1:57" x14ac:dyDescent="0.25">
      <c r="A18" s="20" t="s">
        <v>39</v>
      </c>
      <c r="B18" s="2" t="str">
        <f t="shared" si="0"/>
        <v>I-95 Fredericksburg, VA</v>
      </c>
      <c r="C18" s="2"/>
      <c r="D18" s="23" t="s">
        <v>93</v>
      </c>
      <c r="E18" s="26" t="s">
        <v>94</v>
      </c>
      <c r="F18" s="2"/>
      <c r="G18" s="158">
        <v>47.6285240464344</v>
      </c>
      <c r="H18" s="152">
        <v>55.942509673852904</v>
      </c>
      <c r="I18" s="152">
        <v>60.386954118297403</v>
      </c>
      <c r="J18" s="152">
        <v>61.625207296848998</v>
      </c>
      <c r="K18" s="152">
        <v>59.756771697070199</v>
      </c>
      <c r="L18" s="159">
        <v>57.067993366500801</v>
      </c>
      <c r="M18" s="152"/>
      <c r="N18" s="160">
        <v>72.095080154781598</v>
      </c>
      <c r="O18" s="161">
        <v>74.704256495301195</v>
      </c>
      <c r="P18" s="162">
        <v>73.399668325041404</v>
      </c>
      <c r="Q18" s="152"/>
      <c r="R18" s="163">
        <v>61.734186211798097</v>
      </c>
      <c r="S18" s="157"/>
      <c r="T18" s="158">
        <v>-11.851686839434601</v>
      </c>
      <c r="U18" s="152">
        <v>-10.916785265310599</v>
      </c>
      <c r="V18" s="152">
        <v>-9.2445495457311395</v>
      </c>
      <c r="W18" s="152">
        <v>-9.2954973968964705</v>
      </c>
      <c r="X18" s="152">
        <v>-8.1589835386864191</v>
      </c>
      <c r="Y18" s="159">
        <v>-9.8094219875538204</v>
      </c>
      <c r="Z18" s="152"/>
      <c r="AA18" s="160">
        <v>-8.5748472203480297</v>
      </c>
      <c r="AB18" s="161">
        <v>-6.9622098145854903</v>
      </c>
      <c r="AC18" s="162">
        <v>-7.7612451804281797</v>
      </c>
      <c r="AD18" s="152"/>
      <c r="AE18" s="163">
        <v>-9.1239276262838498</v>
      </c>
      <c r="AF18" s="29"/>
      <c r="AG18" s="158">
        <v>53.300165837479199</v>
      </c>
      <c r="AH18" s="152">
        <v>61.160862354892203</v>
      </c>
      <c r="AI18" s="152">
        <v>63.526810392481998</v>
      </c>
      <c r="AJ18" s="152">
        <v>63.242122719734603</v>
      </c>
      <c r="AK18" s="152">
        <v>63.6539524599226</v>
      </c>
      <c r="AL18" s="159">
        <v>60.976782752902103</v>
      </c>
      <c r="AM18" s="152"/>
      <c r="AN18" s="160">
        <v>71.907131011608598</v>
      </c>
      <c r="AO18" s="161">
        <v>73.457711442786007</v>
      </c>
      <c r="AP18" s="162">
        <v>72.682421227197295</v>
      </c>
      <c r="AQ18" s="152"/>
      <c r="AR18" s="163">
        <v>64.321250888414994</v>
      </c>
      <c r="AS18" s="157"/>
      <c r="AT18" s="158">
        <v>-2.8224273581046901</v>
      </c>
      <c r="AU18" s="152">
        <v>-0.488580653520513</v>
      </c>
      <c r="AV18" s="152">
        <v>-1.4097279925486299</v>
      </c>
      <c r="AW18" s="152">
        <v>-2.1905757700603998</v>
      </c>
      <c r="AX18" s="152">
        <v>-1.8836431280011501</v>
      </c>
      <c r="AY18" s="159">
        <v>-1.7453747548613701</v>
      </c>
      <c r="AZ18" s="152"/>
      <c r="BA18" s="160">
        <v>-3.0141561669896402</v>
      </c>
      <c r="BB18" s="161">
        <v>-2.1943496899039601</v>
      </c>
      <c r="BC18" s="162">
        <v>-2.6016055795269799</v>
      </c>
      <c r="BD18" s="152"/>
      <c r="BE18" s="163">
        <v>-2.0256586484265502</v>
      </c>
    </row>
    <row r="19" spans="1:57" x14ac:dyDescent="0.25">
      <c r="A19" s="20" t="s">
        <v>101</v>
      </c>
      <c r="B19" s="2" t="str">
        <f t="shared" si="0"/>
        <v>Dulles Airport Area, VA</v>
      </c>
      <c r="C19" s="2"/>
      <c r="D19" s="23" t="s">
        <v>93</v>
      </c>
      <c r="E19" s="26" t="s">
        <v>94</v>
      </c>
      <c r="F19" s="2"/>
      <c r="G19" s="158">
        <v>53.408565350106301</v>
      </c>
      <c r="H19" s="152">
        <v>71.547497918786405</v>
      </c>
      <c r="I19" s="152">
        <v>86.485986495236304</v>
      </c>
      <c r="J19" s="152">
        <v>90.398668023309497</v>
      </c>
      <c r="K19" s="152">
        <v>77.032651928591207</v>
      </c>
      <c r="L19" s="159">
        <v>75.774673943205897</v>
      </c>
      <c r="M19" s="152"/>
      <c r="N19" s="160">
        <v>72.657478494126295</v>
      </c>
      <c r="O19" s="161">
        <v>77.532143187494199</v>
      </c>
      <c r="P19" s="162">
        <v>75.094810840810197</v>
      </c>
      <c r="Q19" s="152"/>
      <c r="R19" s="163">
        <v>75.580427342521503</v>
      </c>
      <c r="S19" s="157"/>
      <c r="T19" s="158">
        <v>-4.0738493209247801</v>
      </c>
      <c r="U19" s="152">
        <v>-10.167289441733301</v>
      </c>
      <c r="V19" s="152">
        <v>1.9250788753942101</v>
      </c>
      <c r="W19" s="152">
        <v>-0.70085882790653897</v>
      </c>
      <c r="X19" s="152">
        <v>-3.81865830374969</v>
      </c>
      <c r="Y19" s="159">
        <v>-3.1762953116930301</v>
      </c>
      <c r="Z19" s="152"/>
      <c r="AA19" s="160">
        <v>-3.7169688582737299</v>
      </c>
      <c r="AB19" s="161">
        <v>2.9109134616330699</v>
      </c>
      <c r="AC19" s="162">
        <v>-0.40573738038079799</v>
      </c>
      <c r="AD19" s="152"/>
      <c r="AE19" s="163">
        <v>-2.4055863403186102</v>
      </c>
      <c r="AF19" s="29"/>
      <c r="AG19" s="158">
        <v>66.772268985292698</v>
      </c>
      <c r="AH19" s="152">
        <v>79.564795116085406</v>
      </c>
      <c r="AI19" s="152">
        <v>86.243178244380701</v>
      </c>
      <c r="AJ19" s="152">
        <v>81.655258532975594</v>
      </c>
      <c r="AK19" s="152">
        <v>76.070668763296595</v>
      </c>
      <c r="AL19" s="159">
        <v>78.061233928406196</v>
      </c>
      <c r="AM19" s="152"/>
      <c r="AN19" s="160">
        <v>77.164462121912806</v>
      </c>
      <c r="AO19" s="161">
        <v>76.930903709185003</v>
      </c>
      <c r="AP19" s="162">
        <v>77.047682915548904</v>
      </c>
      <c r="AQ19" s="152"/>
      <c r="AR19" s="163">
        <v>77.771647924732704</v>
      </c>
      <c r="AS19" s="157"/>
      <c r="AT19" s="158">
        <v>7.10638711403287</v>
      </c>
      <c r="AU19" s="152">
        <v>5.1735756393117702</v>
      </c>
      <c r="AV19" s="152">
        <v>10.526510456329801</v>
      </c>
      <c r="AW19" s="152">
        <v>4.65313960233365</v>
      </c>
      <c r="AX19" s="152">
        <v>2.8832617622905499</v>
      </c>
      <c r="AY19" s="159">
        <v>6.0654670578527297</v>
      </c>
      <c r="AZ19" s="152"/>
      <c r="BA19" s="160">
        <v>4.6579624238088702</v>
      </c>
      <c r="BB19" s="161">
        <v>3.8036735486620499</v>
      </c>
      <c r="BC19" s="162">
        <v>4.2297149265763201</v>
      </c>
      <c r="BD19" s="152"/>
      <c r="BE19" s="163">
        <v>5.5393197038208797</v>
      </c>
    </row>
    <row r="20" spans="1:57" x14ac:dyDescent="0.25">
      <c r="A20" s="20" t="s">
        <v>46</v>
      </c>
      <c r="B20" s="2" t="str">
        <f t="shared" si="0"/>
        <v>Williamsburg, VA</v>
      </c>
      <c r="C20" s="2"/>
      <c r="D20" s="23" t="s">
        <v>93</v>
      </c>
      <c r="E20" s="26" t="s">
        <v>94</v>
      </c>
      <c r="F20" s="2"/>
      <c r="G20" s="158">
        <v>47.777488952430403</v>
      </c>
      <c r="H20" s="152">
        <v>50.259942812581201</v>
      </c>
      <c r="I20" s="152">
        <v>51.117754094099197</v>
      </c>
      <c r="J20" s="152">
        <v>52.807382375877303</v>
      </c>
      <c r="K20" s="152">
        <v>59.085001299714001</v>
      </c>
      <c r="L20" s="159">
        <v>52.209513906940401</v>
      </c>
      <c r="M20" s="152"/>
      <c r="N20" s="160">
        <v>76.059266961268506</v>
      </c>
      <c r="O20" s="161">
        <v>78.541720821419204</v>
      </c>
      <c r="P20" s="162">
        <v>77.300493891343905</v>
      </c>
      <c r="Q20" s="152"/>
      <c r="R20" s="163">
        <v>59.378365331055697</v>
      </c>
      <c r="S20" s="157"/>
      <c r="T20" s="158">
        <v>-3.9168161104056902</v>
      </c>
      <c r="U20" s="152">
        <v>-8.9001273812287902</v>
      </c>
      <c r="V20" s="152">
        <v>-10.5497844070273</v>
      </c>
      <c r="W20" s="152">
        <v>-12.370025770698801</v>
      </c>
      <c r="X20" s="152">
        <v>-1.50351081609962</v>
      </c>
      <c r="Y20" s="159">
        <v>-7.5252269093927699</v>
      </c>
      <c r="Z20" s="152"/>
      <c r="AA20" s="160">
        <v>10.6421933709237</v>
      </c>
      <c r="AB20" s="161">
        <v>8.3529698583682404</v>
      </c>
      <c r="AC20" s="162">
        <v>9.46724250785309</v>
      </c>
      <c r="AD20" s="152"/>
      <c r="AE20" s="163">
        <v>-1.8587947614160401</v>
      </c>
      <c r="AF20" s="29"/>
      <c r="AG20" s="158">
        <v>50.406160644658101</v>
      </c>
      <c r="AH20" s="152">
        <v>52.963348063425997</v>
      </c>
      <c r="AI20" s="152">
        <v>53.557967247205603</v>
      </c>
      <c r="AJ20" s="152">
        <v>58.539121393293399</v>
      </c>
      <c r="AK20" s="152">
        <v>69.866129451520607</v>
      </c>
      <c r="AL20" s="159">
        <v>57.066545360020697</v>
      </c>
      <c r="AM20" s="152"/>
      <c r="AN20" s="160">
        <v>83.064725760332706</v>
      </c>
      <c r="AO20" s="161">
        <v>81.105406810501606</v>
      </c>
      <c r="AP20" s="162">
        <v>82.085066285417199</v>
      </c>
      <c r="AQ20" s="152"/>
      <c r="AR20" s="163">
        <v>64.214694195848296</v>
      </c>
      <c r="AS20" s="157"/>
      <c r="AT20" s="158">
        <v>-5.4033241647780699</v>
      </c>
      <c r="AU20" s="152">
        <v>-8.0781510212233005</v>
      </c>
      <c r="AV20" s="152">
        <v>-6.5205620495400298</v>
      </c>
      <c r="AW20" s="152">
        <v>-8.5541302571666602</v>
      </c>
      <c r="AX20" s="152">
        <v>-1.21182084678334</v>
      </c>
      <c r="AY20" s="159">
        <v>-5.8106426973094996</v>
      </c>
      <c r="AZ20" s="152"/>
      <c r="BA20" s="160">
        <v>5.9898964190299804</v>
      </c>
      <c r="BB20" s="161">
        <v>5.2386732391699899</v>
      </c>
      <c r="BC20" s="162">
        <v>5.6174319263336203</v>
      </c>
      <c r="BD20" s="152"/>
      <c r="BE20" s="163">
        <v>-1.9352837871781099</v>
      </c>
    </row>
    <row r="21" spans="1:57" x14ac:dyDescent="0.25">
      <c r="A21" s="20" t="s">
        <v>102</v>
      </c>
      <c r="B21" s="2" t="str">
        <f t="shared" si="0"/>
        <v>Virginia Beach, VA</v>
      </c>
      <c r="C21" s="2"/>
      <c r="D21" s="23" t="s">
        <v>93</v>
      </c>
      <c r="E21" s="26" t="s">
        <v>94</v>
      </c>
      <c r="F21" s="2"/>
      <c r="G21" s="158">
        <v>59.908049559728802</v>
      </c>
      <c r="H21" s="152">
        <v>65.822488895815397</v>
      </c>
      <c r="I21" s="152">
        <v>69.399205174160301</v>
      </c>
      <c r="J21" s="152">
        <v>73.622691498480407</v>
      </c>
      <c r="K21" s="152">
        <v>76.521468090080205</v>
      </c>
      <c r="L21" s="159">
        <v>69.054780643653004</v>
      </c>
      <c r="M21" s="152"/>
      <c r="N21" s="160">
        <v>84.017766695238805</v>
      </c>
      <c r="O21" s="161">
        <v>86.612639289332094</v>
      </c>
      <c r="P21" s="162">
        <v>85.315202992285506</v>
      </c>
      <c r="Q21" s="152"/>
      <c r="R21" s="163">
        <v>73.7006156004052</v>
      </c>
      <c r="S21" s="157"/>
      <c r="T21" s="158">
        <v>-1.79334422664967</v>
      </c>
      <c r="U21" s="152">
        <v>-6.8409988433065898</v>
      </c>
      <c r="V21" s="152">
        <v>-7.4725328064435699</v>
      </c>
      <c r="W21" s="152">
        <v>-0.85271535241358998</v>
      </c>
      <c r="X21" s="152">
        <v>4.50957980931042</v>
      </c>
      <c r="Y21" s="159">
        <v>-2.50285425955515</v>
      </c>
      <c r="Z21" s="152"/>
      <c r="AA21" s="160">
        <v>7.8068404085878003</v>
      </c>
      <c r="AB21" s="161">
        <v>0.26036011899425698</v>
      </c>
      <c r="AC21" s="162">
        <v>3.83947225596209</v>
      </c>
      <c r="AD21" s="152"/>
      <c r="AE21" s="163">
        <v>-0.49270496537064201</v>
      </c>
      <c r="AF21" s="29"/>
      <c r="AG21" s="158">
        <v>66.936749588009107</v>
      </c>
      <c r="AH21" s="152">
        <v>69.934473828768702</v>
      </c>
      <c r="AI21" s="152">
        <v>73.690597353793095</v>
      </c>
      <c r="AJ21" s="152">
        <v>74.620292805135804</v>
      </c>
      <c r="AK21" s="152">
        <v>81.494167384326303</v>
      </c>
      <c r="AL21" s="159">
        <v>73.339863647049597</v>
      </c>
      <c r="AM21" s="152"/>
      <c r="AN21" s="160">
        <v>91.198230642761999</v>
      </c>
      <c r="AO21" s="161">
        <v>91.583809598371502</v>
      </c>
      <c r="AP21" s="162">
        <v>91.391020120566793</v>
      </c>
      <c r="AQ21" s="152"/>
      <c r="AR21" s="163">
        <v>78.500800214882801</v>
      </c>
      <c r="AS21" s="157"/>
      <c r="AT21" s="158">
        <v>2.6238720570919698</v>
      </c>
      <c r="AU21" s="152">
        <v>-3.6886344091856098</v>
      </c>
      <c r="AV21" s="152">
        <v>-1.3055804623254501</v>
      </c>
      <c r="AW21" s="152">
        <v>-5.0942184778796902</v>
      </c>
      <c r="AX21" s="152">
        <v>-0.15572559803070299</v>
      </c>
      <c r="AY21" s="159">
        <v>-1.6288943926603701</v>
      </c>
      <c r="AZ21" s="152"/>
      <c r="BA21" s="160">
        <v>4.1159597848925298</v>
      </c>
      <c r="BB21" s="161">
        <v>3.4972988602227502</v>
      </c>
      <c r="BC21" s="162">
        <v>3.80505503426813</v>
      </c>
      <c r="BD21" s="152"/>
      <c r="BE21" s="163">
        <v>0.117262815286699</v>
      </c>
    </row>
    <row r="22" spans="1:57" x14ac:dyDescent="0.25">
      <c r="A22" s="33" t="s">
        <v>103</v>
      </c>
      <c r="B22" s="2" t="str">
        <f t="shared" si="0"/>
        <v>Norfolk/Portsmouth, VA</v>
      </c>
      <c r="C22" s="2"/>
      <c r="D22" s="23" t="s">
        <v>93</v>
      </c>
      <c r="E22" s="26" t="s">
        <v>94</v>
      </c>
      <c r="F22" s="2"/>
      <c r="G22" s="158">
        <v>57.055107055107001</v>
      </c>
      <c r="H22" s="152">
        <v>67.532467532467507</v>
      </c>
      <c r="I22" s="152">
        <v>76.114426114426095</v>
      </c>
      <c r="J22" s="152">
        <v>77.869427869427795</v>
      </c>
      <c r="K22" s="152">
        <v>79.905229905229902</v>
      </c>
      <c r="L22" s="159">
        <v>71.695331695331603</v>
      </c>
      <c r="M22" s="152"/>
      <c r="N22" s="160">
        <v>83.415233415233402</v>
      </c>
      <c r="O22" s="161">
        <v>80.484380484380395</v>
      </c>
      <c r="P22" s="162">
        <v>81.949806949806899</v>
      </c>
      <c r="Q22" s="152"/>
      <c r="R22" s="163">
        <v>74.6251817680389</v>
      </c>
      <c r="S22" s="157"/>
      <c r="T22" s="158">
        <v>-4.7745754945052497</v>
      </c>
      <c r="U22" s="152">
        <v>-6.2469176393227004</v>
      </c>
      <c r="V22" s="152">
        <v>0.69138764337094105</v>
      </c>
      <c r="W22" s="152">
        <v>-0.29426422556193499</v>
      </c>
      <c r="X22" s="152">
        <v>2.0603641992219801</v>
      </c>
      <c r="Y22" s="159">
        <v>-1.4988010940793399</v>
      </c>
      <c r="Z22" s="152"/>
      <c r="AA22" s="160">
        <v>4.0046078196493502</v>
      </c>
      <c r="AB22" s="161">
        <v>-2.7537241732156899</v>
      </c>
      <c r="AC22" s="162">
        <v>0.57235830315236302</v>
      </c>
      <c r="AD22" s="152"/>
      <c r="AE22" s="163">
        <v>-0.85820222430425697</v>
      </c>
      <c r="AF22" s="29"/>
      <c r="AG22" s="158">
        <v>64.263776763776704</v>
      </c>
      <c r="AH22" s="152">
        <v>70.757283257283206</v>
      </c>
      <c r="AI22" s="152">
        <v>75.772200772200705</v>
      </c>
      <c r="AJ22" s="152">
        <v>73.350298350298303</v>
      </c>
      <c r="AK22" s="152">
        <v>76.215338715338703</v>
      </c>
      <c r="AL22" s="159">
        <v>72.071779571779501</v>
      </c>
      <c r="AM22" s="152"/>
      <c r="AN22" s="160">
        <v>89.562127062127004</v>
      </c>
      <c r="AO22" s="161">
        <v>86.372411372411307</v>
      </c>
      <c r="AP22" s="162">
        <v>87.967269217269205</v>
      </c>
      <c r="AQ22" s="152"/>
      <c r="AR22" s="163">
        <v>76.613348041919394</v>
      </c>
      <c r="AS22" s="157"/>
      <c r="AT22" s="158">
        <v>10.639547966710699</v>
      </c>
      <c r="AU22" s="152">
        <v>7.1492959593577599</v>
      </c>
      <c r="AV22" s="152">
        <v>10.069193344088101</v>
      </c>
      <c r="AW22" s="152">
        <v>0.575273691773872</v>
      </c>
      <c r="AX22" s="152">
        <v>-5.2257854197932696</v>
      </c>
      <c r="AY22" s="159">
        <v>4.0569997036224299</v>
      </c>
      <c r="AZ22" s="152"/>
      <c r="BA22" s="160">
        <v>4.6337143166505097</v>
      </c>
      <c r="BB22" s="161">
        <v>3.8610024725530998</v>
      </c>
      <c r="BC22" s="162">
        <v>4.2529315599490998</v>
      </c>
      <c r="BD22" s="152"/>
      <c r="BE22" s="163">
        <v>4.11870500005391</v>
      </c>
    </row>
    <row r="23" spans="1:57" x14ac:dyDescent="0.25">
      <c r="A23" s="34" t="s">
        <v>43</v>
      </c>
      <c r="B23" s="2" t="str">
        <f t="shared" si="0"/>
        <v>Newport News/Hampton, VA</v>
      </c>
      <c r="C23" s="2"/>
      <c r="D23" s="23" t="s">
        <v>93</v>
      </c>
      <c r="E23" s="26" t="s">
        <v>94</v>
      </c>
      <c r="F23" s="2"/>
      <c r="G23" s="158">
        <v>61.608670849971404</v>
      </c>
      <c r="H23" s="152">
        <v>67.398745008556702</v>
      </c>
      <c r="I23" s="152">
        <v>70.3223046206503</v>
      </c>
      <c r="J23" s="152">
        <v>68.397033656588704</v>
      </c>
      <c r="K23" s="152">
        <v>71.591557330290897</v>
      </c>
      <c r="L23" s="159">
        <v>67.863662293211604</v>
      </c>
      <c r="M23" s="152"/>
      <c r="N23" s="160">
        <v>83.699372504278301</v>
      </c>
      <c r="O23" s="161">
        <v>84.840273816314806</v>
      </c>
      <c r="P23" s="162">
        <v>84.269823160296596</v>
      </c>
      <c r="Q23" s="152"/>
      <c r="R23" s="163">
        <v>72.551136826664404</v>
      </c>
      <c r="S23" s="157"/>
      <c r="T23" s="158">
        <v>7.4806747873762003</v>
      </c>
      <c r="U23" s="152">
        <v>-2.2483117633385801</v>
      </c>
      <c r="V23" s="152">
        <v>-10.9443978209643</v>
      </c>
      <c r="W23" s="152">
        <v>-2.9703730848032102</v>
      </c>
      <c r="X23" s="152">
        <v>1.99127746227863</v>
      </c>
      <c r="Y23" s="159">
        <v>-1.90810355565512</v>
      </c>
      <c r="Z23" s="152"/>
      <c r="AA23" s="160">
        <v>3.2944944540404699</v>
      </c>
      <c r="AB23" s="161">
        <v>0.45827397111054402</v>
      </c>
      <c r="AC23" s="162">
        <v>1.8470473448686699</v>
      </c>
      <c r="AD23" s="152"/>
      <c r="AE23" s="163">
        <v>-0.692984880256725</v>
      </c>
      <c r="AF23" s="29"/>
      <c r="AG23" s="158">
        <v>62.196948088990297</v>
      </c>
      <c r="AH23" s="152">
        <v>67.213348545350797</v>
      </c>
      <c r="AI23" s="152">
        <v>69.299058756417494</v>
      </c>
      <c r="AJ23" s="152">
        <v>69.591414717626904</v>
      </c>
      <c r="AK23" s="152">
        <v>75.0392184826012</v>
      </c>
      <c r="AL23" s="159">
        <v>68.667997718197299</v>
      </c>
      <c r="AM23" s="152"/>
      <c r="AN23" s="160">
        <v>89.4894466628636</v>
      </c>
      <c r="AO23" s="161">
        <v>88.241585852823704</v>
      </c>
      <c r="AP23" s="162">
        <v>88.865516257843595</v>
      </c>
      <c r="AQ23" s="152"/>
      <c r="AR23" s="163">
        <v>74.4387173009534</v>
      </c>
      <c r="AS23" s="157"/>
      <c r="AT23" s="158">
        <v>6.5221625780914403</v>
      </c>
      <c r="AU23" s="152">
        <v>2.2887321565306702</v>
      </c>
      <c r="AV23" s="152">
        <v>0.77659871407442904</v>
      </c>
      <c r="AW23" s="152">
        <v>-2.8263287626854798</v>
      </c>
      <c r="AX23" s="152">
        <v>-0.84078223132848395</v>
      </c>
      <c r="AY23" s="159">
        <v>0.93657355221086003</v>
      </c>
      <c r="AZ23" s="152"/>
      <c r="BA23" s="160">
        <v>8.0214981361422808</v>
      </c>
      <c r="BB23" s="161">
        <v>9.8107156753121991</v>
      </c>
      <c r="BC23" s="162">
        <v>8.9024785016052306</v>
      </c>
      <c r="BD23" s="152"/>
      <c r="BE23" s="163">
        <v>3.51934035096376</v>
      </c>
    </row>
    <row r="24" spans="1:57" x14ac:dyDescent="0.25">
      <c r="A24" s="35" t="s">
        <v>104</v>
      </c>
      <c r="B24" s="2" t="str">
        <f t="shared" si="0"/>
        <v>Chesapeake/Suffolk, VA</v>
      </c>
      <c r="C24" s="2"/>
      <c r="D24" s="24" t="s">
        <v>93</v>
      </c>
      <c r="E24" s="27" t="s">
        <v>94</v>
      </c>
      <c r="F24" s="2"/>
      <c r="G24" s="164">
        <v>60.616208975217603</v>
      </c>
      <c r="H24" s="165">
        <v>73.526456798392402</v>
      </c>
      <c r="I24" s="165">
        <v>77.729403884795701</v>
      </c>
      <c r="J24" s="165">
        <v>80.090421969189507</v>
      </c>
      <c r="K24" s="165">
        <v>78.767582049564595</v>
      </c>
      <c r="L24" s="166">
        <v>74.146014735432004</v>
      </c>
      <c r="M24" s="152"/>
      <c r="N24" s="167">
        <v>84.778968519758806</v>
      </c>
      <c r="O24" s="168">
        <v>80.542531815137295</v>
      </c>
      <c r="P24" s="169">
        <v>82.660750167448001</v>
      </c>
      <c r="Q24" s="152"/>
      <c r="R24" s="170">
        <v>76.578796287436603</v>
      </c>
      <c r="S24" s="157"/>
      <c r="T24" s="164">
        <v>0.22270548504146201</v>
      </c>
      <c r="U24" s="165">
        <v>-3.1143561562083799</v>
      </c>
      <c r="V24" s="165">
        <v>-4.8428455599816598</v>
      </c>
      <c r="W24" s="165">
        <v>-0.52844857948798696</v>
      </c>
      <c r="X24" s="165">
        <v>1.0665246289096</v>
      </c>
      <c r="Y24" s="166">
        <v>-1.5348781203669499</v>
      </c>
      <c r="Z24" s="152"/>
      <c r="AA24" s="167">
        <v>1.94162571182751</v>
      </c>
      <c r="AB24" s="168">
        <v>-3.4120803248043998</v>
      </c>
      <c r="AC24" s="169">
        <v>-0.73882039778819797</v>
      </c>
      <c r="AD24" s="152"/>
      <c r="AE24" s="170">
        <v>-1.29073425757284</v>
      </c>
      <c r="AF24" s="30"/>
      <c r="AG24" s="164">
        <v>65.769423978566607</v>
      </c>
      <c r="AH24" s="165">
        <v>76.871232417950395</v>
      </c>
      <c r="AI24" s="165">
        <v>79.177829872739395</v>
      </c>
      <c r="AJ24" s="165">
        <v>78.508037508372396</v>
      </c>
      <c r="AK24" s="165">
        <v>80.362525117213593</v>
      </c>
      <c r="AL24" s="166">
        <v>76.137809778968503</v>
      </c>
      <c r="AM24" s="152"/>
      <c r="AN24" s="167">
        <v>90.082886805090396</v>
      </c>
      <c r="AO24" s="168">
        <v>86.779973208305407</v>
      </c>
      <c r="AP24" s="169">
        <v>88.431430006697894</v>
      </c>
      <c r="AQ24" s="152"/>
      <c r="AR24" s="170">
        <v>79.650272701176903</v>
      </c>
      <c r="AS24" s="38"/>
      <c r="AT24" s="164">
        <v>7.7321691367225398</v>
      </c>
      <c r="AU24" s="165">
        <v>5.6128095712656298</v>
      </c>
      <c r="AV24" s="165">
        <v>4.2615671897599396</v>
      </c>
      <c r="AW24" s="165">
        <v>2.70511543558729</v>
      </c>
      <c r="AX24" s="165">
        <v>0.55042142153791296</v>
      </c>
      <c r="AY24" s="166">
        <v>3.9738302251425299</v>
      </c>
      <c r="AZ24" s="152"/>
      <c r="BA24" s="167">
        <v>3.6213810932398598</v>
      </c>
      <c r="BB24" s="168">
        <v>4.13775869706362</v>
      </c>
      <c r="BC24" s="169">
        <v>3.8741067546608199</v>
      </c>
      <c r="BD24" s="152"/>
      <c r="BE24" s="170">
        <v>3.9421758880933102</v>
      </c>
    </row>
    <row r="25" spans="1:57" ht="13" x14ac:dyDescent="0.3">
      <c r="A25" s="34" t="s">
        <v>59</v>
      </c>
      <c r="B25" s="2" t="s">
        <v>59</v>
      </c>
      <c r="C25" s="8"/>
      <c r="D25" s="22" t="s">
        <v>93</v>
      </c>
      <c r="E25" s="25" t="s">
        <v>94</v>
      </c>
      <c r="F25" s="2"/>
      <c r="G25" s="149">
        <v>32.042723631508601</v>
      </c>
      <c r="H25" s="150">
        <v>53.137516688918502</v>
      </c>
      <c r="I25" s="150">
        <v>65.787716955941207</v>
      </c>
      <c r="J25" s="150">
        <v>79.572763684913198</v>
      </c>
      <c r="K25" s="150">
        <v>82.943925233644805</v>
      </c>
      <c r="L25" s="151">
        <v>62.696929238985298</v>
      </c>
      <c r="M25" s="152"/>
      <c r="N25" s="153">
        <v>83.678237650200202</v>
      </c>
      <c r="O25" s="154">
        <v>87.650200267022598</v>
      </c>
      <c r="P25" s="155">
        <v>85.6642189586114</v>
      </c>
      <c r="Q25" s="152"/>
      <c r="R25" s="156">
        <v>69.259012016021302</v>
      </c>
      <c r="S25" s="157"/>
      <c r="T25" s="149">
        <v>-10.614525139664799</v>
      </c>
      <c r="U25" s="150">
        <v>-4.3269230769230704</v>
      </c>
      <c r="V25" s="150">
        <v>1.4410705095213501</v>
      </c>
      <c r="W25" s="150">
        <v>9.7100782328577999</v>
      </c>
      <c r="X25" s="150">
        <v>28.026790314270901</v>
      </c>
      <c r="Y25" s="151">
        <v>6.7879476975554196</v>
      </c>
      <c r="Z25" s="152"/>
      <c r="AA25" s="153">
        <v>22.531769305962801</v>
      </c>
      <c r="AB25" s="154">
        <v>11.6022099447513</v>
      </c>
      <c r="AC25" s="155">
        <v>16.685610365992201</v>
      </c>
      <c r="AD25" s="152"/>
      <c r="AE25" s="156">
        <v>10.0879187509474</v>
      </c>
      <c r="AG25" s="149">
        <v>38.092456608811702</v>
      </c>
      <c r="AH25" s="150">
        <v>54.222296395193503</v>
      </c>
      <c r="AI25" s="150">
        <v>61.406875834445898</v>
      </c>
      <c r="AJ25" s="150">
        <v>61.965954606141501</v>
      </c>
      <c r="AK25" s="150">
        <v>67.823765020026698</v>
      </c>
      <c r="AL25" s="151">
        <v>56.702269692923799</v>
      </c>
      <c r="AM25" s="152"/>
      <c r="AN25" s="153">
        <v>76.910881174899799</v>
      </c>
      <c r="AO25" s="154">
        <v>77.728638184245597</v>
      </c>
      <c r="AP25" s="155">
        <v>77.319759679572698</v>
      </c>
      <c r="AQ25" s="152"/>
      <c r="AR25" s="156">
        <v>62.592981117680701</v>
      </c>
      <c r="AS25" s="157"/>
      <c r="AT25" s="149">
        <v>3.7971805366075402</v>
      </c>
      <c r="AU25" s="150">
        <v>8.3722481654436205</v>
      </c>
      <c r="AV25" s="150">
        <v>15.9628112196659</v>
      </c>
      <c r="AW25" s="150">
        <v>14.8468914321064</v>
      </c>
      <c r="AX25" s="150">
        <v>21.767790262172198</v>
      </c>
      <c r="AY25" s="151">
        <v>13.704360630500901</v>
      </c>
      <c r="AZ25" s="152"/>
      <c r="BA25" s="153">
        <v>11.843222909841</v>
      </c>
      <c r="BB25" s="154">
        <v>3.8114343029087201</v>
      </c>
      <c r="BC25" s="155">
        <v>7.6565586150807396</v>
      </c>
      <c r="BD25" s="152"/>
      <c r="BE25" s="156">
        <v>11.493789149591199</v>
      </c>
    </row>
    <row r="26" spans="1:57" x14ac:dyDescent="0.25">
      <c r="A26" s="34" t="s">
        <v>105</v>
      </c>
      <c r="B26" s="2" t="str">
        <f t="shared" si="0"/>
        <v>Richmond North/Glen Allen, VA</v>
      </c>
      <c r="C26" s="9"/>
      <c r="D26" s="23" t="s">
        <v>93</v>
      </c>
      <c r="E26" s="26" t="s">
        <v>94</v>
      </c>
      <c r="F26" s="2"/>
      <c r="G26" s="158">
        <v>44.543787253553397</v>
      </c>
      <c r="H26" s="152">
        <v>57.4392480513525</v>
      </c>
      <c r="I26" s="152">
        <v>66.815680880330106</v>
      </c>
      <c r="J26" s="152">
        <v>79.206785878037493</v>
      </c>
      <c r="K26" s="152">
        <v>84.708849151765193</v>
      </c>
      <c r="L26" s="159">
        <v>66.542870243007698</v>
      </c>
      <c r="M26" s="152"/>
      <c r="N26" s="160">
        <v>89.454378725355298</v>
      </c>
      <c r="O26" s="161">
        <v>88.640531866116405</v>
      </c>
      <c r="P26" s="162">
        <v>89.047455295735901</v>
      </c>
      <c r="Q26" s="152"/>
      <c r="R26" s="163">
        <v>72.972751686644301</v>
      </c>
      <c r="S26" s="157"/>
      <c r="T26" s="158">
        <v>-1.2472641076881801</v>
      </c>
      <c r="U26" s="152">
        <v>-11.293165660013999</v>
      </c>
      <c r="V26" s="152">
        <v>-12.8894035679468</v>
      </c>
      <c r="W26" s="152">
        <v>-1.3413709469673001</v>
      </c>
      <c r="X26" s="152">
        <v>16.242800295853002</v>
      </c>
      <c r="Y26" s="159">
        <v>-2.0611199972432201</v>
      </c>
      <c r="Z26" s="152"/>
      <c r="AA26" s="160">
        <v>21.767344169992899</v>
      </c>
      <c r="AB26" s="161">
        <v>17.391812709352699</v>
      </c>
      <c r="AC26" s="162">
        <v>19.549547219221701</v>
      </c>
      <c r="AD26" s="152"/>
      <c r="AE26" s="163">
        <v>4.52667573429797</v>
      </c>
      <c r="AG26" s="158">
        <v>47.7447271893626</v>
      </c>
      <c r="AH26" s="152">
        <v>60.9382164144887</v>
      </c>
      <c r="AI26" s="152">
        <v>66.629413113250806</v>
      </c>
      <c r="AJ26" s="152">
        <v>68.919073819348895</v>
      </c>
      <c r="AK26" s="152">
        <v>71.681568088033004</v>
      </c>
      <c r="AL26" s="159">
        <v>63.182599724896797</v>
      </c>
      <c r="AM26" s="152"/>
      <c r="AN26" s="160">
        <v>82.780261348005496</v>
      </c>
      <c r="AO26" s="161">
        <v>81.462058688674901</v>
      </c>
      <c r="AP26" s="162">
        <v>82.121160018340206</v>
      </c>
      <c r="AQ26" s="152"/>
      <c r="AR26" s="163">
        <v>68.593616951594896</v>
      </c>
      <c r="AS26" s="157"/>
      <c r="AT26" s="158">
        <v>4.9373295243424504</v>
      </c>
      <c r="AU26" s="152">
        <v>2.7668449435598501</v>
      </c>
      <c r="AV26" s="152">
        <v>2.7714993055002899</v>
      </c>
      <c r="AW26" s="152">
        <v>4.3327983209120804</v>
      </c>
      <c r="AX26" s="152">
        <v>10.987402102356601</v>
      </c>
      <c r="AY26" s="159">
        <v>5.1887137707017397</v>
      </c>
      <c r="AZ26" s="152"/>
      <c r="BA26" s="160">
        <v>10.321097861277099</v>
      </c>
      <c r="BB26" s="161">
        <v>5.1293062958532802</v>
      </c>
      <c r="BC26" s="162">
        <v>7.6834742669053702</v>
      </c>
      <c r="BD26" s="152"/>
      <c r="BE26" s="163">
        <v>6.0245702347929102</v>
      </c>
    </row>
    <row r="27" spans="1:57" x14ac:dyDescent="0.25">
      <c r="A27" s="20" t="s">
        <v>62</v>
      </c>
      <c r="B27" s="2" t="str">
        <f t="shared" si="0"/>
        <v>Richmond West/Midlothian, VA</v>
      </c>
      <c r="C27" s="2"/>
      <c r="D27" s="23" t="s">
        <v>93</v>
      </c>
      <c r="E27" s="26" t="s">
        <v>94</v>
      </c>
      <c r="F27" s="2"/>
      <c r="G27" s="158">
        <v>47.947548460661302</v>
      </c>
      <c r="H27" s="152">
        <v>59.720638540478902</v>
      </c>
      <c r="I27" s="152">
        <v>65.364880273660205</v>
      </c>
      <c r="J27" s="152">
        <v>75.741163055872207</v>
      </c>
      <c r="K27" s="152">
        <v>80.387685290763898</v>
      </c>
      <c r="L27" s="159">
        <v>65.832383124287304</v>
      </c>
      <c r="M27" s="152"/>
      <c r="N27" s="160">
        <v>87.514253135689799</v>
      </c>
      <c r="O27" s="161">
        <v>87.856328392246198</v>
      </c>
      <c r="P27" s="162">
        <v>87.685290763967998</v>
      </c>
      <c r="Q27" s="152"/>
      <c r="R27" s="163">
        <v>72.076071021338905</v>
      </c>
      <c r="S27" s="157"/>
      <c r="T27" s="158">
        <v>6.5096712168517596</v>
      </c>
      <c r="U27" s="152">
        <v>5.5024560131599101</v>
      </c>
      <c r="V27" s="152">
        <v>3.2200807199166501</v>
      </c>
      <c r="W27" s="152">
        <v>4.89075893226478</v>
      </c>
      <c r="X27" s="152">
        <v>11.457382842938401</v>
      </c>
      <c r="Y27" s="159">
        <v>6.42760519816661</v>
      </c>
      <c r="Z27" s="152"/>
      <c r="AA27" s="160">
        <v>24.6856215061025</v>
      </c>
      <c r="AB27" s="161">
        <v>22.6844633453554</v>
      </c>
      <c r="AC27" s="162">
        <v>23.674996451026399</v>
      </c>
      <c r="AD27" s="152"/>
      <c r="AE27" s="163">
        <v>11.849395908887599</v>
      </c>
      <c r="AG27" s="158">
        <v>49.572405929304402</v>
      </c>
      <c r="AH27" s="152">
        <v>59.485461801596301</v>
      </c>
      <c r="AI27" s="152">
        <v>63.839794754845997</v>
      </c>
      <c r="AJ27" s="152">
        <v>65.521664766248506</v>
      </c>
      <c r="AK27" s="152">
        <v>70.246579247434397</v>
      </c>
      <c r="AL27" s="159">
        <v>61.733181299885899</v>
      </c>
      <c r="AM27" s="152"/>
      <c r="AN27" s="160">
        <v>82.881984036488006</v>
      </c>
      <c r="AO27" s="161">
        <v>83.623147092360298</v>
      </c>
      <c r="AP27" s="162">
        <v>83.252565564424103</v>
      </c>
      <c r="AQ27" s="152"/>
      <c r="AR27" s="163">
        <v>67.881576804039696</v>
      </c>
      <c r="AS27" s="157"/>
      <c r="AT27" s="158">
        <v>9.9278861081087406</v>
      </c>
      <c r="AU27" s="152">
        <v>9.22124786156391</v>
      </c>
      <c r="AV27" s="152">
        <v>12.271086218837899</v>
      </c>
      <c r="AW27" s="152">
        <v>11.2862225409575</v>
      </c>
      <c r="AX27" s="152">
        <v>14.3745880004588</v>
      </c>
      <c r="AY27" s="159">
        <v>11.5462828828233</v>
      </c>
      <c r="AZ27" s="152"/>
      <c r="BA27" s="160">
        <v>12.159340308697001</v>
      </c>
      <c r="BB27" s="161">
        <v>10.4284612101407</v>
      </c>
      <c r="BC27" s="162">
        <v>11.2833190017632</v>
      </c>
      <c r="BD27" s="152"/>
      <c r="BE27" s="163">
        <v>11.453996136413</v>
      </c>
    </row>
    <row r="28" spans="1:57" x14ac:dyDescent="0.25">
      <c r="A28" s="20" t="s">
        <v>58</v>
      </c>
      <c r="B28" s="2" t="str">
        <f t="shared" si="0"/>
        <v>Petersburg/Chester, VA</v>
      </c>
      <c r="C28" s="2"/>
      <c r="D28" s="23" t="s">
        <v>93</v>
      </c>
      <c r="E28" s="26" t="s">
        <v>94</v>
      </c>
      <c r="F28" s="2"/>
      <c r="G28" s="158">
        <v>52.365296803652903</v>
      </c>
      <c r="H28" s="152">
        <v>64.6392694063926</v>
      </c>
      <c r="I28" s="152">
        <v>70.831050228310502</v>
      </c>
      <c r="J28" s="152">
        <v>74.648401826484005</v>
      </c>
      <c r="K28" s="152">
        <v>75.031963470319596</v>
      </c>
      <c r="L28" s="159">
        <v>67.503196347031903</v>
      </c>
      <c r="M28" s="152"/>
      <c r="N28" s="160">
        <v>83.744292237442906</v>
      </c>
      <c r="O28" s="161">
        <v>83.105022831050206</v>
      </c>
      <c r="P28" s="162">
        <v>83.424657534246506</v>
      </c>
      <c r="Q28" s="152"/>
      <c r="R28" s="163">
        <v>72.052185257664703</v>
      </c>
      <c r="S28" s="157"/>
      <c r="T28" s="158">
        <v>-3.6137348493668102</v>
      </c>
      <c r="U28" s="152">
        <v>-5.3268745070641801</v>
      </c>
      <c r="V28" s="152">
        <v>-2.0798406684154198</v>
      </c>
      <c r="W28" s="152">
        <v>3.3348582407626899</v>
      </c>
      <c r="X28" s="152">
        <v>11.401355646592799</v>
      </c>
      <c r="Y28" s="159">
        <v>0.89183236870209504</v>
      </c>
      <c r="Z28" s="152"/>
      <c r="AA28" s="160">
        <v>16.828457071988201</v>
      </c>
      <c r="AB28" s="161">
        <v>14.8577263163517</v>
      </c>
      <c r="AC28" s="162">
        <v>15.8384853380562</v>
      </c>
      <c r="AD28" s="152"/>
      <c r="AE28" s="163">
        <v>5.3903687403677401</v>
      </c>
      <c r="AG28" s="158">
        <v>55.726027397260196</v>
      </c>
      <c r="AH28" s="152">
        <v>65.388127853881201</v>
      </c>
      <c r="AI28" s="152">
        <v>69.264840182648399</v>
      </c>
      <c r="AJ28" s="152">
        <v>69.369863013698605</v>
      </c>
      <c r="AK28" s="152">
        <v>68.273972602739704</v>
      </c>
      <c r="AL28" s="159">
        <v>65.604566210045604</v>
      </c>
      <c r="AM28" s="152"/>
      <c r="AN28" s="160">
        <v>78.255707762556995</v>
      </c>
      <c r="AO28" s="161">
        <v>78.776255707762502</v>
      </c>
      <c r="AP28" s="162">
        <v>78.515981735159798</v>
      </c>
      <c r="AQ28" s="152"/>
      <c r="AR28" s="163">
        <v>69.293542074363899</v>
      </c>
      <c r="AS28" s="157"/>
      <c r="AT28" s="158">
        <v>-3.2195488102375802</v>
      </c>
      <c r="AU28" s="152">
        <v>-0.73379422182392295</v>
      </c>
      <c r="AV28" s="152">
        <v>2.1821028152139599</v>
      </c>
      <c r="AW28" s="152">
        <v>6.37496804932678</v>
      </c>
      <c r="AX28" s="152">
        <v>6.0079484994521897</v>
      </c>
      <c r="AY28" s="159">
        <v>2.2342412638857598</v>
      </c>
      <c r="AZ28" s="152"/>
      <c r="BA28" s="160">
        <v>6.0962881976451904</v>
      </c>
      <c r="BB28" s="161">
        <v>5.0148046852470998</v>
      </c>
      <c r="BC28" s="162">
        <v>5.5509838837127203</v>
      </c>
      <c r="BD28" s="152"/>
      <c r="BE28" s="163">
        <v>3.2849535324003498</v>
      </c>
    </row>
    <row r="29" spans="1:57" x14ac:dyDescent="0.25">
      <c r="A29" s="20" t="s">
        <v>106</v>
      </c>
      <c r="B29" s="41" t="s">
        <v>49</v>
      </c>
      <c r="C29" s="2"/>
      <c r="D29" s="23" t="s">
        <v>93</v>
      </c>
      <c r="E29" s="26" t="s">
        <v>94</v>
      </c>
      <c r="F29" s="2"/>
      <c r="G29" s="158">
        <v>42.884771986970598</v>
      </c>
      <c r="H29" s="152">
        <v>53.766286644951101</v>
      </c>
      <c r="I29" s="152">
        <v>56.982899022801298</v>
      </c>
      <c r="J29" s="152">
        <v>58.153501628664401</v>
      </c>
      <c r="K29" s="152">
        <v>58.092426710097698</v>
      </c>
      <c r="L29" s="159">
        <v>53.975977198697002</v>
      </c>
      <c r="M29" s="152"/>
      <c r="N29" s="160">
        <v>68.078175895765398</v>
      </c>
      <c r="O29" s="161">
        <v>67.080618892508099</v>
      </c>
      <c r="P29" s="162">
        <v>67.579397394136805</v>
      </c>
      <c r="Q29" s="152"/>
      <c r="R29" s="163">
        <v>57.862668683108403</v>
      </c>
      <c r="S29" s="157"/>
      <c r="T29" s="158">
        <v>-5.2199115169478798</v>
      </c>
      <c r="U29" s="152">
        <v>-4.9921968397678604</v>
      </c>
      <c r="V29" s="152">
        <v>-4.3644335680731503</v>
      </c>
      <c r="W29" s="152">
        <v>-0.42013613402493399</v>
      </c>
      <c r="X29" s="152">
        <v>1.51661933832743</v>
      </c>
      <c r="Y29" s="159">
        <v>-2.5862031058861801</v>
      </c>
      <c r="Z29" s="152"/>
      <c r="AA29" s="160">
        <v>6.2961697301070201</v>
      </c>
      <c r="AB29" s="161">
        <v>4.09134856826687</v>
      </c>
      <c r="AC29" s="162">
        <v>5.1903423159471904</v>
      </c>
      <c r="AD29" s="152"/>
      <c r="AE29" s="163">
        <v>-0.122279274417951</v>
      </c>
      <c r="AG29" s="158">
        <v>45.610240228012998</v>
      </c>
      <c r="AH29" s="152">
        <v>56.397597719869701</v>
      </c>
      <c r="AI29" s="152">
        <v>58.553033387622101</v>
      </c>
      <c r="AJ29" s="152">
        <v>59.0696254071661</v>
      </c>
      <c r="AK29" s="152">
        <v>59.296111563517897</v>
      </c>
      <c r="AL29" s="159">
        <v>55.785321661237703</v>
      </c>
      <c r="AM29" s="152"/>
      <c r="AN29" s="160">
        <v>68.666021986970605</v>
      </c>
      <c r="AO29" s="161">
        <v>68.388640065146504</v>
      </c>
      <c r="AP29" s="162">
        <v>68.527331026058604</v>
      </c>
      <c r="AQ29" s="152"/>
      <c r="AR29" s="163">
        <v>59.425895765472298</v>
      </c>
      <c r="AS29" s="157"/>
      <c r="AT29" s="158">
        <v>1.7798980410006999</v>
      </c>
      <c r="AU29" s="152">
        <v>2.8973776377613398</v>
      </c>
      <c r="AV29" s="152">
        <v>3.0941848193066699</v>
      </c>
      <c r="AW29" s="152">
        <v>3.7379675610630501</v>
      </c>
      <c r="AX29" s="152">
        <v>3.58309321111861</v>
      </c>
      <c r="AY29" s="159">
        <v>3.0755662736203599</v>
      </c>
      <c r="AZ29" s="152"/>
      <c r="BA29" s="160">
        <v>3.8647493251579501</v>
      </c>
      <c r="BB29" s="161">
        <v>3.3852967208984901</v>
      </c>
      <c r="BC29" s="162">
        <v>3.6249536162739502</v>
      </c>
      <c r="BD29" s="152"/>
      <c r="BE29" s="163">
        <v>3.2559300581431398</v>
      </c>
    </row>
    <row r="30" spans="1:57" x14ac:dyDescent="0.25">
      <c r="A30" s="20" t="s">
        <v>54</v>
      </c>
      <c r="B30" s="2" t="str">
        <f t="shared" si="0"/>
        <v>Roanoke, VA</v>
      </c>
      <c r="C30" s="2"/>
      <c r="D30" s="23" t="s">
        <v>93</v>
      </c>
      <c r="E30" s="26" t="s">
        <v>94</v>
      </c>
      <c r="F30" s="2"/>
      <c r="G30" s="158">
        <v>48.852688737081799</v>
      </c>
      <c r="H30" s="152">
        <v>57.400595550884503</v>
      </c>
      <c r="I30" s="152">
        <v>64.389560343317498</v>
      </c>
      <c r="J30" s="152">
        <v>67.945349448239597</v>
      </c>
      <c r="K30" s="152">
        <v>65.738307934839696</v>
      </c>
      <c r="L30" s="159">
        <v>60.865300402872599</v>
      </c>
      <c r="M30" s="152"/>
      <c r="N30" s="160">
        <v>71.483622350674295</v>
      </c>
      <c r="O30" s="161">
        <v>66.368891224382494</v>
      </c>
      <c r="P30" s="162">
        <v>68.926256787528402</v>
      </c>
      <c r="Q30" s="152"/>
      <c r="R30" s="163">
        <v>63.1684307984886</v>
      </c>
      <c r="S30" s="157"/>
      <c r="T30" s="158">
        <v>-3.8399268424658701</v>
      </c>
      <c r="U30" s="152">
        <v>-11.2325158891149</v>
      </c>
      <c r="V30" s="152">
        <v>-2.9993858486913298</v>
      </c>
      <c r="W30" s="152">
        <v>-1.9840006378924699</v>
      </c>
      <c r="X30" s="152">
        <v>-6.02514571953515E-2</v>
      </c>
      <c r="Y30" s="159">
        <v>-3.98179735937696</v>
      </c>
      <c r="Z30" s="152"/>
      <c r="AA30" s="160">
        <v>5.7671753559288996</v>
      </c>
      <c r="AB30" s="161">
        <v>-0.182354203592731</v>
      </c>
      <c r="AC30" s="162">
        <v>2.8167208304292699</v>
      </c>
      <c r="AD30" s="152"/>
      <c r="AE30" s="163">
        <v>-1.9607948268011499</v>
      </c>
      <c r="AG30" s="158">
        <v>50.2455860878799</v>
      </c>
      <c r="AH30" s="152">
        <v>62.148767644586002</v>
      </c>
      <c r="AI30" s="152">
        <v>65.089514066496093</v>
      </c>
      <c r="AJ30" s="152">
        <v>66.028750330716903</v>
      </c>
      <c r="AK30" s="152">
        <v>64.216421201164096</v>
      </c>
      <c r="AL30" s="159">
        <v>61.553271160096003</v>
      </c>
      <c r="AM30" s="152"/>
      <c r="AN30" s="160">
        <v>72.219772466707795</v>
      </c>
      <c r="AO30" s="161">
        <v>72.255048946115096</v>
      </c>
      <c r="AP30" s="162">
        <v>72.237410706411495</v>
      </c>
      <c r="AQ30" s="152"/>
      <c r="AR30" s="163">
        <v>64.608923752112304</v>
      </c>
      <c r="AS30" s="157"/>
      <c r="AT30" s="158">
        <v>0.80411409314191196</v>
      </c>
      <c r="AU30" s="152">
        <v>-4.3421680495388397</v>
      </c>
      <c r="AV30" s="152">
        <v>-1.03972262701936</v>
      </c>
      <c r="AW30" s="152">
        <v>2.2549312248320801</v>
      </c>
      <c r="AX30" s="152">
        <v>-0.88807144938705096</v>
      </c>
      <c r="AY30" s="159">
        <v>-0.70532231406169599</v>
      </c>
      <c r="AZ30" s="152"/>
      <c r="BA30" s="160">
        <v>3.5750603097471401</v>
      </c>
      <c r="BB30" s="161">
        <v>3.4427837984122101</v>
      </c>
      <c r="BC30" s="162">
        <v>3.5088636452580699</v>
      </c>
      <c r="BD30" s="152"/>
      <c r="BE30" s="163">
        <v>0.60790190487877704</v>
      </c>
    </row>
    <row r="31" spans="1:57" x14ac:dyDescent="0.25">
      <c r="A31" s="20" t="s">
        <v>55</v>
      </c>
      <c r="B31" s="2" t="str">
        <f t="shared" si="0"/>
        <v>Charlottesville, VA</v>
      </c>
      <c r="C31" s="2"/>
      <c r="D31" s="23" t="s">
        <v>93</v>
      </c>
      <c r="E31" s="26" t="s">
        <v>94</v>
      </c>
      <c r="F31" s="2"/>
      <c r="G31" s="158">
        <v>46.072890274800201</v>
      </c>
      <c r="H31" s="152">
        <v>65.523289807055093</v>
      </c>
      <c r="I31" s="152">
        <v>67.062950691872899</v>
      </c>
      <c r="J31" s="152">
        <v>68.427207172091201</v>
      </c>
      <c r="K31" s="152">
        <v>66.9265250438511</v>
      </c>
      <c r="L31" s="159">
        <v>62.802572597934102</v>
      </c>
      <c r="M31" s="152"/>
      <c r="N31" s="160">
        <v>76.183979731046506</v>
      </c>
      <c r="O31" s="161">
        <v>75.209510816604904</v>
      </c>
      <c r="P31" s="162">
        <v>75.696745273825698</v>
      </c>
      <c r="Q31" s="152"/>
      <c r="R31" s="163">
        <v>66.486621933903095</v>
      </c>
      <c r="S31" s="157"/>
      <c r="T31" s="158">
        <v>-9.5945473136623605</v>
      </c>
      <c r="U31" s="152">
        <v>0.51521143855057105</v>
      </c>
      <c r="V31" s="152">
        <v>4.2708448848118703</v>
      </c>
      <c r="W31" s="152">
        <v>-5.3829455325665103</v>
      </c>
      <c r="X31" s="152">
        <v>0.91121328793314504</v>
      </c>
      <c r="Y31" s="159">
        <v>-1.5968072863840099</v>
      </c>
      <c r="Z31" s="152"/>
      <c r="AA31" s="160">
        <v>16.362717416500999</v>
      </c>
      <c r="AB31" s="161">
        <v>16.679954693475398</v>
      </c>
      <c r="AC31" s="162">
        <v>16.520099166041799</v>
      </c>
      <c r="AD31" s="152"/>
      <c r="AE31" s="163">
        <v>3.6453228658251202</v>
      </c>
      <c r="AG31" s="158">
        <v>48.932956538686398</v>
      </c>
      <c r="AH31" s="152">
        <v>60.095497953615201</v>
      </c>
      <c r="AI31" s="152">
        <v>61.376924576105999</v>
      </c>
      <c r="AJ31" s="152">
        <v>61.040732800623601</v>
      </c>
      <c r="AK31" s="152">
        <v>63.559734944455201</v>
      </c>
      <c r="AL31" s="159">
        <v>59.001169362697297</v>
      </c>
      <c r="AM31" s="152"/>
      <c r="AN31" s="160">
        <v>74.225297213018905</v>
      </c>
      <c r="AO31" s="161">
        <v>74.468914441629295</v>
      </c>
      <c r="AP31" s="162">
        <v>74.3471058273241</v>
      </c>
      <c r="AQ31" s="152"/>
      <c r="AR31" s="163">
        <v>63.385722638304898</v>
      </c>
      <c r="AS31" s="157"/>
      <c r="AT31" s="158">
        <v>-2.2727071961078602</v>
      </c>
      <c r="AU31" s="152">
        <v>0.908908608741546</v>
      </c>
      <c r="AV31" s="152">
        <v>3.9537100928642501</v>
      </c>
      <c r="AW31" s="152">
        <v>-1.8295530809588501</v>
      </c>
      <c r="AX31" s="152">
        <v>0.92255210774992402</v>
      </c>
      <c r="AY31" s="159">
        <v>0.40198300198662801</v>
      </c>
      <c r="AZ31" s="152"/>
      <c r="BA31" s="160">
        <v>8.8402441676565999</v>
      </c>
      <c r="BB31" s="161">
        <v>7.5989145862803804</v>
      </c>
      <c r="BC31" s="162">
        <v>8.2150028779957101</v>
      </c>
      <c r="BD31" s="152"/>
      <c r="BE31" s="163">
        <v>2.8915025452097698</v>
      </c>
    </row>
    <row r="32" spans="1:57" x14ac:dyDescent="0.25">
      <c r="A32" s="20" t="s">
        <v>107</v>
      </c>
      <c r="B32" t="s">
        <v>56</v>
      </c>
      <c r="C32" s="2"/>
      <c r="D32" s="23" t="s">
        <v>93</v>
      </c>
      <c r="E32" s="26" t="s">
        <v>94</v>
      </c>
      <c r="F32" s="2"/>
      <c r="G32" s="158">
        <v>47.385846323630801</v>
      </c>
      <c r="H32" s="152">
        <v>59.015036556766397</v>
      </c>
      <c r="I32" s="152">
        <v>62.781073251482901</v>
      </c>
      <c r="J32" s="152">
        <v>64.933094219892297</v>
      </c>
      <c r="K32" s="152">
        <v>63.305283487377501</v>
      </c>
      <c r="L32" s="159">
        <v>59.484066767830001</v>
      </c>
      <c r="M32" s="152"/>
      <c r="N32" s="160">
        <v>67.140295213132802</v>
      </c>
      <c r="O32" s="161">
        <v>66.036694716512599</v>
      </c>
      <c r="P32" s="162">
        <v>66.588494964822701</v>
      </c>
      <c r="Q32" s="152"/>
      <c r="R32" s="163">
        <v>61.513903395542201</v>
      </c>
      <c r="S32" s="157"/>
      <c r="T32" s="158">
        <v>-4.3178617914316799</v>
      </c>
      <c r="U32" s="152">
        <v>-4.0524206234442399</v>
      </c>
      <c r="V32" s="152">
        <v>-2.0492928115345799</v>
      </c>
      <c r="W32" s="152">
        <v>1.5910657648281601</v>
      </c>
      <c r="X32" s="152">
        <v>2.5262067748859902</v>
      </c>
      <c r="Y32" s="159">
        <v>-1.1196102317174399</v>
      </c>
      <c r="Z32" s="152"/>
      <c r="AA32" s="160">
        <v>-1.7651456159383201</v>
      </c>
      <c r="AB32" s="161">
        <v>-6.0966577878934602</v>
      </c>
      <c r="AC32" s="162">
        <v>-3.9617846824492902</v>
      </c>
      <c r="AD32" s="152"/>
      <c r="AE32" s="163">
        <v>-2.0164557930536602</v>
      </c>
      <c r="AG32" s="158">
        <v>49.524072285832503</v>
      </c>
      <c r="AH32" s="152">
        <v>61.387777624499897</v>
      </c>
      <c r="AI32" s="152">
        <v>65.546971996137302</v>
      </c>
      <c r="AJ32" s="152">
        <v>66.160849772382306</v>
      </c>
      <c r="AK32" s="152">
        <v>67.647261691267701</v>
      </c>
      <c r="AL32" s="159">
        <v>62.053386674023997</v>
      </c>
      <c r="AM32" s="152"/>
      <c r="AN32" s="160">
        <v>73.434266795420001</v>
      </c>
      <c r="AO32" s="161">
        <v>73.296316733342493</v>
      </c>
      <c r="AP32" s="162">
        <v>73.365291764381197</v>
      </c>
      <c r="AQ32" s="152"/>
      <c r="AR32" s="163">
        <v>65.285359556983195</v>
      </c>
      <c r="AS32" s="157"/>
      <c r="AT32" s="158">
        <v>4.73161773133456</v>
      </c>
      <c r="AU32" s="152">
        <v>2.51236851899609</v>
      </c>
      <c r="AV32" s="152">
        <v>3.88664121261152</v>
      </c>
      <c r="AW32" s="152">
        <v>5.91404868952612</v>
      </c>
      <c r="AX32" s="152">
        <v>2.8122205706625101</v>
      </c>
      <c r="AY32" s="159">
        <v>3.93223735481982</v>
      </c>
      <c r="AZ32" s="152"/>
      <c r="BA32" s="160">
        <v>-3.6631795463243</v>
      </c>
      <c r="BB32" s="161">
        <v>-4.1060053786302504</v>
      </c>
      <c r="BC32" s="162">
        <v>-3.88489434997495</v>
      </c>
      <c r="BD32" s="152"/>
      <c r="BE32" s="163">
        <v>1.2872870024017</v>
      </c>
    </row>
    <row r="33" spans="1:57" x14ac:dyDescent="0.25">
      <c r="A33" s="20" t="s">
        <v>52</v>
      </c>
      <c r="B33" s="2" t="str">
        <f t="shared" si="0"/>
        <v>Staunton &amp; Harrisonburg, VA</v>
      </c>
      <c r="C33" s="2"/>
      <c r="D33" s="23" t="s">
        <v>93</v>
      </c>
      <c r="E33" s="26" t="s">
        <v>94</v>
      </c>
      <c r="F33" s="2"/>
      <c r="G33" s="158">
        <v>50.401256106071102</v>
      </c>
      <c r="H33" s="152">
        <v>65.614096301465395</v>
      </c>
      <c r="I33" s="152">
        <v>71.179344033496093</v>
      </c>
      <c r="J33" s="152">
        <v>71.423586880669902</v>
      </c>
      <c r="K33" s="152">
        <v>69.173063503140199</v>
      </c>
      <c r="L33" s="159">
        <v>65.558269364968496</v>
      </c>
      <c r="M33" s="152"/>
      <c r="N33" s="160">
        <v>74.284717376133898</v>
      </c>
      <c r="O33" s="161">
        <v>72.784368457780801</v>
      </c>
      <c r="P33" s="162">
        <v>73.534542916957406</v>
      </c>
      <c r="Q33" s="152"/>
      <c r="R33" s="163">
        <v>67.837204665536802</v>
      </c>
      <c r="S33" s="157"/>
      <c r="T33" s="158">
        <v>5.7047620461675104</v>
      </c>
      <c r="U33" s="152">
        <v>9.8876855534251504</v>
      </c>
      <c r="V33" s="152">
        <v>12.131843340439101</v>
      </c>
      <c r="W33" s="152">
        <v>7.6913956791308298</v>
      </c>
      <c r="X33" s="152">
        <v>11.4522214061104</v>
      </c>
      <c r="Y33" s="159">
        <v>9.5349739374740103</v>
      </c>
      <c r="Z33" s="152"/>
      <c r="AA33" s="160">
        <v>3.10576814590384</v>
      </c>
      <c r="AB33" s="161">
        <v>3.0442969702360698</v>
      </c>
      <c r="AC33" s="162">
        <v>3.0753369480967501</v>
      </c>
      <c r="AD33" s="152"/>
      <c r="AE33" s="163">
        <v>7.4494604745375401</v>
      </c>
      <c r="AG33" s="158">
        <v>53.951500348918302</v>
      </c>
      <c r="AH33" s="152">
        <v>65.252093510118598</v>
      </c>
      <c r="AI33" s="152">
        <v>69.412944870900205</v>
      </c>
      <c r="AJ33" s="152">
        <v>70.987438939288197</v>
      </c>
      <c r="AK33" s="152">
        <v>70.128227494766193</v>
      </c>
      <c r="AL33" s="159">
        <v>65.946441032798305</v>
      </c>
      <c r="AM33" s="152"/>
      <c r="AN33" s="160">
        <v>77.564549895324404</v>
      </c>
      <c r="AO33" s="161">
        <v>76.744591765526806</v>
      </c>
      <c r="AP33" s="162">
        <v>77.154570830425598</v>
      </c>
      <c r="AQ33" s="152"/>
      <c r="AR33" s="163">
        <v>69.148763832120395</v>
      </c>
      <c r="AS33" s="157"/>
      <c r="AT33" s="158">
        <v>11.7075326054123</v>
      </c>
      <c r="AU33" s="152">
        <v>12.7889638878518</v>
      </c>
      <c r="AV33" s="152">
        <v>17.687001670081901</v>
      </c>
      <c r="AW33" s="152">
        <v>16.700368682859299</v>
      </c>
      <c r="AX33" s="152">
        <v>19.968332151889499</v>
      </c>
      <c r="AY33" s="159">
        <v>15.933169159077901</v>
      </c>
      <c r="AZ33" s="152"/>
      <c r="BA33" s="160">
        <v>9.2235498525997901</v>
      </c>
      <c r="BB33" s="161">
        <v>6.6138534153034598</v>
      </c>
      <c r="BC33" s="162">
        <v>7.9098577269778296</v>
      </c>
      <c r="BD33" s="152"/>
      <c r="BE33" s="163">
        <v>13.2488417014668</v>
      </c>
    </row>
    <row r="34" spans="1:57" x14ac:dyDescent="0.25">
      <c r="A34" s="20" t="s">
        <v>51</v>
      </c>
      <c r="B34" s="2" t="str">
        <f t="shared" si="0"/>
        <v>Blacksburg &amp; Wytheville, VA</v>
      </c>
      <c r="C34" s="2"/>
      <c r="D34" s="23" t="s">
        <v>93</v>
      </c>
      <c r="E34" s="26" t="s">
        <v>94</v>
      </c>
      <c r="F34" s="2"/>
      <c r="G34" s="158">
        <v>47.582846003898602</v>
      </c>
      <c r="H34" s="152">
        <v>54.132553606237799</v>
      </c>
      <c r="I34" s="152">
        <v>56.062378167641299</v>
      </c>
      <c r="J34" s="152">
        <v>58.5964912280701</v>
      </c>
      <c r="K34" s="152">
        <v>57.134502923976598</v>
      </c>
      <c r="L34" s="159">
        <v>54.701754385964897</v>
      </c>
      <c r="M34" s="152"/>
      <c r="N34" s="160">
        <v>72.397660818713405</v>
      </c>
      <c r="O34" s="161">
        <v>66.588693957114998</v>
      </c>
      <c r="P34" s="162">
        <v>69.493177387914201</v>
      </c>
      <c r="Q34" s="152"/>
      <c r="R34" s="163">
        <v>58.927875243664701</v>
      </c>
      <c r="S34" s="157"/>
      <c r="T34" s="158">
        <v>2.7308407813482098</v>
      </c>
      <c r="U34" s="152">
        <v>-7.0408547669794102</v>
      </c>
      <c r="V34" s="152">
        <v>-7.5058084810503196</v>
      </c>
      <c r="W34" s="152">
        <v>-1.70192665699726</v>
      </c>
      <c r="X34" s="152">
        <v>-6.66738819081427</v>
      </c>
      <c r="Y34" s="159">
        <v>-4.3640264003465603</v>
      </c>
      <c r="Z34" s="152"/>
      <c r="AA34" s="160">
        <v>1.91866339604105</v>
      </c>
      <c r="AB34" s="161">
        <v>1.1918861397076299</v>
      </c>
      <c r="AC34" s="162">
        <v>1.56916446706051</v>
      </c>
      <c r="AD34" s="152"/>
      <c r="AE34" s="163">
        <v>-2.44388018429248</v>
      </c>
      <c r="AG34" s="158">
        <v>44.912280701754298</v>
      </c>
      <c r="AH34" s="152">
        <v>52.646198830409297</v>
      </c>
      <c r="AI34" s="152">
        <v>54.522417153996102</v>
      </c>
      <c r="AJ34" s="152">
        <v>56.9444444444444</v>
      </c>
      <c r="AK34" s="152">
        <v>53.8937621832358</v>
      </c>
      <c r="AL34" s="159">
        <v>52.583820662767998</v>
      </c>
      <c r="AM34" s="152"/>
      <c r="AN34" s="160">
        <v>66.208576998050603</v>
      </c>
      <c r="AO34" s="161">
        <v>64.537037037036995</v>
      </c>
      <c r="AP34" s="162">
        <v>65.372807017543806</v>
      </c>
      <c r="AQ34" s="152"/>
      <c r="AR34" s="163">
        <v>56.237816764132504</v>
      </c>
      <c r="AS34" s="157"/>
      <c r="AT34" s="158">
        <v>-2.0465608580289301</v>
      </c>
      <c r="AU34" s="152">
        <v>-4.1545998604854004</v>
      </c>
      <c r="AV34" s="152">
        <v>-4.5452161165079801</v>
      </c>
      <c r="AW34" s="152">
        <v>1.2770641517178301</v>
      </c>
      <c r="AX34" s="152">
        <v>-1.9170568651487401</v>
      </c>
      <c r="AY34" s="159">
        <v>-2.2863458842036799</v>
      </c>
      <c r="AZ34" s="152"/>
      <c r="BA34" s="160">
        <v>-3.96038789874653</v>
      </c>
      <c r="BB34" s="161">
        <v>-1.62246581329836</v>
      </c>
      <c r="BC34" s="162">
        <v>-2.8204242756640698</v>
      </c>
      <c r="BD34" s="152"/>
      <c r="BE34" s="163">
        <v>-2.4643761789957002</v>
      </c>
    </row>
    <row r="35" spans="1:57" x14ac:dyDescent="0.25">
      <c r="A35" s="20" t="s">
        <v>50</v>
      </c>
      <c r="B35" s="2" t="str">
        <f t="shared" si="0"/>
        <v>Lynchburg, VA</v>
      </c>
      <c r="C35" s="2"/>
      <c r="D35" s="23" t="s">
        <v>93</v>
      </c>
      <c r="E35" s="26" t="s">
        <v>94</v>
      </c>
      <c r="F35" s="2"/>
      <c r="G35" s="158">
        <v>43.638561498942202</v>
      </c>
      <c r="H35" s="152">
        <v>56.512541553339297</v>
      </c>
      <c r="I35" s="152">
        <v>59.806588093079398</v>
      </c>
      <c r="J35" s="152">
        <v>61.559383499546598</v>
      </c>
      <c r="K35" s="152">
        <v>56.270776669688701</v>
      </c>
      <c r="L35" s="159">
        <v>55.557570262919299</v>
      </c>
      <c r="M35" s="152"/>
      <c r="N35" s="160">
        <v>61.9522514354789</v>
      </c>
      <c r="O35" s="161">
        <v>63.342399516470202</v>
      </c>
      <c r="P35" s="162">
        <v>62.647325475974597</v>
      </c>
      <c r="Q35" s="152"/>
      <c r="R35" s="163">
        <v>57.583214609506499</v>
      </c>
      <c r="S35" s="157"/>
      <c r="T35" s="158">
        <v>18.022473144866598</v>
      </c>
      <c r="U35" s="152">
        <v>1.2364454063047301</v>
      </c>
      <c r="V35" s="152">
        <v>-0.11250550068128901</v>
      </c>
      <c r="W35" s="152">
        <v>4.4910167195565798</v>
      </c>
      <c r="X35" s="152">
        <v>-0.37501176227266603</v>
      </c>
      <c r="Y35" s="159">
        <v>3.6261890483918102</v>
      </c>
      <c r="Z35" s="152"/>
      <c r="AA35" s="160">
        <v>5.5342033655501099</v>
      </c>
      <c r="AB35" s="161">
        <v>3.3579212482266398</v>
      </c>
      <c r="AC35" s="162">
        <v>4.4226555707590798</v>
      </c>
      <c r="AD35" s="152"/>
      <c r="AE35" s="163">
        <v>3.87245920743469</v>
      </c>
      <c r="AG35" s="158">
        <v>42.769718948322698</v>
      </c>
      <c r="AH35" s="152">
        <v>55.4321547295255</v>
      </c>
      <c r="AI35" s="152">
        <v>59.255061952251403</v>
      </c>
      <c r="AJ35" s="152">
        <v>58.998186763372601</v>
      </c>
      <c r="AK35" s="152">
        <v>56.595648232094199</v>
      </c>
      <c r="AL35" s="159">
        <v>54.610154125113297</v>
      </c>
      <c r="AM35" s="152"/>
      <c r="AN35" s="160">
        <v>63.032638259292803</v>
      </c>
      <c r="AO35" s="161">
        <v>62.299788455726798</v>
      </c>
      <c r="AP35" s="162">
        <v>62.666213357509797</v>
      </c>
      <c r="AQ35" s="152"/>
      <c r="AR35" s="163">
        <v>56.911885334369401</v>
      </c>
      <c r="AS35" s="157"/>
      <c r="AT35" s="158">
        <v>5.4838664217701103</v>
      </c>
      <c r="AU35" s="152">
        <v>-2.5072897551971001</v>
      </c>
      <c r="AV35" s="152">
        <v>1.61495955990827</v>
      </c>
      <c r="AW35" s="152">
        <v>7.2167757270562101</v>
      </c>
      <c r="AX35" s="152">
        <v>7.7427224164194604</v>
      </c>
      <c r="AY35" s="159">
        <v>3.71400355945031</v>
      </c>
      <c r="AZ35" s="152"/>
      <c r="BA35" s="160">
        <v>10.1191509660315</v>
      </c>
      <c r="BB35" s="161">
        <v>5.7612508645939204</v>
      </c>
      <c r="BC35" s="162">
        <v>7.9089524068334498</v>
      </c>
      <c r="BD35" s="152"/>
      <c r="BE35" s="163">
        <v>4.9981461795830198</v>
      </c>
    </row>
    <row r="36" spans="1:57" x14ac:dyDescent="0.25">
      <c r="A36" s="20" t="s">
        <v>24</v>
      </c>
      <c r="B36" s="2" t="str">
        <f t="shared" si="0"/>
        <v>Central Virginia</v>
      </c>
      <c r="C36" s="2"/>
      <c r="D36" s="23" t="s">
        <v>93</v>
      </c>
      <c r="E36" s="26" t="s">
        <v>94</v>
      </c>
      <c r="F36" s="2"/>
      <c r="G36" s="158">
        <v>45.906177594559601</v>
      </c>
      <c r="H36" s="152">
        <v>60.662594409171597</v>
      </c>
      <c r="I36" s="152">
        <v>67.342701531610103</v>
      </c>
      <c r="J36" s="152">
        <v>74.904462431919995</v>
      </c>
      <c r="K36" s="152">
        <v>76.475190322871796</v>
      </c>
      <c r="L36" s="159">
        <v>65.058225258026596</v>
      </c>
      <c r="M36" s="152"/>
      <c r="N36" s="160">
        <v>82.186381006830501</v>
      </c>
      <c r="O36" s="161">
        <v>82.394005957933302</v>
      </c>
      <c r="P36" s="162">
        <v>82.290193482381895</v>
      </c>
      <c r="Q36" s="152"/>
      <c r="R36" s="163">
        <v>69.981644750699601</v>
      </c>
      <c r="S36" s="157"/>
      <c r="T36" s="158">
        <v>-1.0364158388446301</v>
      </c>
      <c r="U36" s="152">
        <v>-3.0878795797757799</v>
      </c>
      <c r="V36" s="152">
        <v>-2.31306076547191</v>
      </c>
      <c r="W36" s="152">
        <v>2.2275064147667298</v>
      </c>
      <c r="X36" s="152">
        <v>11.756546483755701</v>
      </c>
      <c r="Y36" s="159">
        <v>1.7736489213323201</v>
      </c>
      <c r="Z36" s="152"/>
      <c r="AA36" s="160">
        <v>18.9736246426707</v>
      </c>
      <c r="AB36" s="161">
        <v>16.316929882819998</v>
      </c>
      <c r="AC36" s="162">
        <v>17.6286032006062</v>
      </c>
      <c r="AD36" s="152"/>
      <c r="AE36" s="163">
        <v>6.6010039777998202</v>
      </c>
      <c r="AG36" s="158">
        <v>49.067192248668398</v>
      </c>
      <c r="AH36" s="152">
        <v>61.162097914723297</v>
      </c>
      <c r="AI36" s="152">
        <v>65.577137182920495</v>
      </c>
      <c r="AJ36" s="152">
        <v>66.379803207655002</v>
      </c>
      <c r="AK36" s="152">
        <v>67.814371257485007</v>
      </c>
      <c r="AL36" s="159">
        <v>62.000120362290403</v>
      </c>
      <c r="AM36" s="152"/>
      <c r="AN36" s="160">
        <v>77.683326813709201</v>
      </c>
      <c r="AO36" s="161">
        <v>77.450877140191906</v>
      </c>
      <c r="AP36" s="162">
        <v>77.567101976950596</v>
      </c>
      <c r="AQ36" s="152"/>
      <c r="AR36" s="163">
        <v>66.447829395050505</v>
      </c>
      <c r="AS36" s="157"/>
      <c r="AT36" s="158">
        <v>4.0784948063058097</v>
      </c>
      <c r="AU36" s="152">
        <v>3.81998296890775</v>
      </c>
      <c r="AV36" s="152">
        <v>6.48669047197121</v>
      </c>
      <c r="AW36" s="152">
        <v>7.07030382339196</v>
      </c>
      <c r="AX36" s="152">
        <v>10.0171067032308</v>
      </c>
      <c r="AY36" s="159">
        <v>6.4229678421268197</v>
      </c>
      <c r="AZ36" s="152"/>
      <c r="BA36" s="160">
        <v>10.1558524146555</v>
      </c>
      <c r="BB36" s="161">
        <v>6.8417062248979503</v>
      </c>
      <c r="BC36" s="162">
        <v>8.4759536811378204</v>
      </c>
      <c r="BD36" s="152"/>
      <c r="BE36" s="163">
        <v>7.0976381191150901</v>
      </c>
    </row>
    <row r="37" spans="1:57" x14ac:dyDescent="0.25">
      <c r="A37" s="20" t="s">
        <v>25</v>
      </c>
      <c r="B37" s="2" t="str">
        <f t="shared" si="0"/>
        <v>Chesapeake Bay</v>
      </c>
      <c r="C37" s="2"/>
      <c r="D37" s="23" t="s">
        <v>93</v>
      </c>
      <c r="E37" s="26" t="s">
        <v>94</v>
      </c>
      <c r="F37" s="2"/>
      <c r="G37" s="158">
        <v>47.693510555121101</v>
      </c>
      <c r="H37" s="152">
        <v>63.721657544956898</v>
      </c>
      <c r="I37" s="152">
        <v>64.816262705238401</v>
      </c>
      <c r="J37" s="152">
        <v>65.441751368256405</v>
      </c>
      <c r="K37" s="152">
        <v>61.219702892885003</v>
      </c>
      <c r="L37" s="159">
        <v>60.5785770132916</v>
      </c>
      <c r="M37" s="152"/>
      <c r="N37" s="160">
        <v>68.647380766223606</v>
      </c>
      <c r="O37" s="161">
        <v>75.136825645035103</v>
      </c>
      <c r="P37" s="162">
        <v>71.892103205629297</v>
      </c>
      <c r="Q37" s="152"/>
      <c r="R37" s="163">
        <v>63.811013068245202</v>
      </c>
      <c r="S37" s="157"/>
      <c r="T37" s="158">
        <v>7.3943661971830901</v>
      </c>
      <c r="U37" s="152">
        <v>1.4943960149439599</v>
      </c>
      <c r="V37" s="152">
        <v>-3.9397450753186498</v>
      </c>
      <c r="W37" s="152">
        <v>-1.64512338425381</v>
      </c>
      <c r="X37" s="152">
        <v>4.9597855227882004</v>
      </c>
      <c r="Y37" s="159">
        <v>1.1224223440354899</v>
      </c>
      <c r="Z37" s="152"/>
      <c r="AA37" s="160">
        <v>9.8873591989987393</v>
      </c>
      <c r="AB37" s="161">
        <v>14.814814814814801</v>
      </c>
      <c r="AC37" s="162">
        <v>12.4083129584352</v>
      </c>
      <c r="AD37" s="152"/>
      <c r="AE37" s="163">
        <v>4.49972562648618</v>
      </c>
      <c r="AG37" s="158">
        <v>48.866301798279899</v>
      </c>
      <c r="AH37" s="152">
        <v>62.060203283815397</v>
      </c>
      <c r="AI37" s="152">
        <v>64.581704456606701</v>
      </c>
      <c r="AJ37" s="152">
        <v>64.835809225957703</v>
      </c>
      <c r="AK37" s="152">
        <v>63.702111024237603</v>
      </c>
      <c r="AL37" s="159">
        <v>60.809225957779503</v>
      </c>
      <c r="AM37" s="152"/>
      <c r="AN37" s="160">
        <v>75.254104769351002</v>
      </c>
      <c r="AO37" s="161">
        <v>77.2478498827208</v>
      </c>
      <c r="AP37" s="162">
        <v>76.250977326035894</v>
      </c>
      <c r="AQ37" s="152"/>
      <c r="AR37" s="163">
        <v>65.221154920138503</v>
      </c>
      <c r="AS37" s="157"/>
      <c r="AT37" s="158">
        <v>5.1745898190997002</v>
      </c>
      <c r="AU37" s="152">
        <v>-1.39751552795031</v>
      </c>
      <c r="AV37" s="152">
        <v>-0.81056739717802395</v>
      </c>
      <c r="AW37" s="152">
        <v>1.62377450980392</v>
      </c>
      <c r="AX37" s="152">
        <v>9.2137592137592095E-2</v>
      </c>
      <c r="AY37" s="159">
        <v>0.69264629725530802</v>
      </c>
      <c r="AZ37" s="152"/>
      <c r="BA37" s="160">
        <v>8.7570621468926504</v>
      </c>
      <c r="BB37" s="161">
        <v>6.5229110512129296</v>
      </c>
      <c r="BC37" s="162">
        <v>7.6137931034482698</v>
      </c>
      <c r="BD37" s="152"/>
      <c r="BE37" s="163">
        <v>2.9033395012776402</v>
      </c>
    </row>
    <row r="38" spans="1:57" x14ac:dyDescent="0.25">
      <c r="A38" s="20" t="s">
        <v>26</v>
      </c>
      <c r="B38" s="2" t="str">
        <f t="shared" si="0"/>
        <v>Coastal Virginia - Eastern Shore</v>
      </c>
      <c r="C38" s="2"/>
      <c r="D38" s="23" t="s">
        <v>93</v>
      </c>
      <c r="E38" s="26" t="s">
        <v>94</v>
      </c>
      <c r="F38" s="2"/>
      <c r="G38" s="158">
        <v>47.950819672131097</v>
      </c>
      <c r="H38" s="152">
        <v>62.5</v>
      </c>
      <c r="I38" s="152">
        <v>64.890710382513603</v>
      </c>
      <c r="J38" s="152">
        <v>67.554644808743106</v>
      </c>
      <c r="K38" s="152">
        <v>68.920765027322403</v>
      </c>
      <c r="L38" s="159">
        <v>62.363387978142001</v>
      </c>
      <c r="M38" s="152"/>
      <c r="N38" s="160">
        <v>77.254098360655703</v>
      </c>
      <c r="O38" s="161">
        <v>76.161202185792305</v>
      </c>
      <c r="P38" s="162">
        <v>76.707650273224004</v>
      </c>
      <c r="Q38" s="152"/>
      <c r="R38" s="163">
        <v>66.461748633879694</v>
      </c>
      <c r="S38" s="157"/>
      <c r="T38" s="158">
        <v>2.1834061135371101</v>
      </c>
      <c r="U38" s="152">
        <v>3.7414965986394502</v>
      </c>
      <c r="V38" s="152">
        <v>0.84925690021231404</v>
      </c>
      <c r="W38" s="152">
        <v>9.7669256381797993</v>
      </c>
      <c r="X38" s="152">
        <v>14.9202733485193</v>
      </c>
      <c r="Y38" s="159">
        <v>6.4102564102564097</v>
      </c>
      <c r="Z38" s="152"/>
      <c r="AA38" s="160">
        <v>9.0646094503375103</v>
      </c>
      <c r="AB38" s="161">
        <v>6.1904761904761898</v>
      </c>
      <c r="AC38" s="162">
        <v>7.6185912793483404</v>
      </c>
      <c r="AD38" s="152"/>
      <c r="AE38" s="163">
        <v>6.80570801317233</v>
      </c>
      <c r="AG38" s="158">
        <v>51.144125683060103</v>
      </c>
      <c r="AH38" s="152">
        <v>64.412568306010897</v>
      </c>
      <c r="AI38" s="152">
        <v>67.008196721311407</v>
      </c>
      <c r="AJ38" s="152">
        <v>68.186475409836007</v>
      </c>
      <c r="AK38" s="152">
        <v>69.176912568305994</v>
      </c>
      <c r="AL38" s="159">
        <v>63.985655737704903</v>
      </c>
      <c r="AM38" s="152"/>
      <c r="AN38" s="160">
        <v>78.790983606557305</v>
      </c>
      <c r="AO38" s="161">
        <v>78.381147540983605</v>
      </c>
      <c r="AP38" s="162">
        <v>78.586065573770398</v>
      </c>
      <c r="AQ38" s="152"/>
      <c r="AR38" s="163">
        <v>68.157201405152193</v>
      </c>
      <c r="AS38" s="157"/>
      <c r="AT38" s="158">
        <v>1.9054100034025101</v>
      </c>
      <c r="AU38" s="152">
        <v>4.9526989426822396</v>
      </c>
      <c r="AV38" s="152">
        <v>3.6723910171730498</v>
      </c>
      <c r="AW38" s="152">
        <v>5.9994690735333096</v>
      </c>
      <c r="AX38" s="152">
        <v>5.9916274201988404</v>
      </c>
      <c r="AY38" s="159">
        <v>4.6238900988440204</v>
      </c>
      <c r="AZ38" s="152"/>
      <c r="BA38" s="160">
        <v>4.8636363636363598</v>
      </c>
      <c r="BB38" s="161">
        <v>5.03432494279176</v>
      </c>
      <c r="BC38" s="162">
        <v>4.9486887115165299</v>
      </c>
      <c r="BD38" s="152"/>
      <c r="BE38" s="163">
        <v>4.73066686658919</v>
      </c>
    </row>
    <row r="39" spans="1:57" x14ac:dyDescent="0.25">
      <c r="A39" s="20" t="s">
        <v>27</v>
      </c>
      <c r="B39" s="2" t="str">
        <f t="shared" si="0"/>
        <v>Coastal Virginia - Hampton Roads</v>
      </c>
      <c r="C39" s="2"/>
      <c r="D39" s="23" t="s">
        <v>93</v>
      </c>
      <c r="E39" s="26" t="s">
        <v>94</v>
      </c>
      <c r="F39" s="2"/>
      <c r="G39" s="158">
        <v>57.499364029509003</v>
      </c>
      <c r="H39" s="152">
        <v>64.3881963876876</v>
      </c>
      <c r="I39" s="152">
        <v>68.173492749936401</v>
      </c>
      <c r="J39" s="152">
        <v>70.145001271940899</v>
      </c>
      <c r="K39" s="152">
        <v>72.961078605952594</v>
      </c>
      <c r="L39" s="159">
        <v>66.633426609005298</v>
      </c>
      <c r="M39" s="152"/>
      <c r="N39" s="160">
        <v>82.332739760875</v>
      </c>
      <c r="O39" s="161">
        <v>82.760111930806403</v>
      </c>
      <c r="P39" s="162">
        <v>82.546425845840702</v>
      </c>
      <c r="Q39" s="152"/>
      <c r="R39" s="163">
        <v>71.179997819529703</v>
      </c>
      <c r="S39" s="157"/>
      <c r="T39" s="158">
        <v>-0.57443950354854001</v>
      </c>
      <c r="U39" s="152">
        <v>-5.5485430222638401</v>
      </c>
      <c r="V39" s="152">
        <v>-6.7543195350304002</v>
      </c>
      <c r="W39" s="152">
        <v>-2.7397486258407802</v>
      </c>
      <c r="X39" s="152">
        <v>2.3059099991520999</v>
      </c>
      <c r="Y39" s="159">
        <v>-2.7395358605342</v>
      </c>
      <c r="Z39" s="152"/>
      <c r="AA39" s="160">
        <v>6.1013772916315201</v>
      </c>
      <c r="AB39" s="161">
        <v>0.77269770021269302</v>
      </c>
      <c r="AC39" s="162">
        <v>3.3615171292166499</v>
      </c>
      <c r="AD39" s="152"/>
      <c r="AE39" s="163">
        <v>-0.79939846640857304</v>
      </c>
      <c r="AG39" s="158">
        <v>62.1793727689954</v>
      </c>
      <c r="AH39" s="152">
        <v>67.1755481896991</v>
      </c>
      <c r="AI39" s="152">
        <v>69.985987261146406</v>
      </c>
      <c r="AJ39" s="152">
        <v>70.859872611464894</v>
      </c>
      <c r="AK39" s="152">
        <v>76.959235668789802</v>
      </c>
      <c r="AL39" s="159">
        <v>69.433457362760507</v>
      </c>
      <c r="AM39" s="152"/>
      <c r="AN39" s="160">
        <v>88.680891719745205</v>
      </c>
      <c r="AO39" s="161">
        <v>87.231847133757896</v>
      </c>
      <c r="AP39" s="162">
        <v>87.956369426751493</v>
      </c>
      <c r="AQ39" s="152"/>
      <c r="AR39" s="163">
        <v>74.726873930612598</v>
      </c>
      <c r="AS39" s="157"/>
      <c r="AT39" s="158">
        <v>3.7218864553097299</v>
      </c>
      <c r="AU39" s="152">
        <v>-0.26247036996433998</v>
      </c>
      <c r="AV39" s="152">
        <v>0.90333620701500095</v>
      </c>
      <c r="AW39" s="152">
        <v>-3.1567911599149499</v>
      </c>
      <c r="AX39" s="152">
        <v>-1.0460840635300399</v>
      </c>
      <c r="AY39" s="159">
        <v>-0.127188595542095</v>
      </c>
      <c r="AZ39" s="152"/>
      <c r="BA39" s="160">
        <v>5.16416637256384</v>
      </c>
      <c r="BB39" s="161">
        <v>5.0321132767488903</v>
      </c>
      <c r="BC39" s="162">
        <v>5.0986422268819203</v>
      </c>
      <c r="BD39" s="152"/>
      <c r="BE39" s="163">
        <v>1.5719406094269099</v>
      </c>
    </row>
    <row r="40" spans="1:57" x14ac:dyDescent="0.25">
      <c r="A40" s="19" t="s">
        <v>28</v>
      </c>
      <c r="B40" s="2" t="str">
        <f t="shared" si="0"/>
        <v>Northern Virginia</v>
      </c>
      <c r="C40" s="2"/>
      <c r="D40" s="23" t="s">
        <v>93</v>
      </c>
      <c r="E40" s="26" t="s">
        <v>94</v>
      </c>
      <c r="F40" s="2"/>
      <c r="G40" s="158">
        <v>51.2664773688862</v>
      </c>
      <c r="H40" s="152">
        <v>64.316741570920797</v>
      </c>
      <c r="I40" s="152">
        <v>74.559506572143107</v>
      </c>
      <c r="J40" s="152">
        <v>77.325636059346706</v>
      </c>
      <c r="K40" s="152">
        <v>69.745576261306098</v>
      </c>
      <c r="L40" s="159">
        <v>67.442787566520593</v>
      </c>
      <c r="M40" s="152"/>
      <c r="N40" s="160">
        <v>72.6659019537787</v>
      </c>
      <c r="O40" s="161">
        <v>75.2552699373812</v>
      </c>
      <c r="P40" s="162">
        <v>73.960585945579993</v>
      </c>
      <c r="Q40" s="152"/>
      <c r="R40" s="163">
        <v>69.305015674823295</v>
      </c>
      <c r="S40" s="157"/>
      <c r="T40" s="158">
        <v>-4.9870647863825601</v>
      </c>
      <c r="U40" s="152">
        <v>-10.0771972234787</v>
      </c>
      <c r="V40" s="152">
        <v>-4.8074811460989402</v>
      </c>
      <c r="W40" s="152">
        <v>-4.7129044053511997</v>
      </c>
      <c r="X40" s="152">
        <v>-6.0751030342587802</v>
      </c>
      <c r="Y40" s="159">
        <v>-6.1244068621093</v>
      </c>
      <c r="Z40" s="152"/>
      <c r="AA40" s="160">
        <v>-2.6713624787910901</v>
      </c>
      <c r="AB40" s="161">
        <v>-2.6903300106508001</v>
      </c>
      <c r="AC40" s="162">
        <v>-2.6810131824577201</v>
      </c>
      <c r="AD40" s="152"/>
      <c r="AE40" s="163">
        <v>-5.1005948468570104</v>
      </c>
      <c r="AG40" s="158">
        <v>58.873626244433197</v>
      </c>
      <c r="AH40" s="152">
        <v>69.430768145587905</v>
      </c>
      <c r="AI40" s="152">
        <v>74.344759486528403</v>
      </c>
      <c r="AJ40" s="152">
        <v>71.413927681384294</v>
      </c>
      <c r="AK40" s="152">
        <v>69.073212018620296</v>
      </c>
      <c r="AL40" s="159">
        <v>68.627458356531207</v>
      </c>
      <c r="AM40" s="152"/>
      <c r="AN40" s="160">
        <v>74.733154652748297</v>
      </c>
      <c r="AO40" s="161">
        <v>74.141627874171206</v>
      </c>
      <c r="AP40" s="162">
        <v>74.437391263459801</v>
      </c>
      <c r="AQ40" s="152"/>
      <c r="AR40" s="163">
        <v>70.287481560499003</v>
      </c>
      <c r="AS40" s="157"/>
      <c r="AT40" s="158">
        <v>3.2897020124893701</v>
      </c>
      <c r="AU40" s="152">
        <v>1.5695238783649501</v>
      </c>
      <c r="AV40" s="152">
        <v>4.0661850908905404</v>
      </c>
      <c r="AW40" s="152">
        <v>-1.07552555560951</v>
      </c>
      <c r="AX40" s="152">
        <v>-1.2251101383287699</v>
      </c>
      <c r="AY40" s="159">
        <v>1.24408496108832</v>
      </c>
      <c r="AZ40" s="152"/>
      <c r="BA40" s="160">
        <v>4.4435089115080899</v>
      </c>
      <c r="BB40" s="161">
        <v>3.1534416427153902</v>
      </c>
      <c r="BC40" s="162">
        <v>3.79702973997906</v>
      </c>
      <c r="BD40" s="152"/>
      <c r="BE40" s="163">
        <v>2.0031822700070601</v>
      </c>
    </row>
    <row r="41" spans="1:57" x14ac:dyDescent="0.25">
      <c r="A41" s="21" t="s">
        <v>29</v>
      </c>
      <c r="B41" s="2" t="str">
        <f t="shared" si="0"/>
        <v>Shenandoah Valley</v>
      </c>
      <c r="C41" s="2"/>
      <c r="D41" s="24" t="s">
        <v>93</v>
      </c>
      <c r="E41" s="27" t="s">
        <v>94</v>
      </c>
      <c r="F41" s="2"/>
      <c r="G41" s="164">
        <v>47.891443893719</v>
      </c>
      <c r="H41" s="165">
        <v>58.048265214918302</v>
      </c>
      <c r="I41" s="165">
        <v>62.704152108556102</v>
      </c>
      <c r="J41" s="165">
        <v>63.337937758998898</v>
      </c>
      <c r="K41" s="165">
        <v>63.394815958397601</v>
      </c>
      <c r="L41" s="166">
        <v>59.075322986918003</v>
      </c>
      <c r="M41" s="152"/>
      <c r="N41" s="167">
        <v>71.317136588933096</v>
      </c>
      <c r="O41" s="168">
        <v>71.317136588933096</v>
      </c>
      <c r="P41" s="169">
        <v>71.317136588933096</v>
      </c>
      <c r="Q41" s="152"/>
      <c r="R41" s="170">
        <v>62.572984016065099</v>
      </c>
      <c r="S41" s="157"/>
      <c r="T41" s="164">
        <v>0.31406497290533802</v>
      </c>
      <c r="U41" s="165">
        <v>-0.94827290510372497</v>
      </c>
      <c r="V41" s="165">
        <v>2.4427267499899701</v>
      </c>
      <c r="W41" s="165">
        <v>1.3356239032233901</v>
      </c>
      <c r="X41" s="165">
        <v>4.3540009254712402</v>
      </c>
      <c r="Y41" s="166">
        <v>1.57122357368892</v>
      </c>
      <c r="Z41" s="152"/>
      <c r="AA41" s="167">
        <v>1.57751753188869</v>
      </c>
      <c r="AB41" s="168">
        <v>2.17288814900144</v>
      </c>
      <c r="AC41" s="169">
        <v>1.87433298654088</v>
      </c>
      <c r="AD41" s="152"/>
      <c r="AE41" s="170">
        <v>1.6697301676948999</v>
      </c>
      <c r="AG41" s="164">
        <v>50.7231656780693</v>
      </c>
      <c r="AH41" s="165">
        <v>60.108068578857498</v>
      </c>
      <c r="AI41" s="165">
        <v>63.486227350288402</v>
      </c>
      <c r="AJ41" s="165">
        <v>65.074754204924005</v>
      </c>
      <c r="AK41" s="165">
        <v>65.893394003412595</v>
      </c>
      <c r="AL41" s="166">
        <v>61.057121963110397</v>
      </c>
      <c r="AM41" s="152"/>
      <c r="AN41" s="167">
        <v>74.652636710814903</v>
      </c>
      <c r="AO41" s="168">
        <v>74.388559356463801</v>
      </c>
      <c r="AP41" s="169">
        <v>74.520598033639303</v>
      </c>
      <c r="AQ41" s="152"/>
      <c r="AR41" s="170">
        <v>64.903829411832902</v>
      </c>
      <c r="AS41" s="38"/>
      <c r="AT41" s="164">
        <v>5.2788069190255698</v>
      </c>
      <c r="AU41" s="165">
        <v>4.8979072372106902</v>
      </c>
      <c r="AV41" s="165">
        <v>8.0537935163286605</v>
      </c>
      <c r="AW41" s="165">
        <v>9.60103091754263</v>
      </c>
      <c r="AX41" s="165">
        <v>11.967820100570799</v>
      </c>
      <c r="AY41" s="166">
        <v>8.0809556169661096</v>
      </c>
      <c r="AZ41" s="152"/>
      <c r="BA41" s="167">
        <v>5.8530949637944802</v>
      </c>
      <c r="BB41" s="168">
        <v>3.1373242359630602</v>
      </c>
      <c r="BC41" s="169">
        <v>4.4799698744705498</v>
      </c>
      <c r="BD41" s="152"/>
      <c r="BE41" s="170">
        <v>6.8726056713312396</v>
      </c>
    </row>
    <row r="42" spans="1:57" ht="13" x14ac:dyDescent="0.3">
      <c r="A42" s="18" t="s">
        <v>30</v>
      </c>
      <c r="B42" s="2" t="str">
        <f t="shared" si="0"/>
        <v>Southern Virginia</v>
      </c>
      <c r="C42" s="8"/>
      <c r="D42" s="22" t="s">
        <v>93</v>
      </c>
      <c r="E42" s="25" t="s">
        <v>94</v>
      </c>
      <c r="F42" s="2"/>
      <c r="G42" s="149">
        <v>44.881190317566002</v>
      </c>
      <c r="H42" s="150">
        <v>61.114812347323998</v>
      </c>
      <c r="I42" s="150">
        <v>66.444592493892898</v>
      </c>
      <c r="J42" s="150">
        <v>66.777703753053501</v>
      </c>
      <c r="K42" s="150">
        <v>63.868532089717903</v>
      </c>
      <c r="L42" s="151">
        <v>60.617366200310897</v>
      </c>
      <c r="M42" s="152"/>
      <c r="N42" s="153">
        <v>71.663335554075005</v>
      </c>
      <c r="O42" s="154">
        <v>66.044858982900195</v>
      </c>
      <c r="P42" s="155">
        <v>68.854097268487607</v>
      </c>
      <c r="Q42" s="152"/>
      <c r="R42" s="156">
        <v>62.970717934075601</v>
      </c>
      <c r="S42" s="157"/>
      <c r="T42" s="149">
        <v>-5.37419498112369</v>
      </c>
      <c r="U42" s="150">
        <v>-7.9497294408103203</v>
      </c>
      <c r="V42" s="150">
        <v>-2.67431811052667</v>
      </c>
      <c r="W42" s="150">
        <v>-1.02963628112659</v>
      </c>
      <c r="X42" s="150">
        <v>3.3981060920548001</v>
      </c>
      <c r="Y42" s="151">
        <v>-2.6494054803539999</v>
      </c>
      <c r="Z42" s="152"/>
      <c r="AA42" s="153">
        <v>7.3312733904793701</v>
      </c>
      <c r="AB42" s="154">
        <v>-2.11577595612586</v>
      </c>
      <c r="AC42" s="155">
        <v>2.58297498637272</v>
      </c>
      <c r="AD42" s="152"/>
      <c r="AE42" s="156">
        <v>-1.0730220257202201</v>
      </c>
      <c r="AF42" s="28"/>
      <c r="AG42" s="149">
        <v>45.958250055518498</v>
      </c>
      <c r="AH42" s="150">
        <v>61.647790361980903</v>
      </c>
      <c r="AI42" s="150">
        <v>64.917832556073705</v>
      </c>
      <c r="AJ42" s="150">
        <v>63.429935598489799</v>
      </c>
      <c r="AK42" s="150">
        <v>60.009993337774802</v>
      </c>
      <c r="AL42" s="151">
        <v>59.192760381967503</v>
      </c>
      <c r="AM42" s="152"/>
      <c r="AN42" s="153">
        <v>67.588274483677495</v>
      </c>
      <c r="AO42" s="154">
        <v>66.300244281589997</v>
      </c>
      <c r="AP42" s="155">
        <v>66.944259382633703</v>
      </c>
      <c r="AQ42" s="152"/>
      <c r="AR42" s="156">
        <v>61.407474382157901</v>
      </c>
      <c r="AS42" s="157"/>
      <c r="AT42" s="149">
        <v>-6.9036826781247802</v>
      </c>
      <c r="AU42" s="150">
        <v>-3.9029688193156602</v>
      </c>
      <c r="AV42" s="150">
        <v>-3.65674778846536E-3</v>
      </c>
      <c r="AW42" s="150">
        <v>1.12242281738488</v>
      </c>
      <c r="AX42" s="150">
        <v>-1.7378877462739899</v>
      </c>
      <c r="AY42" s="151">
        <v>-2.0750676576538498</v>
      </c>
      <c r="AZ42" s="152"/>
      <c r="BA42" s="153">
        <v>-0.97356225394995799</v>
      </c>
      <c r="BB42" s="154">
        <v>-3.3343572681419298</v>
      </c>
      <c r="BC42" s="155">
        <v>-2.15684458109072</v>
      </c>
      <c r="BD42" s="152"/>
      <c r="BE42" s="156">
        <v>-2.1005538298880402</v>
      </c>
    </row>
    <row r="43" spans="1:57" x14ac:dyDescent="0.25">
      <c r="A43" s="19" t="s">
        <v>31</v>
      </c>
      <c r="B43" s="2" t="str">
        <f t="shared" si="0"/>
        <v>Southwest Virginia - Blue Ridge Highlands</v>
      </c>
      <c r="C43" s="9"/>
      <c r="D43" s="23" t="s">
        <v>93</v>
      </c>
      <c r="E43" s="26" t="s">
        <v>94</v>
      </c>
      <c r="F43" s="2"/>
      <c r="G43" s="158">
        <v>48.630444544229903</v>
      </c>
      <c r="H43" s="152">
        <v>55.6690615177368</v>
      </c>
      <c r="I43" s="152">
        <v>57.139649753030902</v>
      </c>
      <c r="J43" s="152">
        <v>59.250112258643902</v>
      </c>
      <c r="K43" s="152">
        <v>58.149977548271202</v>
      </c>
      <c r="L43" s="159">
        <v>55.767849124382501</v>
      </c>
      <c r="M43" s="152"/>
      <c r="N43" s="160">
        <v>71.654692411315594</v>
      </c>
      <c r="O43" s="161">
        <v>67.377638078131994</v>
      </c>
      <c r="P43" s="162">
        <v>69.516165244723794</v>
      </c>
      <c r="Q43" s="152"/>
      <c r="R43" s="163">
        <v>59.695939444479997</v>
      </c>
      <c r="S43" s="157"/>
      <c r="T43" s="158">
        <v>0.38174272282153299</v>
      </c>
      <c r="U43" s="152">
        <v>-5.4121460550991802</v>
      </c>
      <c r="V43" s="152">
        <v>-5.6341424710616703</v>
      </c>
      <c r="W43" s="152">
        <v>-0.93769311821168599</v>
      </c>
      <c r="X43" s="152">
        <v>-5.3189406913833501</v>
      </c>
      <c r="Y43" s="159">
        <v>-3.5420967615026302</v>
      </c>
      <c r="Z43" s="152"/>
      <c r="AA43" s="160">
        <v>1.58215273874118</v>
      </c>
      <c r="AB43" s="161">
        <v>0.14269464523988301</v>
      </c>
      <c r="AC43" s="162">
        <v>0.87943265805983595</v>
      </c>
      <c r="AD43" s="152"/>
      <c r="AE43" s="163">
        <v>-2.11464787296971</v>
      </c>
      <c r="AF43" s="29"/>
      <c r="AG43" s="158">
        <v>47.681859003143202</v>
      </c>
      <c r="AH43" s="152">
        <v>55.517512348450801</v>
      </c>
      <c r="AI43" s="152">
        <v>57.4876515491692</v>
      </c>
      <c r="AJ43" s="152">
        <v>59.4437584193982</v>
      </c>
      <c r="AK43" s="152">
        <v>57.417489896722003</v>
      </c>
      <c r="AL43" s="159">
        <v>55.509654243376701</v>
      </c>
      <c r="AM43" s="152"/>
      <c r="AN43" s="160">
        <v>68.825774584643</v>
      </c>
      <c r="AO43" s="161">
        <v>67.913673102828895</v>
      </c>
      <c r="AP43" s="162">
        <v>68.369723843735898</v>
      </c>
      <c r="AQ43" s="152"/>
      <c r="AR43" s="163">
        <v>59.1839598434793</v>
      </c>
      <c r="AS43" s="157"/>
      <c r="AT43" s="158">
        <v>2.0645752712781502</v>
      </c>
      <c r="AU43" s="152">
        <v>-0.55601490504426598</v>
      </c>
      <c r="AV43" s="152">
        <v>-0.67898312774116998</v>
      </c>
      <c r="AW43" s="152">
        <v>3.6282792695525901</v>
      </c>
      <c r="AX43" s="152">
        <v>0.30497936598354702</v>
      </c>
      <c r="AY43" s="159">
        <v>0.91515163476763495</v>
      </c>
      <c r="AZ43" s="152"/>
      <c r="BA43" s="160">
        <v>-3.8792641546321498</v>
      </c>
      <c r="BB43" s="161">
        <v>-1.70190571295327</v>
      </c>
      <c r="BC43" s="162">
        <v>-2.8100378295978201</v>
      </c>
      <c r="BD43" s="152"/>
      <c r="BE43" s="163">
        <v>-0.34555887386855499</v>
      </c>
    </row>
    <row r="44" spans="1:57" x14ac:dyDescent="0.25">
      <c r="A44" s="20" t="s">
        <v>32</v>
      </c>
      <c r="B44" s="2" t="str">
        <f t="shared" si="0"/>
        <v>Southwest Virginia - Heart of Appalachia</v>
      </c>
      <c r="C44" s="2"/>
      <c r="D44" s="23" t="s">
        <v>93</v>
      </c>
      <c r="E44" s="26" t="s">
        <v>94</v>
      </c>
      <c r="F44" s="2"/>
      <c r="G44" s="158">
        <v>40.051679586563303</v>
      </c>
      <c r="H44" s="152">
        <v>52.7777777777777</v>
      </c>
      <c r="I44" s="152">
        <v>55.5555555555555</v>
      </c>
      <c r="J44" s="152">
        <v>54.780361757105901</v>
      </c>
      <c r="K44" s="152">
        <v>58.720930232558104</v>
      </c>
      <c r="L44" s="159">
        <v>52.377260981912102</v>
      </c>
      <c r="M44" s="152"/>
      <c r="N44" s="160">
        <v>64.082687338501202</v>
      </c>
      <c r="O44" s="161">
        <v>63.6304909560723</v>
      </c>
      <c r="P44" s="162">
        <v>63.856589147286797</v>
      </c>
      <c r="Q44" s="152"/>
      <c r="R44" s="163">
        <v>55.657069029162002</v>
      </c>
      <c r="S44" s="157"/>
      <c r="T44" s="158">
        <v>-19.1655801825293</v>
      </c>
      <c r="U44" s="152">
        <v>-13.269639065817399</v>
      </c>
      <c r="V44" s="152">
        <v>-11.340206185567</v>
      </c>
      <c r="W44" s="152">
        <v>-4.6119235095612998</v>
      </c>
      <c r="X44" s="152">
        <v>3.4129692832764502</v>
      </c>
      <c r="Y44" s="159">
        <v>-8.8374184843714794</v>
      </c>
      <c r="Z44" s="152"/>
      <c r="AA44" s="160">
        <v>0.50658561296859095</v>
      </c>
      <c r="AB44" s="161">
        <v>1.3374485596707799</v>
      </c>
      <c r="AC44" s="162">
        <v>0.91883614088820798</v>
      </c>
      <c r="AD44" s="152"/>
      <c r="AE44" s="163">
        <v>-5.85388698095535</v>
      </c>
      <c r="AF44" s="29"/>
      <c r="AG44" s="158">
        <v>41.812015503875898</v>
      </c>
      <c r="AH44" s="152">
        <v>52.551679586563303</v>
      </c>
      <c r="AI44" s="152">
        <v>55.507105943152403</v>
      </c>
      <c r="AJ44" s="152">
        <v>54.457364341085203</v>
      </c>
      <c r="AK44" s="152">
        <v>57.332041343669196</v>
      </c>
      <c r="AL44" s="159">
        <v>52.332041343669196</v>
      </c>
      <c r="AM44" s="152"/>
      <c r="AN44" s="160">
        <v>63.549741602067101</v>
      </c>
      <c r="AO44" s="161">
        <v>62.338501291989601</v>
      </c>
      <c r="AP44" s="162">
        <v>62.944121447028401</v>
      </c>
      <c r="AQ44" s="152"/>
      <c r="AR44" s="163">
        <v>55.364064230343303</v>
      </c>
      <c r="AS44" s="157"/>
      <c r="AT44" s="158">
        <v>-1.3338414634146301</v>
      </c>
      <c r="AU44" s="152">
        <v>-1.1543134872417899</v>
      </c>
      <c r="AV44" s="152">
        <v>1.17750956726523</v>
      </c>
      <c r="AW44" s="152">
        <v>2.8048780487804801</v>
      </c>
      <c r="AX44" s="152">
        <v>4.9054373522458601</v>
      </c>
      <c r="AY44" s="159">
        <v>1.40827439444201</v>
      </c>
      <c r="AZ44" s="152"/>
      <c r="BA44" s="160">
        <v>-0.505689001264222</v>
      </c>
      <c r="BB44" s="161">
        <v>0.20768431983385199</v>
      </c>
      <c r="BC44" s="162">
        <v>-0.153708210580248</v>
      </c>
      <c r="BD44" s="152"/>
      <c r="BE44" s="163">
        <v>0.89556004036326897</v>
      </c>
    </row>
    <row r="45" spans="1:57" x14ac:dyDescent="0.25">
      <c r="A45" s="21" t="s">
        <v>33</v>
      </c>
      <c r="B45" s="2" t="str">
        <f t="shared" si="0"/>
        <v>Virginia Mountains</v>
      </c>
      <c r="C45" s="2"/>
      <c r="D45" s="24" t="s">
        <v>93</v>
      </c>
      <c r="E45" s="27" t="s">
        <v>94</v>
      </c>
      <c r="F45" s="2"/>
      <c r="G45" s="158">
        <v>46.334866107654797</v>
      </c>
      <c r="H45" s="152">
        <v>54.476602650797901</v>
      </c>
      <c r="I45" s="152">
        <v>61.008926156342902</v>
      </c>
      <c r="J45" s="152">
        <v>63.903164728157897</v>
      </c>
      <c r="K45" s="152">
        <v>62.564241276710803</v>
      </c>
      <c r="L45" s="159">
        <v>57.657560183932901</v>
      </c>
      <c r="M45" s="152"/>
      <c r="N45" s="160">
        <v>71.098187719772696</v>
      </c>
      <c r="O45" s="161">
        <v>66.702731944820101</v>
      </c>
      <c r="P45" s="162">
        <v>68.900459832296406</v>
      </c>
      <c r="Q45" s="152"/>
      <c r="R45" s="163">
        <v>60.869817226322503</v>
      </c>
      <c r="S45" s="157"/>
      <c r="T45" s="158">
        <v>-0.687226519929237</v>
      </c>
      <c r="U45" s="152">
        <v>-8.4685707221107194</v>
      </c>
      <c r="V45" s="152">
        <v>-2.08764674908738</v>
      </c>
      <c r="W45" s="152">
        <v>-1.39828428822684</v>
      </c>
      <c r="X45" s="152">
        <v>-0.39516856769088998</v>
      </c>
      <c r="Y45" s="159">
        <v>-2.6396461806395801</v>
      </c>
      <c r="Z45" s="152"/>
      <c r="AA45" s="160">
        <v>8.9989557399470996</v>
      </c>
      <c r="AB45" s="161">
        <v>2.7222071950229898</v>
      </c>
      <c r="AC45" s="162">
        <v>5.8676521530039496</v>
      </c>
      <c r="AD45" s="152"/>
      <c r="AE45" s="163">
        <v>-4.1889333206617398E-2</v>
      </c>
      <c r="AF45" s="30"/>
      <c r="AG45" s="158">
        <v>49.187088857834198</v>
      </c>
      <c r="AH45" s="152">
        <v>60.700773714168797</v>
      </c>
      <c r="AI45" s="152">
        <v>62.682711265211701</v>
      </c>
      <c r="AJ45" s="152">
        <v>63.603915969814302</v>
      </c>
      <c r="AK45" s="152">
        <v>63.348970018356098</v>
      </c>
      <c r="AL45" s="159">
        <v>59.910026406773198</v>
      </c>
      <c r="AM45" s="152"/>
      <c r="AN45" s="160">
        <v>71.697600108776896</v>
      </c>
      <c r="AO45" s="161">
        <v>71.847168400299097</v>
      </c>
      <c r="AP45" s="162">
        <v>71.772384254537997</v>
      </c>
      <c r="AQ45" s="152"/>
      <c r="AR45" s="163">
        <v>63.3018739551339</v>
      </c>
      <c r="AS45" s="157"/>
      <c r="AT45" s="158">
        <v>4.0019910861301504</v>
      </c>
      <c r="AU45" s="152">
        <v>-0.21733358573011999</v>
      </c>
      <c r="AV45" s="152">
        <v>0.44663392899166898</v>
      </c>
      <c r="AW45" s="152">
        <v>1.63852546942056</v>
      </c>
      <c r="AX45" s="152">
        <v>0.79812783056284697</v>
      </c>
      <c r="AY45" s="159">
        <v>1.21398048904213</v>
      </c>
      <c r="AZ45" s="152"/>
      <c r="BA45" s="160">
        <v>7.0140199841491597</v>
      </c>
      <c r="BB45" s="161">
        <v>7.1200443294903399</v>
      </c>
      <c r="BC45" s="162">
        <v>7.0670611455869299</v>
      </c>
      <c r="BD45" s="152"/>
      <c r="BE45" s="163">
        <v>3.0430367925505202</v>
      </c>
    </row>
    <row r="46" spans="1:57" x14ac:dyDescent="0.25">
      <c r="A46" s="20" t="s">
        <v>108</v>
      </c>
      <c r="B46" s="2" t="s">
        <v>17</v>
      </c>
      <c r="D46" s="24" t="s">
        <v>93</v>
      </c>
      <c r="E46" s="27" t="s">
        <v>94</v>
      </c>
      <c r="G46" s="158">
        <v>41.568355308813302</v>
      </c>
      <c r="H46" s="152">
        <v>55.655794587092203</v>
      </c>
      <c r="I46" s="152">
        <v>66.238723108952101</v>
      </c>
      <c r="J46" s="152">
        <v>71.963913948646706</v>
      </c>
      <c r="K46" s="152">
        <v>70.194309507286604</v>
      </c>
      <c r="L46" s="159">
        <v>61.124219292158202</v>
      </c>
      <c r="M46" s="152"/>
      <c r="N46" s="160">
        <v>67.765440666204</v>
      </c>
      <c r="O46" s="161">
        <v>70.853573907008993</v>
      </c>
      <c r="P46" s="162">
        <v>69.309507286606504</v>
      </c>
      <c r="Q46" s="152"/>
      <c r="R46" s="163">
        <v>63.462873004857698</v>
      </c>
      <c r="S46" s="157"/>
      <c r="T46" s="158">
        <v>-5.18346736979439</v>
      </c>
      <c r="U46" s="152">
        <v>-1.6237025341304301</v>
      </c>
      <c r="V46" s="152">
        <v>8.5819113924399399</v>
      </c>
      <c r="W46" s="152">
        <v>3.3162997076945699</v>
      </c>
      <c r="X46" s="152">
        <v>12.889011951061899</v>
      </c>
      <c r="Y46" s="159">
        <v>4.2176954302874696</v>
      </c>
      <c r="Z46" s="152"/>
      <c r="AA46" s="160">
        <v>10.2094111003543</v>
      </c>
      <c r="AB46" s="161">
        <v>4.4728717302326801</v>
      </c>
      <c r="AC46" s="162">
        <v>7.2006829319201699</v>
      </c>
      <c r="AD46" s="152"/>
      <c r="AE46" s="163">
        <v>5.1305208719515196</v>
      </c>
      <c r="AG46" s="158">
        <v>51.171061762664799</v>
      </c>
      <c r="AH46" s="152">
        <v>63.740458015267102</v>
      </c>
      <c r="AI46" s="152">
        <v>68.563497571131094</v>
      </c>
      <c r="AJ46" s="152">
        <v>66.412213740458</v>
      </c>
      <c r="AK46" s="152">
        <v>66.655100624566202</v>
      </c>
      <c r="AL46" s="159">
        <v>63.308466342817397</v>
      </c>
      <c r="AM46" s="152"/>
      <c r="AN46" s="160">
        <v>74.227966689798706</v>
      </c>
      <c r="AO46" s="161">
        <v>73.8202637057598</v>
      </c>
      <c r="AP46" s="162">
        <v>74.024115197779295</v>
      </c>
      <c r="AQ46" s="152"/>
      <c r="AR46" s="163">
        <v>66.370080301377996</v>
      </c>
      <c r="AS46" s="157"/>
      <c r="AT46" s="158">
        <v>7.1820028948007302</v>
      </c>
      <c r="AU46" s="152">
        <v>5.7158815862967698</v>
      </c>
      <c r="AV46" s="152">
        <v>11.413274096468299</v>
      </c>
      <c r="AW46" s="152">
        <v>0.27758501040943701</v>
      </c>
      <c r="AX46" s="152">
        <v>4.7916446647607902</v>
      </c>
      <c r="AY46" s="159">
        <v>5.7214074487128901</v>
      </c>
      <c r="AZ46" s="152"/>
      <c r="BA46" s="160">
        <v>14.0299395261227</v>
      </c>
      <c r="BB46" s="161">
        <v>9.7430875049619701</v>
      </c>
      <c r="BC46" s="162">
        <v>11.851352419623399</v>
      </c>
      <c r="BD46" s="152"/>
      <c r="BE46" s="163">
        <v>7.6005629392644902</v>
      </c>
    </row>
    <row r="47" spans="1:57" x14ac:dyDescent="0.25">
      <c r="A47" s="20" t="s">
        <v>109</v>
      </c>
      <c r="B47" s="2" t="s">
        <v>18</v>
      </c>
      <c r="D47" s="24" t="s">
        <v>93</v>
      </c>
      <c r="E47" s="27" t="s">
        <v>94</v>
      </c>
      <c r="G47" s="158">
        <v>49.366677492692403</v>
      </c>
      <c r="H47" s="152">
        <v>63.963768900436598</v>
      </c>
      <c r="I47" s="152">
        <v>75.930136047057104</v>
      </c>
      <c r="J47" s="152">
        <v>78.936162534733398</v>
      </c>
      <c r="K47" s="152">
        <v>72.527155281296203</v>
      </c>
      <c r="L47" s="159">
        <v>68.144780051243103</v>
      </c>
      <c r="M47" s="152"/>
      <c r="N47" s="160">
        <v>77.305041319331593</v>
      </c>
      <c r="O47" s="161">
        <v>79.343942838583899</v>
      </c>
      <c r="P47" s="162">
        <v>78.324492078957803</v>
      </c>
      <c r="Q47" s="152"/>
      <c r="R47" s="163">
        <v>71.053269202018697</v>
      </c>
      <c r="S47" s="157"/>
      <c r="T47" s="158">
        <v>-0.98753243902681498</v>
      </c>
      <c r="U47" s="152">
        <v>-11.207483482470501</v>
      </c>
      <c r="V47" s="152">
        <v>-5.9353410075121102</v>
      </c>
      <c r="W47" s="152">
        <v>-5.0241705736831301</v>
      </c>
      <c r="X47" s="152">
        <v>-3.7984146793276001</v>
      </c>
      <c r="Y47" s="159">
        <v>-5.6480805403635497</v>
      </c>
      <c r="Z47" s="152"/>
      <c r="AA47" s="160">
        <v>4.3171229936540101</v>
      </c>
      <c r="AB47" s="161">
        <v>4.5984458801120001</v>
      </c>
      <c r="AC47" s="162">
        <v>4.4594258647884697</v>
      </c>
      <c r="AD47" s="152"/>
      <c r="AE47" s="163">
        <v>-2.6823373750232502</v>
      </c>
      <c r="AG47" s="158">
        <v>55.162050199009002</v>
      </c>
      <c r="AH47" s="152">
        <v>67.212700475635998</v>
      </c>
      <c r="AI47" s="152">
        <v>73.247965058566606</v>
      </c>
      <c r="AJ47" s="152">
        <v>70.123811070803299</v>
      </c>
      <c r="AK47" s="152">
        <v>70.235710289313602</v>
      </c>
      <c r="AL47" s="159">
        <v>67.196772796188</v>
      </c>
      <c r="AM47" s="152"/>
      <c r="AN47" s="160">
        <v>79.734510079953694</v>
      </c>
      <c r="AO47" s="161">
        <v>78.476546284765405</v>
      </c>
      <c r="AP47" s="162">
        <v>79.105528182359606</v>
      </c>
      <c r="AQ47" s="152"/>
      <c r="AR47" s="163">
        <v>70.599405931403595</v>
      </c>
      <c r="AS47" s="157"/>
      <c r="AT47" s="158">
        <v>4.9809270990850898</v>
      </c>
      <c r="AU47" s="152">
        <v>1.62035550452993</v>
      </c>
      <c r="AV47" s="152">
        <v>5.0511014536926098</v>
      </c>
      <c r="AW47" s="152">
        <v>-3.0784406008681602</v>
      </c>
      <c r="AX47" s="152">
        <v>-1.7445998435943</v>
      </c>
      <c r="AY47" s="159">
        <v>1.12130490129479</v>
      </c>
      <c r="AZ47" s="152"/>
      <c r="BA47" s="160">
        <v>7.9504525660101599</v>
      </c>
      <c r="BB47" s="161">
        <v>7.7534721204776504</v>
      </c>
      <c r="BC47" s="162">
        <v>7.8526555201748902</v>
      </c>
      <c r="BD47" s="152"/>
      <c r="BE47" s="163">
        <v>3.1827801379999601</v>
      </c>
    </row>
    <row r="48" spans="1:57" x14ac:dyDescent="0.25">
      <c r="A48" s="20" t="s">
        <v>110</v>
      </c>
      <c r="B48" s="2" t="s">
        <v>19</v>
      </c>
      <c r="D48" s="24" t="s">
        <v>93</v>
      </c>
      <c r="E48" s="27" t="s">
        <v>94</v>
      </c>
      <c r="G48" s="158">
        <v>53.032908390157097</v>
      </c>
      <c r="H48" s="152">
        <v>66.403794841387395</v>
      </c>
      <c r="I48" s="152">
        <v>75.2179069077972</v>
      </c>
      <c r="J48" s="152">
        <v>80.587014527127096</v>
      </c>
      <c r="K48" s="152">
        <v>77.521494218796306</v>
      </c>
      <c r="L48" s="159">
        <v>70.552623777053</v>
      </c>
      <c r="M48" s="152"/>
      <c r="N48" s="160">
        <v>83.050696709160903</v>
      </c>
      <c r="O48" s="161">
        <v>83.661428994959905</v>
      </c>
      <c r="P48" s="162">
        <v>83.356062852060404</v>
      </c>
      <c r="Q48" s="152"/>
      <c r="R48" s="163">
        <v>74.210749227055103</v>
      </c>
      <c r="S48" s="157"/>
      <c r="T48" s="158">
        <v>-4.8726512235022499</v>
      </c>
      <c r="U48" s="152">
        <v>-10.6870981012976</v>
      </c>
      <c r="V48" s="152">
        <v>-8.4060960131218998</v>
      </c>
      <c r="W48" s="152">
        <v>-3.4575840862740499</v>
      </c>
      <c r="X48" s="152">
        <v>-0.33380453804138599</v>
      </c>
      <c r="Y48" s="159">
        <v>-5.5455632771349403</v>
      </c>
      <c r="Z48" s="152"/>
      <c r="AA48" s="160">
        <v>3.74761667777635</v>
      </c>
      <c r="AB48" s="161">
        <v>1.1803404868782601</v>
      </c>
      <c r="AC48" s="162">
        <v>2.4431960290117698</v>
      </c>
      <c r="AD48" s="152"/>
      <c r="AE48" s="163">
        <v>-3.12103049381584</v>
      </c>
      <c r="AG48" s="158">
        <v>58.6681591744751</v>
      </c>
      <c r="AH48" s="152">
        <v>70.175087469608002</v>
      </c>
      <c r="AI48" s="152">
        <v>75.388424361027106</v>
      </c>
      <c r="AJ48" s="152">
        <v>73.9777916147779</v>
      </c>
      <c r="AK48" s="152">
        <v>74.7071991935005</v>
      </c>
      <c r="AL48" s="159">
        <v>70.5834736817135</v>
      </c>
      <c r="AM48" s="152"/>
      <c r="AN48" s="160">
        <v>83.086491134436301</v>
      </c>
      <c r="AO48" s="161">
        <v>81.979778212654907</v>
      </c>
      <c r="AP48" s="162">
        <v>82.533134673545604</v>
      </c>
      <c r="AQ48" s="152"/>
      <c r="AR48" s="163">
        <v>73.997691460521807</v>
      </c>
      <c r="AS48" s="157"/>
      <c r="AT48" s="158">
        <v>1.9181726285273699</v>
      </c>
      <c r="AU48" s="152">
        <v>-0.65980888788284897</v>
      </c>
      <c r="AV48" s="152">
        <v>2.9115275632205901</v>
      </c>
      <c r="AW48" s="152">
        <v>-1.0932948375764799</v>
      </c>
      <c r="AX48" s="152">
        <v>-1.72334692188237E-2</v>
      </c>
      <c r="AY48" s="159">
        <v>0.55303725390279801</v>
      </c>
      <c r="AZ48" s="152"/>
      <c r="BA48" s="160">
        <v>3.1516199615348599</v>
      </c>
      <c r="BB48" s="161">
        <v>1.5341589667644699</v>
      </c>
      <c r="BC48" s="162">
        <v>2.34192095181688</v>
      </c>
      <c r="BD48" s="152"/>
      <c r="BE48" s="163">
        <v>1.1163147157936399</v>
      </c>
    </row>
    <row r="49" spans="1:57" x14ac:dyDescent="0.25">
      <c r="A49" s="20" t="s">
        <v>111</v>
      </c>
      <c r="B49" s="2" t="s">
        <v>20</v>
      </c>
      <c r="D49" s="24" t="s">
        <v>93</v>
      </c>
      <c r="E49" s="27" t="s">
        <v>94</v>
      </c>
      <c r="G49" s="158">
        <v>50.866081282088103</v>
      </c>
      <c r="H49" s="152">
        <v>64.529053308382501</v>
      </c>
      <c r="I49" s="152">
        <v>70.243750299889598</v>
      </c>
      <c r="J49" s="152">
        <v>74.156710330598301</v>
      </c>
      <c r="K49" s="152">
        <v>73.484957535626805</v>
      </c>
      <c r="L49" s="159">
        <v>66.656110551317099</v>
      </c>
      <c r="M49" s="152"/>
      <c r="N49" s="160">
        <v>81.454824624538105</v>
      </c>
      <c r="O49" s="161">
        <v>81.068566767429502</v>
      </c>
      <c r="P49" s="162">
        <v>81.261695695983803</v>
      </c>
      <c r="Q49" s="152"/>
      <c r="R49" s="163">
        <v>70.829134878364698</v>
      </c>
      <c r="S49" s="157"/>
      <c r="T49" s="158">
        <v>-2.48054756976908</v>
      </c>
      <c r="U49" s="152">
        <v>-4.9652006257185999</v>
      </c>
      <c r="V49" s="152">
        <v>-3.9608418162319601</v>
      </c>
      <c r="W49" s="152">
        <v>-1.4549498584677301</v>
      </c>
      <c r="X49" s="152">
        <v>3.4957183322908798</v>
      </c>
      <c r="Y49" s="159">
        <v>-1.8191026788757101</v>
      </c>
      <c r="Z49" s="152"/>
      <c r="AA49" s="160">
        <v>6.5508400710503398</v>
      </c>
      <c r="AB49" s="161">
        <v>3.5682652547306799</v>
      </c>
      <c r="AC49" s="162">
        <v>5.0419279485310202</v>
      </c>
      <c r="AD49" s="152"/>
      <c r="AE49" s="163">
        <v>0.329020316583853</v>
      </c>
      <c r="AG49" s="158">
        <v>55.197578247472798</v>
      </c>
      <c r="AH49" s="152">
        <v>67.240871878960405</v>
      </c>
      <c r="AI49" s="152">
        <v>70.821876688479307</v>
      </c>
      <c r="AJ49" s="152">
        <v>71.230713814012105</v>
      </c>
      <c r="AK49" s="152">
        <v>71.813051569910499</v>
      </c>
      <c r="AL49" s="159">
        <v>67.261964808116304</v>
      </c>
      <c r="AM49" s="152"/>
      <c r="AN49" s="160">
        <v>81.276940625562801</v>
      </c>
      <c r="AO49" s="161">
        <v>80.988173140421395</v>
      </c>
      <c r="AP49" s="162">
        <v>81.132556882992105</v>
      </c>
      <c r="AQ49" s="152"/>
      <c r="AR49" s="163">
        <v>71.225528206465398</v>
      </c>
      <c r="AS49" s="157"/>
      <c r="AT49" s="158">
        <v>3.6726851073959899</v>
      </c>
      <c r="AU49" s="152">
        <v>1.54644587823182</v>
      </c>
      <c r="AV49" s="152">
        <v>2.8246606998942498</v>
      </c>
      <c r="AW49" s="152">
        <v>2.6217169626295198</v>
      </c>
      <c r="AX49" s="152">
        <v>2.93307367980572</v>
      </c>
      <c r="AY49" s="159">
        <v>2.68320617788785</v>
      </c>
      <c r="AZ49" s="152"/>
      <c r="BA49" s="160">
        <v>4.4337423000074399</v>
      </c>
      <c r="BB49" s="161">
        <v>3.7146738265152499</v>
      </c>
      <c r="BC49" s="162">
        <v>4.0736058426000303</v>
      </c>
      <c r="BD49" s="152"/>
      <c r="BE49" s="163">
        <v>3.1318681423218799</v>
      </c>
    </row>
    <row r="50" spans="1:57" x14ac:dyDescent="0.25">
      <c r="A50" s="20" t="s">
        <v>112</v>
      </c>
      <c r="B50" s="2" t="s">
        <v>21</v>
      </c>
      <c r="D50" s="24" t="s">
        <v>93</v>
      </c>
      <c r="E50" s="27" t="s">
        <v>94</v>
      </c>
      <c r="G50" s="158">
        <v>50.539148805070099</v>
      </c>
      <c r="H50" s="152">
        <v>59.601249944984801</v>
      </c>
      <c r="I50" s="152">
        <v>64.240130275956105</v>
      </c>
      <c r="J50" s="152">
        <v>65.322829100831797</v>
      </c>
      <c r="K50" s="152">
        <v>66.128251397385597</v>
      </c>
      <c r="L50" s="159">
        <v>61.166321904845702</v>
      </c>
      <c r="M50" s="152"/>
      <c r="N50" s="160">
        <v>73.302231415870693</v>
      </c>
      <c r="O50" s="161">
        <v>72.888517230755596</v>
      </c>
      <c r="P50" s="162">
        <v>73.095374323313195</v>
      </c>
      <c r="Q50" s="152"/>
      <c r="R50" s="163">
        <v>64.574622595836402</v>
      </c>
      <c r="S50" s="157"/>
      <c r="T50" s="158">
        <v>-5.0917295809434302</v>
      </c>
      <c r="U50" s="152">
        <v>-6.2078639304790499</v>
      </c>
      <c r="V50" s="152">
        <v>-3.6900160655854601</v>
      </c>
      <c r="W50" s="152">
        <v>-2.48436895599969</v>
      </c>
      <c r="X50" s="152">
        <v>2.4478455978419699E-2</v>
      </c>
      <c r="Y50" s="159">
        <v>-3.4003917393078402</v>
      </c>
      <c r="Z50" s="152"/>
      <c r="AA50" s="160">
        <v>3.8071790299998498</v>
      </c>
      <c r="AB50" s="161">
        <v>-0.274475060413783</v>
      </c>
      <c r="AC50" s="162">
        <v>1.73119861339159</v>
      </c>
      <c r="AD50" s="152"/>
      <c r="AE50" s="163">
        <v>-1.7983396872669599</v>
      </c>
      <c r="AG50" s="158">
        <v>55.014139896602003</v>
      </c>
      <c r="AH50" s="152">
        <v>62.676196367814001</v>
      </c>
      <c r="AI50" s="152">
        <v>65.402012267772804</v>
      </c>
      <c r="AJ50" s="152">
        <v>65.793654295926899</v>
      </c>
      <c r="AK50" s="152">
        <v>66.682847182383796</v>
      </c>
      <c r="AL50" s="159">
        <v>63.1160316128747</v>
      </c>
      <c r="AM50" s="152"/>
      <c r="AN50" s="160">
        <v>75.158863245223003</v>
      </c>
      <c r="AO50" s="161">
        <v>74.568642160540094</v>
      </c>
      <c r="AP50" s="162">
        <v>74.863752702881598</v>
      </c>
      <c r="AQ50" s="152"/>
      <c r="AR50" s="163">
        <v>66.473793412248398</v>
      </c>
      <c r="AS50" s="157"/>
      <c r="AT50" s="158">
        <v>1.31089479372575</v>
      </c>
      <c r="AU50" s="152">
        <v>0.54080973628656903</v>
      </c>
      <c r="AV50" s="152">
        <v>1.0215039111048601</v>
      </c>
      <c r="AW50" s="152">
        <v>2.500321459137</v>
      </c>
      <c r="AX50" s="152">
        <v>3.29466761347794</v>
      </c>
      <c r="AY50" s="159">
        <v>1.75845758096056</v>
      </c>
      <c r="AZ50" s="152"/>
      <c r="BA50" s="160">
        <v>5.1087607083818902</v>
      </c>
      <c r="BB50" s="161">
        <v>3.3837277672655102</v>
      </c>
      <c r="BC50" s="162">
        <v>4.2425078075711404</v>
      </c>
      <c r="BD50" s="152"/>
      <c r="BE50" s="163">
        <v>2.5467206739064498</v>
      </c>
    </row>
    <row r="51" spans="1:57" x14ac:dyDescent="0.25">
      <c r="A51" s="21" t="s">
        <v>113</v>
      </c>
      <c r="B51" s="2" t="s">
        <v>22</v>
      </c>
      <c r="D51" s="24" t="s">
        <v>93</v>
      </c>
      <c r="E51" s="27" t="s">
        <v>94</v>
      </c>
      <c r="G51" s="158">
        <v>50.2778427702386</v>
      </c>
      <c r="H51" s="152">
        <v>55.080135704258304</v>
      </c>
      <c r="I51" s="152">
        <v>56.910973327093998</v>
      </c>
      <c r="J51" s="152">
        <v>58.6686944314459</v>
      </c>
      <c r="K51" s="152">
        <v>59.502222742161898</v>
      </c>
      <c r="L51" s="159">
        <v>56.087973795039701</v>
      </c>
      <c r="M51" s="152"/>
      <c r="N51" s="160">
        <v>66.846045858680299</v>
      </c>
      <c r="O51" s="161">
        <v>67.194080486663495</v>
      </c>
      <c r="P51" s="162">
        <v>67.020063172671897</v>
      </c>
      <c r="Q51" s="152"/>
      <c r="R51" s="163">
        <v>59.211427902934602</v>
      </c>
      <c r="S51" s="157"/>
      <c r="T51" s="158">
        <v>1.4729921872885301</v>
      </c>
      <c r="U51" s="152">
        <v>0.45708045557962601</v>
      </c>
      <c r="V51" s="152">
        <v>0.82955069379013502</v>
      </c>
      <c r="W51" s="152">
        <v>2.0930245080948402</v>
      </c>
      <c r="X51" s="152">
        <v>3.3605134561270402</v>
      </c>
      <c r="Y51" s="159">
        <v>1.66248142666926</v>
      </c>
      <c r="Z51" s="152"/>
      <c r="AA51" s="160">
        <v>5.8844567280345101</v>
      </c>
      <c r="AB51" s="161">
        <v>3.4631853816714799</v>
      </c>
      <c r="AC51" s="162">
        <v>4.6566761985127201</v>
      </c>
      <c r="AD51" s="152"/>
      <c r="AE51" s="163">
        <v>2.6118655120220602</v>
      </c>
      <c r="AG51" s="158">
        <v>53.032142021525502</v>
      </c>
      <c r="AH51" s="152">
        <v>56.476661207299898</v>
      </c>
      <c r="AI51" s="152">
        <v>57.931679925128599</v>
      </c>
      <c r="AJ51" s="152">
        <v>59.599467711745397</v>
      </c>
      <c r="AK51" s="152">
        <v>61.639418577444999</v>
      </c>
      <c r="AL51" s="159">
        <v>57.735873888628902</v>
      </c>
      <c r="AM51" s="152"/>
      <c r="AN51" s="160">
        <v>69.7319548432381</v>
      </c>
      <c r="AO51" s="161">
        <v>69.365641085633996</v>
      </c>
      <c r="AP51" s="162">
        <v>69.548797964436105</v>
      </c>
      <c r="AQ51" s="152"/>
      <c r="AR51" s="163">
        <v>61.110995053145203</v>
      </c>
      <c r="AS51" s="157"/>
      <c r="AT51" s="158">
        <v>3.7733512290215301</v>
      </c>
      <c r="AU51" s="152">
        <v>3.15508507449207</v>
      </c>
      <c r="AV51" s="152">
        <v>3.7186862904992499</v>
      </c>
      <c r="AW51" s="152">
        <v>4.2007458495167604</v>
      </c>
      <c r="AX51" s="152">
        <v>4.9593920991303602</v>
      </c>
      <c r="AY51" s="159">
        <v>3.97728626054881</v>
      </c>
      <c r="AZ51" s="152"/>
      <c r="BA51" s="160">
        <v>5.8546452769795101</v>
      </c>
      <c r="BB51" s="161">
        <v>4.3384701992208496</v>
      </c>
      <c r="BC51" s="162">
        <v>5.09308582352977</v>
      </c>
      <c r="BD51" s="152"/>
      <c r="BE51" s="163">
        <v>4.33615783064241</v>
      </c>
    </row>
    <row r="52" spans="1:57" x14ac:dyDescent="0.25">
      <c r="A52" s="33" t="s">
        <v>48</v>
      </c>
      <c r="B52" t="s">
        <v>48</v>
      </c>
      <c r="D52" s="24" t="s">
        <v>93</v>
      </c>
      <c r="E52" s="27" t="s">
        <v>94</v>
      </c>
      <c r="G52" s="158">
        <v>46.810901938746802</v>
      </c>
      <c r="H52" s="152">
        <v>65.243045799381804</v>
      </c>
      <c r="I52" s="152">
        <v>70.862601854453402</v>
      </c>
      <c r="J52" s="152">
        <v>71.115481876931696</v>
      </c>
      <c r="K52" s="152">
        <v>67.603259342511905</v>
      </c>
      <c r="L52" s="159">
        <v>64.327058162405095</v>
      </c>
      <c r="M52" s="152"/>
      <c r="N52" s="160">
        <v>73.869064343916804</v>
      </c>
      <c r="O52" s="161">
        <v>69.008148356279804</v>
      </c>
      <c r="P52" s="162">
        <v>71.438606350098297</v>
      </c>
      <c r="Q52" s="152"/>
      <c r="R52" s="163">
        <v>66.358929073174593</v>
      </c>
      <c r="S52" s="157"/>
      <c r="T52" s="158">
        <v>-5.5823823676278002</v>
      </c>
      <c r="U52" s="152">
        <v>-8.6267292809669005</v>
      </c>
      <c r="V52" s="152">
        <v>-3.0454846126463999</v>
      </c>
      <c r="W52" s="152">
        <v>-0.69540529837444998</v>
      </c>
      <c r="X52" s="152">
        <v>4.4063354420384302</v>
      </c>
      <c r="Y52" s="159">
        <v>-2.6626185590279698</v>
      </c>
      <c r="Z52" s="152"/>
      <c r="AA52" s="160">
        <v>10.937175294074001</v>
      </c>
      <c r="AB52" s="161">
        <v>1.52571693514688</v>
      </c>
      <c r="AC52" s="162">
        <v>6.1830202662311802</v>
      </c>
      <c r="AD52" s="152"/>
      <c r="AE52" s="163">
        <v>-0.10289786576013001</v>
      </c>
      <c r="AG52" s="158">
        <v>48.033155380724899</v>
      </c>
      <c r="AH52" s="152">
        <v>65.805001404888998</v>
      </c>
      <c r="AI52" s="152">
        <v>69.064343916830495</v>
      </c>
      <c r="AJ52" s="152">
        <v>67.111548187693103</v>
      </c>
      <c r="AK52" s="152">
        <v>63.255127844900201</v>
      </c>
      <c r="AL52" s="159">
        <v>62.653835347007501</v>
      </c>
      <c r="AM52" s="152"/>
      <c r="AN52" s="160">
        <v>69.148637257656603</v>
      </c>
      <c r="AO52" s="161">
        <v>68.291654959258196</v>
      </c>
      <c r="AP52" s="162">
        <v>68.720146108457399</v>
      </c>
      <c r="AQ52" s="152"/>
      <c r="AR52" s="163">
        <v>64.387066993136102</v>
      </c>
      <c r="AS52" s="157"/>
      <c r="AT52" s="158">
        <v>-6.86348041747077</v>
      </c>
      <c r="AU52" s="152">
        <v>-5.1814293354841396</v>
      </c>
      <c r="AV52" s="152">
        <v>-2.1508687528686798</v>
      </c>
      <c r="AW52" s="152">
        <v>-0.51558987973372605</v>
      </c>
      <c r="AX52" s="152">
        <v>-3.6526663453651298</v>
      </c>
      <c r="AY52" s="159">
        <v>-3.5111765691163099</v>
      </c>
      <c r="AZ52" s="152"/>
      <c r="BA52" s="160">
        <v>-0.222924109051851</v>
      </c>
      <c r="BB52" s="161">
        <v>-1.80072382873896</v>
      </c>
      <c r="BC52" s="162">
        <v>-1.0131922504951301</v>
      </c>
      <c r="BD52" s="152"/>
      <c r="BE52" s="163">
        <v>-2.76290064564312</v>
      </c>
    </row>
    <row r="53" spans="1:57" x14ac:dyDescent="0.25">
      <c r="A53" s="144" t="s">
        <v>53</v>
      </c>
      <c r="B53" t="s">
        <v>53</v>
      </c>
      <c r="D53" s="24" t="s">
        <v>93</v>
      </c>
      <c r="E53" s="27" t="s">
        <v>94</v>
      </c>
      <c r="G53" s="158">
        <v>45.703422053231897</v>
      </c>
      <c r="H53" s="152">
        <v>51.452471482889699</v>
      </c>
      <c r="I53" s="152">
        <v>55.315589353612097</v>
      </c>
      <c r="J53" s="152">
        <v>56.288973384030399</v>
      </c>
      <c r="K53" s="152">
        <v>58.357414448669203</v>
      </c>
      <c r="L53" s="159">
        <v>53.423574144486601</v>
      </c>
      <c r="M53" s="152"/>
      <c r="N53" s="160">
        <v>68.730038022813602</v>
      </c>
      <c r="O53" s="161">
        <v>70.038022813688201</v>
      </c>
      <c r="P53" s="162">
        <v>69.384030418250902</v>
      </c>
      <c r="Q53" s="152"/>
      <c r="R53" s="163">
        <v>57.983704508419301</v>
      </c>
      <c r="S53" s="157"/>
      <c r="T53" s="158">
        <v>-4.3723278685292799</v>
      </c>
      <c r="U53" s="152">
        <v>-10.7631994721947</v>
      </c>
      <c r="V53" s="152">
        <v>-6.6703003772475098</v>
      </c>
      <c r="W53" s="152">
        <v>-4.9783264991674701</v>
      </c>
      <c r="X53" s="152">
        <v>-2.1262791960890799</v>
      </c>
      <c r="Y53" s="159">
        <v>-5.8063409286902399</v>
      </c>
      <c r="Z53" s="152"/>
      <c r="AA53" s="160">
        <v>0.13309014289439999</v>
      </c>
      <c r="AB53" s="161">
        <v>1.3753672512855299</v>
      </c>
      <c r="AC53" s="162">
        <v>0.75625422481645899</v>
      </c>
      <c r="AD53" s="152"/>
      <c r="AE53" s="163">
        <v>-3.6610255816774799</v>
      </c>
      <c r="AG53" s="158">
        <v>47.908745247148197</v>
      </c>
      <c r="AH53" s="152">
        <v>55.623574144486597</v>
      </c>
      <c r="AI53" s="152">
        <v>58.319391634980903</v>
      </c>
      <c r="AJ53" s="152">
        <v>59.9201520912547</v>
      </c>
      <c r="AK53" s="152">
        <v>62.201520912547501</v>
      </c>
      <c r="AL53" s="159">
        <v>56.794676806083601</v>
      </c>
      <c r="AM53" s="152"/>
      <c r="AN53" s="160">
        <v>72.114068441064603</v>
      </c>
      <c r="AO53" s="161">
        <v>72.334600760456198</v>
      </c>
      <c r="AP53" s="162">
        <v>72.2243346007604</v>
      </c>
      <c r="AQ53" s="152"/>
      <c r="AR53" s="163">
        <v>61.203150461705498</v>
      </c>
      <c r="AS53" s="157"/>
      <c r="AT53" s="158">
        <v>-0.355365417672249</v>
      </c>
      <c r="AU53" s="152">
        <v>-2.12251853087598</v>
      </c>
      <c r="AV53" s="152">
        <v>-0.41168613895610001</v>
      </c>
      <c r="AW53" s="152">
        <v>3.07830612847527</v>
      </c>
      <c r="AX53" s="152">
        <v>5.0919658617961296</v>
      </c>
      <c r="AY53" s="159">
        <v>1.1343394106290801</v>
      </c>
      <c r="AZ53" s="152"/>
      <c r="BA53" s="160">
        <v>2.8642049867905999</v>
      </c>
      <c r="BB53" s="161">
        <v>0.12101117047506101</v>
      </c>
      <c r="BC53" s="162">
        <v>1.47197835387391</v>
      </c>
      <c r="BD53" s="152"/>
      <c r="BE53" s="163">
        <v>1.2479278872944599</v>
      </c>
    </row>
    <row r="54" spans="1:57" x14ac:dyDescent="0.25">
      <c r="A54" s="145" t="s">
        <v>60</v>
      </c>
      <c r="B54" t="s">
        <v>60</v>
      </c>
      <c r="D54" s="24" t="s">
        <v>93</v>
      </c>
      <c r="E54" s="27" t="s">
        <v>94</v>
      </c>
      <c r="G54" s="164">
        <v>52.774715178243198</v>
      </c>
      <c r="H54" s="165">
        <v>71.003307607497206</v>
      </c>
      <c r="I54" s="165">
        <v>78.647556045571406</v>
      </c>
      <c r="J54" s="165">
        <v>88.901139287026794</v>
      </c>
      <c r="K54" s="165">
        <v>90.922454979786806</v>
      </c>
      <c r="L54" s="166">
        <v>76.449834619625094</v>
      </c>
      <c r="M54" s="152"/>
      <c r="N54" s="167">
        <v>93.531789783167895</v>
      </c>
      <c r="O54" s="168">
        <v>93.348033811098801</v>
      </c>
      <c r="P54" s="169">
        <v>93.439911797133405</v>
      </c>
      <c r="Q54" s="152"/>
      <c r="R54" s="170">
        <v>81.304142384627497</v>
      </c>
      <c r="S54" s="157"/>
      <c r="T54" s="164">
        <v>12.037411017838201</v>
      </c>
      <c r="U54" s="165">
        <v>14.828102120735601</v>
      </c>
      <c r="V54" s="165">
        <v>13.494201741590199</v>
      </c>
      <c r="W54" s="165">
        <v>13.915653080438201</v>
      </c>
      <c r="X54" s="165">
        <v>18.512399525324899</v>
      </c>
      <c r="Y54" s="166">
        <v>14.790747243403001</v>
      </c>
      <c r="Z54" s="152"/>
      <c r="AA54" s="167">
        <v>26.661734269521599</v>
      </c>
      <c r="AB54" s="168">
        <v>34.632562217464802</v>
      </c>
      <c r="AC54" s="169">
        <v>30.521657466896901</v>
      </c>
      <c r="AD54" s="152"/>
      <c r="AE54" s="170">
        <v>19.520805459478101</v>
      </c>
      <c r="AG54" s="164">
        <v>60.271958838662201</v>
      </c>
      <c r="AH54" s="165">
        <v>72.556045571480993</v>
      </c>
      <c r="AI54" s="165">
        <v>77.986034546122696</v>
      </c>
      <c r="AJ54" s="165">
        <v>78.270856302829799</v>
      </c>
      <c r="AK54" s="165">
        <v>76.460859977949198</v>
      </c>
      <c r="AL54" s="166">
        <v>73.109151047409</v>
      </c>
      <c r="AM54" s="152"/>
      <c r="AN54" s="167">
        <v>84.959573686144694</v>
      </c>
      <c r="AO54" s="168">
        <v>82.993384785005503</v>
      </c>
      <c r="AP54" s="169">
        <v>83.976479235575098</v>
      </c>
      <c r="AQ54" s="152"/>
      <c r="AR54" s="170">
        <v>76.214101958313606</v>
      </c>
      <c r="AS54" s="157"/>
      <c r="AT54" s="164">
        <v>22.55096786132</v>
      </c>
      <c r="AU54" s="165">
        <v>19.708662717773102</v>
      </c>
      <c r="AV54" s="165">
        <v>23.4687987499453</v>
      </c>
      <c r="AW54" s="165">
        <v>20.166287524597699</v>
      </c>
      <c r="AX54" s="165">
        <v>20.194914589623</v>
      </c>
      <c r="AY54" s="166">
        <v>21.137616517991301</v>
      </c>
      <c r="AZ54" s="152"/>
      <c r="BA54" s="167">
        <v>18.880392351935601</v>
      </c>
      <c r="BB54" s="168">
        <v>18.788508596464698</v>
      </c>
      <c r="BC54" s="169">
        <v>18.834970546849</v>
      </c>
      <c r="BD54" s="152"/>
      <c r="BE54" s="170">
        <v>20.399054819384698</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honeticPr fontId="29"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topLeftCell="A18" zoomScale="80" zoomScaleNormal="80" workbookViewId="0">
      <selection activeCell="AG42" sqref="AG42:BE54"/>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228" t="s">
        <v>81</v>
      </c>
      <c r="E2" s="229"/>
      <c r="G2" s="222" t="s">
        <v>114</v>
      </c>
      <c r="H2" s="223"/>
      <c r="I2" s="223"/>
      <c r="J2" s="223"/>
      <c r="K2" s="223"/>
      <c r="L2" s="223"/>
      <c r="M2" s="223"/>
      <c r="N2" s="223"/>
      <c r="O2" s="223"/>
      <c r="P2" s="223"/>
      <c r="Q2" s="223"/>
      <c r="R2" s="223"/>
      <c r="T2" s="222" t="s">
        <v>115</v>
      </c>
      <c r="U2" s="223"/>
      <c r="V2" s="223"/>
      <c r="W2" s="223"/>
      <c r="X2" s="223"/>
      <c r="Y2" s="223"/>
      <c r="Z2" s="223"/>
      <c r="AA2" s="223"/>
      <c r="AB2" s="223"/>
      <c r="AC2" s="223"/>
      <c r="AD2" s="223"/>
      <c r="AE2" s="223"/>
      <c r="AF2" s="3"/>
      <c r="AG2" s="222" t="s">
        <v>116</v>
      </c>
      <c r="AH2" s="223"/>
      <c r="AI2" s="223"/>
      <c r="AJ2" s="223"/>
      <c r="AK2" s="223"/>
      <c r="AL2" s="223"/>
      <c r="AM2" s="223"/>
      <c r="AN2" s="223"/>
      <c r="AO2" s="223"/>
      <c r="AP2" s="223"/>
      <c r="AQ2" s="223"/>
      <c r="AR2" s="223"/>
      <c r="AT2" s="222" t="s">
        <v>117</v>
      </c>
      <c r="AU2" s="223"/>
      <c r="AV2" s="223"/>
      <c r="AW2" s="223"/>
      <c r="AX2" s="223"/>
      <c r="AY2" s="223"/>
      <c r="AZ2" s="223"/>
      <c r="BA2" s="223"/>
      <c r="BB2" s="223"/>
      <c r="BC2" s="223"/>
      <c r="BD2" s="223"/>
      <c r="BE2" s="223"/>
    </row>
    <row r="3" spans="1:57" ht="13" x14ac:dyDescent="0.25">
      <c r="A3" s="31"/>
      <c r="B3" s="31"/>
      <c r="C3" s="2"/>
      <c r="D3" s="230" t="s">
        <v>86</v>
      </c>
      <c r="E3" s="232" t="s">
        <v>87</v>
      </c>
      <c r="F3" s="4"/>
      <c r="G3" s="220" t="s">
        <v>65</v>
      </c>
      <c r="H3" s="216" t="s">
        <v>66</v>
      </c>
      <c r="I3" s="216" t="s">
        <v>88</v>
      </c>
      <c r="J3" s="216" t="s">
        <v>68</v>
      </c>
      <c r="K3" s="216" t="s">
        <v>89</v>
      </c>
      <c r="L3" s="218" t="s">
        <v>90</v>
      </c>
      <c r="M3" s="4"/>
      <c r="N3" s="220" t="s">
        <v>70</v>
      </c>
      <c r="O3" s="216" t="s">
        <v>71</v>
      </c>
      <c r="P3" s="218" t="s">
        <v>91</v>
      </c>
      <c r="Q3" s="2"/>
      <c r="R3" s="224" t="s">
        <v>92</v>
      </c>
      <c r="S3" s="2"/>
      <c r="T3" s="220" t="s">
        <v>65</v>
      </c>
      <c r="U3" s="216" t="s">
        <v>66</v>
      </c>
      <c r="V3" s="216" t="s">
        <v>88</v>
      </c>
      <c r="W3" s="216" t="s">
        <v>68</v>
      </c>
      <c r="X3" s="216" t="s">
        <v>89</v>
      </c>
      <c r="Y3" s="218" t="s">
        <v>90</v>
      </c>
      <c r="Z3" s="2"/>
      <c r="AA3" s="220" t="s">
        <v>70</v>
      </c>
      <c r="AB3" s="216" t="s">
        <v>71</v>
      </c>
      <c r="AC3" s="218" t="s">
        <v>91</v>
      </c>
      <c r="AD3" s="1"/>
      <c r="AE3" s="226" t="s">
        <v>92</v>
      </c>
      <c r="AF3" s="36"/>
      <c r="AG3" s="220" t="s">
        <v>65</v>
      </c>
      <c r="AH3" s="216" t="s">
        <v>66</v>
      </c>
      <c r="AI3" s="216" t="s">
        <v>88</v>
      </c>
      <c r="AJ3" s="216" t="s">
        <v>68</v>
      </c>
      <c r="AK3" s="216" t="s">
        <v>89</v>
      </c>
      <c r="AL3" s="218" t="s">
        <v>90</v>
      </c>
      <c r="AM3" s="4"/>
      <c r="AN3" s="220" t="s">
        <v>70</v>
      </c>
      <c r="AO3" s="216" t="s">
        <v>71</v>
      </c>
      <c r="AP3" s="218" t="s">
        <v>91</v>
      </c>
      <c r="AQ3" s="2"/>
      <c r="AR3" s="224" t="s">
        <v>92</v>
      </c>
      <c r="AS3" s="2"/>
      <c r="AT3" s="220" t="s">
        <v>65</v>
      </c>
      <c r="AU3" s="216" t="s">
        <v>66</v>
      </c>
      <c r="AV3" s="216" t="s">
        <v>88</v>
      </c>
      <c r="AW3" s="216" t="s">
        <v>68</v>
      </c>
      <c r="AX3" s="216" t="s">
        <v>89</v>
      </c>
      <c r="AY3" s="218" t="s">
        <v>90</v>
      </c>
      <c r="AZ3" s="2"/>
      <c r="BA3" s="220" t="s">
        <v>70</v>
      </c>
      <c r="BB3" s="216" t="s">
        <v>71</v>
      </c>
      <c r="BC3" s="218" t="s">
        <v>91</v>
      </c>
      <c r="BD3" s="1"/>
      <c r="BE3" s="226" t="s">
        <v>92</v>
      </c>
    </row>
    <row r="4" spans="1:57" ht="13" x14ac:dyDescent="0.25">
      <c r="A4" s="31"/>
      <c r="B4" s="31"/>
      <c r="C4" s="2"/>
      <c r="D4" s="231"/>
      <c r="E4" s="233"/>
      <c r="F4" s="4"/>
      <c r="G4" s="221"/>
      <c r="H4" s="217"/>
      <c r="I4" s="217"/>
      <c r="J4" s="217"/>
      <c r="K4" s="217"/>
      <c r="L4" s="219"/>
      <c r="M4" s="4"/>
      <c r="N4" s="221"/>
      <c r="O4" s="217"/>
      <c r="P4" s="219"/>
      <c r="Q4" s="2"/>
      <c r="R4" s="225"/>
      <c r="S4" s="2"/>
      <c r="T4" s="221"/>
      <c r="U4" s="217"/>
      <c r="V4" s="217"/>
      <c r="W4" s="217"/>
      <c r="X4" s="217"/>
      <c r="Y4" s="219"/>
      <c r="Z4" s="2"/>
      <c r="AA4" s="221"/>
      <c r="AB4" s="217"/>
      <c r="AC4" s="219"/>
      <c r="AD4" s="1"/>
      <c r="AE4" s="227"/>
      <c r="AF4" s="37"/>
      <c r="AG4" s="221"/>
      <c r="AH4" s="217"/>
      <c r="AI4" s="217"/>
      <c r="AJ4" s="217"/>
      <c r="AK4" s="217"/>
      <c r="AL4" s="219"/>
      <c r="AM4" s="4"/>
      <c r="AN4" s="221"/>
      <c r="AO4" s="217"/>
      <c r="AP4" s="219"/>
      <c r="AQ4" s="2"/>
      <c r="AR4" s="225"/>
      <c r="AS4" s="2"/>
      <c r="AT4" s="221"/>
      <c r="AU4" s="217"/>
      <c r="AV4" s="217"/>
      <c r="AW4" s="217"/>
      <c r="AX4" s="217"/>
      <c r="AY4" s="219"/>
      <c r="AZ4" s="2"/>
      <c r="BA4" s="221"/>
      <c r="BB4" s="217"/>
      <c r="BC4" s="219"/>
      <c r="BD4" s="1"/>
      <c r="BE4" s="227"/>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13</v>
      </c>
      <c r="B6" s="2" t="str">
        <f>TRIM(A6)</f>
        <v>United States</v>
      </c>
      <c r="C6" s="8"/>
      <c r="D6" s="22" t="s">
        <v>93</v>
      </c>
      <c r="E6" s="25" t="s">
        <v>94</v>
      </c>
      <c r="F6" s="2"/>
      <c r="G6" s="171">
        <v>140.88509104277</v>
      </c>
      <c r="H6" s="172">
        <v>144.93181006639</v>
      </c>
      <c r="I6" s="172">
        <v>151.36975675390801</v>
      </c>
      <c r="J6" s="172">
        <v>154.069404964554</v>
      </c>
      <c r="K6" s="172">
        <v>155.22282707487301</v>
      </c>
      <c r="L6" s="173">
        <v>149.88574416040501</v>
      </c>
      <c r="M6" s="174"/>
      <c r="N6" s="175">
        <v>174.62552514801001</v>
      </c>
      <c r="O6" s="176">
        <v>177.45633182316601</v>
      </c>
      <c r="P6" s="177">
        <v>176.05891789674101</v>
      </c>
      <c r="Q6" s="174"/>
      <c r="R6" s="178">
        <v>158.421082326256</v>
      </c>
      <c r="S6" s="157"/>
      <c r="T6" s="149">
        <v>-1.44906913366796</v>
      </c>
      <c r="U6" s="150">
        <v>-2.5445169667447201</v>
      </c>
      <c r="V6" s="150">
        <v>-2.5359648273154698</v>
      </c>
      <c r="W6" s="150">
        <v>-1.65218636685737</v>
      </c>
      <c r="X6" s="150">
        <v>-9.9432518234716105E-2</v>
      </c>
      <c r="Y6" s="151">
        <v>-1.6091117348952999</v>
      </c>
      <c r="Z6" s="152"/>
      <c r="AA6" s="153">
        <v>1.47428116100212</v>
      </c>
      <c r="AB6" s="154">
        <v>0.74594604532098097</v>
      </c>
      <c r="AC6" s="155">
        <v>1.09867435537868</v>
      </c>
      <c r="AD6" s="152"/>
      <c r="AE6" s="156">
        <v>-0.52921833500696402</v>
      </c>
      <c r="AF6" s="28"/>
      <c r="AG6" s="171">
        <v>146.00724256096501</v>
      </c>
      <c r="AH6" s="172">
        <v>150.59584023021</v>
      </c>
      <c r="AI6" s="172">
        <v>155.49297291577699</v>
      </c>
      <c r="AJ6" s="172">
        <v>154.57380652324699</v>
      </c>
      <c r="AK6" s="172">
        <v>157.25865721411699</v>
      </c>
      <c r="AL6" s="173">
        <v>153.08982427698299</v>
      </c>
      <c r="AM6" s="174"/>
      <c r="AN6" s="175">
        <v>177.43014852977399</v>
      </c>
      <c r="AO6" s="176">
        <v>176.79184877004599</v>
      </c>
      <c r="AP6" s="177">
        <v>177.109916893948</v>
      </c>
      <c r="AQ6" s="174"/>
      <c r="AR6" s="178">
        <v>160.83225085403899</v>
      </c>
      <c r="AS6" s="157"/>
      <c r="AT6" s="149">
        <v>-4.4463049646317802E-2</v>
      </c>
      <c r="AU6" s="150">
        <v>7.1598150965706597E-2</v>
      </c>
      <c r="AV6" s="150">
        <v>0.58620099622108501</v>
      </c>
      <c r="AW6" s="150">
        <v>-1.5108123341551201</v>
      </c>
      <c r="AX6" s="150">
        <v>-1.7613721440249399</v>
      </c>
      <c r="AY6" s="151">
        <v>-0.59021828566881496</v>
      </c>
      <c r="AZ6" s="152"/>
      <c r="BA6" s="153">
        <v>2.1184188413368701</v>
      </c>
      <c r="BB6" s="154">
        <v>1.4065535152456801</v>
      </c>
      <c r="BC6" s="155">
        <v>1.76000990335118</v>
      </c>
      <c r="BD6" s="152"/>
      <c r="BE6" s="156">
        <v>0.266585948235117</v>
      </c>
    </row>
    <row r="7" spans="1:57" x14ac:dyDescent="0.25">
      <c r="A7" s="19" t="s">
        <v>95</v>
      </c>
      <c r="B7" s="2" t="str">
        <f>TRIM(A7)</f>
        <v>Virginia</v>
      </c>
      <c r="C7" s="9"/>
      <c r="D7" s="23" t="s">
        <v>93</v>
      </c>
      <c r="E7" s="26" t="s">
        <v>94</v>
      </c>
      <c r="F7" s="2"/>
      <c r="G7" s="179">
        <v>119.57096323782</v>
      </c>
      <c r="H7" s="174">
        <v>126.73460655452</v>
      </c>
      <c r="I7" s="174">
        <v>134.49482394877001</v>
      </c>
      <c r="J7" s="174">
        <v>136.48713671649099</v>
      </c>
      <c r="K7" s="174">
        <v>132.21396695954201</v>
      </c>
      <c r="L7" s="180">
        <v>130.61119447927501</v>
      </c>
      <c r="M7" s="174"/>
      <c r="N7" s="181">
        <v>148.49952681115801</v>
      </c>
      <c r="O7" s="182">
        <v>148.661820679275</v>
      </c>
      <c r="P7" s="183">
        <v>148.580908346976</v>
      </c>
      <c r="Q7" s="174"/>
      <c r="R7" s="184">
        <v>136.403307267679</v>
      </c>
      <c r="S7" s="157"/>
      <c r="T7" s="158">
        <v>-1.0806717246223001</v>
      </c>
      <c r="U7" s="152">
        <v>-3.07911008225875</v>
      </c>
      <c r="V7" s="152">
        <v>-1.07242152559862</v>
      </c>
      <c r="W7" s="152">
        <v>-0.47488270034951402</v>
      </c>
      <c r="X7" s="152">
        <v>6.2783112255943394E-2</v>
      </c>
      <c r="Y7" s="159">
        <v>-1.07113964727988</v>
      </c>
      <c r="Z7" s="152"/>
      <c r="AA7" s="160">
        <v>3.26808886786027</v>
      </c>
      <c r="AB7" s="161">
        <v>1.0747606315687901</v>
      </c>
      <c r="AC7" s="162">
        <v>2.1424788411879399</v>
      </c>
      <c r="AD7" s="152"/>
      <c r="AE7" s="163">
        <v>0.17722723584951999</v>
      </c>
      <c r="AF7" s="29"/>
      <c r="AG7" s="179">
        <v>125.092411045256</v>
      </c>
      <c r="AH7" s="174">
        <v>133.287027867723</v>
      </c>
      <c r="AI7" s="174">
        <v>138.21067760420101</v>
      </c>
      <c r="AJ7" s="174">
        <v>135.89011577954901</v>
      </c>
      <c r="AK7" s="174">
        <v>134.57461709455299</v>
      </c>
      <c r="AL7" s="180">
        <v>133.751549330123</v>
      </c>
      <c r="AM7" s="174"/>
      <c r="AN7" s="181">
        <v>154.22217019622599</v>
      </c>
      <c r="AO7" s="182">
        <v>152.45957519958</v>
      </c>
      <c r="AP7" s="183">
        <v>153.344751472491</v>
      </c>
      <c r="AQ7" s="174"/>
      <c r="AR7" s="184">
        <v>140.068041128733</v>
      </c>
      <c r="AS7" s="157"/>
      <c r="AT7" s="158">
        <v>4.5765721042702302E-2</v>
      </c>
      <c r="AU7" s="152">
        <v>-0.47006510081805197</v>
      </c>
      <c r="AV7" s="152">
        <v>0.26879431168907802</v>
      </c>
      <c r="AW7" s="152">
        <v>-2.5970212816620801</v>
      </c>
      <c r="AX7" s="152">
        <v>-2.2321981573874998</v>
      </c>
      <c r="AY7" s="159">
        <v>-1.0862897418109501</v>
      </c>
      <c r="AZ7" s="152"/>
      <c r="BA7" s="160">
        <v>3.5014468504560599</v>
      </c>
      <c r="BB7" s="161">
        <v>2.8951872732013801</v>
      </c>
      <c r="BC7" s="162">
        <v>3.2021411875655801</v>
      </c>
      <c r="BD7" s="152"/>
      <c r="BE7" s="163">
        <v>0.43794357284249302</v>
      </c>
    </row>
    <row r="8" spans="1:57" x14ac:dyDescent="0.25">
      <c r="A8" s="20" t="s">
        <v>41</v>
      </c>
      <c r="B8" s="2" t="str">
        <f t="shared" ref="B8:B43" si="0">TRIM(A8)</f>
        <v>Norfolk/Virginia Beach, VA</v>
      </c>
      <c r="C8" s="2"/>
      <c r="D8" s="23" t="s">
        <v>93</v>
      </c>
      <c r="E8" s="26" t="s">
        <v>94</v>
      </c>
      <c r="F8" s="2"/>
      <c r="G8" s="179">
        <v>140.69521225005499</v>
      </c>
      <c r="H8" s="174">
        <v>139.91771548716301</v>
      </c>
      <c r="I8" s="174">
        <v>146.178065363191</v>
      </c>
      <c r="J8" s="174">
        <v>145.87180165292199</v>
      </c>
      <c r="K8" s="174">
        <v>149.21816319868699</v>
      </c>
      <c r="L8" s="180">
        <v>144.62342313445899</v>
      </c>
      <c r="M8" s="174"/>
      <c r="N8" s="181">
        <v>187.863095788854</v>
      </c>
      <c r="O8" s="182">
        <v>190.794521514937</v>
      </c>
      <c r="P8" s="183">
        <v>189.332969140106</v>
      </c>
      <c r="Q8" s="174"/>
      <c r="R8" s="184">
        <v>159.44209725527199</v>
      </c>
      <c r="S8" s="157"/>
      <c r="T8" s="158">
        <v>-0.50562458203963401</v>
      </c>
      <c r="U8" s="152">
        <v>-5.3558587149517596</v>
      </c>
      <c r="V8" s="152">
        <v>-1.93681269402738</v>
      </c>
      <c r="W8" s="152">
        <v>-3.3167480410786698</v>
      </c>
      <c r="X8" s="152">
        <v>-1.4866091017019001</v>
      </c>
      <c r="Y8" s="159">
        <v>-2.5529288149539999</v>
      </c>
      <c r="Z8" s="152"/>
      <c r="AA8" s="160">
        <v>3.2455675768683898</v>
      </c>
      <c r="AB8" s="161">
        <v>0.204406217095945</v>
      </c>
      <c r="AC8" s="162">
        <v>1.6274138603567001</v>
      </c>
      <c r="AD8" s="152"/>
      <c r="AE8" s="163">
        <v>-0.63652792165758798</v>
      </c>
      <c r="AF8" s="29"/>
      <c r="AG8" s="179">
        <v>141.891583025606</v>
      </c>
      <c r="AH8" s="174">
        <v>140.69522070396701</v>
      </c>
      <c r="AI8" s="174">
        <v>146.081102544781</v>
      </c>
      <c r="AJ8" s="174">
        <v>143.81269710614399</v>
      </c>
      <c r="AK8" s="174">
        <v>153.70715421435301</v>
      </c>
      <c r="AL8" s="180">
        <v>145.51806726436701</v>
      </c>
      <c r="AM8" s="174"/>
      <c r="AN8" s="181">
        <v>201.54312642340301</v>
      </c>
      <c r="AO8" s="182">
        <v>200.09843307868101</v>
      </c>
      <c r="AP8" s="183">
        <v>200.82672365615099</v>
      </c>
      <c r="AQ8" s="174"/>
      <c r="AR8" s="184">
        <v>164.13081199038601</v>
      </c>
      <c r="AS8" s="157"/>
      <c r="AT8" s="158">
        <v>0.59370865554951302</v>
      </c>
      <c r="AU8" s="152">
        <v>-3.5961227082351099</v>
      </c>
      <c r="AV8" s="152">
        <v>-0.33999145902337502</v>
      </c>
      <c r="AW8" s="152">
        <v>-5.1765114055072301</v>
      </c>
      <c r="AX8" s="152">
        <v>-5.1372385084411496</v>
      </c>
      <c r="AY8" s="159">
        <v>-3.01100364545777</v>
      </c>
      <c r="AZ8" s="152"/>
      <c r="BA8" s="160">
        <v>4.5856841510138597</v>
      </c>
      <c r="BB8" s="161">
        <v>3.9702480785913399</v>
      </c>
      <c r="BC8" s="162">
        <v>4.28072725679068</v>
      </c>
      <c r="BD8" s="152"/>
      <c r="BE8" s="163">
        <v>0.15991537947782999</v>
      </c>
    </row>
    <row r="9" spans="1:57" ht="16" x14ac:dyDescent="0.45">
      <c r="A9" s="20" t="s">
        <v>96</v>
      </c>
      <c r="B9" s="40" t="s">
        <v>57</v>
      </c>
      <c r="C9" s="2"/>
      <c r="D9" s="23" t="s">
        <v>93</v>
      </c>
      <c r="E9" s="26" t="s">
        <v>94</v>
      </c>
      <c r="F9" s="2"/>
      <c r="G9" s="179">
        <v>95.172776438002003</v>
      </c>
      <c r="H9" s="174">
        <v>102.87563607876299</v>
      </c>
      <c r="I9" s="174">
        <v>110.513133734715</v>
      </c>
      <c r="J9" s="174">
        <v>121.311020089938</v>
      </c>
      <c r="K9" s="174">
        <v>123.95127831094</v>
      </c>
      <c r="L9" s="180">
        <v>112.846529476821</v>
      </c>
      <c r="M9" s="174"/>
      <c r="N9" s="181">
        <v>133.53945146994201</v>
      </c>
      <c r="O9" s="182">
        <v>134.525240806585</v>
      </c>
      <c r="P9" s="183">
        <v>134.03258632863799</v>
      </c>
      <c r="Q9" s="174"/>
      <c r="R9" s="184">
        <v>120.099343754535</v>
      </c>
      <c r="S9" s="157"/>
      <c r="T9" s="158">
        <v>-2.20260721305034</v>
      </c>
      <c r="U9" s="152">
        <v>-4.4127609796170297</v>
      </c>
      <c r="V9" s="152">
        <v>-4.3314879168856804</v>
      </c>
      <c r="W9" s="152">
        <v>2.3110793282122502</v>
      </c>
      <c r="X9" s="152">
        <v>8.4188073621646105</v>
      </c>
      <c r="Y9" s="159">
        <v>0.86269384564449203</v>
      </c>
      <c r="Z9" s="152"/>
      <c r="AA9" s="160">
        <v>9.6591645701172109</v>
      </c>
      <c r="AB9" s="161">
        <v>7.8184426750314397</v>
      </c>
      <c r="AC9" s="162">
        <v>8.70994928193989</v>
      </c>
      <c r="AD9" s="152"/>
      <c r="AE9" s="163">
        <v>4.0715911369775197</v>
      </c>
      <c r="AF9" s="29"/>
      <c r="AG9" s="179">
        <v>98.663543954756506</v>
      </c>
      <c r="AH9" s="174">
        <v>106.177290244655</v>
      </c>
      <c r="AI9" s="174">
        <v>110.215869279557</v>
      </c>
      <c r="AJ9" s="174">
        <v>111.85511816685</v>
      </c>
      <c r="AK9" s="174">
        <v>113.03664144221599</v>
      </c>
      <c r="AL9" s="180">
        <v>108.59322878937699</v>
      </c>
      <c r="AM9" s="174"/>
      <c r="AN9" s="181">
        <v>126.84820653976</v>
      </c>
      <c r="AO9" s="182">
        <v>127.021510323253</v>
      </c>
      <c r="AP9" s="183">
        <v>126.93465418224901</v>
      </c>
      <c r="AQ9" s="174"/>
      <c r="AR9" s="184">
        <v>114.769499405807</v>
      </c>
      <c r="AS9" s="157"/>
      <c r="AT9" s="158">
        <v>0.179777987722434</v>
      </c>
      <c r="AU9" s="152">
        <v>-0.16446131854808399</v>
      </c>
      <c r="AV9" s="152">
        <v>0.21211156978602499</v>
      </c>
      <c r="AW9" s="152">
        <v>1.04266986245466</v>
      </c>
      <c r="AX9" s="152">
        <v>3.4612471772755899</v>
      </c>
      <c r="AY9" s="159">
        <v>1.1045424266381201</v>
      </c>
      <c r="AZ9" s="152"/>
      <c r="BA9" s="160">
        <v>3.67518526081159</v>
      </c>
      <c r="BB9" s="161">
        <v>2.2960398704339999</v>
      </c>
      <c r="BC9" s="162">
        <v>2.9695909608458599</v>
      </c>
      <c r="BD9" s="152"/>
      <c r="BE9" s="163">
        <v>1.8088738506328601</v>
      </c>
    </row>
    <row r="10" spans="1:57" x14ac:dyDescent="0.25">
      <c r="A10" s="20" t="s">
        <v>97</v>
      </c>
      <c r="B10" s="2" t="str">
        <f t="shared" si="0"/>
        <v>Virginia Area</v>
      </c>
      <c r="C10" s="2"/>
      <c r="D10" s="23" t="s">
        <v>93</v>
      </c>
      <c r="E10" s="26" t="s">
        <v>94</v>
      </c>
      <c r="F10" s="2"/>
      <c r="G10" s="179">
        <v>106.65826870405</v>
      </c>
      <c r="H10" s="174">
        <v>110.834460321118</v>
      </c>
      <c r="I10" s="174">
        <v>113.10309000683201</v>
      </c>
      <c r="J10" s="174">
        <v>112.722061674627</v>
      </c>
      <c r="K10" s="174">
        <v>115.387273704965</v>
      </c>
      <c r="L10" s="180">
        <v>112.032147060394</v>
      </c>
      <c r="M10" s="174"/>
      <c r="N10" s="181">
        <v>139.11564399648299</v>
      </c>
      <c r="O10" s="182">
        <v>138.80798857437901</v>
      </c>
      <c r="P10" s="183">
        <v>138.96393404529601</v>
      </c>
      <c r="Q10" s="174"/>
      <c r="R10" s="184">
        <v>120.76123475641199</v>
      </c>
      <c r="S10" s="157"/>
      <c r="T10" s="158">
        <v>0.105462814390075</v>
      </c>
      <c r="U10" s="152">
        <v>-0.54979154488397797</v>
      </c>
      <c r="V10" s="152">
        <v>1.1599662412216201</v>
      </c>
      <c r="W10" s="152">
        <v>0.88311555612225701</v>
      </c>
      <c r="X10" s="152">
        <v>2.1838470534482002</v>
      </c>
      <c r="Y10" s="159">
        <v>0.83079143950796297</v>
      </c>
      <c r="Z10" s="152"/>
      <c r="AA10" s="160">
        <v>5.3797800484964098</v>
      </c>
      <c r="AB10" s="161">
        <v>5.6888222372031798</v>
      </c>
      <c r="AC10" s="162">
        <v>5.53428970743406</v>
      </c>
      <c r="AD10" s="152"/>
      <c r="AE10" s="163">
        <v>2.76491267021551</v>
      </c>
      <c r="AF10" s="29"/>
      <c r="AG10" s="179">
        <v>109.24166279096799</v>
      </c>
      <c r="AH10" s="174">
        <v>112.433204025028</v>
      </c>
      <c r="AI10" s="174">
        <v>113.55989917000799</v>
      </c>
      <c r="AJ10" s="174">
        <v>113.90867286242</v>
      </c>
      <c r="AK10" s="174">
        <v>119.656696362554</v>
      </c>
      <c r="AL10" s="180">
        <v>113.98808153925</v>
      </c>
      <c r="AM10" s="174"/>
      <c r="AN10" s="181">
        <v>141.63841831998599</v>
      </c>
      <c r="AO10" s="182">
        <v>140.46039319485601</v>
      </c>
      <c r="AP10" s="183">
        <v>141.05113218116401</v>
      </c>
      <c r="AQ10" s="174"/>
      <c r="AR10" s="184">
        <v>122.802314626374</v>
      </c>
      <c r="AS10" s="157"/>
      <c r="AT10" s="158">
        <v>0.496044518935853</v>
      </c>
      <c r="AU10" s="152">
        <v>-1.9199440763093101E-2</v>
      </c>
      <c r="AV10" s="152">
        <v>-0.40877603991231298</v>
      </c>
      <c r="AW10" s="152">
        <v>-1.94096707026856</v>
      </c>
      <c r="AX10" s="152">
        <v>0.53063078948842801</v>
      </c>
      <c r="AY10" s="159">
        <v>-0.28001260046424797</v>
      </c>
      <c r="AZ10" s="152"/>
      <c r="BA10" s="160">
        <v>4.9729171929338101</v>
      </c>
      <c r="BB10" s="161">
        <v>4.5607190769398498</v>
      </c>
      <c r="BC10" s="162">
        <v>4.7690911606518904</v>
      </c>
      <c r="BD10" s="152"/>
      <c r="BE10" s="163">
        <v>1.58806844119988</v>
      </c>
    </row>
    <row r="11" spans="1:57" x14ac:dyDescent="0.25">
      <c r="A11" s="33" t="s">
        <v>98</v>
      </c>
      <c r="B11" s="2" t="str">
        <f t="shared" si="0"/>
        <v>Washington, DC</v>
      </c>
      <c r="C11" s="2"/>
      <c r="D11" s="23" t="s">
        <v>93</v>
      </c>
      <c r="E11" s="26" t="s">
        <v>94</v>
      </c>
      <c r="F11" s="2"/>
      <c r="G11" s="179">
        <v>142.95661388737301</v>
      </c>
      <c r="H11" s="174">
        <v>163.45321225216401</v>
      </c>
      <c r="I11" s="174">
        <v>185.05771536721701</v>
      </c>
      <c r="J11" s="174">
        <v>189.07201632541</v>
      </c>
      <c r="K11" s="174">
        <v>173.54083841726899</v>
      </c>
      <c r="L11" s="180">
        <v>173.034455632261</v>
      </c>
      <c r="M11" s="174"/>
      <c r="N11" s="181">
        <v>167.41640928968201</v>
      </c>
      <c r="O11" s="182">
        <v>165.67411550725799</v>
      </c>
      <c r="P11" s="183">
        <v>166.53378623621501</v>
      </c>
      <c r="Q11" s="174"/>
      <c r="R11" s="184">
        <v>171.034993219901</v>
      </c>
      <c r="S11" s="157"/>
      <c r="T11" s="158">
        <v>-4.7651613821890102</v>
      </c>
      <c r="U11" s="152">
        <v>-6.9877480073006604</v>
      </c>
      <c r="V11" s="152">
        <v>-4.9232440427005502</v>
      </c>
      <c r="W11" s="152">
        <v>-0.93969209356443195</v>
      </c>
      <c r="X11" s="152">
        <v>3.1917520425622201</v>
      </c>
      <c r="Y11" s="159">
        <v>-2.67497945830439</v>
      </c>
      <c r="Z11" s="152"/>
      <c r="AA11" s="160">
        <v>10.5869660331183</v>
      </c>
      <c r="AB11" s="161">
        <v>6.8765648580428396</v>
      </c>
      <c r="AC11" s="162">
        <v>8.6749439702305295</v>
      </c>
      <c r="AD11" s="152"/>
      <c r="AE11" s="163">
        <v>0.32373303373284701</v>
      </c>
      <c r="AF11" s="29"/>
      <c r="AG11" s="179">
        <v>164.36807630186499</v>
      </c>
      <c r="AH11" s="174">
        <v>187.28709362957599</v>
      </c>
      <c r="AI11" s="174">
        <v>195.58465242393399</v>
      </c>
      <c r="AJ11" s="174">
        <v>187.06798501891399</v>
      </c>
      <c r="AK11" s="174">
        <v>169.890941394197</v>
      </c>
      <c r="AL11" s="180">
        <v>181.57110706658901</v>
      </c>
      <c r="AM11" s="174"/>
      <c r="AN11" s="181">
        <v>168.58375661314</v>
      </c>
      <c r="AO11" s="182">
        <v>164.675738358589</v>
      </c>
      <c r="AP11" s="183">
        <v>166.63795182290499</v>
      </c>
      <c r="AQ11" s="174"/>
      <c r="AR11" s="184">
        <v>176.995957753575</v>
      </c>
      <c r="AS11" s="157"/>
      <c r="AT11" s="158">
        <v>1.05011748107895</v>
      </c>
      <c r="AU11" s="152">
        <v>1.1077354679576901</v>
      </c>
      <c r="AV11" s="152">
        <v>-0.97984620307669601</v>
      </c>
      <c r="AW11" s="152">
        <v>-3.59113921248409</v>
      </c>
      <c r="AX11" s="152">
        <v>-2.8652886276505201</v>
      </c>
      <c r="AY11" s="159">
        <v>-1.17129568602541</v>
      </c>
      <c r="AZ11" s="152"/>
      <c r="BA11" s="160">
        <v>6.2523633517411898</v>
      </c>
      <c r="BB11" s="161">
        <v>4.3908569856690498</v>
      </c>
      <c r="BC11" s="162">
        <v>5.3312955403148301</v>
      </c>
      <c r="BD11" s="152"/>
      <c r="BE11" s="163">
        <v>0.50414628804209805</v>
      </c>
    </row>
    <row r="12" spans="1:57" x14ac:dyDescent="0.25">
      <c r="A12" s="20" t="s">
        <v>99</v>
      </c>
      <c r="B12" s="2" t="str">
        <f t="shared" si="0"/>
        <v>Arlington, VA</v>
      </c>
      <c r="C12" s="2"/>
      <c r="D12" s="23" t="s">
        <v>93</v>
      </c>
      <c r="E12" s="26" t="s">
        <v>94</v>
      </c>
      <c r="F12" s="2"/>
      <c r="G12" s="179">
        <v>149.433376165803</v>
      </c>
      <c r="H12" s="174">
        <v>170.925749525616</v>
      </c>
      <c r="I12" s="174">
        <v>180.68386189595901</v>
      </c>
      <c r="J12" s="174">
        <v>188.433088427299</v>
      </c>
      <c r="K12" s="174">
        <v>166.25305494220001</v>
      </c>
      <c r="L12" s="180">
        <v>173.27118805062099</v>
      </c>
      <c r="M12" s="174"/>
      <c r="N12" s="181">
        <v>147.399585602337</v>
      </c>
      <c r="O12" s="182">
        <v>138.189606104082</v>
      </c>
      <c r="P12" s="183">
        <v>142.75277638852299</v>
      </c>
      <c r="Q12" s="174"/>
      <c r="R12" s="184">
        <v>164.00400215814301</v>
      </c>
      <c r="S12" s="157"/>
      <c r="T12" s="158">
        <v>-1.5054322567309599</v>
      </c>
      <c r="U12" s="152">
        <v>-0.513866360628075</v>
      </c>
      <c r="V12" s="152">
        <v>-1.8490388676604801</v>
      </c>
      <c r="W12" s="152">
        <v>1.3269684787408</v>
      </c>
      <c r="X12" s="152">
        <v>-1.6500410141262001</v>
      </c>
      <c r="Y12" s="159">
        <v>-0.51007806404723299</v>
      </c>
      <c r="Z12" s="152"/>
      <c r="AA12" s="160">
        <v>-4.6388865167842699</v>
      </c>
      <c r="AB12" s="161">
        <v>-8.8486133067892005</v>
      </c>
      <c r="AC12" s="162">
        <v>-6.7510126225887301</v>
      </c>
      <c r="AD12" s="152"/>
      <c r="AE12" s="163">
        <v>-2.31650775032033</v>
      </c>
      <c r="AF12" s="29"/>
      <c r="AG12" s="179">
        <v>170.289279662876</v>
      </c>
      <c r="AH12" s="174">
        <v>206.67355948869201</v>
      </c>
      <c r="AI12" s="174">
        <v>211.61980300316799</v>
      </c>
      <c r="AJ12" s="174">
        <v>207.20653190452899</v>
      </c>
      <c r="AK12" s="174">
        <v>175.43192530120399</v>
      </c>
      <c r="AL12" s="180">
        <v>195.07862867601099</v>
      </c>
      <c r="AM12" s="174"/>
      <c r="AN12" s="181">
        <v>150.337087829442</v>
      </c>
      <c r="AO12" s="182">
        <v>140.89927463872499</v>
      </c>
      <c r="AP12" s="183">
        <v>145.78935482777899</v>
      </c>
      <c r="AQ12" s="174"/>
      <c r="AR12" s="184">
        <v>180.165309574828</v>
      </c>
      <c r="AS12" s="157"/>
      <c r="AT12" s="158">
        <v>-3.7389918614359101</v>
      </c>
      <c r="AU12" s="152">
        <v>2.8935317694538201</v>
      </c>
      <c r="AV12" s="152">
        <v>0.97691949453541505</v>
      </c>
      <c r="AW12" s="152">
        <v>0.76996837667361095</v>
      </c>
      <c r="AX12" s="152">
        <v>-3.11790660819692</v>
      </c>
      <c r="AY12" s="159">
        <v>-0.17286387069956399</v>
      </c>
      <c r="AZ12" s="152"/>
      <c r="BA12" s="160">
        <v>-1.5749958896531</v>
      </c>
      <c r="BB12" s="161">
        <v>-4.03898129881666</v>
      </c>
      <c r="BC12" s="162">
        <v>-2.7060879532544799</v>
      </c>
      <c r="BD12" s="152"/>
      <c r="BE12" s="163">
        <v>-1.0593445579102301</v>
      </c>
    </row>
    <row r="13" spans="1:57" x14ac:dyDescent="0.25">
      <c r="A13" s="20" t="s">
        <v>38</v>
      </c>
      <c r="B13" s="2" t="str">
        <f t="shared" si="0"/>
        <v>Suburban Virginia Area</v>
      </c>
      <c r="C13" s="2"/>
      <c r="D13" s="23" t="s">
        <v>93</v>
      </c>
      <c r="E13" s="26" t="s">
        <v>94</v>
      </c>
      <c r="F13" s="2"/>
      <c r="G13" s="179">
        <v>120.616370081531</v>
      </c>
      <c r="H13" s="174">
        <v>133.00238457502601</v>
      </c>
      <c r="I13" s="174">
        <v>143.68173525377199</v>
      </c>
      <c r="J13" s="174">
        <v>144.53766637285099</v>
      </c>
      <c r="K13" s="174">
        <v>145.867522807017</v>
      </c>
      <c r="L13" s="180">
        <v>139.012279011099</v>
      </c>
      <c r="M13" s="174"/>
      <c r="N13" s="181">
        <v>162.174948135069</v>
      </c>
      <c r="O13" s="182">
        <v>158.71664349775699</v>
      </c>
      <c r="P13" s="183">
        <v>160.45945056167201</v>
      </c>
      <c r="Q13" s="174"/>
      <c r="R13" s="184">
        <v>145.70526153205299</v>
      </c>
      <c r="S13" s="157"/>
      <c r="T13" s="158">
        <v>-7.6362071837908898</v>
      </c>
      <c r="U13" s="152">
        <v>-3.4782539830762502</v>
      </c>
      <c r="V13" s="152">
        <v>0.96732447267893296</v>
      </c>
      <c r="W13" s="152">
        <v>0.51664640042552501</v>
      </c>
      <c r="X13" s="152">
        <v>4.4174256639898104</v>
      </c>
      <c r="Y13" s="159">
        <v>-0.29100915640092501</v>
      </c>
      <c r="Z13" s="152"/>
      <c r="AA13" s="160">
        <v>5.8532048590745998</v>
      </c>
      <c r="AB13" s="161">
        <v>-6.8988857533567201</v>
      </c>
      <c r="AC13" s="162">
        <v>-1.27241048098264</v>
      </c>
      <c r="AD13" s="152"/>
      <c r="AE13" s="163">
        <v>-0.58196897064355302</v>
      </c>
      <c r="AF13" s="29"/>
      <c r="AG13" s="179">
        <v>133.31250113412901</v>
      </c>
      <c r="AH13" s="174">
        <v>144.59902683556399</v>
      </c>
      <c r="AI13" s="174">
        <v>148.47060558128999</v>
      </c>
      <c r="AJ13" s="174">
        <v>144.75168270944701</v>
      </c>
      <c r="AK13" s="174">
        <v>146.014948613174</v>
      </c>
      <c r="AL13" s="180">
        <v>143.912620055357</v>
      </c>
      <c r="AM13" s="174"/>
      <c r="AN13" s="181">
        <v>167.91622316145299</v>
      </c>
      <c r="AO13" s="182">
        <v>164.27887763187601</v>
      </c>
      <c r="AP13" s="183">
        <v>166.10150481461599</v>
      </c>
      <c r="AQ13" s="174"/>
      <c r="AR13" s="184">
        <v>150.6877103811</v>
      </c>
      <c r="AS13" s="157"/>
      <c r="AT13" s="158">
        <v>-2.3249844184746902</v>
      </c>
      <c r="AU13" s="152">
        <v>0.87719790772267703</v>
      </c>
      <c r="AV13" s="152">
        <v>0.46678669697304398</v>
      </c>
      <c r="AW13" s="152">
        <v>-5.0712942718586804</v>
      </c>
      <c r="AX13" s="152">
        <v>-2.6586398649489298</v>
      </c>
      <c r="AY13" s="159">
        <v>-1.7865139865216</v>
      </c>
      <c r="AZ13" s="152"/>
      <c r="BA13" s="160">
        <v>1.94296834712099</v>
      </c>
      <c r="BB13" s="161">
        <v>-2.25572997835281</v>
      </c>
      <c r="BC13" s="162">
        <v>-0.189568615830045</v>
      </c>
      <c r="BD13" s="152"/>
      <c r="BE13" s="163">
        <v>-1.33241360320453</v>
      </c>
    </row>
    <row r="14" spans="1:57" x14ac:dyDescent="0.25">
      <c r="A14" s="20" t="s">
        <v>100</v>
      </c>
      <c r="B14" s="2" t="str">
        <f t="shared" si="0"/>
        <v>Alexandria, VA</v>
      </c>
      <c r="C14" s="2"/>
      <c r="D14" s="23" t="s">
        <v>93</v>
      </c>
      <c r="E14" s="26" t="s">
        <v>94</v>
      </c>
      <c r="F14" s="2"/>
      <c r="G14" s="179">
        <v>129.89888681977999</v>
      </c>
      <c r="H14" s="174">
        <v>139.103506126295</v>
      </c>
      <c r="I14" s="174">
        <v>142.7589614085</v>
      </c>
      <c r="J14" s="174">
        <v>141.182609980872</v>
      </c>
      <c r="K14" s="174">
        <v>131.15515523188901</v>
      </c>
      <c r="L14" s="180">
        <v>137.10392255892199</v>
      </c>
      <c r="M14" s="174"/>
      <c r="N14" s="181">
        <v>128.630636332535</v>
      </c>
      <c r="O14" s="182">
        <v>127.637702442159</v>
      </c>
      <c r="P14" s="183">
        <v>128.11862137531</v>
      </c>
      <c r="Q14" s="174"/>
      <c r="R14" s="184">
        <v>134.308752835051</v>
      </c>
      <c r="S14" s="157"/>
      <c r="T14" s="158">
        <v>0.73413519397076099</v>
      </c>
      <c r="U14" s="152">
        <v>-6.5553139637528801</v>
      </c>
      <c r="V14" s="152">
        <v>-6.6565511736004597</v>
      </c>
      <c r="W14" s="152">
        <v>-4.8051900231453999</v>
      </c>
      <c r="X14" s="152">
        <v>-6.6783207185809204</v>
      </c>
      <c r="Y14" s="159">
        <v>-5.3761508848970303</v>
      </c>
      <c r="Z14" s="152"/>
      <c r="AA14" s="160">
        <v>-4.8213894901382002</v>
      </c>
      <c r="AB14" s="161">
        <v>-4.8753992441726002</v>
      </c>
      <c r="AC14" s="162">
        <v>-4.8557621648025204</v>
      </c>
      <c r="AD14" s="152"/>
      <c r="AE14" s="163">
        <v>-5.31599596308532</v>
      </c>
      <c r="AF14" s="29"/>
      <c r="AG14" s="179">
        <v>137.458000504795</v>
      </c>
      <c r="AH14" s="174">
        <v>151.894839398523</v>
      </c>
      <c r="AI14" s="174">
        <v>156.064546384284</v>
      </c>
      <c r="AJ14" s="174">
        <v>151.53377792702</v>
      </c>
      <c r="AK14" s="174">
        <v>141.39487084537501</v>
      </c>
      <c r="AL14" s="180">
        <v>148.00566839632</v>
      </c>
      <c r="AM14" s="174"/>
      <c r="AN14" s="181">
        <v>139.834931539754</v>
      </c>
      <c r="AO14" s="182">
        <v>137.914092419686</v>
      </c>
      <c r="AP14" s="183">
        <v>138.868816810602</v>
      </c>
      <c r="AQ14" s="174"/>
      <c r="AR14" s="184">
        <v>145.144623710183</v>
      </c>
      <c r="AS14" s="157"/>
      <c r="AT14" s="158">
        <v>-3.4985404385418399</v>
      </c>
      <c r="AU14" s="152">
        <v>-4.9623360632190998</v>
      </c>
      <c r="AV14" s="152">
        <v>-5.5390666427058504</v>
      </c>
      <c r="AW14" s="152">
        <v>-5.6587374384858</v>
      </c>
      <c r="AX14" s="152">
        <v>-3.8552268299310599</v>
      </c>
      <c r="AY14" s="159">
        <v>-4.8445737858564897</v>
      </c>
      <c r="AZ14" s="152"/>
      <c r="BA14" s="160">
        <v>0.74282215351571401</v>
      </c>
      <c r="BB14" s="161">
        <v>0.43838437706230798</v>
      </c>
      <c r="BC14" s="162">
        <v>0.58926522602556497</v>
      </c>
      <c r="BD14" s="152"/>
      <c r="BE14" s="163">
        <v>-3.49306660408054</v>
      </c>
    </row>
    <row r="15" spans="1:57" x14ac:dyDescent="0.25">
      <c r="A15" s="20" t="s">
        <v>37</v>
      </c>
      <c r="B15" s="2" t="str">
        <f t="shared" si="0"/>
        <v>Fairfax/Tysons Corner, VA</v>
      </c>
      <c r="C15" s="2"/>
      <c r="D15" s="23" t="s">
        <v>93</v>
      </c>
      <c r="E15" s="26" t="s">
        <v>94</v>
      </c>
      <c r="F15" s="2"/>
      <c r="G15" s="179">
        <v>128.85093839699701</v>
      </c>
      <c r="H15" s="174">
        <v>155.975751169641</v>
      </c>
      <c r="I15" s="174">
        <v>180.04795409464401</v>
      </c>
      <c r="J15" s="174">
        <v>179.62883323598101</v>
      </c>
      <c r="K15" s="174">
        <v>144.23715870880901</v>
      </c>
      <c r="L15" s="180">
        <v>160.592335676858</v>
      </c>
      <c r="M15" s="174"/>
      <c r="N15" s="181">
        <v>129.76366458607001</v>
      </c>
      <c r="O15" s="182">
        <v>129.77787013401399</v>
      </c>
      <c r="P15" s="183">
        <v>129.77087083198401</v>
      </c>
      <c r="Q15" s="174"/>
      <c r="R15" s="184">
        <v>151.63373723829599</v>
      </c>
      <c r="S15" s="157"/>
      <c r="T15" s="158">
        <v>-2.9522678930385502</v>
      </c>
      <c r="U15" s="152">
        <v>-0.87835860385334696</v>
      </c>
      <c r="V15" s="152">
        <v>3.0439427489638899</v>
      </c>
      <c r="W15" s="152">
        <v>0.43744613358074802</v>
      </c>
      <c r="X15" s="152">
        <v>-3.6638906473914399</v>
      </c>
      <c r="Y15" s="159">
        <v>-0.38808737622431599</v>
      </c>
      <c r="Z15" s="152"/>
      <c r="AA15" s="160">
        <v>-0.71497373357374805</v>
      </c>
      <c r="AB15" s="161">
        <v>-0.114508213626213</v>
      </c>
      <c r="AC15" s="162">
        <v>-0.40525429218307202</v>
      </c>
      <c r="AD15" s="152"/>
      <c r="AE15" s="163">
        <v>-0.61505128781240903</v>
      </c>
      <c r="AF15" s="29"/>
      <c r="AG15" s="179">
        <v>141.64525378233199</v>
      </c>
      <c r="AH15" s="174">
        <v>171.25952998182899</v>
      </c>
      <c r="AI15" s="174">
        <v>185.64021102867099</v>
      </c>
      <c r="AJ15" s="174">
        <v>176.82974744437701</v>
      </c>
      <c r="AK15" s="174">
        <v>145.83379541864099</v>
      </c>
      <c r="AL15" s="180">
        <v>165.73786768940499</v>
      </c>
      <c r="AM15" s="174"/>
      <c r="AN15" s="181">
        <v>135.26531715826101</v>
      </c>
      <c r="AO15" s="182">
        <v>133.80053010342499</v>
      </c>
      <c r="AP15" s="183">
        <v>134.52995952855699</v>
      </c>
      <c r="AQ15" s="174"/>
      <c r="AR15" s="184">
        <v>156.46439810632199</v>
      </c>
      <c r="AS15" s="157"/>
      <c r="AT15" s="158">
        <v>2.8492031674282301</v>
      </c>
      <c r="AU15" s="152">
        <v>5.2315976324514697</v>
      </c>
      <c r="AV15" s="152">
        <v>4.3522918038509797</v>
      </c>
      <c r="AW15" s="152">
        <v>1.29445074306069</v>
      </c>
      <c r="AX15" s="152">
        <v>-0.54548389282985399</v>
      </c>
      <c r="AY15" s="159">
        <v>2.7479646230240502</v>
      </c>
      <c r="AZ15" s="152"/>
      <c r="BA15" s="160">
        <v>0.79862373096820904</v>
      </c>
      <c r="BB15" s="161">
        <v>1.9526133757189099</v>
      </c>
      <c r="BC15" s="162">
        <v>1.3811460466515399</v>
      </c>
      <c r="BD15" s="152"/>
      <c r="BE15" s="163">
        <v>2.1400015082014998</v>
      </c>
    </row>
    <row r="16" spans="1:57" x14ac:dyDescent="0.25">
      <c r="A16" s="20" t="s">
        <v>39</v>
      </c>
      <c r="B16" s="2" t="str">
        <f t="shared" si="0"/>
        <v>I-95 Fredericksburg, VA</v>
      </c>
      <c r="C16" s="2"/>
      <c r="D16" s="23" t="s">
        <v>93</v>
      </c>
      <c r="E16" s="26" t="s">
        <v>94</v>
      </c>
      <c r="F16" s="2"/>
      <c r="G16" s="179">
        <v>93.747423398328607</v>
      </c>
      <c r="H16" s="174">
        <v>98.082851778656106</v>
      </c>
      <c r="I16" s="174">
        <v>99.527021237641804</v>
      </c>
      <c r="J16" s="174">
        <v>100.54591137423699</v>
      </c>
      <c r="K16" s="174">
        <v>99.524416281220994</v>
      </c>
      <c r="L16" s="180">
        <v>98.498667131620707</v>
      </c>
      <c r="M16" s="174"/>
      <c r="N16" s="181">
        <v>112.61124520779001</v>
      </c>
      <c r="O16" s="182">
        <v>113.55755216812101</v>
      </c>
      <c r="P16" s="183">
        <v>113.09280840488</v>
      </c>
      <c r="Q16" s="174"/>
      <c r="R16" s="184">
        <v>103.456351472356</v>
      </c>
      <c r="S16" s="157"/>
      <c r="T16" s="158">
        <v>-1.0635920652800801</v>
      </c>
      <c r="U16" s="152">
        <v>-0.81368990698090404</v>
      </c>
      <c r="V16" s="152">
        <v>4.6523310157826597E-2</v>
      </c>
      <c r="W16" s="152">
        <v>1.05427190356738</v>
      </c>
      <c r="X16" s="152">
        <v>-1.2452287711310099</v>
      </c>
      <c r="Y16" s="159">
        <v>-0.33171119464528398</v>
      </c>
      <c r="Z16" s="152"/>
      <c r="AA16" s="160">
        <v>-2.6974387218970102</v>
      </c>
      <c r="AB16" s="161">
        <v>-3.1051624942669598</v>
      </c>
      <c r="AC16" s="162">
        <v>-2.9008719418151001</v>
      </c>
      <c r="AD16" s="152"/>
      <c r="AE16" s="163">
        <v>-1.2180207217996799</v>
      </c>
      <c r="AF16" s="29"/>
      <c r="AG16" s="179">
        <v>97.556204625596294</v>
      </c>
      <c r="AH16" s="174">
        <v>101.738800162689</v>
      </c>
      <c r="AI16" s="174">
        <v>103.08539636268701</v>
      </c>
      <c r="AJ16" s="174">
        <v>101.85579126786401</v>
      </c>
      <c r="AK16" s="174">
        <v>101.93878376031201</v>
      </c>
      <c r="AL16" s="180">
        <v>101.35419619788399</v>
      </c>
      <c r="AM16" s="174"/>
      <c r="AN16" s="181">
        <v>114.72499308118</v>
      </c>
      <c r="AO16" s="182">
        <v>114.208456183918</v>
      </c>
      <c r="AP16" s="183">
        <v>114.463969729811</v>
      </c>
      <c r="AQ16" s="174"/>
      <c r="AR16" s="184">
        <v>105.586745733578</v>
      </c>
      <c r="AS16" s="157"/>
      <c r="AT16" s="158">
        <v>1.66974274981294</v>
      </c>
      <c r="AU16" s="152">
        <v>2.7782994111585699</v>
      </c>
      <c r="AV16" s="152">
        <v>1.7879757021315299</v>
      </c>
      <c r="AW16" s="152">
        <v>0.54949240555192902</v>
      </c>
      <c r="AX16" s="152">
        <v>0.167501004341476</v>
      </c>
      <c r="AY16" s="159">
        <v>1.3626391463132399</v>
      </c>
      <c r="AZ16" s="152"/>
      <c r="BA16" s="160">
        <v>1.0973831957939799</v>
      </c>
      <c r="BB16" s="161">
        <v>0.250726451375403</v>
      </c>
      <c r="BC16" s="162">
        <v>0.66953998154230898</v>
      </c>
      <c r="BD16" s="152"/>
      <c r="BE16" s="163">
        <v>1.09185572765781</v>
      </c>
    </row>
    <row r="17" spans="1:57" x14ac:dyDescent="0.25">
      <c r="A17" s="20" t="s">
        <v>101</v>
      </c>
      <c r="B17" s="2" t="str">
        <f t="shared" si="0"/>
        <v>Dulles Airport Area, VA</v>
      </c>
      <c r="C17" s="2"/>
      <c r="D17" s="23" t="s">
        <v>93</v>
      </c>
      <c r="E17" s="26" t="s">
        <v>94</v>
      </c>
      <c r="F17" s="2"/>
      <c r="G17" s="179">
        <v>109.568978178039</v>
      </c>
      <c r="H17" s="174">
        <v>133.30331092436899</v>
      </c>
      <c r="I17" s="174">
        <v>148.468889839572</v>
      </c>
      <c r="J17" s="174">
        <v>150.49199529315399</v>
      </c>
      <c r="K17" s="174">
        <v>128.072005283381</v>
      </c>
      <c r="L17" s="180">
        <v>136.456993164062</v>
      </c>
      <c r="M17" s="174"/>
      <c r="N17" s="181">
        <v>120.072323360916</v>
      </c>
      <c r="O17" s="182">
        <v>121.356828919112</v>
      </c>
      <c r="P17" s="183">
        <v>120.735421568023</v>
      </c>
      <c r="Q17" s="174"/>
      <c r="R17" s="184">
        <v>131.993976607164</v>
      </c>
      <c r="S17" s="157"/>
      <c r="T17" s="158">
        <v>0.53406719317675999</v>
      </c>
      <c r="U17" s="152">
        <v>3.4133263032833798</v>
      </c>
      <c r="V17" s="152">
        <v>5.8727448455364497</v>
      </c>
      <c r="W17" s="152">
        <v>5.04374679269855</v>
      </c>
      <c r="X17" s="152">
        <v>0.61959733858937305</v>
      </c>
      <c r="Y17" s="159">
        <v>3.7409283541332998</v>
      </c>
      <c r="Z17" s="152"/>
      <c r="AA17" s="160">
        <v>4.3832915932324203</v>
      </c>
      <c r="AB17" s="161">
        <v>7.4093448336381904</v>
      </c>
      <c r="AC17" s="162">
        <v>5.90025695138368</v>
      </c>
      <c r="AD17" s="152"/>
      <c r="AE17" s="163">
        <v>4.2108521587000096</v>
      </c>
      <c r="AF17" s="29"/>
      <c r="AG17" s="179">
        <v>120.160042597402</v>
      </c>
      <c r="AH17" s="174">
        <v>143.50763565553501</v>
      </c>
      <c r="AI17" s="174">
        <v>153.94642123609</v>
      </c>
      <c r="AJ17" s="174">
        <v>149.36567188694701</v>
      </c>
      <c r="AK17" s="174">
        <v>131.016374939202</v>
      </c>
      <c r="AL17" s="180">
        <v>140.610994762536</v>
      </c>
      <c r="AM17" s="174"/>
      <c r="AN17" s="181">
        <v>124.151877790763</v>
      </c>
      <c r="AO17" s="182">
        <v>123.08578063003399</v>
      </c>
      <c r="AP17" s="183">
        <v>123.619637138526</v>
      </c>
      <c r="AQ17" s="174"/>
      <c r="AR17" s="184">
        <v>135.80151260932499</v>
      </c>
      <c r="AS17" s="157"/>
      <c r="AT17" s="158">
        <v>4.4450657389117803</v>
      </c>
      <c r="AU17" s="152">
        <v>7.01498426933333</v>
      </c>
      <c r="AV17" s="152">
        <v>7.1656203021188301</v>
      </c>
      <c r="AW17" s="152">
        <v>4.5915404723712596</v>
      </c>
      <c r="AX17" s="152">
        <v>5.3545398406401201</v>
      </c>
      <c r="AY17" s="159">
        <v>5.8923208926477697</v>
      </c>
      <c r="AZ17" s="152"/>
      <c r="BA17" s="160">
        <v>9.4691120323766107</v>
      </c>
      <c r="BB17" s="161">
        <v>9.3421472529016896</v>
      </c>
      <c r="BC17" s="162">
        <v>9.4076359451215605</v>
      </c>
      <c r="BD17" s="152"/>
      <c r="BE17" s="163">
        <v>6.8354639948892704</v>
      </c>
    </row>
    <row r="18" spans="1:57" x14ac:dyDescent="0.25">
      <c r="A18" s="20" t="s">
        <v>46</v>
      </c>
      <c r="B18" s="2" t="str">
        <f t="shared" si="0"/>
        <v>Williamsburg, VA</v>
      </c>
      <c r="C18" s="2"/>
      <c r="D18" s="23" t="s">
        <v>93</v>
      </c>
      <c r="E18" s="26" t="s">
        <v>94</v>
      </c>
      <c r="F18" s="2"/>
      <c r="G18" s="179">
        <v>129.42379760609299</v>
      </c>
      <c r="H18" s="174">
        <v>126.10103697957</v>
      </c>
      <c r="I18" s="174">
        <v>153.386534452072</v>
      </c>
      <c r="J18" s="174">
        <v>119.836697021904</v>
      </c>
      <c r="K18" s="174">
        <v>130.08157281126199</v>
      </c>
      <c r="L18" s="180">
        <v>131.68589295494101</v>
      </c>
      <c r="M18" s="174"/>
      <c r="N18" s="181">
        <v>175.716001367053</v>
      </c>
      <c r="O18" s="182">
        <v>177.26009432401099</v>
      </c>
      <c r="P18" s="183">
        <v>176.500444724674</v>
      </c>
      <c r="Q18" s="174"/>
      <c r="R18" s="184">
        <v>148.35472013758499</v>
      </c>
      <c r="S18" s="157"/>
      <c r="T18" s="158">
        <v>-2.04674487075278</v>
      </c>
      <c r="U18" s="152">
        <v>-5.7400083324247904</v>
      </c>
      <c r="V18" s="152">
        <v>15.509012676622801</v>
      </c>
      <c r="W18" s="152">
        <v>-13.7819049331172</v>
      </c>
      <c r="X18" s="152">
        <v>-9.5447942475957408</v>
      </c>
      <c r="Y18" s="159">
        <v>-3.5498669476141398</v>
      </c>
      <c r="Z18" s="152"/>
      <c r="AA18" s="160">
        <v>5.74826431513966</v>
      </c>
      <c r="AB18" s="161">
        <v>0.84913235920794505</v>
      </c>
      <c r="AC18" s="162">
        <v>3.1603584986552602</v>
      </c>
      <c r="AD18" s="152"/>
      <c r="AE18" s="163">
        <v>0.20076728799899099</v>
      </c>
      <c r="AF18" s="29"/>
      <c r="AG18" s="179">
        <v>132.00154580029599</v>
      </c>
      <c r="AH18" s="174">
        <v>132.405246012269</v>
      </c>
      <c r="AI18" s="174">
        <v>141.053394406358</v>
      </c>
      <c r="AJ18" s="174">
        <v>130.61534191829401</v>
      </c>
      <c r="AK18" s="174">
        <v>140.586946330573</v>
      </c>
      <c r="AL18" s="180">
        <v>135.59335766506399</v>
      </c>
      <c r="AM18" s="174"/>
      <c r="AN18" s="181">
        <v>189.94520419339599</v>
      </c>
      <c r="AO18" s="182">
        <v>185.966245342734</v>
      </c>
      <c r="AP18" s="183">
        <v>187.97946857990999</v>
      </c>
      <c r="AQ18" s="174"/>
      <c r="AR18" s="184">
        <v>154.72612755622001</v>
      </c>
      <c r="AS18" s="157"/>
      <c r="AT18" s="158">
        <v>1.0765858552062899</v>
      </c>
      <c r="AU18" s="152">
        <v>-0.62259560302419403</v>
      </c>
      <c r="AV18" s="152">
        <v>6.0793141402160398</v>
      </c>
      <c r="AW18" s="152">
        <v>-5.6222219346678903</v>
      </c>
      <c r="AX18" s="152">
        <v>-5.4195004149769996</v>
      </c>
      <c r="AY18" s="159">
        <v>-1.3207993085415499</v>
      </c>
      <c r="AZ18" s="152"/>
      <c r="BA18" s="160">
        <v>7.6830783340010802</v>
      </c>
      <c r="BB18" s="161">
        <v>5.3933802472514998</v>
      </c>
      <c r="BC18" s="162">
        <v>6.5516472725707402</v>
      </c>
      <c r="BD18" s="152"/>
      <c r="BE18" s="163">
        <v>2.71400951733031</v>
      </c>
    </row>
    <row r="19" spans="1:57" x14ac:dyDescent="0.25">
      <c r="A19" s="20" t="s">
        <v>102</v>
      </c>
      <c r="B19" s="2" t="str">
        <f t="shared" si="0"/>
        <v>Virginia Beach, VA</v>
      </c>
      <c r="C19" s="2"/>
      <c r="D19" s="23" t="s">
        <v>93</v>
      </c>
      <c r="E19" s="26" t="s">
        <v>94</v>
      </c>
      <c r="F19" s="2"/>
      <c r="G19" s="179">
        <v>203.51279080385001</v>
      </c>
      <c r="H19" s="174">
        <v>200.24294150585999</v>
      </c>
      <c r="I19" s="174">
        <v>202.30996067819399</v>
      </c>
      <c r="J19" s="174">
        <v>207.84836663844101</v>
      </c>
      <c r="K19" s="174">
        <v>214.40841133401199</v>
      </c>
      <c r="L19" s="180">
        <v>205.98688617888001</v>
      </c>
      <c r="M19" s="174"/>
      <c r="N19" s="181">
        <v>264.42582408644</v>
      </c>
      <c r="O19" s="182">
        <v>269.81477073324299</v>
      </c>
      <c r="P19" s="183">
        <v>267.16127378179601</v>
      </c>
      <c r="Q19" s="174"/>
      <c r="R19" s="184">
        <v>226.21972860012599</v>
      </c>
      <c r="S19" s="157"/>
      <c r="T19" s="158">
        <v>0.34032777442446999</v>
      </c>
      <c r="U19" s="152">
        <v>-4.2799974249063801</v>
      </c>
      <c r="V19" s="152">
        <v>-2.5917717864159702</v>
      </c>
      <c r="W19" s="152">
        <v>-0.871559160233213</v>
      </c>
      <c r="X19" s="152">
        <v>1.6054391479125001</v>
      </c>
      <c r="Y19" s="159">
        <v>-1.0904102955789701</v>
      </c>
      <c r="Z19" s="152"/>
      <c r="AA19" s="160">
        <v>4.5777365859776902</v>
      </c>
      <c r="AB19" s="161">
        <v>2.4432150842225799</v>
      </c>
      <c r="AC19" s="162">
        <v>3.39608716000305</v>
      </c>
      <c r="AD19" s="152"/>
      <c r="AE19" s="163">
        <v>0.92536014481050199</v>
      </c>
      <c r="AF19" s="29"/>
      <c r="AG19" s="179">
        <v>202.145000838242</v>
      </c>
      <c r="AH19" s="174">
        <v>196.570578721912</v>
      </c>
      <c r="AI19" s="174">
        <v>202.61401701992</v>
      </c>
      <c r="AJ19" s="174">
        <v>201.174457224918</v>
      </c>
      <c r="AK19" s="174">
        <v>220.78808702115899</v>
      </c>
      <c r="AL19" s="180">
        <v>205.12712073587701</v>
      </c>
      <c r="AM19" s="174"/>
      <c r="AN19" s="181">
        <v>284.991891612833</v>
      </c>
      <c r="AO19" s="182">
        <v>283.71421586168498</v>
      </c>
      <c r="AP19" s="183">
        <v>284.35170610791602</v>
      </c>
      <c r="AQ19" s="174"/>
      <c r="AR19" s="184">
        <v>231.49728933901201</v>
      </c>
      <c r="AS19" s="157"/>
      <c r="AT19" s="158">
        <v>1.9827641638648199</v>
      </c>
      <c r="AU19" s="152">
        <v>-4.2642524760256597</v>
      </c>
      <c r="AV19" s="152">
        <v>-0.55538104816851697</v>
      </c>
      <c r="AW19" s="152">
        <v>-4.9959588477493702</v>
      </c>
      <c r="AX19" s="152">
        <v>-4.0449876831828302</v>
      </c>
      <c r="AY19" s="159">
        <v>-2.57534969945063</v>
      </c>
      <c r="AZ19" s="152"/>
      <c r="BA19" s="160">
        <v>5.6320625447628201</v>
      </c>
      <c r="BB19" s="161">
        <v>4.8078927491933703</v>
      </c>
      <c r="BC19" s="162">
        <v>5.21789673089049</v>
      </c>
      <c r="BD19" s="152"/>
      <c r="BE19" s="163">
        <v>0.77876284397753504</v>
      </c>
    </row>
    <row r="20" spans="1:57" x14ac:dyDescent="0.25">
      <c r="A20" s="33" t="s">
        <v>103</v>
      </c>
      <c r="B20" s="2" t="str">
        <f t="shared" si="0"/>
        <v>Norfolk/Portsmouth, VA</v>
      </c>
      <c r="C20" s="2"/>
      <c r="D20" s="23" t="s">
        <v>93</v>
      </c>
      <c r="E20" s="26" t="s">
        <v>94</v>
      </c>
      <c r="F20" s="2"/>
      <c r="G20" s="179">
        <v>115.920460196862</v>
      </c>
      <c r="H20" s="174">
        <v>122.44558079521801</v>
      </c>
      <c r="I20" s="174">
        <v>124.35890721697</v>
      </c>
      <c r="J20" s="174">
        <v>133.262386544962</v>
      </c>
      <c r="K20" s="174">
        <v>128.48981188227501</v>
      </c>
      <c r="L20" s="180">
        <v>125.510227856653</v>
      </c>
      <c r="M20" s="174"/>
      <c r="N20" s="181">
        <v>155.916932589943</v>
      </c>
      <c r="O20" s="182">
        <v>154.58982293938001</v>
      </c>
      <c r="P20" s="183">
        <v>155.265243452189</v>
      </c>
      <c r="Q20" s="174"/>
      <c r="R20" s="184">
        <v>134.846095172182</v>
      </c>
      <c r="S20" s="157"/>
      <c r="T20" s="158">
        <v>-0.66310741090871195</v>
      </c>
      <c r="U20" s="152">
        <v>-5.4752365775147496</v>
      </c>
      <c r="V20" s="152">
        <v>-6.1079556588078798</v>
      </c>
      <c r="W20" s="152">
        <v>-1.88959135126888</v>
      </c>
      <c r="X20" s="152">
        <v>-5.40116821881037</v>
      </c>
      <c r="Y20" s="159">
        <v>-3.99342567585665</v>
      </c>
      <c r="Z20" s="152"/>
      <c r="AA20" s="160">
        <v>-0.21862756305927999</v>
      </c>
      <c r="AB20" s="161">
        <v>-3.9316833083184299</v>
      </c>
      <c r="AC20" s="162">
        <v>-2.11751969473131</v>
      </c>
      <c r="AD20" s="152"/>
      <c r="AE20" s="163">
        <v>-3.2377142908307701</v>
      </c>
      <c r="AF20" s="29"/>
      <c r="AG20" s="179">
        <v>117.405232409367</v>
      </c>
      <c r="AH20" s="174">
        <v>124.434615371736</v>
      </c>
      <c r="AI20" s="174">
        <v>128.78754094962301</v>
      </c>
      <c r="AJ20" s="174">
        <v>127.065331768154</v>
      </c>
      <c r="AK20" s="174">
        <v>126.83004966323099</v>
      </c>
      <c r="AL20" s="180">
        <v>125.13843793116</v>
      </c>
      <c r="AM20" s="174"/>
      <c r="AN20" s="181">
        <v>165.73661678832099</v>
      </c>
      <c r="AO20" s="182">
        <v>163.05631414710899</v>
      </c>
      <c r="AP20" s="183">
        <v>164.42076258260801</v>
      </c>
      <c r="AQ20" s="174"/>
      <c r="AR20" s="184">
        <v>138.025259190719</v>
      </c>
      <c r="AS20" s="157"/>
      <c r="AT20" s="158">
        <v>2.6621652813005499</v>
      </c>
      <c r="AU20" s="152">
        <v>0.43660231914983</v>
      </c>
      <c r="AV20" s="152">
        <v>2.18731118454465</v>
      </c>
      <c r="AW20" s="152">
        <v>-1.2452033938128799</v>
      </c>
      <c r="AX20" s="152">
        <v>-7.9451848992390799</v>
      </c>
      <c r="AY20" s="159">
        <v>-1.42605014036185</v>
      </c>
      <c r="AZ20" s="152"/>
      <c r="BA20" s="160">
        <v>2.7146294161913</v>
      </c>
      <c r="BB20" s="161">
        <v>3.27844582311557</v>
      </c>
      <c r="BC20" s="162">
        <v>2.9925129627557601</v>
      </c>
      <c r="BD20" s="152"/>
      <c r="BE20" s="163">
        <v>0.26167151897645702</v>
      </c>
    </row>
    <row r="21" spans="1:57" x14ac:dyDescent="0.25">
      <c r="A21" s="34" t="s">
        <v>43</v>
      </c>
      <c r="B21" s="2" t="str">
        <f t="shared" si="0"/>
        <v>Newport News/Hampton, VA</v>
      </c>
      <c r="C21" s="2"/>
      <c r="D21" s="23" t="s">
        <v>93</v>
      </c>
      <c r="E21" s="26" t="s">
        <v>94</v>
      </c>
      <c r="F21" s="2"/>
      <c r="G21" s="179">
        <v>89.404303935185098</v>
      </c>
      <c r="H21" s="174">
        <v>89.3189596064325</v>
      </c>
      <c r="I21" s="174">
        <v>92.616998093692899</v>
      </c>
      <c r="J21" s="174">
        <v>89.932340971643001</v>
      </c>
      <c r="K21" s="174">
        <v>91.684040776892402</v>
      </c>
      <c r="L21" s="180">
        <v>90.640600416088702</v>
      </c>
      <c r="M21" s="174"/>
      <c r="N21" s="181">
        <v>125.835955256432</v>
      </c>
      <c r="O21" s="182">
        <v>128.56314130105901</v>
      </c>
      <c r="P21" s="183">
        <v>127.20877889659801</v>
      </c>
      <c r="Q21" s="174"/>
      <c r="R21" s="184">
        <v>102.77625325601601</v>
      </c>
      <c r="S21" s="157"/>
      <c r="T21" s="158">
        <v>1.4392721505186099</v>
      </c>
      <c r="U21" s="152">
        <v>-7.25820659933611</v>
      </c>
      <c r="V21" s="152">
        <v>-11.251761207080699</v>
      </c>
      <c r="W21" s="152">
        <v>-5.9058023654143597</v>
      </c>
      <c r="X21" s="152">
        <v>-5.8284654125323403</v>
      </c>
      <c r="Y21" s="159">
        <v>-6.4173210939098499</v>
      </c>
      <c r="Z21" s="152"/>
      <c r="AA21" s="160">
        <v>-2.9492796682195999</v>
      </c>
      <c r="AB21" s="161">
        <v>-3.0410155475208902</v>
      </c>
      <c r="AC21" s="162">
        <v>-3.0110794457274901</v>
      </c>
      <c r="AD21" s="152"/>
      <c r="AE21" s="163">
        <v>-4.79785823164669</v>
      </c>
      <c r="AF21" s="29"/>
      <c r="AG21" s="179">
        <v>89.497335391229498</v>
      </c>
      <c r="AH21" s="174">
        <v>89.3635932686187</v>
      </c>
      <c r="AI21" s="174">
        <v>90.932410696095005</v>
      </c>
      <c r="AJ21" s="174">
        <v>91.398427434807104</v>
      </c>
      <c r="AK21" s="174">
        <v>95.285853784387299</v>
      </c>
      <c r="AL21" s="180">
        <v>91.411256620976104</v>
      </c>
      <c r="AM21" s="174"/>
      <c r="AN21" s="181">
        <v>134.965902095617</v>
      </c>
      <c r="AO21" s="182">
        <v>133.06725727272701</v>
      </c>
      <c r="AP21" s="183">
        <v>134.02324493680999</v>
      </c>
      <c r="AQ21" s="174"/>
      <c r="AR21" s="184">
        <v>105.945691226137</v>
      </c>
      <c r="AS21" s="157"/>
      <c r="AT21" s="158">
        <v>-1.44461036907975</v>
      </c>
      <c r="AU21" s="152">
        <v>-3.8216784994084398</v>
      </c>
      <c r="AV21" s="152">
        <v>-5.2160323565725699</v>
      </c>
      <c r="AW21" s="152">
        <v>-7.0387199426596201</v>
      </c>
      <c r="AX21" s="152">
        <v>-8.4280223951966704</v>
      </c>
      <c r="AY21" s="159">
        <v>-5.54782922758175</v>
      </c>
      <c r="AZ21" s="152"/>
      <c r="BA21" s="160">
        <v>2.78769399942149</v>
      </c>
      <c r="BB21" s="161">
        <v>3.9829032501682402</v>
      </c>
      <c r="BC21" s="162">
        <v>3.3624977890270502</v>
      </c>
      <c r="BD21" s="152"/>
      <c r="BE21" s="163">
        <v>-1.3926671864382101</v>
      </c>
    </row>
    <row r="22" spans="1:57" x14ac:dyDescent="0.25">
      <c r="A22" s="35" t="s">
        <v>104</v>
      </c>
      <c r="B22" s="2" t="str">
        <f t="shared" si="0"/>
        <v>Chesapeake/Suffolk, VA</v>
      </c>
      <c r="C22" s="2"/>
      <c r="D22" s="24" t="s">
        <v>93</v>
      </c>
      <c r="E22" s="27" t="s">
        <v>94</v>
      </c>
      <c r="F22" s="2"/>
      <c r="G22" s="185">
        <v>102.19013466850799</v>
      </c>
      <c r="H22" s="186">
        <v>105.808038009565</v>
      </c>
      <c r="I22" s="186">
        <v>109.658837225333</v>
      </c>
      <c r="J22" s="186">
        <v>113.35239383232199</v>
      </c>
      <c r="K22" s="186">
        <v>113.08384800170001</v>
      </c>
      <c r="L22" s="187">
        <v>109.199576580849</v>
      </c>
      <c r="M22" s="174"/>
      <c r="N22" s="188">
        <v>140.74930189610899</v>
      </c>
      <c r="O22" s="189">
        <v>136.68385665280601</v>
      </c>
      <c r="P22" s="190">
        <v>138.76866869239299</v>
      </c>
      <c r="Q22" s="174"/>
      <c r="R22" s="191">
        <v>118.31886082216501</v>
      </c>
      <c r="S22" s="157"/>
      <c r="T22" s="164">
        <v>2.06598702297013</v>
      </c>
      <c r="U22" s="165">
        <v>-3.0311264564051599</v>
      </c>
      <c r="V22" s="165">
        <v>-2.8101697373995398</v>
      </c>
      <c r="W22" s="165">
        <v>-2.3206849410945098</v>
      </c>
      <c r="X22" s="165">
        <v>2.4314514414089499</v>
      </c>
      <c r="Y22" s="166">
        <v>-0.92964189706646205</v>
      </c>
      <c r="Z22" s="152"/>
      <c r="AA22" s="167">
        <v>1.4517494816413801</v>
      </c>
      <c r="AB22" s="168">
        <v>-2.4725413386814599</v>
      </c>
      <c r="AC22" s="169">
        <v>-0.48366525281663603</v>
      </c>
      <c r="AD22" s="152"/>
      <c r="AE22" s="170">
        <v>-0.72707397688071795</v>
      </c>
      <c r="AF22" s="30"/>
      <c r="AG22" s="185">
        <v>101.811830787346</v>
      </c>
      <c r="AH22" s="186">
        <v>106.56552091706099</v>
      </c>
      <c r="AI22" s="186">
        <v>110.392851274188</v>
      </c>
      <c r="AJ22" s="186">
        <v>109.36154161778801</v>
      </c>
      <c r="AK22" s="186">
        <v>111.280587768922</v>
      </c>
      <c r="AL22" s="187">
        <v>108.112234772759</v>
      </c>
      <c r="AM22" s="174"/>
      <c r="AN22" s="188">
        <v>146.25248474371401</v>
      </c>
      <c r="AO22" s="189">
        <v>143.58307295224299</v>
      </c>
      <c r="AP22" s="190">
        <v>144.94270447821199</v>
      </c>
      <c r="AQ22" s="174"/>
      <c r="AR22" s="191">
        <v>119.795348225816</v>
      </c>
      <c r="AS22" s="157"/>
      <c r="AT22" s="164">
        <v>-0.62930896481382703</v>
      </c>
      <c r="AU22" s="165">
        <v>-0.20790000073350901</v>
      </c>
      <c r="AV22" s="165">
        <v>-0.15672656927342499</v>
      </c>
      <c r="AW22" s="165">
        <v>-2.96439441995263</v>
      </c>
      <c r="AX22" s="165">
        <v>-3.6562396360987002</v>
      </c>
      <c r="AY22" s="166">
        <v>-1.70419398200365</v>
      </c>
      <c r="AZ22" s="152"/>
      <c r="BA22" s="167">
        <v>2.4584411337432801</v>
      </c>
      <c r="BB22" s="168">
        <v>3.4681821271176001</v>
      </c>
      <c r="BC22" s="169">
        <v>2.9431538155961499</v>
      </c>
      <c r="BD22" s="152"/>
      <c r="BE22" s="170">
        <v>2.36270621700106E-2</v>
      </c>
    </row>
    <row r="23" spans="1:57" ht="13" x14ac:dyDescent="0.3">
      <c r="A23" s="34" t="s">
        <v>59</v>
      </c>
      <c r="B23" s="2" t="s">
        <v>59</v>
      </c>
      <c r="C23" s="8"/>
      <c r="D23" s="22" t="s">
        <v>93</v>
      </c>
      <c r="E23" s="25" t="s">
        <v>94</v>
      </c>
      <c r="F23" s="2"/>
      <c r="G23" s="171">
        <v>140.11970833333299</v>
      </c>
      <c r="H23" s="172">
        <v>153.18146356783899</v>
      </c>
      <c r="I23" s="172">
        <v>167.205129375951</v>
      </c>
      <c r="J23" s="172">
        <v>183.834081375838</v>
      </c>
      <c r="K23" s="172">
        <v>175.70340040241399</v>
      </c>
      <c r="L23" s="173">
        <v>168.52901618398599</v>
      </c>
      <c r="M23" s="174"/>
      <c r="N23" s="175">
        <v>178.673677702433</v>
      </c>
      <c r="O23" s="176">
        <v>184.381542269611</v>
      </c>
      <c r="P23" s="177">
        <v>181.59377362166299</v>
      </c>
      <c r="Q23" s="174"/>
      <c r="R23" s="178">
        <v>173.14598003442299</v>
      </c>
      <c r="S23" s="157"/>
      <c r="T23" s="149">
        <v>-5.5299873739553398</v>
      </c>
      <c r="U23" s="150">
        <v>-5.2840542920348597</v>
      </c>
      <c r="V23" s="150">
        <v>-0.98986906999796298</v>
      </c>
      <c r="W23" s="150">
        <v>7.6264423760933697</v>
      </c>
      <c r="X23" s="150">
        <v>6.6076491174387701</v>
      </c>
      <c r="Y23" s="151">
        <v>2.3905825274572101</v>
      </c>
      <c r="Z23" s="152"/>
      <c r="AA23" s="153">
        <v>5.6624397932184998</v>
      </c>
      <c r="AB23" s="154">
        <v>1.25629262867007</v>
      </c>
      <c r="AC23" s="155">
        <v>3.1491499288809499</v>
      </c>
      <c r="AD23" s="152"/>
      <c r="AE23" s="156">
        <v>2.8099712113556801</v>
      </c>
      <c r="AF23" s="28"/>
      <c r="AG23" s="171">
        <v>154.51388389923301</v>
      </c>
      <c r="AH23" s="172">
        <v>161.518242536164</v>
      </c>
      <c r="AI23" s="172">
        <v>169.16721293654001</v>
      </c>
      <c r="AJ23" s="172">
        <v>176.15737409103099</v>
      </c>
      <c r="AK23" s="172">
        <v>174.719424212598</v>
      </c>
      <c r="AL23" s="173">
        <v>168.59156698846201</v>
      </c>
      <c r="AM23" s="174"/>
      <c r="AN23" s="175">
        <v>184.95214494954899</v>
      </c>
      <c r="AO23" s="176">
        <v>186.903982823403</v>
      </c>
      <c r="AP23" s="177">
        <v>185.93322469242301</v>
      </c>
      <c r="AQ23" s="174"/>
      <c r="AR23" s="178">
        <v>174.71207435057499</v>
      </c>
      <c r="AS23" s="157"/>
      <c r="AT23" s="149">
        <v>1.32456644852187</v>
      </c>
      <c r="AU23" s="150">
        <v>-2.3160581167248901</v>
      </c>
      <c r="AV23" s="150">
        <v>-0.59865951421875097</v>
      </c>
      <c r="AW23" s="150">
        <v>4.9710714958371396</v>
      </c>
      <c r="AX23" s="150">
        <v>7.02457901234445</v>
      </c>
      <c r="AY23" s="151">
        <v>2.456676944037</v>
      </c>
      <c r="AZ23" s="152"/>
      <c r="BA23" s="153">
        <v>5.7564733812115296</v>
      </c>
      <c r="BB23" s="154">
        <v>1.7952870879404399</v>
      </c>
      <c r="BC23" s="155">
        <v>3.6233518654305699</v>
      </c>
      <c r="BD23" s="152"/>
      <c r="BE23" s="156">
        <v>2.7784696607178101</v>
      </c>
    </row>
    <row r="24" spans="1:57" x14ac:dyDescent="0.25">
      <c r="A24" s="34" t="s">
        <v>105</v>
      </c>
      <c r="B24" s="2" t="str">
        <f t="shared" si="0"/>
        <v>Richmond North/Glen Allen, VA</v>
      </c>
      <c r="C24" s="9"/>
      <c r="D24" s="23" t="s">
        <v>93</v>
      </c>
      <c r="E24" s="26" t="s">
        <v>94</v>
      </c>
      <c r="F24" s="2"/>
      <c r="G24" s="179">
        <v>93.400715388574298</v>
      </c>
      <c r="H24" s="174">
        <v>100.06405707443599</v>
      </c>
      <c r="I24" s="174">
        <v>107.056537999656</v>
      </c>
      <c r="J24" s="174">
        <v>122.12647612156201</v>
      </c>
      <c r="K24" s="174">
        <v>129.16856427604799</v>
      </c>
      <c r="L24" s="180">
        <v>113.23841969268901</v>
      </c>
      <c r="M24" s="174"/>
      <c r="N24" s="181">
        <v>142.74751537672901</v>
      </c>
      <c r="O24" s="182">
        <v>143.004404500193</v>
      </c>
      <c r="P24" s="183">
        <v>142.875372980626</v>
      </c>
      <c r="Q24" s="174"/>
      <c r="R24" s="184">
        <v>123.571416646096</v>
      </c>
      <c r="S24" s="157"/>
      <c r="T24" s="158">
        <v>-0.55816998473658097</v>
      </c>
      <c r="U24" s="152">
        <v>-4.4421563772876196</v>
      </c>
      <c r="V24" s="152">
        <v>-8.5502178411405598</v>
      </c>
      <c r="W24" s="152">
        <v>3.27267351476514</v>
      </c>
      <c r="X24" s="152">
        <v>15.0402583540829</v>
      </c>
      <c r="Y24" s="159">
        <v>2.1138510917848001</v>
      </c>
      <c r="Z24" s="152"/>
      <c r="AA24" s="160">
        <v>13.791984922301699</v>
      </c>
      <c r="AB24" s="161">
        <v>13.0388691080047</v>
      </c>
      <c r="AC24" s="162">
        <v>13.406804299635001</v>
      </c>
      <c r="AD24" s="152"/>
      <c r="AE24" s="163">
        <v>6.9933493084968097</v>
      </c>
      <c r="AF24" s="29"/>
      <c r="AG24" s="179">
        <v>94.809570854090296</v>
      </c>
      <c r="AH24" s="174">
        <v>104.205464848342</v>
      </c>
      <c r="AI24" s="174">
        <v>108.633841125112</v>
      </c>
      <c r="AJ24" s="174">
        <v>110.426741787941</v>
      </c>
      <c r="AK24" s="174">
        <v>111.57069121292</v>
      </c>
      <c r="AL24" s="180">
        <v>106.74784626409399</v>
      </c>
      <c r="AM24" s="174"/>
      <c r="AN24" s="181">
        <v>127.23297711773399</v>
      </c>
      <c r="AO24" s="182">
        <v>127.10043339079</v>
      </c>
      <c r="AP24" s="183">
        <v>127.167237149736</v>
      </c>
      <c r="AQ24" s="174"/>
      <c r="AR24" s="184">
        <v>113.732519769627</v>
      </c>
      <c r="AS24" s="157"/>
      <c r="AT24" s="158">
        <v>1.8124889977098899</v>
      </c>
      <c r="AU24" s="152">
        <v>1.75787184241994</v>
      </c>
      <c r="AV24" s="152">
        <v>0.104168807551052</v>
      </c>
      <c r="AW24" s="152">
        <v>1.20178302945839</v>
      </c>
      <c r="AX24" s="152">
        <v>5.4613713700175497</v>
      </c>
      <c r="AY24" s="159">
        <v>2.12089357678905</v>
      </c>
      <c r="AZ24" s="152"/>
      <c r="BA24" s="160">
        <v>4.5517466696811599</v>
      </c>
      <c r="BB24" s="161">
        <v>3.8881485206858302</v>
      </c>
      <c r="BC24" s="162">
        <v>4.21503984088947</v>
      </c>
      <c r="BD24" s="152"/>
      <c r="BE24" s="163">
        <v>2.99454804470458</v>
      </c>
    </row>
    <row r="25" spans="1:57" x14ac:dyDescent="0.25">
      <c r="A25" s="34" t="s">
        <v>62</v>
      </c>
      <c r="B25" s="2" t="str">
        <f t="shared" si="0"/>
        <v>Richmond West/Midlothian, VA</v>
      </c>
      <c r="C25" s="2"/>
      <c r="D25" s="23" t="s">
        <v>93</v>
      </c>
      <c r="E25" s="26" t="s">
        <v>94</v>
      </c>
      <c r="F25" s="2"/>
      <c r="G25" s="179">
        <v>84.750137277051095</v>
      </c>
      <c r="H25" s="174">
        <v>88.012005393794695</v>
      </c>
      <c r="I25" s="174">
        <v>95.065203358046205</v>
      </c>
      <c r="J25" s="174">
        <v>105.11612446367999</v>
      </c>
      <c r="K25" s="174">
        <v>107.001528297872</v>
      </c>
      <c r="L25" s="180">
        <v>97.510803325539101</v>
      </c>
      <c r="M25" s="174"/>
      <c r="N25" s="181">
        <v>121.50971749185599</v>
      </c>
      <c r="O25" s="182">
        <v>120.786472550292</v>
      </c>
      <c r="P25" s="183">
        <v>121.147389645643</v>
      </c>
      <c r="Q25" s="174"/>
      <c r="R25" s="184">
        <v>105.72665049437801</v>
      </c>
      <c r="S25" s="157"/>
      <c r="T25" s="158">
        <v>-0.19763135587594399</v>
      </c>
      <c r="U25" s="152">
        <v>-2.7568066580910502</v>
      </c>
      <c r="V25" s="152">
        <v>7.5316353674307904E-2</v>
      </c>
      <c r="W25" s="152">
        <v>-2.3655652358868902</v>
      </c>
      <c r="X25" s="152">
        <v>-0.300411543620621</v>
      </c>
      <c r="Y25" s="159">
        <v>-1.0437675392026999</v>
      </c>
      <c r="Z25" s="152"/>
      <c r="AA25" s="160">
        <v>8.63195711891332</v>
      </c>
      <c r="AB25" s="161">
        <v>8.4658244944477197</v>
      </c>
      <c r="AC25" s="162">
        <v>8.5508623785529903</v>
      </c>
      <c r="AD25" s="152"/>
      <c r="AE25" s="163">
        <v>3.00089300708466</v>
      </c>
      <c r="AF25" s="29"/>
      <c r="AG25" s="179">
        <v>84.1906450690051</v>
      </c>
      <c r="AH25" s="174">
        <v>88.400375248592297</v>
      </c>
      <c r="AI25" s="174">
        <v>90.810358908238399</v>
      </c>
      <c r="AJ25" s="174">
        <v>92.979996660865694</v>
      </c>
      <c r="AK25" s="174">
        <v>95.419161945825294</v>
      </c>
      <c r="AL25" s="180">
        <v>90.792205924455104</v>
      </c>
      <c r="AM25" s="174"/>
      <c r="AN25" s="181">
        <v>119.841963000859</v>
      </c>
      <c r="AO25" s="182">
        <v>119.10809439236399</v>
      </c>
      <c r="AP25" s="183">
        <v>119.47339536466301</v>
      </c>
      <c r="AQ25" s="174"/>
      <c r="AR25" s="184">
        <v>100.84240854730299</v>
      </c>
      <c r="AS25" s="157"/>
      <c r="AT25" s="158">
        <v>-2.13386908902647</v>
      </c>
      <c r="AU25" s="152">
        <v>-2.7410624002211699</v>
      </c>
      <c r="AV25" s="152">
        <v>-1.73809800814552</v>
      </c>
      <c r="AW25" s="152">
        <v>-3.2380563001094398</v>
      </c>
      <c r="AX25" s="152">
        <v>-1.89134829973411</v>
      </c>
      <c r="AY25" s="159">
        <v>-2.30223591473078</v>
      </c>
      <c r="AZ25" s="152"/>
      <c r="BA25" s="160">
        <v>3.95126056268552</v>
      </c>
      <c r="BB25" s="161">
        <v>3.1223611685032902</v>
      </c>
      <c r="BC25" s="162">
        <v>3.5338298178752998</v>
      </c>
      <c r="BD25" s="152"/>
      <c r="BE25" s="163">
        <v>2.6842035614823501E-2</v>
      </c>
    </row>
    <row r="26" spans="1:57" x14ac:dyDescent="0.25">
      <c r="A26" s="34" t="s">
        <v>58</v>
      </c>
      <c r="B26" s="2" t="str">
        <f t="shared" si="0"/>
        <v>Petersburg/Chester, VA</v>
      </c>
      <c r="C26" s="2"/>
      <c r="D26" s="23" t="s">
        <v>93</v>
      </c>
      <c r="E26" s="26" t="s">
        <v>94</v>
      </c>
      <c r="F26" s="2"/>
      <c r="G26" s="179">
        <v>89.684395081967196</v>
      </c>
      <c r="H26" s="174">
        <v>94.356757925967699</v>
      </c>
      <c r="I26" s="174">
        <v>98.293317766890098</v>
      </c>
      <c r="J26" s="174">
        <v>99.922384413995502</v>
      </c>
      <c r="K26" s="174">
        <v>100.459973758519</v>
      </c>
      <c r="L26" s="180">
        <v>97.045704345473197</v>
      </c>
      <c r="M26" s="174"/>
      <c r="N26" s="181">
        <v>107.310889073064</v>
      </c>
      <c r="O26" s="182">
        <v>106.199896835164</v>
      </c>
      <c r="P26" s="183">
        <v>106.757521291735</v>
      </c>
      <c r="Q26" s="174"/>
      <c r="R26" s="184">
        <v>100.258474961975</v>
      </c>
      <c r="S26" s="157"/>
      <c r="T26" s="158">
        <v>0.51079240106340695</v>
      </c>
      <c r="U26" s="152">
        <v>-2.6472921496338899</v>
      </c>
      <c r="V26" s="152">
        <v>-1.6940679348786201</v>
      </c>
      <c r="W26" s="152">
        <v>0.69557697052307799</v>
      </c>
      <c r="X26" s="152">
        <v>3.2535698433639699</v>
      </c>
      <c r="Y26" s="159">
        <v>0.14073511041453901</v>
      </c>
      <c r="Z26" s="152"/>
      <c r="AA26" s="160">
        <v>5.1897870708579097</v>
      </c>
      <c r="AB26" s="161">
        <v>2.64975801118729</v>
      </c>
      <c r="AC26" s="162">
        <v>3.9095220083603501</v>
      </c>
      <c r="AD26" s="152"/>
      <c r="AE26" s="163">
        <v>1.6156022480921</v>
      </c>
      <c r="AF26" s="29"/>
      <c r="AG26" s="179">
        <v>93.029149246148805</v>
      </c>
      <c r="AH26" s="174">
        <v>96.616320244413401</v>
      </c>
      <c r="AI26" s="174">
        <v>98.256418359812699</v>
      </c>
      <c r="AJ26" s="174">
        <v>97.737202040547601</v>
      </c>
      <c r="AK26" s="174">
        <v>98.200847980203307</v>
      </c>
      <c r="AL26" s="180">
        <v>96.920078870219996</v>
      </c>
      <c r="AM26" s="174"/>
      <c r="AN26" s="181">
        <v>107.580321151826</v>
      </c>
      <c r="AO26" s="182">
        <v>108.314575933225</v>
      </c>
      <c r="AP26" s="183">
        <v>107.9486655394</v>
      </c>
      <c r="AQ26" s="174"/>
      <c r="AR26" s="184">
        <v>100.490480891863</v>
      </c>
      <c r="AS26" s="157"/>
      <c r="AT26" s="158">
        <v>1.24505550188111</v>
      </c>
      <c r="AU26" s="152">
        <v>1.9683109069535101</v>
      </c>
      <c r="AV26" s="152">
        <v>2.08821288659398</v>
      </c>
      <c r="AW26" s="152">
        <v>2.37990203047779</v>
      </c>
      <c r="AX26" s="152">
        <v>1.8923065059586499</v>
      </c>
      <c r="AY26" s="159">
        <v>1.99505000248528</v>
      </c>
      <c r="AZ26" s="152"/>
      <c r="BA26" s="160">
        <v>2.7475256967261501</v>
      </c>
      <c r="BB26" s="161">
        <v>3.3356691576628199</v>
      </c>
      <c r="BC26" s="162">
        <v>3.0424443532540102</v>
      </c>
      <c r="BD26" s="152"/>
      <c r="BE26" s="163">
        <v>2.4274820816049298</v>
      </c>
    </row>
    <row r="27" spans="1:57" x14ac:dyDescent="0.25">
      <c r="A27" s="34" t="s">
        <v>106</v>
      </c>
      <c r="B27" s="2" t="s">
        <v>49</v>
      </c>
      <c r="C27" s="2"/>
      <c r="D27" s="23" t="s">
        <v>93</v>
      </c>
      <c r="E27" s="26" t="s">
        <v>94</v>
      </c>
      <c r="F27" s="2"/>
      <c r="G27" s="179">
        <v>121.93406598623299</v>
      </c>
      <c r="H27" s="174">
        <v>120.43921620598201</v>
      </c>
      <c r="I27" s="174">
        <v>122.799285459092</v>
      </c>
      <c r="J27" s="174">
        <v>120.561158760721</v>
      </c>
      <c r="K27" s="174">
        <v>132.23561415805099</v>
      </c>
      <c r="L27" s="180">
        <v>123.740546524346</v>
      </c>
      <c r="M27" s="174"/>
      <c r="N27" s="181">
        <v>169.13164623205699</v>
      </c>
      <c r="O27" s="182">
        <v>166.28456449165401</v>
      </c>
      <c r="P27" s="183">
        <v>167.71861198975699</v>
      </c>
      <c r="Q27" s="174"/>
      <c r="R27" s="184">
        <v>138.415743258525</v>
      </c>
      <c r="S27" s="157"/>
      <c r="T27" s="158">
        <v>10.317363759731901</v>
      </c>
      <c r="U27" s="152">
        <v>4.6462060350818497</v>
      </c>
      <c r="V27" s="152">
        <v>7.13257082075088</v>
      </c>
      <c r="W27" s="152">
        <v>5.7823539909717203</v>
      </c>
      <c r="X27" s="152">
        <v>8.0231880674794809</v>
      </c>
      <c r="Y27" s="159">
        <v>7.1139740471953496</v>
      </c>
      <c r="Z27" s="152"/>
      <c r="AA27" s="160">
        <v>17.146874548772701</v>
      </c>
      <c r="AB27" s="161">
        <v>13.9627716678417</v>
      </c>
      <c r="AC27" s="162">
        <v>15.551745619663601</v>
      </c>
      <c r="AD27" s="152"/>
      <c r="AE27" s="163">
        <v>10.81391975777</v>
      </c>
      <c r="AF27" s="29"/>
      <c r="AG27" s="179">
        <v>124.30094292250099</v>
      </c>
      <c r="AH27" s="174">
        <v>125.79884396715001</v>
      </c>
      <c r="AI27" s="174">
        <v>125.882101786257</v>
      </c>
      <c r="AJ27" s="174">
        <v>128.26212519386499</v>
      </c>
      <c r="AK27" s="174">
        <v>144.755845242693</v>
      </c>
      <c r="AL27" s="180">
        <v>130.123052907204</v>
      </c>
      <c r="AM27" s="174"/>
      <c r="AN27" s="181">
        <v>169.74732942963999</v>
      </c>
      <c r="AO27" s="182">
        <v>164.95361948351501</v>
      </c>
      <c r="AP27" s="183">
        <v>167.355325398741</v>
      </c>
      <c r="AQ27" s="174"/>
      <c r="AR27" s="184">
        <v>142.39008723633299</v>
      </c>
      <c r="AS27" s="157"/>
      <c r="AT27" s="158">
        <v>7.8861393436629301</v>
      </c>
      <c r="AU27" s="152">
        <v>6.2637501943429497</v>
      </c>
      <c r="AV27" s="152">
        <v>3.2075386770136598</v>
      </c>
      <c r="AW27" s="152">
        <v>0.48221933941869999</v>
      </c>
      <c r="AX27" s="152">
        <v>6.7283566253137499</v>
      </c>
      <c r="AY27" s="159">
        <v>4.7612602501065897</v>
      </c>
      <c r="AZ27" s="152"/>
      <c r="BA27" s="160">
        <v>14.4870626560124</v>
      </c>
      <c r="BB27" s="161">
        <v>14.2052774296584</v>
      </c>
      <c r="BC27" s="162">
        <v>14.351762357796</v>
      </c>
      <c r="BD27" s="152"/>
      <c r="BE27" s="163">
        <v>8.2992135033280405</v>
      </c>
    </row>
    <row r="28" spans="1:57" x14ac:dyDescent="0.25">
      <c r="A28" s="34" t="s">
        <v>54</v>
      </c>
      <c r="B28" s="2" t="str">
        <f t="shared" si="0"/>
        <v>Roanoke, VA</v>
      </c>
      <c r="C28" s="2"/>
      <c r="D28" s="23" t="s">
        <v>93</v>
      </c>
      <c r="E28" s="26" t="s">
        <v>94</v>
      </c>
      <c r="F28" s="2"/>
      <c r="G28" s="179">
        <v>94.971190390820993</v>
      </c>
      <c r="H28" s="174">
        <v>100.900826975892</v>
      </c>
      <c r="I28" s="174">
        <v>108.70893090315499</v>
      </c>
      <c r="J28" s="174">
        <v>107.329340036091</v>
      </c>
      <c r="K28" s="174">
        <v>103.201841193711</v>
      </c>
      <c r="L28" s="180">
        <v>103.533308967422</v>
      </c>
      <c r="M28" s="174"/>
      <c r="N28" s="181">
        <v>113.740289144817</v>
      </c>
      <c r="O28" s="182">
        <v>116.14669041963499</v>
      </c>
      <c r="P28" s="183">
        <v>114.898847522236</v>
      </c>
      <c r="Q28" s="174"/>
      <c r="R28" s="184">
        <v>107.076598003485</v>
      </c>
      <c r="S28" s="157"/>
      <c r="T28" s="158">
        <v>-0.13716013703291799</v>
      </c>
      <c r="U28" s="152">
        <v>-4.51611332540676</v>
      </c>
      <c r="V28" s="152">
        <v>-0.54008341876467303</v>
      </c>
      <c r="W28" s="152">
        <v>2.65586421001198</v>
      </c>
      <c r="X28" s="152">
        <v>3.0811543962880301</v>
      </c>
      <c r="Y28" s="159">
        <v>0.18715608629371999</v>
      </c>
      <c r="Z28" s="152"/>
      <c r="AA28" s="160">
        <v>6.0890205628029301</v>
      </c>
      <c r="AB28" s="161">
        <v>8.7224183850992691</v>
      </c>
      <c r="AC28" s="162">
        <v>7.3600748319936802</v>
      </c>
      <c r="AD28" s="152"/>
      <c r="AE28" s="163">
        <v>2.5299398286605301</v>
      </c>
      <c r="AF28" s="29"/>
      <c r="AG28" s="179">
        <v>96.595000440334601</v>
      </c>
      <c r="AH28" s="174">
        <v>103.436291918832</v>
      </c>
      <c r="AI28" s="174">
        <v>107.099089492581</v>
      </c>
      <c r="AJ28" s="174">
        <v>106.25756377721299</v>
      </c>
      <c r="AK28" s="174">
        <v>103.753751287509</v>
      </c>
      <c r="AL28" s="180">
        <v>103.769910901317</v>
      </c>
      <c r="AM28" s="174"/>
      <c r="AN28" s="181">
        <v>115.721884845524</v>
      </c>
      <c r="AO28" s="182">
        <v>115.452838398632</v>
      </c>
      <c r="AP28" s="183">
        <v>115.58732877548501</v>
      </c>
      <c r="AQ28" s="174"/>
      <c r="AR28" s="184">
        <v>107.548735043235</v>
      </c>
      <c r="AS28" s="157"/>
      <c r="AT28" s="158">
        <v>0.810253106745498</v>
      </c>
      <c r="AU28" s="152">
        <v>-3.1912955263134699</v>
      </c>
      <c r="AV28" s="152">
        <v>-1.7951587690163999</v>
      </c>
      <c r="AW28" s="152">
        <v>0.91844911048260702</v>
      </c>
      <c r="AX28" s="152">
        <v>0.29080081336221097</v>
      </c>
      <c r="AY28" s="159">
        <v>-0.70669412680027199</v>
      </c>
      <c r="AZ28" s="152"/>
      <c r="BA28" s="160">
        <v>5.1520800968153901</v>
      </c>
      <c r="BB28" s="161">
        <v>5.28947708749343</v>
      </c>
      <c r="BC28" s="162">
        <v>5.2207927022015799</v>
      </c>
      <c r="BD28" s="152"/>
      <c r="BE28" s="163">
        <v>1.3008369684512999</v>
      </c>
    </row>
    <row r="29" spans="1:57" x14ac:dyDescent="0.25">
      <c r="A29" s="34" t="s">
        <v>55</v>
      </c>
      <c r="B29" s="2" t="str">
        <f t="shared" si="0"/>
        <v>Charlottesville, VA</v>
      </c>
      <c r="C29" s="2"/>
      <c r="D29" s="23" t="s">
        <v>93</v>
      </c>
      <c r="E29" s="26" t="s">
        <v>94</v>
      </c>
      <c r="F29" s="2"/>
      <c r="G29" s="179">
        <v>137.96636209813801</v>
      </c>
      <c r="H29" s="174">
        <v>138.96133551457399</v>
      </c>
      <c r="I29" s="174">
        <v>140.75732926474799</v>
      </c>
      <c r="J29" s="174">
        <v>140.84045571062299</v>
      </c>
      <c r="K29" s="174">
        <v>146.612044263249</v>
      </c>
      <c r="L29" s="180">
        <v>141.23901812313801</v>
      </c>
      <c r="M29" s="174"/>
      <c r="N29" s="181">
        <v>192.37234586850801</v>
      </c>
      <c r="O29" s="182">
        <v>194.369188909043</v>
      </c>
      <c r="P29" s="183">
        <v>193.36434088568399</v>
      </c>
      <c r="Q29" s="174"/>
      <c r="R29" s="184">
        <v>158.19502763819</v>
      </c>
      <c r="S29" s="157"/>
      <c r="T29" s="158">
        <v>-6.5937239710054296</v>
      </c>
      <c r="U29" s="152">
        <v>-2.12535665868046</v>
      </c>
      <c r="V29" s="152">
        <v>-3.0483559099875199</v>
      </c>
      <c r="W29" s="152">
        <v>-6.4026818111216599</v>
      </c>
      <c r="X29" s="152">
        <v>-4.2982529851442504</v>
      </c>
      <c r="Y29" s="159">
        <v>-4.4366500812303498</v>
      </c>
      <c r="Z29" s="152"/>
      <c r="AA29" s="160">
        <v>-1.7835368294363201</v>
      </c>
      <c r="AB29" s="161">
        <v>-0.42853574961805901</v>
      </c>
      <c r="AC29" s="162">
        <v>-1.1117675748125699</v>
      </c>
      <c r="AD29" s="152"/>
      <c r="AE29" s="163">
        <v>-2.1133314134371401</v>
      </c>
      <c r="AF29" s="29"/>
      <c r="AG29" s="179">
        <v>143.982547047694</v>
      </c>
      <c r="AH29" s="174">
        <v>141.54939597859499</v>
      </c>
      <c r="AI29" s="174">
        <v>141.47899499880899</v>
      </c>
      <c r="AJ29" s="174">
        <v>143.637755427841</v>
      </c>
      <c r="AK29" s="174">
        <v>156.24352318896101</v>
      </c>
      <c r="AL29" s="180">
        <v>145.53633425272901</v>
      </c>
      <c r="AM29" s="174"/>
      <c r="AN29" s="181">
        <v>204.42977418931301</v>
      </c>
      <c r="AO29" s="182">
        <v>203.17591599057801</v>
      </c>
      <c r="AP29" s="183">
        <v>203.80181794350801</v>
      </c>
      <c r="AQ29" s="174"/>
      <c r="AR29" s="184">
        <v>165.06245330258599</v>
      </c>
      <c r="AS29" s="157"/>
      <c r="AT29" s="158">
        <v>-6.0521718632229202</v>
      </c>
      <c r="AU29" s="152">
        <v>-6.2172467315363296</v>
      </c>
      <c r="AV29" s="152">
        <v>-7.8386849822066402</v>
      </c>
      <c r="AW29" s="152">
        <v>-10.2914820057632</v>
      </c>
      <c r="AX29" s="152">
        <v>-6.4520393587939697</v>
      </c>
      <c r="AY29" s="159">
        <v>-7.4425404889164399</v>
      </c>
      <c r="AZ29" s="152"/>
      <c r="BA29" s="160">
        <v>-0.33370128520451903</v>
      </c>
      <c r="BB29" s="161">
        <v>-0.46366816328476501</v>
      </c>
      <c r="BC29" s="162">
        <v>-0.39724915985625903</v>
      </c>
      <c r="BD29" s="152"/>
      <c r="BE29" s="163">
        <v>-4.2197736198167499</v>
      </c>
    </row>
    <row r="30" spans="1:57" x14ac:dyDescent="0.25">
      <c r="A30" s="20" t="s">
        <v>107</v>
      </c>
      <c r="B30" t="s">
        <v>56</v>
      </c>
      <c r="C30" s="2"/>
      <c r="D30" s="23" t="s">
        <v>93</v>
      </c>
      <c r="E30" s="26" t="s">
        <v>94</v>
      </c>
      <c r="F30" s="2"/>
      <c r="G30" s="179">
        <v>102.05685589519599</v>
      </c>
      <c r="H30" s="174">
        <v>107.44827956989199</v>
      </c>
      <c r="I30" s="174">
        <v>112.78811470006499</v>
      </c>
      <c r="J30" s="174">
        <v>111.53599107711899</v>
      </c>
      <c r="K30" s="174">
        <v>108.54837437350101</v>
      </c>
      <c r="L30" s="180">
        <v>108.843049628942</v>
      </c>
      <c r="M30" s="174"/>
      <c r="N30" s="181">
        <v>117.781536881035</v>
      </c>
      <c r="O30" s="182">
        <v>120.687179862126</v>
      </c>
      <c r="P30" s="183">
        <v>119.222319245908</v>
      </c>
      <c r="Q30" s="174"/>
      <c r="R30" s="184">
        <v>112.05319472031699</v>
      </c>
      <c r="S30" s="157"/>
      <c r="T30" s="158">
        <v>3.3248669758627898</v>
      </c>
      <c r="U30" s="152">
        <v>2.45249813664174</v>
      </c>
      <c r="V30" s="152">
        <v>2.6644996115126398</v>
      </c>
      <c r="W30" s="152">
        <v>5.5525487944815799</v>
      </c>
      <c r="X30" s="152">
        <v>2.94594123370489</v>
      </c>
      <c r="Y30" s="159">
        <v>3.4452454296122101</v>
      </c>
      <c r="Z30" s="152"/>
      <c r="AA30" s="160">
        <v>0.26349546388392397</v>
      </c>
      <c r="AB30" s="161">
        <v>3.8743990442394498</v>
      </c>
      <c r="AC30" s="162">
        <v>2.0567146664454299</v>
      </c>
      <c r="AD30" s="152"/>
      <c r="AE30" s="163">
        <v>2.9154193168584199</v>
      </c>
      <c r="AF30" s="29"/>
      <c r="AG30" s="179">
        <v>103.327602367688</v>
      </c>
      <c r="AH30" s="174">
        <v>109.905798314606</v>
      </c>
      <c r="AI30" s="174">
        <v>112.457212985373</v>
      </c>
      <c r="AJ30" s="174">
        <v>111.772832047539</v>
      </c>
      <c r="AK30" s="174">
        <v>111.056289064491</v>
      </c>
      <c r="AL30" s="180">
        <v>110.043778024787</v>
      </c>
      <c r="AM30" s="174"/>
      <c r="AN30" s="181">
        <v>122.938625839477</v>
      </c>
      <c r="AO30" s="182">
        <v>123.68091469439599</v>
      </c>
      <c r="AP30" s="183">
        <v>123.30942133220501</v>
      </c>
      <c r="AQ30" s="174"/>
      <c r="AR30" s="184">
        <v>114.30304752058299</v>
      </c>
      <c r="AS30" s="157"/>
      <c r="AT30" s="158">
        <v>7.0873515710664901</v>
      </c>
      <c r="AU30" s="152">
        <v>5.42796865487494</v>
      </c>
      <c r="AV30" s="152">
        <v>5.3653892324465602</v>
      </c>
      <c r="AW30" s="152">
        <v>6.44345899518681</v>
      </c>
      <c r="AX30" s="152">
        <v>3.1361477938961801</v>
      </c>
      <c r="AY30" s="159">
        <v>5.3467664704935798</v>
      </c>
      <c r="AZ30" s="152"/>
      <c r="BA30" s="160">
        <v>-1.48957430803236</v>
      </c>
      <c r="BB30" s="161">
        <v>-0.16266185157136201</v>
      </c>
      <c r="BC30" s="162">
        <v>-0.82834265684183195</v>
      </c>
      <c r="BD30" s="152"/>
      <c r="BE30" s="163">
        <v>2.8040684515821499</v>
      </c>
    </row>
    <row r="31" spans="1:57" x14ac:dyDescent="0.25">
      <c r="A31" s="20" t="s">
        <v>52</v>
      </c>
      <c r="B31" s="2" t="str">
        <f t="shared" si="0"/>
        <v>Staunton &amp; Harrisonburg, VA</v>
      </c>
      <c r="C31" s="2"/>
      <c r="D31" s="23" t="s">
        <v>93</v>
      </c>
      <c r="E31" s="26" t="s">
        <v>94</v>
      </c>
      <c r="F31" s="2"/>
      <c r="G31" s="179">
        <v>94.041187262028302</v>
      </c>
      <c r="H31" s="174">
        <v>99.216487636266905</v>
      </c>
      <c r="I31" s="174">
        <v>100.82440441176399</v>
      </c>
      <c r="J31" s="174">
        <v>100.96028089887599</v>
      </c>
      <c r="K31" s="174">
        <v>99.948910466582504</v>
      </c>
      <c r="L31" s="180">
        <v>99.304411623822403</v>
      </c>
      <c r="M31" s="174"/>
      <c r="N31" s="181">
        <v>113.17190230155001</v>
      </c>
      <c r="O31" s="182">
        <v>111.786088207094</v>
      </c>
      <c r="P31" s="183">
        <v>112.486064056939</v>
      </c>
      <c r="Q31" s="174"/>
      <c r="R31" s="184">
        <v>103.38690289871001</v>
      </c>
      <c r="S31" s="157"/>
      <c r="T31" s="158">
        <v>0.62989115196176004</v>
      </c>
      <c r="U31" s="152">
        <v>2.2318751043399598</v>
      </c>
      <c r="V31" s="152">
        <v>3.4212669720214501</v>
      </c>
      <c r="W31" s="152">
        <v>3.80923620879339</v>
      </c>
      <c r="X31" s="152">
        <v>2.9647745598221902</v>
      </c>
      <c r="Y31" s="159">
        <v>2.7783812622197299</v>
      </c>
      <c r="Z31" s="152"/>
      <c r="AA31" s="160">
        <v>0.38090856701745601</v>
      </c>
      <c r="AB31" s="161">
        <v>0.64000735182907198</v>
      </c>
      <c r="AC31" s="162">
        <v>0.50839469182943897</v>
      </c>
      <c r="AD31" s="152"/>
      <c r="AE31" s="163">
        <v>1.80017390485254</v>
      </c>
      <c r="AF31" s="29"/>
      <c r="AG31" s="179">
        <v>96.962784963621601</v>
      </c>
      <c r="AH31" s="174">
        <v>98.445794398770104</v>
      </c>
      <c r="AI31" s="174">
        <v>100.97918316054</v>
      </c>
      <c r="AJ31" s="174">
        <v>101.29946547063101</v>
      </c>
      <c r="AK31" s="174">
        <v>103.480348902294</v>
      </c>
      <c r="AL31" s="180">
        <v>100.42157524371299</v>
      </c>
      <c r="AM31" s="174"/>
      <c r="AN31" s="181">
        <v>119.302709739091</v>
      </c>
      <c r="AO31" s="182">
        <v>119.416658899749</v>
      </c>
      <c r="AP31" s="183">
        <v>119.359381571509</v>
      </c>
      <c r="AQ31" s="174"/>
      <c r="AR31" s="184">
        <v>106.45882114956601</v>
      </c>
      <c r="AS31" s="157"/>
      <c r="AT31" s="158">
        <v>3.2781313192125299</v>
      </c>
      <c r="AU31" s="152">
        <v>1.8584289328627801</v>
      </c>
      <c r="AV31" s="152">
        <v>4.8048507333162798</v>
      </c>
      <c r="AW31" s="152">
        <v>3.0828158370946399</v>
      </c>
      <c r="AX31" s="152">
        <v>4.7956327425466299</v>
      </c>
      <c r="AY31" s="159">
        <v>3.6393946838319899</v>
      </c>
      <c r="AZ31" s="152"/>
      <c r="BA31" s="160">
        <v>4.0505929281858597</v>
      </c>
      <c r="BB31" s="161">
        <v>3.5592800003881302</v>
      </c>
      <c r="BC31" s="162">
        <v>3.8019737928756898</v>
      </c>
      <c r="BD31" s="152"/>
      <c r="BE31" s="163">
        <v>3.41000273157286</v>
      </c>
    </row>
    <row r="32" spans="1:57" x14ac:dyDescent="0.25">
      <c r="A32" s="20" t="s">
        <v>51</v>
      </c>
      <c r="B32" s="2" t="str">
        <f t="shared" si="0"/>
        <v>Blacksburg &amp; Wytheville, VA</v>
      </c>
      <c r="C32" s="2"/>
      <c r="D32" s="23" t="s">
        <v>93</v>
      </c>
      <c r="E32" s="26" t="s">
        <v>94</v>
      </c>
      <c r="F32" s="2"/>
      <c r="G32" s="179">
        <v>91.961454321999099</v>
      </c>
      <c r="H32" s="174">
        <v>95.313629816348495</v>
      </c>
      <c r="I32" s="174">
        <v>97.687917246175203</v>
      </c>
      <c r="J32" s="174">
        <v>98.035565535595396</v>
      </c>
      <c r="K32" s="174">
        <v>97.172378027976706</v>
      </c>
      <c r="L32" s="180">
        <v>96.188543938422001</v>
      </c>
      <c r="M32" s="174"/>
      <c r="N32" s="181">
        <v>117.573686052773</v>
      </c>
      <c r="O32" s="182">
        <v>114.057857142857</v>
      </c>
      <c r="P32" s="183">
        <v>115.88924403927</v>
      </c>
      <c r="Q32" s="174"/>
      <c r="R32" s="184">
        <v>102.826509616747</v>
      </c>
      <c r="S32" s="157"/>
      <c r="T32" s="158">
        <v>-4.29748643493497</v>
      </c>
      <c r="U32" s="152">
        <v>-4.9752804569314399</v>
      </c>
      <c r="V32" s="152">
        <v>-0.71530337073669203</v>
      </c>
      <c r="W32" s="152">
        <v>-0.48208405632940898</v>
      </c>
      <c r="X32" s="152">
        <v>-1.76402206920187</v>
      </c>
      <c r="Y32" s="159">
        <v>-2.3919700515042801</v>
      </c>
      <c r="Z32" s="152"/>
      <c r="AA32" s="160">
        <v>-3.08338463391605</v>
      </c>
      <c r="AB32" s="161">
        <v>-0.76589319033306502</v>
      </c>
      <c r="AC32" s="162">
        <v>-1.9948132942169501</v>
      </c>
      <c r="AD32" s="152"/>
      <c r="AE32" s="163">
        <v>-1.9971484591515001</v>
      </c>
      <c r="AF32" s="29"/>
      <c r="AG32" s="179">
        <v>92.526243489583294</v>
      </c>
      <c r="AH32" s="174">
        <v>94.822436360270203</v>
      </c>
      <c r="AI32" s="174">
        <v>96.0098659277797</v>
      </c>
      <c r="AJ32" s="174">
        <v>95.216086435601099</v>
      </c>
      <c r="AK32" s="174">
        <v>96.648250293878206</v>
      </c>
      <c r="AL32" s="180">
        <v>95.135956516097906</v>
      </c>
      <c r="AM32" s="174"/>
      <c r="AN32" s="181">
        <v>117.819973502134</v>
      </c>
      <c r="AO32" s="182">
        <v>115.08421883259</v>
      </c>
      <c r="AP32" s="183">
        <v>116.469584032203</v>
      </c>
      <c r="AQ32" s="174"/>
      <c r="AR32" s="184">
        <v>102.221372369398</v>
      </c>
      <c r="AS32" s="157"/>
      <c r="AT32" s="158">
        <v>-1.4655945058620901</v>
      </c>
      <c r="AU32" s="152">
        <v>-2.1584358195237998</v>
      </c>
      <c r="AV32" s="152">
        <v>-0.86905272653299304</v>
      </c>
      <c r="AW32" s="152">
        <v>-3.0172594831619701</v>
      </c>
      <c r="AX32" s="152">
        <v>-1.62655671440961</v>
      </c>
      <c r="AY32" s="159">
        <v>-1.84469023897297</v>
      </c>
      <c r="AZ32" s="152"/>
      <c r="BA32" s="160">
        <v>-0.58061225670935701</v>
      </c>
      <c r="BB32" s="161">
        <v>-1.0894552286566399</v>
      </c>
      <c r="BC32" s="162">
        <v>-0.84038864723718099</v>
      </c>
      <c r="BD32" s="152"/>
      <c r="BE32" s="163">
        <v>-1.4907710858324601</v>
      </c>
    </row>
    <row r="33" spans="1:64" x14ac:dyDescent="0.25">
      <c r="A33" s="20" t="s">
        <v>50</v>
      </c>
      <c r="B33" s="2" t="str">
        <f t="shared" si="0"/>
        <v>Lynchburg, VA</v>
      </c>
      <c r="C33" s="2"/>
      <c r="D33" s="23" t="s">
        <v>93</v>
      </c>
      <c r="E33" s="26" t="s">
        <v>94</v>
      </c>
      <c r="F33" s="2"/>
      <c r="G33" s="179">
        <v>99.467707756232599</v>
      </c>
      <c r="H33" s="174">
        <v>104.470673796791</v>
      </c>
      <c r="I33" s="174">
        <v>103.33664982314301</v>
      </c>
      <c r="J33" s="174">
        <v>105.80191458026501</v>
      </c>
      <c r="K33" s="174">
        <v>104.178813104189</v>
      </c>
      <c r="L33" s="180">
        <v>103.676480635335</v>
      </c>
      <c r="M33" s="174"/>
      <c r="N33" s="181">
        <v>120.367868292682</v>
      </c>
      <c r="O33" s="182">
        <v>123.011369274809</v>
      </c>
      <c r="P33" s="183">
        <v>121.704283646888</v>
      </c>
      <c r="Q33" s="174"/>
      <c r="R33" s="184">
        <v>109.280264657369</v>
      </c>
      <c r="S33" s="157"/>
      <c r="T33" s="158">
        <v>1.9889456872025499</v>
      </c>
      <c r="U33" s="152">
        <v>-1.4136687007597899</v>
      </c>
      <c r="V33" s="152">
        <v>0.77178316249212597</v>
      </c>
      <c r="W33" s="152">
        <v>0.39783125548138498</v>
      </c>
      <c r="X33" s="152">
        <v>-0.42207841228138199</v>
      </c>
      <c r="Y33" s="159">
        <v>4.7819477773171602E-2</v>
      </c>
      <c r="Z33" s="152"/>
      <c r="AA33" s="160">
        <v>-1.9446391050691101</v>
      </c>
      <c r="AB33" s="161">
        <v>-0.72159132922370495</v>
      </c>
      <c r="AC33" s="162">
        <v>-1.32827185462868</v>
      </c>
      <c r="AD33" s="152"/>
      <c r="AE33" s="163">
        <v>-0.403577884256759</v>
      </c>
      <c r="AF33" s="29"/>
      <c r="AG33" s="179">
        <v>100.098761702879</v>
      </c>
      <c r="AH33" s="174">
        <v>105.675421834537</v>
      </c>
      <c r="AI33" s="174">
        <v>105.750167027922</v>
      </c>
      <c r="AJ33" s="174">
        <v>108.27990395697201</v>
      </c>
      <c r="AK33" s="174">
        <v>108.309436657322</v>
      </c>
      <c r="AL33" s="180">
        <v>105.926841537312</v>
      </c>
      <c r="AM33" s="174"/>
      <c r="AN33" s="181">
        <v>124.57578688721</v>
      </c>
      <c r="AO33" s="182">
        <v>124.26356415231599</v>
      </c>
      <c r="AP33" s="183">
        <v>124.420588341672</v>
      </c>
      <c r="AQ33" s="174"/>
      <c r="AR33" s="184">
        <v>111.745024084961</v>
      </c>
      <c r="AS33" s="157"/>
      <c r="AT33" s="158">
        <v>-1.6175120605867299</v>
      </c>
      <c r="AU33" s="152">
        <v>4.8395365914007303E-2</v>
      </c>
      <c r="AV33" s="152">
        <v>-0.53220218821360898</v>
      </c>
      <c r="AW33" s="152">
        <v>1.9352936645861001</v>
      </c>
      <c r="AX33" s="152">
        <v>2.86083183868252</v>
      </c>
      <c r="AY33" s="159">
        <v>0.65257844356658501</v>
      </c>
      <c r="AZ33" s="152"/>
      <c r="BA33" s="160">
        <v>2.112358342936</v>
      </c>
      <c r="BB33" s="161">
        <v>0.295386367915702</v>
      </c>
      <c r="BC33" s="162">
        <v>1.1863935202131199</v>
      </c>
      <c r="BD33" s="152"/>
      <c r="BE33" s="163">
        <v>0.97596416408471798</v>
      </c>
    </row>
    <row r="34" spans="1:64" x14ac:dyDescent="0.25">
      <c r="A34" s="20" t="s">
        <v>24</v>
      </c>
      <c r="B34" s="2" t="str">
        <f t="shared" si="0"/>
        <v>Central Virginia</v>
      </c>
      <c r="C34" s="2"/>
      <c r="D34" s="23" t="s">
        <v>93</v>
      </c>
      <c r="E34" s="26" t="s">
        <v>94</v>
      </c>
      <c r="F34" s="2"/>
      <c r="G34" s="179">
        <v>103.42808730991</v>
      </c>
      <c r="H34" s="174">
        <v>109.75590922619</v>
      </c>
      <c r="I34" s="174">
        <v>114.96785120643401</v>
      </c>
      <c r="J34" s="174">
        <v>122.732150403727</v>
      </c>
      <c r="K34" s="174">
        <v>125.827781231556</v>
      </c>
      <c r="L34" s="180">
        <v>116.708382853548</v>
      </c>
      <c r="M34" s="174"/>
      <c r="N34" s="181">
        <v>142.21708490462399</v>
      </c>
      <c r="O34" s="182">
        <v>143.17774486889101</v>
      </c>
      <c r="P34" s="183">
        <v>142.69802084285499</v>
      </c>
      <c r="Q34" s="174"/>
      <c r="R34" s="184">
        <v>125.44002893138099</v>
      </c>
      <c r="S34" s="157"/>
      <c r="T34" s="158">
        <v>-2.4467499241371402</v>
      </c>
      <c r="U34" s="152">
        <v>-2.5766163269090301</v>
      </c>
      <c r="V34" s="152">
        <v>-2.53750676407364</v>
      </c>
      <c r="W34" s="152">
        <v>1.02707208621395</v>
      </c>
      <c r="X34" s="152">
        <v>6.1562553269053799</v>
      </c>
      <c r="Y34" s="159">
        <v>0.50701985652518999</v>
      </c>
      <c r="Z34" s="152"/>
      <c r="AA34" s="160">
        <v>7.6752607901316798</v>
      </c>
      <c r="AB34" s="161">
        <v>6.83809520681117</v>
      </c>
      <c r="AC34" s="162">
        <v>7.2443060618922503</v>
      </c>
      <c r="AD34" s="152"/>
      <c r="AE34" s="163">
        <v>3.43256944928959</v>
      </c>
      <c r="AF34" s="29"/>
      <c r="AG34" s="179">
        <v>106.69716263453201</v>
      </c>
      <c r="AH34" s="174">
        <v>112.40610917052</v>
      </c>
      <c r="AI34" s="174">
        <v>115.013047044383</v>
      </c>
      <c r="AJ34" s="174">
        <v>116.829894378966</v>
      </c>
      <c r="AK34" s="174">
        <v>120.179381898454</v>
      </c>
      <c r="AL34" s="180">
        <v>114.701663228906</v>
      </c>
      <c r="AM34" s="174"/>
      <c r="AN34" s="181">
        <v>139.69879912071701</v>
      </c>
      <c r="AO34" s="182">
        <v>139.488001592898</v>
      </c>
      <c r="AP34" s="183">
        <v>139.59355828399299</v>
      </c>
      <c r="AQ34" s="174"/>
      <c r="AR34" s="184">
        <v>123.003738834538</v>
      </c>
      <c r="AS34" s="157"/>
      <c r="AT34" s="158">
        <v>-0.828752453227805</v>
      </c>
      <c r="AU34" s="152">
        <v>-0.35208616795585901</v>
      </c>
      <c r="AV34" s="152">
        <v>-0.499111638705519</v>
      </c>
      <c r="AW34" s="152">
        <v>-0.61459361071063401</v>
      </c>
      <c r="AX34" s="152">
        <v>2.1828897862537899</v>
      </c>
      <c r="AY34" s="159">
        <v>0.10743654535375501</v>
      </c>
      <c r="AZ34" s="152"/>
      <c r="BA34" s="160">
        <v>3.9715496535805399</v>
      </c>
      <c r="BB34" s="161">
        <v>2.8814466041360598</v>
      </c>
      <c r="BC34" s="162">
        <v>3.4177225692325801</v>
      </c>
      <c r="BD34" s="152"/>
      <c r="BE34" s="163">
        <v>1.4062382037899599</v>
      </c>
    </row>
    <row r="35" spans="1:64" x14ac:dyDescent="0.25">
      <c r="A35" s="20" t="s">
        <v>25</v>
      </c>
      <c r="B35" s="2" t="str">
        <f t="shared" si="0"/>
        <v>Chesapeake Bay</v>
      </c>
      <c r="C35" s="2"/>
      <c r="D35" s="23" t="s">
        <v>93</v>
      </c>
      <c r="E35" s="26" t="s">
        <v>94</v>
      </c>
      <c r="F35" s="2"/>
      <c r="G35" s="179">
        <v>119.297622950819</v>
      </c>
      <c r="H35" s="174">
        <v>116.32280981595</v>
      </c>
      <c r="I35" s="174">
        <v>120.461519903498</v>
      </c>
      <c r="J35" s="174">
        <v>111.209032258064</v>
      </c>
      <c r="K35" s="174">
        <v>112.623537675606</v>
      </c>
      <c r="L35" s="180">
        <v>115.82432369643701</v>
      </c>
      <c r="M35" s="174"/>
      <c r="N35" s="181">
        <v>138.587141230068</v>
      </c>
      <c r="O35" s="182">
        <v>140.653194588969</v>
      </c>
      <c r="P35" s="183">
        <v>139.666791734638</v>
      </c>
      <c r="Q35" s="174"/>
      <c r="R35" s="184">
        <v>123.499152809382</v>
      </c>
      <c r="S35" s="157"/>
      <c r="T35" s="158">
        <v>0.21354180473506601</v>
      </c>
      <c r="U35" s="152">
        <v>-8.2061884668231393</v>
      </c>
      <c r="V35" s="152">
        <v>-6.4780222199141697</v>
      </c>
      <c r="W35" s="152">
        <v>-12.2284068799002</v>
      </c>
      <c r="X35" s="152">
        <v>-7.6968924639000402</v>
      </c>
      <c r="Y35" s="159">
        <v>-7.4382819647164302</v>
      </c>
      <c r="Z35" s="152"/>
      <c r="AA35" s="160">
        <v>-3.9220491121191201</v>
      </c>
      <c r="AB35" s="161">
        <v>-10.8369053304641</v>
      </c>
      <c r="AC35" s="162">
        <v>-7.5991698386130002</v>
      </c>
      <c r="AD35" s="152"/>
      <c r="AE35" s="163">
        <v>-7.0867925001091603</v>
      </c>
      <c r="AF35" s="29"/>
      <c r="AG35" s="179">
        <v>116.860344</v>
      </c>
      <c r="AH35" s="174">
        <v>121.913574803149</v>
      </c>
      <c r="AI35" s="174">
        <v>125.462911622276</v>
      </c>
      <c r="AJ35" s="174">
        <v>120.527684654808</v>
      </c>
      <c r="AK35" s="174">
        <v>125.800816201288</v>
      </c>
      <c r="AL35" s="180">
        <v>122.37422757955601</v>
      </c>
      <c r="AM35" s="174"/>
      <c r="AN35" s="181">
        <v>158.491064935064</v>
      </c>
      <c r="AO35" s="182">
        <v>156.70784159919</v>
      </c>
      <c r="AP35" s="183">
        <v>157.58779671879</v>
      </c>
      <c r="AQ35" s="174"/>
      <c r="AR35" s="184">
        <v>134.13670848139699</v>
      </c>
      <c r="AS35" s="157"/>
      <c r="AT35" s="158">
        <v>-4.1087919802087303</v>
      </c>
      <c r="AU35" s="152">
        <v>-4.9274148664041197</v>
      </c>
      <c r="AV35" s="152">
        <v>-1.2923100255093201</v>
      </c>
      <c r="AW35" s="152">
        <v>-6.5370896058998298</v>
      </c>
      <c r="AX35" s="152">
        <v>-6.8407871738756496</v>
      </c>
      <c r="AY35" s="159">
        <v>-4.8395601148441001</v>
      </c>
      <c r="AZ35" s="152"/>
      <c r="BA35" s="160">
        <v>-1.1814179470097399</v>
      </c>
      <c r="BB35" s="161">
        <v>-1.3680309357909</v>
      </c>
      <c r="BC35" s="162">
        <v>-1.27067752793811</v>
      </c>
      <c r="BD35" s="152"/>
      <c r="BE35" s="163">
        <v>-3.1541416910006799</v>
      </c>
    </row>
    <row r="36" spans="1:64" x14ac:dyDescent="0.25">
      <c r="A36" s="20" t="s">
        <v>26</v>
      </c>
      <c r="B36" s="2" t="str">
        <f t="shared" si="0"/>
        <v>Coastal Virginia - Eastern Shore</v>
      </c>
      <c r="C36" s="2"/>
      <c r="D36" s="23" t="s">
        <v>93</v>
      </c>
      <c r="E36" s="26" t="s">
        <v>94</v>
      </c>
      <c r="F36" s="2"/>
      <c r="G36" s="179">
        <v>146.28266381766301</v>
      </c>
      <c r="H36" s="174">
        <v>150.22973770491799</v>
      </c>
      <c r="I36" s="174">
        <v>149.65990526315699</v>
      </c>
      <c r="J36" s="174">
        <v>151.36399393326499</v>
      </c>
      <c r="K36" s="174">
        <v>150.12098116947399</v>
      </c>
      <c r="L36" s="180">
        <v>149.72587294633001</v>
      </c>
      <c r="M36" s="174"/>
      <c r="N36" s="181">
        <v>173.544358974358</v>
      </c>
      <c r="O36" s="182">
        <v>178.959668161434</v>
      </c>
      <c r="P36" s="183">
        <v>176.232724844167</v>
      </c>
      <c r="Q36" s="174"/>
      <c r="R36" s="184">
        <v>158.46679048597801</v>
      </c>
      <c r="S36" s="157"/>
      <c r="T36" s="158">
        <v>4.0717088950458997</v>
      </c>
      <c r="U36" s="152">
        <v>2.5308115657550299</v>
      </c>
      <c r="V36" s="152">
        <v>0.66521527717154705</v>
      </c>
      <c r="W36" s="152">
        <v>6.4639011658601202</v>
      </c>
      <c r="X36" s="152">
        <v>1.8644026736975099</v>
      </c>
      <c r="Y36" s="159">
        <v>3.0460290105621399</v>
      </c>
      <c r="Z36" s="152"/>
      <c r="AA36" s="160">
        <v>1.57214738009621</v>
      </c>
      <c r="AB36" s="161">
        <v>3.5635725307386199</v>
      </c>
      <c r="AC36" s="162">
        <v>2.5586527349737498</v>
      </c>
      <c r="AD36" s="152"/>
      <c r="AE36" s="163">
        <v>2.9109106727560699</v>
      </c>
      <c r="AF36" s="29"/>
      <c r="AG36" s="179">
        <v>137.29721202003299</v>
      </c>
      <c r="AH36" s="174">
        <v>138.31819724284099</v>
      </c>
      <c r="AI36" s="174">
        <v>141.766862895005</v>
      </c>
      <c r="AJ36" s="174">
        <v>142.95490608564899</v>
      </c>
      <c r="AK36" s="174">
        <v>152.45226610713399</v>
      </c>
      <c r="AL36" s="180">
        <v>142.92167760875299</v>
      </c>
      <c r="AM36" s="174"/>
      <c r="AN36" s="181">
        <v>177.848006068487</v>
      </c>
      <c r="AO36" s="182">
        <v>179.33688453158999</v>
      </c>
      <c r="AP36" s="183">
        <v>178.590504128639</v>
      </c>
      <c r="AQ36" s="174"/>
      <c r="AR36" s="184">
        <v>154.67212963957101</v>
      </c>
      <c r="AS36" s="157"/>
      <c r="AT36" s="158">
        <v>0.50493910555910304</v>
      </c>
      <c r="AU36" s="152">
        <v>-1.2727901531577901</v>
      </c>
      <c r="AV36" s="152">
        <v>-1.04424052663492</v>
      </c>
      <c r="AW36" s="152">
        <v>-2.4885827582222499</v>
      </c>
      <c r="AX36" s="152">
        <v>-3.0069412211419602</v>
      </c>
      <c r="AY36" s="159">
        <v>-1.57507354126765</v>
      </c>
      <c r="AZ36" s="152"/>
      <c r="BA36" s="160">
        <v>0.11397398943725601</v>
      </c>
      <c r="BB36" s="161">
        <v>2.1332251165152298</v>
      </c>
      <c r="BC36" s="162">
        <v>1.11461687973057</v>
      </c>
      <c r="BD36" s="152"/>
      <c r="BE36" s="163">
        <v>-0.55527432103369001</v>
      </c>
    </row>
    <row r="37" spans="1:64" x14ac:dyDescent="0.25">
      <c r="A37" s="20" t="s">
        <v>27</v>
      </c>
      <c r="B37" s="2" t="str">
        <f t="shared" si="0"/>
        <v>Coastal Virginia - Hampton Roads</v>
      </c>
      <c r="C37" s="2"/>
      <c r="D37" s="23" t="s">
        <v>93</v>
      </c>
      <c r="E37" s="26" t="s">
        <v>94</v>
      </c>
      <c r="F37" s="2"/>
      <c r="G37" s="179">
        <v>140.37758616112899</v>
      </c>
      <c r="H37" s="174">
        <v>139.58515665125799</v>
      </c>
      <c r="I37" s="174">
        <v>145.725291615358</v>
      </c>
      <c r="J37" s="174">
        <v>145.50507543337901</v>
      </c>
      <c r="K37" s="174">
        <v>148.91635159164599</v>
      </c>
      <c r="L37" s="180">
        <v>144.26816779671299</v>
      </c>
      <c r="M37" s="174"/>
      <c r="N37" s="181">
        <v>187.44102394562</v>
      </c>
      <c r="O37" s="182">
        <v>190.43242522976601</v>
      </c>
      <c r="P37" s="183">
        <v>188.94059647446699</v>
      </c>
      <c r="Q37" s="174"/>
      <c r="R37" s="184">
        <v>159.06987547609</v>
      </c>
      <c r="S37" s="157"/>
      <c r="T37" s="158">
        <v>-0.53315023014234897</v>
      </c>
      <c r="U37" s="152">
        <v>-5.3951423225918997</v>
      </c>
      <c r="V37" s="152">
        <v>-2.0909056980865</v>
      </c>
      <c r="W37" s="152">
        <v>-3.38353105965232</v>
      </c>
      <c r="X37" s="152">
        <v>-1.5635502183965999</v>
      </c>
      <c r="Y37" s="159">
        <v>-2.62625385639303</v>
      </c>
      <c r="Z37" s="152"/>
      <c r="AA37" s="160">
        <v>3.1208870222953302</v>
      </c>
      <c r="AB37" s="161">
        <v>0.170216443872899</v>
      </c>
      <c r="AC37" s="162">
        <v>1.5499865388741301</v>
      </c>
      <c r="AD37" s="152"/>
      <c r="AE37" s="163">
        <v>-0.71203876066823202</v>
      </c>
      <c r="AF37" s="29"/>
      <c r="AG37" s="179">
        <v>141.61616554071301</v>
      </c>
      <c r="AH37" s="174">
        <v>140.35132760829299</v>
      </c>
      <c r="AI37" s="174">
        <v>145.72194151695501</v>
      </c>
      <c r="AJ37" s="174">
        <v>143.484272719101</v>
      </c>
      <c r="AK37" s="174">
        <v>153.407282538526</v>
      </c>
      <c r="AL37" s="180">
        <v>145.195519631629</v>
      </c>
      <c r="AM37" s="174"/>
      <c r="AN37" s="181">
        <v>201.16318439405501</v>
      </c>
      <c r="AO37" s="182">
        <v>199.73933357185601</v>
      </c>
      <c r="AP37" s="183">
        <v>200.45712332040699</v>
      </c>
      <c r="AQ37" s="174"/>
      <c r="AR37" s="184">
        <v>163.783866642145</v>
      </c>
      <c r="AS37" s="157"/>
      <c r="AT37" s="158">
        <v>0.63272847459064296</v>
      </c>
      <c r="AU37" s="152">
        <v>-3.6397438902221899</v>
      </c>
      <c r="AV37" s="152">
        <v>-0.398631922595999</v>
      </c>
      <c r="AW37" s="152">
        <v>-5.20502500833362</v>
      </c>
      <c r="AX37" s="152">
        <v>-5.1677763236056897</v>
      </c>
      <c r="AY37" s="159">
        <v>-3.0360165814490401</v>
      </c>
      <c r="AZ37" s="152"/>
      <c r="BA37" s="160">
        <v>4.5894220635621004</v>
      </c>
      <c r="BB37" s="161">
        <v>4.0160498114660097</v>
      </c>
      <c r="BC37" s="162">
        <v>4.3053802711927203</v>
      </c>
      <c r="BD37" s="152"/>
      <c r="BE37" s="163">
        <v>0.150432617435654</v>
      </c>
    </row>
    <row r="38" spans="1:64" x14ac:dyDescent="0.25">
      <c r="A38" s="19" t="s">
        <v>28</v>
      </c>
      <c r="B38" s="2" t="str">
        <f t="shared" si="0"/>
        <v>Northern Virginia</v>
      </c>
      <c r="C38" s="2"/>
      <c r="D38" s="23" t="s">
        <v>93</v>
      </c>
      <c r="E38" s="26" t="s">
        <v>94</v>
      </c>
      <c r="F38" s="2"/>
      <c r="G38" s="179">
        <v>121.717033708689</v>
      </c>
      <c r="H38" s="174">
        <v>139.30510072215799</v>
      </c>
      <c r="I38" s="174">
        <v>151.691138209331</v>
      </c>
      <c r="J38" s="174">
        <v>153.913694949052</v>
      </c>
      <c r="K38" s="174">
        <v>136.518918576435</v>
      </c>
      <c r="L38" s="180">
        <v>142.14339848433301</v>
      </c>
      <c r="M38" s="174"/>
      <c r="N38" s="181">
        <v>131.55869575343499</v>
      </c>
      <c r="O38" s="182">
        <v>129.37255222388799</v>
      </c>
      <c r="P38" s="183">
        <v>130.44648970926599</v>
      </c>
      <c r="Q38" s="174"/>
      <c r="R38" s="184">
        <v>138.57692716771899</v>
      </c>
      <c r="S38" s="157"/>
      <c r="T38" s="158">
        <v>-1.8661554064831301</v>
      </c>
      <c r="U38" s="152">
        <v>-1.51964971944646</v>
      </c>
      <c r="V38" s="152">
        <v>0.22235140027549699</v>
      </c>
      <c r="W38" s="152">
        <v>0.80840535132789304</v>
      </c>
      <c r="X38" s="152">
        <v>-1.8168403091971499</v>
      </c>
      <c r="Y38" s="159">
        <v>-0.62258381120780004</v>
      </c>
      <c r="Z38" s="152"/>
      <c r="AA38" s="160">
        <v>-0.75999776434017197</v>
      </c>
      <c r="AB38" s="161">
        <v>-3.4400319638415402</v>
      </c>
      <c r="AC38" s="162">
        <v>-2.1306351883391899</v>
      </c>
      <c r="AD38" s="152"/>
      <c r="AE38" s="163">
        <v>-1.1123269747937401</v>
      </c>
      <c r="AF38" s="29"/>
      <c r="AG38" s="179">
        <v>133.06818703921101</v>
      </c>
      <c r="AH38" s="174">
        <v>154.16427482932301</v>
      </c>
      <c r="AI38" s="174">
        <v>161.72722988571101</v>
      </c>
      <c r="AJ38" s="174">
        <v>156.97073171534601</v>
      </c>
      <c r="AK38" s="174">
        <v>140.34527045977401</v>
      </c>
      <c r="AL38" s="180">
        <v>149.985897914828</v>
      </c>
      <c r="AM38" s="174"/>
      <c r="AN38" s="181">
        <v>136.40039349419499</v>
      </c>
      <c r="AO38" s="182">
        <v>133.15246288298201</v>
      </c>
      <c r="AP38" s="183">
        <v>134.78288071835499</v>
      </c>
      <c r="AQ38" s="174"/>
      <c r="AR38" s="184">
        <v>145.385599654413</v>
      </c>
      <c r="AS38" s="157"/>
      <c r="AT38" s="158">
        <v>-0.58492979345644702</v>
      </c>
      <c r="AU38" s="152">
        <v>1.93607621206041</v>
      </c>
      <c r="AV38" s="152">
        <v>1.52458022617926</v>
      </c>
      <c r="AW38" s="152">
        <v>-0.66756143515149702</v>
      </c>
      <c r="AX38" s="152">
        <v>-1.32382806589239</v>
      </c>
      <c r="AY38" s="159">
        <v>0.25767318336630901</v>
      </c>
      <c r="AZ38" s="152"/>
      <c r="BA38" s="160">
        <v>1.9580980303637801</v>
      </c>
      <c r="BB38" s="161">
        <v>0.77120602842945596</v>
      </c>
      <c r="BC38" s="162">
        <v>1.3745890799381499</v>
      </c>
      <c r="BD38" s="152"/>
      <c r="BE38" s="163">
        <v>0.50809063814591404</v>
      </c>
    </row>
    <row r="39" spans="1:64" x14ac:dyDescent="0.25">
      <c r="A39" s="21" t="s">
        <v>29</v>
      </c>
      <c r="B39" s="2" t="str">
        <f t="shared" si="0"/>
        <v>Shenandoah Valley</v>
      </c>
      <c r="C39" s="2"/>
      <c r="D39" s="24" t="s">
        <v>93</v>
      </c>
      <c r="E39" s="27" t="s">
        <v>94</v>
      </c>
      <c r="F39" s="2"/>
      <c r="G39" s="185">
        <v>94.377736681370806</v>
      </c>
      <c r="H39" s="186">
        <v>98.526073628219393</v>
      </c>
      <c r="I39" s="186">
        <v>99.435153557081705</v>
      </c>
      <c r="J39" s="186">
        <v>99.169715202052501</v>
      </c>
      <c r="K39" s="186">
        <v>98.739529607792804</v>
      </c>
      <c r="L39" s="187">
        <v>98.2302891175176</v>
      </c>
      <c r="M39" s="174"/>
      <c r="N39" s="188">
        <v>112.82448444798899</v>
      </c>
      <c r="O39" s="189">
        <v>113.004397858038</v>
      </c>
      <c r="P39" s="190">
        <v>112.914441153013</v>
      </c>
      <c r="Q39" s="174"/>
      <c r="R39" s="191">
        <v>103.012050050087</v>
      </c>
      <c r="S39" s="157"/>
      <c r="T39" s="164">
        <v>-0.99111311098006305</v>
      </c>
      <c r="U39" s="165">
        <v>-0.90448931668770305</v>
      </c>
      <c r="V39" s="165">
        <v>-1.0186000791398</v>
      </c>
      <c r="W39" s="165">
        <v>1.0050789377307899E-2</v>
      </c>
      <c r="X39" s="165">
        <v>-1.1696499731053001</v>
      </c>
      <c r="Y39" s="166">
        <v>-0.79050749467084402</v>
      </c>
      <c r="Z39" s="152"/>
      <c r="AA39" s="167">
        <v>-3.0898662955340499</v>
      </c>
      <c r="AB39" s="168">
        <v>-1.99141607636158</v>
      </c>
      <c r="AC39" s="169">
        <v>-2.54467669604005</v>
      </c>
      <c r="AD39" s="152"/>
      <c r="AE39" s="170">
        <v>-1.41345302312448</v>
      </c>
      <c r="AF39" s="30"/>
      <c r="AG39" s="185">
        <v>96.059248297957495</v>
      </c>
      <c r="AH39" s="186">
        <v>98.149333558634595</v>
      </c>
      <c r="AI39" s="186">
        <v>99.861706076216606</v>
      </c>
      <c r="AJ39" s="186">
        <v>100.136780396441</v>
      </c>
      <c r="AK39" s="186">
        <v>102.17547197731</v>
      </c>
      <c r="AL39" s="187">
        <v>99.450819304525993</v>
      </c>
      <c r="AM39" s="174"/>
      <c r="AN39" s="188">
        <v>117.705957006802</v>
      </c>
      <c r="AO39" s="189">
        <v>118.54446450027299</v>
      </c>
      <c r="AP39" s="190">
        <v>118.12446790241199</v>
      </c>
      <c r="AQ39" s="174"/>
      <c r="AR39" s="191">
        <v>105.576680437815</v>
      </c>
      <c r="AS39" s="157"/>
      <c r="AT39" s="164">
        <v>-0.64281458568926797</v>
      </c>
      <c r="AU39" s="165">
        <v>-1.28426206072132</v>
      </c>
      <c r="AV39" s="165">
        <v>-0.15810375064004001</v>
      </c>
      <c r="AW39" s="165">
        <v>-0.90130775641786998</v>
      </c>
      <c r="AX39" s="165">
        <v>-0.16648579770345701</v>
      </c>
      <c r="AY39" s="166">
        <v>-0.57950945167611201</v>
      </c>
      <c r="AZ39" s="152"/>
      <c r="BA39" s="167">
        <v>-0.31377367099514403</v>
      </c>
      <c r="BB39" s="168">
        <v>-0.66738272454925596</v>
      </c>
      <c r="BC39" s="169">
        <v>-0.49809324963858098</v>
      </c>
      <c r="BD39" s="152"/>
      <c r="BE39" s="170">
        <v>-0.68096853423488701</v>
      </c>
    </row>
    <row r="40" spans="1:64" ht="13" x14ac:dyDescent="0.3">
      <c r="A40" s="18" t="s">
        <v>30</v>
      </c>
      <c r="B40" s="2" t="str">
        <f t="shared" si="0"/>
        <v>Southern Virginia</v>
      </c>
      <c r="C40" s="8"/>
      <c r="D40" s="22" t="s">
        <v>93</v>
      </c>
      <c r="E40" s="25" t="s">
        <v>94</v>
      </c>
      <c r="F40" s="2"/>
      <c r="G40" s="171">
        <v>44.387741505662802</v>
      </c>
      <c r="H40" s="172">
        <v>66.853815234288206</v>
      </c>
      <c r="I40" s="172">
        <v>74.338265600710599</v>
      </c>
      <c r="J40" s="172">
        <v>75.424847879191603</v>
      </c>
      <c r="K40" s="172">
        <v>72.628059071729894</v>
      </c>
      <c r="L40" s="173">
        <v>66.726545858316598</v>
      </c>
      <c r="M40" s="174"/>
      <c r="N40" s="175">
        <v>91.859795691760993</v>
      </c>
      <c r="O40" s="176">
        <v>81.716264712413903</v>
      </c>
      <c r="P40" s="177">
        <v>86.788030202087398</v>
      </c>
      <c r="Q40" s="174"/>
      <c r="R40" s="178">
        <v>72.4583985279654</v>
      </c>
      <c r="S40" s="157"/>
      <c r="T40" s="149">
        <v>-0.208910998500106</v>
      </c>
      <c r="U40" s="150">
        <v>-4.86819087318118</v>
      </c>
      <c r="V40" s="150">
        <v>0.81304698496996697</v>
      </c>
      <c r="W40" s="150">
        <v>5.3213154524575703</v>
      </c>
      <c r="X40" s="150">
        <v>12.7556728149696</v>
      </c>
      <c r="Y40" s="151">
        <v>2.8079807289951102</v>
      </c>
      <c r="Z40" s="152"/>
      <c r="AA40" s="153">
        <v>24.471869529148101</v>
      </c>
      <c r="AB40" s="154">
        <v>10.6868642377657</v>
      </c>
      <c r="AC40" s="155">
        <v>17.578111838622299</v>
      </c>
      <c r="AD40" s="152"/>
      <c r="AE40" s="156">
        <v>7.4261621017689299</v>
      </c>
      <c r="AF40" s="28"/>
      <c r="AG40" s="171">
        <v>45.578556517876898</v>
      </c>
      <c r="AH40" s="172">
        <v>66.902946924272698</v>
      </c>
      <c r="AI40" s="172">
        <v>71.829169442593795</v>
      </c>
      <c r="AJ40" s="172">
        <v>68.945564623584204</v>
      </c>
      <c r="AK40" s="172">
        <v>64.291850433044601</v>
      </c>
      <c r="AL40" s="173">
        <v>63.509617588274402</v>
      </c>
      <c r="AM40" s="174"/>
      <c r="AN40" s="175">
        <v>81.616954252720404</v>
      </c>
      <c r="AO40" s="176">
        <v>79.960443593160093</v>
      </c>
      <c r="AP40" s="177">
        <v>80.788698922940199</v>
      </c>
      <c r="AQ40" s="174"/>
      <c r="AR40" s="178">
        <v>68.446497969607506</v>
      </c>
      <c r="AS40" s="157"/>
      <c r="AT40" s="149">
        <v>-4.4575161026732504</v>
      </c>
      <c r="AU40" s="150">
        <v>0.65997277701967905</v>
      </c>
      <c r="AV40" s="150">
        <v>4.0077840643257003</v>
      </c>
      <c r="AW40" s="150">
        <v>3.8671632000697498</v>
      </c>
      <c r="AX40" s="150">
        <v>0.229415508499278</v>
      </c>
      <c r="AY40" s="151">
        <v>1.20927354422998</v>
      </c>
      <c r="AZ40" s="152"/>
      <c r="BA40" s="153">
        <v>6.7415717208160304</v>
      </c>
      <c r="BB40" s="154">
        <v>4.6388061363622697</v>
      </c>
      <c r="BC40" s="155">
        <v>5.6905089372383797</v>
      </c>
      <c r="BD40" s="152"/>
      <c r="BE40" s="156">
        <v>2.6774154447404999</v>
      </c>
      <c r="BF40" s="39"/>
      <c r="BG40" s="39"/>
      <c r="BH40" s="39"/>
      <c r="BI40" s="39"/>
      <c r="BJ40" s="39"/>
      <c r="BK40" s="39"/>
      <c r="BL40" s="39"/>
    </row>
    <row r="41" spans="1:64" x14ac:dyDescent="0.25">
      <c r="A41" s="19" t="s">
        <v>31</v>
      </c>
      <c r="B41" s="2" t="str">
        <f t="shared" si="0"/>
        <v>Southwest Virginia - Blue Ridge Highlands</v>
      </c>
      <c r="C41" s="9"/>
      <c r="D41" s="23" t="s">
        <v>93</v>
      </c>
      <c r="E41" s="26" t="s">
        <v>94</v>
      </c>
      <c r="F41" s="2"/>
      <c r="G41" s="179">
        <v>50.0927110462505</v>
      </c>
      <c r="H41" s="174">
        <v>58.240830713964897</v>
      </c>
      <c r="I41" s="174">
        <v>61.927352941176402</v>
      </c>
      <c r="J41" s="174">
        <v>64.270598338572</v>
      </c>
      <c r="K41" s="174">
        <v>63.221370678042199</v>
      </c>
      <c r="L41" s="180">
        <v>59.550572743601201</v>
      </c>
      <c r="M41" s="174"/>
      <c r="N41" s="181">
        <v>94.334123259991003</v>
      </c>
      <c r="O41" s="182">
        <v>88.045691513246496</v>
      </c>
      <c r="P41" s="183">
        <v>91.1899073866187</v>
      </c>
      <c r="Q41" s="174"/>
      <c r="R41" s="184">
        <v>68.590382641606197</v>
      </c>
      <c r="S41" s="157"/>
      <c r="T41" s="158">
        <v>-0.42742831924187302</v>
      </c>
      <c r="U41" s="152">
        <v>-8.5504677535455205</v>
      </c>
      <c r="V41" s="152">
        <v>-4.6642285305518003</v>
      </c>
      <c r="W41" s="152">
        <v>1.3298987918574601</v>
      </c>
      <c r="X41" s="152">
        <v>-4.9666222495070302</v>
      </c>
      <c r="Y41" s="159">
        <v>-3.6098002959069699</v>
      </c>
      <c r="Z41" s="152"/>
      <c r="AA41" s="160">
        <v>3.80026795610405</v>
      </c>
      <c r="AB41" s="161">
        <v>5.4677263939370997</v>
      </c>
      <c r="AC41" s="162">
        <v>4.5986168243151404</v>
      </c>
      <c r="AD41" s="152"/>
      <c r="AE41" s="163">
        <v>-0.64821212084157798</v>
      </c>
      <c r="AF41" s="29"/>
      <c r="AG41" s="179">
        <v>50.046319319712602</v>
      </c>
      <c r="AH41" s="174">
        <v>59.326406320161603</v>
      </c>
      <c r="AI41" s="174">
        <v>62.2153314436461</v>
      </c>
      <c r="AJ41" s="174">
        <v>63.6869055904804</v>
      </c>
      <c r="AK41" s="174">
        <v>62.953565334530701</v>
      </c>
      <c r="AL41" s="180">
        <v>59.645705601706297</v>
      </c>
      <c r="AM41" s="174"/>
      <c r="AN41" s="181">
        <v>91.202764088459801</v>
      </c>
      <c r="AO41" s="182">
        <v>89.519146834306198</v>
      </c>
      <c r="AP41" s="183">
        <v>90.360955461383</v>
      </c>
      <c r="AQ41" s="174"/>
      <c r="AR41" s="184">
        <v>68.421491275899598</v>
      </c>
      <c r="AS41" s="157"/>
      <c r="AT41" s="158">
        <v>5.6395880165787702</v>
      </c>
      <c r="AU41" s="152">
        <v>0.174160125381534</v>
      </c>
      <c r="AV41" s="152">
        <v>1.3294885429572301</v>
      </c>
      <c r="AW41" s="152">
        <v>3.9765180098681498</v>
      </c>
      <c r="AX41" s="152">
        <v>0.79149575079238199</v>
      </c>
      <c r="AY41" s="159">
        <v>2.2355271366491301</v>
      </c>
      <c r="AZ41" s="152"/>
      <c r="BA41" s="160">
        <v>-2.6598162169091601</v>
      </c>
      <c r="BB41" s="161">
        <v>7.7287247401265205E-2</v>
      </c>
      <c r="BC41" s="162">
        <v>-1.3229842534726</v>
      </c>
      <c r="BD41" s="152"/>
      <c r="BE41" s="163">
        <v>0.86305135281753798</v>
      </c>
      <c r="BF41" s="39"/>
      <c r="BG41" s="39"/>
      <c r="BH41" s="39"/>
      <c r="BI41" s="39"/>
      <c r="BJ41" s="39"/>
      <c r="BK41" s="39"/>
      <c r="BL41" s="39"/>
    </row>
    <row r="42" spans="1:64" x14ac:dyDescent="0.25">
      <c r="A42" s="20" t="s">
        <v>32</v>
      </c>
      <c r="B42" s="2" t="str">
        <f t="shared" si="0"/>
        <v>Southwest Virginia - Heart of Appalachia</v>
      </c>
      <c r="C42" s="2"/>
      <c r="D42" s="23" t="s">
        <v>93</v>
      </c>
      <c r="E42" s="26" t="s">
        <v>94</v>
      </c>
      <c r="F42" s="2"/>
      <c r="G42" s="179">
        <v>34.6711046511627</v>
      </c>
      <c r="H42" s="174">
        <v>46.462319121447003</v>
      </c>
      <c r="I42" s="174">
        <v>50.3987209302325</v>
      </c>
      <c r="J42" s="174">
        <v>50.630781653746702</v>
      </c>
      <c r="K42" s="174">
        <v>58.234954780361697</v>
      </c>
      <c r="L42" s="180">
        <v>48.079576227390099</v>
      </c>
      <c r="M42" s="174"/>
      <c r="N42" s="181">
        <v>66.676828165374602</v>
      </c>
      <c r="O42" s="182">
        <v>67.789593023255804</v>
      </c>
      <c r="P42" s="183">
        <v>67.233210594315196</v>
      </c>
      <c r="Q42" s="174"/>
      <c r="R42" s="184">
        <v>53.552043189368703</v>
      </c>
      <c r="S42" s="157"/>
      <c r="T42" s="158">
        <v>-25.037323600680899</v>
      </c>
      <c r="U42" s="152">
        <v>-19.449112456718101</v>
      </c>
      <c r="V42" s="152">
        <v>-14.901318771145201</v>
      </c>
      <c r="W42" s="152">
        <v>-6.27828788816214</v>
      </c>
      <c r="X42" s="152">
        <v>17.6207388309649</v>
      </c>
      <c r="Y42" s="159">
        <v>-9.8583347667163395</v>
      </c>
      <c r="Z42" s="152"/>
      <c r="AA42" s="160">
        <v>9.3756924349517696</v>
      </c>
      <c r="AB42" s="161">
        <v>11.4254815349657</v>
      </c>
      <c r="AC42" s="162">
        <v>10.3995538066638</v>
      </c>
      <c r="AD42" s="152"/>
      <c r="AE42" s="163">
        <v>-3.5070403002690802</v>
      </c>
      <c r="AF42" s="29"/>
      <c r="AG42" s="179">
        <v>36.253751614987003</v>
      </c>
      <c r="AH42" s="174">
        <v>46.838695090439202</v>
      </c>
      <c r="AI42" s="174">
        <v>50.483221899224802</v>
      </c>
      <c r="AJ42" s="174">
        <v>49.286988049095598</v>
      </c>
      <c r="AK42" s="174">
        <v>54.143163759689898</v>
      </c>
      <c r="AL42" s="180">
        <v>47.401164082687302</v>
      </c>
      <c r="AM42" s="174"/>
      <c r="AN42" s="181">
        <v>64.082918281653704</v>
      </c>
      <c r="AO42" s="182">
        <v>62.744526808785501</v>
      </c>
      <c r="AP42" s="183">
        <v>63.413722545219599</v>
      </c>
      <c r="AQ42" s="174"/>
      <c r="AR42" s="184">
        <v>51.976180786267903</v>
      </c>
      <c r="AS42" s="157"/>
      <c r="AT42" s="158">
        <v>0.52936133426266097</v>
      </c>
      <c r="AU42" s="152">
        <v>-1.37704113508834</v>
      </c>
      <c r="AV42" s="152">
        <v>1.03430909211497</v>
      </c>
      <c r="AW42" s="152">
        <v>3.39679187925399</v>
      </c>
      <c r="AX42" s="152">
        <v>11.0595482923045</v>
      </c>
      <c r="AY42" s="159">
        <v>3.0723436507725301</v>
      </c>
      <c r="AZ42" s="152"/>
      <c r="BA42" s="160">
        <v>1.3639378092588399</v>
      </c>
      <c r="BB42" s="161">
        <v>2.4080355204066102</v>
      </c>
      <c r="BC42" s="162">
        <v>1.8778031003475699</v>
      </c>
      <c r="BD42" s="152"/>
      <c r="BE42" s="163">
        <v>2.6527751653485399</v>
      </c>
      <c r="BF42" s="39"/>
      <c r="BG42" s="39"/>
      <c r="BH42" s="39"/>
      <c r="BI42" s="39"/>
      <c r="BJ42" s="39"/>
      <c r="BK42" s="39"/>
      <c r="BL42" s="39"/>
    </row>
    <row r="43" spans="1:64" x14ac:dyDescent="0.25">
      <c r="A43" s="21" t="s">
        <v>33</v>
      </c>
      <c r="B43" s="2" t="str">
        <f t="shared" si="0"/>
        <v>Virginia Mountains</v>
      </c>
      <c r="C43" s="2"/>
      <c r="D43" s="24" t="s">
        <v>93</v>
      </c>
      <c r="E43" s="27" t="s">
        <v>94</v>
      </c>
      <c r="F43" s="2"/>
      <c r="G43" s="179">
        <v>52.1807911820394</v>
      </c>
      <c r="H43" s="174">
        <v>63.359507708953203</v>
      </c>
      <c r="I43" s="174">
        <v>75.323271571544396</v>
      </c>
      <c r="J43" s="174">
        <v>76.638639437381599</v>
      </c>
      <c r="K43" s="174">
        <v>80.045116310522005</v>
      </c>
      <c r="L43" s="180">
        <v>69.509465242088098</v>
      </c>
      <c r="M43" s="174"/>
      <c r="N43" s="181">
        <v>114.712979442791</v>
      </c>
      <c r="O43" s="182">
        <v>107.999959426562</v>
      </c>
      <c r="P43" s="183">
        <v>111.356469434676</v>
      </c>
      <c r="Q43" s="174"/>
      <c r="R43" s="184">
        <v>81.465752154256293</v>
      </c>
      <c r="S43" s="157"/>
      <c r="T43" s="158">
        <v>5.1173941900773103</v>
      </c>
      <c r="U43" s="152">
        <v>-8.4185501193452108</v>
      </c>
      <c r="V43" s="152">
        <v>3.0441237513509498</v>
      </c>
      <c r="W43" s="152">
        <v>2.6659349369195202</v>
      </c>
      <c r="X43" s="152">
        <v>3.4601023653246399</v>
      </c>
      <c r="Y43" s="159">
        <v>1.04911680153174</v>
      </c>
      <c r="Z43" s="152"/>
      <c r="AA43" s="160">
        <v>25.98209064565</v>
      </c>
      <c r="AB43" s="161">
        <v>19.286942939495201</v>
      </c>
      <c r="AC43" s="162">
        <v>22.644048050941901</v>
      </c>
      <c r="AD43" s="152"/>
      <c r="AE43" s="163">
        <v>8.5110554512128598</v>
      </c>
      <c r="AF43" s="30"/>
      <c r="AG43" s="179">
        <v>59.240055216605803</v>
      </c>
      <c r="AH43" s="174">
        <v>75.409681993251297</v>
      </c>
      <c r="AI43" s="174">
        <v>78.774360935481596</v>
      </c>
      <c r="AJ43" s="174">
        <v>81.183145693113005</v>
      </c>
      <c r="AK43" s="174">
        <v>88.738159290230399</v>
      </c>
      <c r="AL43" s="180">
        <v>76.679128712601695</v>
      </c>
      <c r="AM43" s="174"/>
      <c r="AN43" s="181">
        <v>114.792823781358</v>
      </c>
      <c r="AO43" s="182">
        <v>111.15082670473799</v>
      </c>
      <c r="AP43" s="183">
        <v>112.971825243048</v>
      </c>
      <c r="AQ43" s="174"/>
      <c r="AR43" s="184">
        <v>87.056432730064898</v>
      </c>
      <c r="AS43" s="157"/>
      <c r="AT43" s="158">
        <v>8.8352264398001203</v>
      </c>
      <c r="AU43" s="152">
        <v>0.845818062271955</v>
      </c>
      <c r="AV43" s="152">
        <v>-1.09482617249351</v>
      </c>
      <c r="AW43" s="152">
        <v>-0.402178107106691</v>
      </c>
      <c r="AX43" s="152">
        <v>4.2198460497937997</v>
      </c>
      <c r="AY43" s="159">
        <v>2.0998085041980499</v>
      </c>
      <c r="AZ43" s="152"/>
      <c r="BA43" s="160">
        <v>21.7863058825919</v>
      </c>
      <c r="BB43" s="161">
        <v>21.118755225085501</v>
      </c>
      <c r="BC43" s="162">
        <v>21.4569936129305</v>
      </c>
      <c r="BD43" s="152"/>
      <c r="BE43" s="163">
        <v>8.5224262765666996</v>
      </c>
      <c r="BF43" s="39"/>
      <c r="BG43" s="39"/>
      <c r="BH43" s="39"/>
      <c r="BI43" s="39"/>
      <c r="BJ43" s="39"/>
      <c r="BK43" s="39"/>
      <c r="BL43" s="39"/>
    </row>
    <row r="44" spans="1:64" x14ac:dyDescent="0.25">
      <c r="A44" s="20" t="s">
        <v>108</v>
      </c>
      <c r="B44" s="2" t="s">
        <v>17</v>
      </c>
      <c r="D44" s="24" t="s">
        <v>93</v>
      </c>
      <c r="E44" s="27" t="s">
        <v>94</v>
      </c>
      <c r="G44" s="179">
        <v>117.446367106176</v>
      </c>
      <c r="H44" s="174">
        <v>152.43207147813999</v>
      </c>
      <c r="I44" s="174">
        <v>189.82151283830601</v>
      </c>
      <c r="J44" s="174">
        <v>202.035315752949</v>
      </c>
      <c r="K44" s="174">
        <v>196.34473976405201</v>
      </c>
      <c r="L44" s="180">
        <v>171.616001387925</v>
      </c>
      <c r="M44" s="174"/>
      <c r="N44" s="181">
        <v>230.13777931991601</v>
      </c>
      <c r="O44" s="182">
        <v>241.72810201249101</v>
      </c>
      <c r="P44" s="183">
        <v>235.93294066620399</v>
      </c>
      <c r="Q44" s="174"/>
      <c r="R44" s="184">
        <v>189.99226975314701</v>
      </c>
      <c r="S44" s="157"/>
      <c r="T44" s="158">
        <v>-6.8944439318958901</v>
      </c>
      <c r="U44" s="152">
        <v>-6.5004037472399201</v>
      </c>
      <c r="V44" s="152">
        <v>6.7971186728559401</v>
      </c>
      <c r="W44" s="152">
        <v>-0.48369536984871903</v>
      </c>
      <c r="X44" s="152">
        <v>11.29454775902</v>
      </c>
      <c r="Y44" s="159">
        <v>1.3860115327504201</v>
      </c>
      <c r="Z44" s="152"/>
      <c r="AA44" s="160">
        <v>10.479036190041001</v>
      </c>
      <c r="AB44" s="161">
        <v>1.24769979743189</v>
      </c>
      <c r="AC44" s="162">
        <v>5.5490868374647198</v>
      </c>
      <c r="AD44" s="152"/>
      <c r="AE44" s="163">
        <v>2.8249522715764899</v>
      </c>
      <c r="AG44" s="179">
        <v>159.11035218598099</v>
      </c>
      <c r="AH44" s="174">
        <v>196.471583102012</v>
      </c>
      <c r="AI44" s="174">
        <v>212.25987942401099</v>
      </c>
      <c r="AJ44" s="174">
        <v>201.18139139486399</v>
      </c>
      <c r="AK44" s="174">
        <v>210.44033049965299</v>
      </c>
      <c r="AL44" s="180">
        <v>195.89270732130399</v>
      </c>
      <c r="AM44" s="174"/>
      <c r="AN44" s="181">
        <v>285.753537473976</v>
      </c>
      <c r="AO44" s="182">
        <v>279.74317140874302</v>
      </c>
      <c r="AP44" s="183">
        <v>282.74835444135999</v>
      </c>
      <c r="AQ44" s="174"/>
      <c r="AR44" s="184">
        <v>220.70860649846301</v>
      </c>
      <c r="AS44" s="157"/>
      <c r="AT44" s="158">
        <v>9.8812454068278193</v>
      </c>
      <c r="AU44" s="152">
        <v>7.9800992552907299</v>
      </c>
      <c r="AV44" s="152">
        <v>10.1796855532147</v>
      </c>
      <c r="AW44" s="152">
        <v>-3.6248744312418202</v>
      </c>
      <c r="AX44" s="152">
        <v>3.52252215529986</v>
      </c>
      <c r="AY44" s="159">
        <v>5.1568986132031496</v>
      </c>
      <c r="AZ44" s="152"/>
      <c r="BA44" s="160">
        <v>17.292063493623299</v>
      </c>
      <c r="BB44" s="161">
        <v>11.038769817243701</v>
      </c>
      <c r="BC44" s="162">
        <v>14.1130034401285</v>
      </c>
      <c r="BD44" s="152"/>
      <c r="BE44" s="163">
        <v>8.2671353806330394</v>
      </c>
    </row>
    <row r="45" spans="1:64" x14ac:dyDescent="0.25">
      <c r="A45" s="20" t="s">
        <v>109</v>
      </c>
      <c r="B45" s="2" t="s">
        <v>18</v>
      </c>
      <c r="D45" s="24" t="s">
        <v>93</v>
      </c>
      <c r="E45" s="27" t="s">
        <v>94</v>
      </c>
      <c r="G45" s="179">
        <v>85.817949911587405</v>
      </c>
      <c r="H45" s="174">
        <v>119.711941106419</v>
      </c>
      <c r="I45" s="174">
        <v>153.09026018548499</v>
      </c>
      <c r="J45" s="174">
        <v>155.779758940492</v>
      </c>
      <c r="K45" s="174">
        <v>136.35256540723901</v>
      </c>
      <c r="L45" s="180">
        <v>130.150495110245</v>
      </c>
      <c r="M45" s="174"/>
      <c r="N45" s="181">
        <v>160.67251127711</v>
      </c>
      <c r="O45" s="182">
        <v>164.421914041355</v>
      </c>
      <c r="P45" s="183">
        <v>162.547212659232</v>
      </c>
      <c r="Q45" s="174"/>
      <c r="R45" s="184">
        <v>139.40670012424101</v>
      </c>
      <c r="S45" s="157"/>
      <c r="T45" s="158">
        <v>-5.8881224926059302E-2</v>
      </c>
      <c r="U45" s="152">
        <v>-11.7364819054209</v>
      </c>
      <c r="V45" s="152">
        <v>-3.1444653401044</v>
      </c>
      <c r="W45" s="152">
        <v>-4.7687710314817497</v>
      </c>
      <c r="X45" s="152">
        <v>-4.4272034402022697</v>
      </c>
      <c r="Y45" s="159">
        <v>-5.1116232984327796</v>
      </c>
      <c r="Z45" s="152"/>
      <c r="AA45" s="160">
        <v>11.349610442750199</v>
      </c>
      <c r="AB45" s="161">
        <v>8.3038837620917292</v>
      </c>
      <c r="AC45" s="162">
        <v>9.7880735868233195</v>
      </c>
      <c r="AD45" s="152"/>
      <c r="AE45" s="163">
        <v>-0.61842073981719103</v>
      </c>
      <c r="AG45" s="179">
        <v>101.3902741902</v>
      </c>
      <c r="AH45" s="174">
        <v>136.34071480789501</v>
      </c>
      <c r="AI45" s="174">
        <v>155.605913061526</v>
      </c>
      <c r="AJ45" s="174">
        <v>145.46598326926201</v>
      </c>
      <c r="AK45" s="174">
        <v>140.72394345479799</v>
      </c>
      <c r="AL45" s="180">
        <v>135.90628842682801</v>
      </c>
      <c r="AM45" s="174"/>
      <c r="AN45" s="181">
        <v>170.60372967314501</v>
      </c>
      <c r="AO45" s="182">
        <v>165.43216597180799</v>
      </c>
      <c r="AP45" s="183">
        <v>168.017947822477</v>
      </c>
      <c r="AQ45" s="174"/>
      <c r="AR45" s="184">
        <v>145.08140310029501</v>
      </c>
      <c r="AS45" s="157"/>
      <c r="AT45" s="158">
        <v>4.4922374878847604</v>
      </c>
      <c r="AU45" s="152">
        <v>1.5429797248025401</v>
      </c>
      <c r="AV45" s="152">
        <v>6.5324656460961004</v>
      </c>
      <c r="AW45" s="152">
        <v>-3.6762496222691801</v>
      </c>
      <c r="AX45" s="152">
        <v>-1.86079553972691</v>
      </c>
      <c r="AY45" s="159">
        <v>1.14962417002925</v>
      </c>
      <c r="AZ45" s="152"/>
      <c r="BA45" s="160">
        <v>13.548040186081501</v>
      </c>
      <c r="BB45" s="161">
        <v>12.6567235632217</v>
      </c>
      <c r="BC45" s="162">
        <v>13.107484796035401</v>
      </c>
      <c r="BD45" s="152"/>
      <c r="BE45" s="163">
        <v>4.81612207873183</v>
      </c>
    </row>
    <row r="46" spans="1:64" x14ac:dyDescent="0.25">
      <c r="A46" s="20" t="s">
        <v>110</v>
      </c>
      <c r="B46" s="2" t="s">
        <v>19</v>
      </c>
      <c r="D46" s="24" t="s">
        <v>93</v>
      </c>
      <c r="E46" s="27" t="s">
        <v>94</v>
      </c>
      <c r="G46" s="179">
        <v>74.961777349540398</v>
      </c>
      <c r="H46" s="174">
        <v>98.754758375333495</v>
      </c>
      <c r="I46" s="174">
        <v>117.734715979839</v>
      </c>
      <c r="J46" s="174">
        <v>128.96311592054499</v>
      </c>
      <c r="K46" s="174">
        <v>118.582799584939</v>
      </c>
      <c r="L46" s="180">
        <v>107.799433442039</v>
      </c>
      <c r="M46" s="174"/>
      <c r="N46" s="181">
        <v>138.130087162763</v>
      </c>
      <c r="O46" s="182">
        <v>138.37871479395099</v>
      </c>
      <c r="P46" s="183">
        <v>138.25440097835701</v>
      </c>
      <c r="Q46" s="174"/>
      <c r="R46" s="184">
        <v>116.50085273813001</v>
      </c>
      <c r="S46" s="157"/>
      <c r="T46" s="158">
        <v>-5.62558096194791</v>
      </c>
      <c r="U46" s="152">
        <v>-12.381055241107701</v>
      </c>
      <c r="V46" s="152">
        <v>-9.3799112824824906</v>
      </c>
      <c r="W46" s="152">
        <v>-2.4627138502677801</v>
      </c>
      <c r="X46" s="152">
        <v>0.112521831598447</v>
      </c>
      <c r="Y46" s="159">
        <v>-5.8897628623072897</v>
      </c>
      <c r="Z46" s="152"/>
      <c r="AA46" s="160">
        <v>6.6283730108774597</v>
      </c>
      <c r="AB46" s="161">
        <v>1.6940995819875699</v>
      </c>
      <c r="AC46" s="162">
        <v>4.1005832432925704</v>
      </c>
      <c r="AD46" s="152"/>
      <c r="AE46" s="163">
        <v>-2.7244783243957098</v>
      </c>
      <c r="AG46" s="179">
        <v>86.373606111374599</v>
      </c>
      <c r="AH46" s="174">
        <v>109.497702366127</v>
      </c>
      <c r="AI46" s="174">
        <v>121.907621197295</v>
      </c>
      <c r="AJ46" s="174">
        <v>118.20767619937099</v>
      </c>
      <c r="AK46" s="174">
        <v>115.908504492083</v>
      </c>
      <c r="AL46" s="180">
        <v>110.379306787722</v>
      </c>
      <c r="AM46" s="174"/>
      <c r="AN46" s="181">
        <v>142.282517271541</v>
      </c>
      <c r="AO46" s="182">
        <v>139.13533327403101</v>
      </c>
      <c r="AP46" s="183">
        <v>140.70892527278599</v>
      </c>
      <c r="AQ46" s="174"/>
      <c r="AR46" s="184">
        <v>119.044985481616</v>
      </c>
      <c r="AS46" s="157"/>
      <c r="AT46" s="158">
        <v>1.2880256234218399</v>
      </c>
      <c r="AU46" s="152">
        <v>-1.0889168541262699</v>
      </c>
      <c r="AV46" s="152">
        <v>2.55820677621649</v>
      </c>
      <c r="AW46" s="152">
        <v>-3.3277456484097101</v>
      </c>
      <c r="AX46" s="152">
        <v>-1.7387164733152001</v>
      </c>
      <c r="AY46" s="159">
        <v>-0.57376397969968995</v>
      </c>
      <c r="AZ46" s="152"/>
      <c r="BA46" s="160">
        <v>5.7919672279674597</v>
      </c>
      <c r="BB46" s="161">
        <v>4.0332866407691697</v>
      </c>
      <c r="BC46" s="162">
        <v>4.9150907860123496</v>
      </c>
      <c r="BD46" s="152"/>
      <c r="BE46" s="163">
        <v>1.21455255390098</v>
      </c>
    </row>
    <row r="47" spans="1:64" x14ac:dyDescent="0.25">
      <c r="A47" s="20" t="s">
        <v>111</v>
      </c>
      <c r="B47" s="2" t="s">
        <v>20</v>
      </c>
      <c r="D47" s="24" t="s">
        <v>93</v>
      </c>
      <c r="E47" s="27" t="s">
        <v>94</v>
      </c>
      <c r="G47" s="179">
        <v>59.635810901588201</v>
      </c>
      <c r="H47" s="174">
        <v>78.211574060745605</v>
      </c>
      <c r="I47" s="174">
        <v>87.277505637925202</v>
      </c>
      <c r="J47" s="174">
        <v>95.814874286262594</v>
      </c>
      <c r="K47" s="174">
        <v>95.199611343025694</v>
      </c>
      <c r="L47" s="180">
        <v>83.227875245909502</v>
      </c>
      <c r="M47" s="174"/>
      <c r="N47" s="181">
        <v>122.369488508228</v>
      </c>
      <c r="O47" s="182">
        <v>121.31960222638</v>
      </c>
      <c r="P47" s="183">
        <v>121.84454536730399</v>
      </c>
      <c r="Q47" s="174"/>
      <c r="R47" s="184">
        <v>94.261209566308096</v>
      </c>
      <c r="S47" s="157"/>
      <c r="T47" s="158">
        <v>-4.90834909977103</v>
      </c>
      <c r="U47" s="152">
        <v>-7.85882998317273</v>
      </c>
      <c r="V47" s="152">
        <v>-6.8214502906019296</v>
      </c>
      <c r="W47" s="152">
        <v>-2.1012564514504999</v>
      </c>
      <c r="X47" s="152">
        <v>4.4601461070105497</v>
      </c>
      <c r="Y47" s="159">
        <v>-3.2840358758756998</v>
      </c>
      <c r="Z47" s="152"/>
      <c r="AA47" s="160">
        <v>9.1537992909876493</v>
      </c>
      <c r="AB47" s="161">
        <v>4.15347673377258</v>
      </c>
      <c r="AC47" s="162">
        <v>6.6057961624851202</v>
      </c>
      <c r="AD47" s="152"/>
      <c r="AE47" s="163">
        <v>0.14721124426948501</v>
      </c>
      <c r="AG47" s="179">
        <v>66.5900198809545</v>
      </c>
      <c r="AH47" s="174">
        <v>83.584296568583198</v>
      </c>
      <c r="AI47" s="174">
        <v>89.729391787236494</v>
      </c>
      <c r="AJ47" s="174">
        <v>90.930806027495905</v>
      </c>
      <c r="AK47" s="174">
        <v>92.887098457105097</v>
      </c>
      <c r="AL47" s="180">
        <v>84.746154952851697</v>
      </c>
      <c r="AM47" s="174"/>
      <c r="AN47" s="181">
        <v>125.31638374257</v>
      </c>
      <c r="AO47" s="182">
        <v>123.718466230413</v>
      </c>
      <c r="AP47" s="183">
        <v>124.517424986492</v>
      </c>
      <c r="AQ47" s="174"/>
      <c r="AR47" s="184">
        <v>96.110914968880493</v>
      </c>
      <c r="AS47" s="157"/>
      <c r="AT47" s="158">
        <v>3.2472831230274299</v>
      </c>
      <c r="AU47" s="152">
        <v>0.74936004284075597</v>
      </c>
      <c r="AV47" s="152">
        <v>1.5915000047285099</v>
      </c>
      <c r="AW47" s="152">
        <v>0.35916480721712901</v>
      </c>
      <c r="AX47" s="152">
        <v>0.98869271105474699</v>
      </c>
      <c r="AY47" s="159">
        <v>1.27925395243222</v>
      </c>
      <c r="AZ47" s="152"/>
      <c r="BA47" s="160">
        <v>6.8223078468201397</v>
      </c>
      <c r="BB47" s="161">
        <v>5.5050997512895004</v>
      </c>
      <c r="BC47" s="162">
        <v>6.1638439400427902</v>
      </c>
      <c r="BD47" s="152"/>
      <c r="BE47" s="163">
        <v>3.0346379446026601</v>
      </c>
    </row>
    <row r="48" spans="1:64" x14ac:dyDescent="0.25">
      <c r="A48" s="20" t="s">
        <v>112</v>
      </c>
      <c r="B48" s="2" t="s">
        <v>21</v>
      </c>
      <c r="D48" s="24" t="s">
        <v>93</v>
      </c>
      <c r="E48" s="27" t="s">
        <v>94</v>
      </c>
      <c r="G48" s="179">
        <v>43.674387130848103</v>
      </c>
      <c r="H48" s="174">
        <v>51.896381321244597</v>
      </c>
      <c r="I48" s="174">
        <v>56.9293574226486</v>
      </c>
      <c r="J48" s="174">
        <v>59.431398265921302</v>
      </c>
      <c r="K48" s="174">
        <v>60.972258263280601</v>
      </c>
      <c r="L48" s="180">
        <v>54.580756480788601</v>
      </c>
      <c r="M48" s="174"/>
      <c r="N48" s="181">
        <v>79.467828880770995</v>
      </c>
      <c r="O48" s="182">
        <v>78.534110294441206</v>
      </c>
      <c r="P48" s="183">
        <v>79.000969587606093</v>
      </c>
      <c r="Q48" s="174"/>
      <c r="R48" s="184">
        <v>61.557960225593597</v>
      </c>
      <c r="S48" s="157"/>
      <c r="T48" s="158">
        <v>-5.3007561205028599</v>
      </c>
      <c r="U48" s="152">
        <v>-8.7883288760945604</v>
      </c>
      <c r="V48" s="152">
        <v>-5.7082274931777199</v>
      </c>
      <c r="W48" s="152">
        <v>-1.8150544819971699</v>
      </c>
      <c r="X48" s="152">
        <v>2.24245481400584</v>
      </c>
      <c r="Y48" s="159">
        <v>-3.7568085964222102</v>
      </c>
      <c r="Z48" s="152"/>
      <c r="AA48" s="160">
        <v>7.2710026396606899</v>
      </c>
      <c r="AB48" s="161">
        <v>0.74609950301065098</v>
      </c>
      <c r="AC48" s="162">
        <v>3.92548145742406</v>
      </c>
      <c r="AD48" s="152"/>
      <c r="AE48" s="163">
        <v>-1.07546271716718</v>
      </c>
      <c r="AG48" s="179">
        <v>48.037831624762397</v>
      </c>
      <c r="AH48" s="174">
        <v>55.8709858159162</v>
      </c>
      <c r="AI48" s="174">
        <v>59.278506685494897</v>
      </c>
      <c r="AJ48" s="174">
        <v>59.681412007413599</v>
      </c>
      <c r="AK48" s="174">
        <v>61.409639248047299</v>
      </c>
      <c r="AL48" s="180">
        <v>56.858271888383499</v>
      </c>
      <c r="AM48" s="174"/>
      <c r="AN48" s="181">
        <v>83.660224284012102</v>
      </c>
      <c r="AO48" s="182">
        <v>82.265333392171499</v>
      </c>
      <c r="AP48" s="183">
        <v>82.962778838091793</v>
      </c>
      <c r="AQ48" s="174"/>
      <c r="AR48" s="184">
        <v>64.319524633120295</v>
      </c>
      <c r="AS48" s="157"/>
      <c r="AT48" s="158">
        <v>1.45218304516354</v>
      </c>
      <c r="AU48" s="152">
        <v>0.189727056301805</v>
      </c>
      <c r="AV48" s="152">
        <v>1.1559904843731299</v>
      </c>
      <c r="AW48" s="152">
        <v>1.7280490354992899</v>
      </c>
      <c r="AX48" s="152">
        <v>1.34183074995999</v>
      </c>
      <c r="AY48" s="159">
        <v>1.17827641019225</v>
      </c>
      <c r="AZ48" s="152"/>
      <c r="BA48" s="160">
        <v>7.9364082035209602</v>
      </c>
      <c r="BB48" s="161">
        <v>5.1869030051974496</v>
      </c>
      <c r="BC48" s="162">
        <v>6.5554764121464801</v>
      </c>
      <c r="BD48" s="152"/>
      <c r="BE48" s="163">
        <v>3.1001984942463299</v>
      </c>
    </row>
    <row r="49" spans="1:57" x14ac:dyDescent="0.25">
      <c r="A49" s="21" t="s">
        <v>113</v>
      </c>
      <c r="B49" s="2" t="s">
        <v>22</v>
      </c>
      <c r="D49" s="24" t="s">
        <v>93</v>
      </c>
      <c r="E49" s="27" t="s">
        <v>94</v>
      </c>
      <c r="G49" s="179">
        <v>33.881479114997603</v>
      </c>
      <c r="H49" s="174">
        <v>37.238862523397202</v>
      </c>
      <c r="I49" s="174">
        <v>38.754237189985901</v>
      </c>
      <c r="J49" s="174">
        <v>40.008708817852103</v>
      </c>
      <c r="K49" s="174">
        <v>41.248467492395797</v>
      </c>
      <c r="L49" s="180">
        <v>38.226351027725698</v>
      </c>
      <c r="M49" s="174"/>
      <c r="N49" s="181">
        <v>54.379386461745398</v>
      </c>
      <c r="O49" s="182">
        <v>55.759266840196503</v>
      </c>
      <c r="P49" s="183">
        <v>55.069326650970901</v>
      </c>
      <c r="Q49" s="174"/>
      <c r="R49" s="184">
        <v>43.038629777224401</v>
      </c>
      <c r="S49" s="157"/>
      <c r="T49" s="158">
        <v>-0.118056251607077</v>
      </c>
      <c r="U49" s="152">
        <v>-1.5386757021730599</v>
      </c>
      <c r="V49" s="152">
        <v>-0.813825652469921</v>
      </c>
      <c r="W49" s="152">
        <v>0.76783518121911698</v>
      </c>
      <c r="X49" s="152">
        <v>3.6044825958044102</v>
      </c>
      <c r="Y49" s="159">
        <v>0.42029841410933699</v>
      </c>
      <c r="Z49" s="152"/>
      <c r="AA49" s="160">
        <v>4.8077606290784596</v>
      </c>
      <c r="AB49" s="161">
        <v>0.815801361037929</v>
      </c>
      <c r="AC49" s="162">
        <v>2.7480399303466898</v>
      </c>
      <c r="AD49" s="152"/>
      <c r="AE49" s="163">
        <v>1.2589428722465601</v>
      </c>
      <c r="AG49" s="179">
        <v>36.0261117118039</v>
      </c>
      <c r="AH49" s="174">
        <v>37.9181599555451</v>
      </c>
      <c r="AI49" s="174">
        <v>39.192605170069001</v>
      </c>
      <c r="AJ49" s="174">
        <v>40.391440450251501</v>
      </c>
      <c r="AK49" s="174">
        <v>43.523746916676401</v>
      </c>
      <c r="AL49" s="180">
        <v>39.410412840869199</v>
      </c>
      <c r="AM49" s="174"/>
      <c r="AN49" s="181">
        <v>61.969814895297098</v>
      </c>
      <c r="AO49" s="182">
        <v>61.134477964874797</v>
      </c>
      <c r="AP49" s="183">
        <v>61.552146430085898</v>
      </c>
      <c r="AQ49" s="174"/>
      <c r="AR49" s="184">
        <v>45.736622437788199</v>
      </c>
      <c r="AS49" s="157"/>
      <c r="AT49" s="158">
        <v>3.9986491558723101</v>
      </c>
      <c r="AU49" s="152">
        <v>1.0542540406938301</v>
      </c>
      <c r="AV49" s="152">
        <v>1.8671265217186099</v>
      </c>
      <c r="AW49" s="152">
        <v>0.64351217558449403</v>
      </c>
      <c r="AX49" s="152">
        <v>-0.43767933487815602</v>
      </c>
      <c r="AY49" s="159">
        <v>1.3166190827540101</v>
      </c>
      <c r="AZ49" s="152"/>
      <c r="BA49" s="160">
        <v>8.7837452816224602</v>
      </c>
      <c r="BB49" s="161">
        <v>5.9596501833579696</v>
      </c>
      <c r="BC49" s="162">
        <v>7.3627086569787403</v>
      </c>
      <c r="BD49" s="152"/>
      <c r="BE49" s="163">
        <v>3.5560093295470998</v>
      </c>
    </row>
    <row r="50" spans="1:57" x14ac:dyDescent="0.25">
      <c r="A50" s="33" t="s">
        <v>48</v>
      </c>
      <c r="B50" t="s">
        <v>48</v>
      </c>
      <c r="D50" s="24" t="s">
        <v>93</v>
      </c>
      <c r="E50" s="27" t="s">
        <v>94</v>
      </c>
      <c r="G50" s="179">
        <v>53.542629952233703</v>
      </c>
      <c r="H50" s="174">
        <v>80.794605226187102</v>
      </c>
      <c r="I50" s="174">
        <v>90.2215987636976</v>
      </c>
      <c r="J50" s="174">
        <v>91.765650463613298</v>
      </c>
      <c r="K50" s="174">
        <v>91.0699859511098</v>
      </c>
      <c r="L50" s="180">
        <v>81.478894071368302</v>
      </c>
      <c r="M50" s="174"/>
      <c r="N50" s="181">
        <v>115.07773531890901</v>
      </c>
      <c r="O50" s="182">
        <v>105.487229558864</v>
      </c>
      <c r="P50" s="183">
        <v>110.282482438887</v>
      </c>
      <c r="Q50" s="174"/>
      <c r="R50" s="184">
        <v>89.708490747802301</v>
      </c>
      <c r="S50" s="157"/>
      <c r="T50" s="158">
        <v>-4.9233553441616902</v>
      </c>
      <c r="U50" s="152">
        <v>-9.1144719964748102</v>
      </c>
      <c r="V50" s="152">
        <v>-1.0597161095040999</v>
      </c>
      <c r="W50" s="152">
        <v>4.9748811865885996</v>
      </c>
      <c r="X50" s="152">
        <v>16.493441735579299</v>
      </c>
      <c r="Y50" s="159">
        <v>1.34364739288288</v>
      </c>
      <c r="Z50" s="152"/>
      <c r="AA50" s="160">
        <v>32.080599744329398</v>
      </c>
      <c r="AB50" s="161">
        <v>17.979766838790301</v>
      </c>
      <c r="AC50" s="162">
        <v>24.9389516326099</v>
      </c>
      <c r="AD50" s="152"/>
      <c r="AE50" s="163">
        <v>8.5437286762947409</v>
      </c>
      <c r="AG50" s="179">
        <v>56.670365271143503</v>
      </c>
      <c r="AH50" s="174">
        <v>83.365984827198602</v>
      </c>
      <c r="AI50" s="174">
        <v>88.675306265805006</v>
      </c>
      <c r="AJ50" s="174">
        <v>84.3490720708064</v>
      </c>
      <c r="AK50" s="174">
        <v>81.027072211295305</v>
      </c>
      <c r="AL50" s="180">
        <v>78.817560129249699</v>
      </c>
      <c r="AM50" s="174"/>
      <c r="AN50" s="181">
        <v>101.797709328463</v>
      </c>
      <c r="AO50" s="182">
        <v>100.500966563641</v>
      </c>
      <c r="AP50" s="183">
        <v>101.149337946052</v>
      </c>
      <c r="AQ50" s="174"/>
      <c r="AR50" s="184">
        <v>85.198068076907603</v>
      </c>
      <c r="AS50" s="157"/>
      <c r="AT50" s="158">
        <v>-4.6470121482215498</v>
      </c>
      <c r="AU50" s="152">
        <v>-1.74863198269869</v>
      </c>
      <c r="AV50" s="152">
        <v>1.0501894227753501</v>
      </c>
      <c r="AW50" s="152">
        <v>0.38351673637156403</v>
      </c>
      <c r="AX50" s="152">
        <v>-1.99329578593751</v>
      </c>
      <c r="AY50" s="159">
        <v>-1.16609323373031</v>
      </c>
      <c r="AZ50" s="152"/>
      <c r="BA50" s="160">
        <v>9.08415841162447</v>
      </c>
      <c r="BB50" s="161">
        <v>6.5236670331928703</v>
      </c>
      <c r="BC50" s="162">
        <v>7.7969148177554803</v>
      </c>
      <c r="BD50" s="152"/>
      <c r="BE50" s="163">
        <v>1.7023325795995199</v>
      </c>
    </row>
    <row r="51" spans="1:57" x14ac:dyDescent="0.25">
      <c r="A51" s="144" t="s">
        <v>53</v>
      </c>
      <c r="B51" t="s">
        <v>53</v>
      </c>
      <c r="D51" s="24" t="s">
        <v>93</v>
      </c>
      <c r="E51" s="27" t="s">
        <v>94</v>
      </c>
      <c r="G51" s="179">
        <v>43.281732319391601</v>
      </c>
      <c r="H51" s="174">
        <v>50.299172623574101</v>
      </c>
      <c r="I51" s="174">
        <v>54.141066159695797</v>
      </c>
      <c r="J51" s="174">
        <v>54.706698098859299</v>
      </c>
      <c r="K51" s="174">
        <v>56.892529277566503</v>
      </c>
      <c r="L51" s="180">
        <v>51.864239695817403</v>
      </c>
      <c r="M51" s="174"/>
      <c r="N51" s="181">
        <v>77.319321673003799</v>
      </c>
      <c r="O51" s="182">
        <v>79.919093536121594</v>
      </c>
      <c r="P51" s="183">
        <v>78.619207604562703</v>
      </c>
      <c r="Q51" s="174"/>
      <c r="R51" s="184">
        <v>59.508516241173197</v>
      </c>
      <c r="S51" s="157"/>
      <c r="T51" s="158">
        <v>-6.5588874343579402</v>
      </c>
      <c r="U51" s="152">
        <v>-14.0762587383193</v>
      </c>
      <c r="V51" s="152">
        <v>-11.4649065839776</v>
      </c>
      <c r="W51" s="152">
        <v>-8.5476806866516704</v>
      </c>
      <c r="X51" s="152">
        <v>-6.8492552784258098</v>
      </c>
      <c r="Y51" s="159">
        <v>-9.6148580812703308</v>
      </c>
      <c r="Z51" s="152"/>
      <c r="AA51" s="160">
        <v>-5.9106976850461397</v>
      </c>
      <c r="AB51" s="161">
        <v>-2.7866701366903199</v>
      </c>
      <c r="AC51" s="162">
        <v>-4.3483657082432901</v>
      </c>
      <c r="AD51" s="152"/>
      <c r="AE51" s="163">
        <v>-7.6965042671340704</v>
      </c>
      <c r="AG51" s="179">
        <v>45.595809125475199</v>
      </c>
      <c r="AH51" s="174">
        <v>54.425522813688197</v>
      </c>
      <c r="AI51" s="174">
        <v>57.5625171102661</v>
      </c>
      <c r="AJ51" s="174">
        <v>59.282572623574097</v>
      </c>
      <c r="AK51" s="174">
        <v>62.756936501901102</v>
      </c>
      <c r="AL51" s="180">
        <v>55.924671634980903</v>
      </c>
      <c r="AM51" s="174"/>
      <c r="AN51" s="181">
        <v>83.802833840304103</v>
      </c>
      <c r="AO51" s="182">
        <v>85.165123954372604</v>
      </c>
      <c r="AP51" s="183">
        <v>84.483978897338403</v>
      </c>
      <c r="AQ51" s="174"/>
      <c r="AR51" s="184">
        <v>64.084473709940198</v>
      </c>
      <c r="AS51" s="157"/>
      <c r="AT51" s="158">
        <v>-4.2868531122329703</v>
      </c>
      <c r="AU51" s="152">
        <v>-5.9634224741564399</v>
      </c>
      <c r="AV51" s="152">
        <v>-4.7335348616347899</v>
      </c>
      <c r="AW51" s="152">
        <v>-1.49781667494409</v>
      </c>
      <c r="AX51" s="152">
        <v>0.61124450599675195</v>
      </c>
      <c r="AY51" s="159">
        <v>-3.0759124600725101</v>
      </c>
      <c r="AZ51" s="152"/>
      <c r="BA51" s="160">
        <v>-1.23864598282363</v>
      </c>
      <c r="BB51" s="161">
        <v>-3.9846986656992698</v>
      </c>
      <c r="BC51" s="162">
        <v>-2.64209634640675</v>
      </c>
      <c r="BD51" s="152"/>
      <c r="BE51" s="163">
        <v>-2.91296439819356</v>
      </c>
    </row>
    <row r="52" spans="1:57" x14ac:dyDescent="0.25">
      <c r="A52" s="145" t="s">
        <v>60</v>
      </c>
      <c r="B52" t="s">
        <v>60</v>
      </c>
      <c r="D52" s="24" t="s">
        <v>93</v>
      </c>
      <c r="E52" s="27" t="s">
        <v>94</v>
      </c>
      <c r="G52" s="185">
        <v>49.125817714075701</v>
      </c>
      <c r="H52" s="186">
        <v>71.3139617787578</v>
      </c>
      <c r="I52" s="186">
        <v>83.6888019110621</v>
      </c>
      <c r="J52" s="186">
        <v>98.936703417860997</v>
      </c>
      <c r="K52" s="186">
        <v>104.298518926865</v>
      </c>
      <c r="L52" s="187">
        <v>81.472760749724301</v>
      </c>
      <c r="M52" s="174"/>
      <c r="N52" s="188">
        <v>114.676923925027</v>
      </c>
      <c r="O52" s="189">
        <v>116.290073502388</v>
      </c>
      <c r="P52" s="190">
        <v>115.483498713708</v>
      </c>
      <c r="Q52" s="174"/>
      <c r="R52" s="191">
        <v>91.190114453719701</v>
      </c>
      <c r="S52" s="157"/>
      <c r="T52" s="164">
        <v>6.6225453576075797</v>
      </c>
      <c r="U52" s="165">
        <v>8.4757453583028592</v>
      </c>
      <c r="V52" s="165">
        <v>9.7121091155186203</v>
      </c>
      <c r="W52" s="165">
        <v>12.145884681294101</v>
      </c>
      <c r="X52" s="165">
        <v>23.2933242121406</v>
      </c>
      <c r="Y52" s="166">
        <v>12.8706823513225</v>
      </c>
      <c r="Z52" s="152"/>
      <c r="AA52" s="167">
        <v>40.615425744972498</v>
      </c>
      <c r="AB52" s="168">
        <v>57.083341271985603</v>
      </c>
      <c r="AC52" s="169">
        <v>48.451257400977099</v>
      </c>
      <c r="AD52" s="152"/>
      <c r="AE52" s="170">
        <v>23.5886326133989</v>
      </c>
      <c r="AG52" s="185">
        <v>57.508519845644898</v>
      </c>
      <c r="AH52" s="186">
        <v>74.063250643145906</v>
      </c>
      <c r="AI52" s="186">
        <v>82.113246049246598</v>
      </c>
      <c r="AJ52" s="186">
        <v>82.483912164645304</v>
      </c>
      <c r="AK52" s="186">
        <v>80.070087284086696</v>
      </c>
      <c r="AL52" s="187">
        <v>75.247803197353903</v>
      </c>
      <c r="AM52" s="174"/>
      <c r="AN52" s="188">
        <v>95.369545203969096</v>
      </c>
      <c r="AO52" s="189">
        <v>92.146690554943007</v>
      </c>
      <c r="AP52" s="190">
        <v>93.758117879455995</v>
      </c>
      <c r="AQ52" s="174"/>
      <c r="AR52" s="191">
        <v>80.536464535097295</v>
      </c>
      <c r="AS52" s="157"/>
      <c r="AT52" s="164">
        <v>18.2366675423517</v>
      </c>
      <c r="AU52" s="165">
        <v>14.548296282910099</v>
      </c>
      <c r="AV52" s="165">
        <v>20.994488990560399</v>
      </c>
      <c r="AW52" s="165">
        <v>15.451121583751201</v>
      </c>
      <c r="AX52" s="165">
        <v>16.7586997252202</v>
      </c>
      <c r="AY52" s="166">
        <v>17.112636836897099</v>
      </c>
      <c r="AZ52" s="152"/>
      <c r="BA52" s="167">
        <v>18.712009516612401</v>
      </c>
      <c r="BB52" s="168">
        <v>18.520115089116899</v>
      </c>
      <c r="BC52" s="169">
        <v>18.617633765545701</v>
      </c>
      <c r="BD52" s="152"/>
      <c r="BE52" s="170">
        <v>17.603676678805801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C24" activePane="bottomRight" state="frozen"/>
      <selection activeCell="AG42" sqref="AG42:BE54"/>
      <selection pane="topRight" activeCell="AG42" sqref="AG42:BE54"/>
      <selection pane="bottomLeft" activeCell="AG42" sqref="AG42:BE54"/>
      <selection pane="bottomRight" activeCell="I56" sqref="I56"/>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228" t="s">
        <v>81</v>
      </c>
      <c r="E2" s="229"/>
      <c r="G2" s="222" t="s">
        <v>118</v>
      </c>
      <c r="H2" s="223"/>
      <c r="I2" s="223"/>
      <c r="J2" s="223"/>
      <c r="K2" s="223"/>
      <c r="L2" s="223"/>
      <c r="M2" s="223"/>
      <c r="N2" s="223"/>
      <c r="O2" s="223"/>
      <c r="P2" s="223"/>
      <c r="Q2" s="223"/>
      <c r="R2" s="223"/>
      <c r="T2" s="222" t="s">
        <v>119</v>
      </c>
      <c r="U2" s="223"/>
      <c r="V2" s="223"/>
      <c r="W2" s="223"/>
      <c r="X2" s="223"/>
      <c r="Y2" s="223"/>
      <c r="Z2" s="223"/>
      <c r="AA2" s="223"/>
      <c r="AB2" s="223"/>
      <c r="AC2" s="223"/>
      <c r="AD2" s="223"/>
      <c r="AE2" s="223"/>
      <c r="AF2" s="3"/>
      <c r="AG2" s="222" t="s">
        <v>120</v>
      </c>
      <c r="AH2" s="223"/>
      <c r="AI2" s="223"/>
      <c r="AJ2" s="223"/>
      <c r="AK2" s="223"/>
      <c r="AL2" s="223"/>
      <c r="AM2" s="223"/>
      <c r="AN2" s="223"/>
      <c r="AO2" s="223"/>
      <c r="AP2" s="223"/>
      <c r="AQ2" s="223"/>
      <c r="AR2" s="223"/>
      <c r="AT2" s="222" t="s">
        <v>121</v>
      </c>
      <c r="AU2" s="223"/>
      <c r="AV2" s="223"/>
      <c r="AW2" s="223"/>
      <c r="AX2" s="223"/>
      <c r="AY2" s="223"/>
      <c r="AZ2" s="223"/>
      <c r="BA2" s="223"/>
      <c r="BB2" s="223"/>
      <c r="BC2" s="223"/>
      <c r="BD2" s="223"/>
      <c r="BE2" s="223"/>
    </row>
    <row r="3" spans="1:57" ht="13" x14ac:dyDescent="0.25">
      <c r="A3" s="31"/>
      <c r="B3" s="31"/>
      <c r="C3" s="2"/>
      <c r="D3" s="230" t="s">
        <v>86</v>
      </c>
      <c r="E3" s="232" t="s">
        <v>87</v>
      </c>
      <c r="F3" s="4"/>
      <c r="G3" s="220" t="s">
        <v>65</v>
      </c>
      <c r="H3" s="216" t="s">
        <v>66</v>
      </c>
      <c r="I3" s="216" t="s">
        <v>88</v>
      </c>
      <c r="J3" s="216" t="s">
        <v>68</v>
      </c>
      <c r="K3" s="216" t="s">
        <v>89</v>
      </c>
      <c r="L3" s="218" t="s">
        <v>90</v>
      </c>
      <c r="M3" s="4"/>
      <c r="N3" s="220" t="s">
        <v>70</v>
      </c>
      <c r="O3" s="216" t="s">
        <v>71</v>
      </c>
      <c r="P3" s="218" t="s">
        <v>91</v>
      </c>
      <c r="Q3" s="2"/>
      <c r="R3" s="224" t="s">
        <v>92</v>
      </c>
      <c r="S3" s="2"/>
      <c r="T3" s="220" t="s">
        <v>65</v>
      </c>
      <c r="U3" s="216" t="s">
        <v>66</v>
      </c>
      <c r="V3" s="216" t="s">
        <v>88</v>
      </c>
      <c r="W3" s="216" t="s">
        <v>68</v>
      </c>
      <c r="X3" s="216" t="s">
        <v>89</v>
      </c>
      <c r="Y3" s="218" t="s">
        <v>90</v>
      </c>
      <c r="Z3" s="2"/>
      <c r="AA3" s="220" t="s">
        <v>70</v>
      </c>
      <c r="AB3" s="216" t="s">
        <v>71</v>
      </c>
      <c r="AC3" s="218" t="s">
        <v>91</v>
      </c>
      <c r="AD3" s="1"/>
      <c r="AE3" s="226" t="s">
        <v>92</v>
      </c>
      <c r="AF3" s="36"/>
      <c r="AG3" s="220" t="s">
        <v>65</v>
      </c>
      <c r="AH3" s="216" t="s">
        <v>66</v>
      </c>
      <c r="AI3" s="216" t="s">
        <v>88</v>
      </c>
      <c r="AJ3" s="216" t="s">
        <v>68</v>
      </c>
      <c r="AK3" s="216" t="s">
        <v>89</v>
      </c>
      <c r="AL3" s="218" t="s">
        <v>90</v>
      </c>
      <c r="AM3" s="4"/>
      <c r="AN3" s="220" t="s">
        <v>70</v>
      </c>
      <c r="AO3" s="216" t="s">
        <v>71</v>
      </c>
      <c r="AP3" s="218" t="s">
        <v>91</v>
      </c>
      <c r="AQ3" s="2"/>
      <c r="AR3" s="224" t="s">
        <v>92</v>
      </c>
      <c r="AS3" s="2"/>
      <c r="AT3" s="220" t="s">
        <v>65</v>
      </c>
      <c r="AU3" s="216" t="s">
        <v>66</v>
      </c>
      <c r="AV3" s="216" t="s">
        <v>88</v>
      </c>
      <c r="AW3" s="216" t="s">
        <v>68</v>
      </c>
      <c r="AX3" s="216" t="s">
        <v>89</v>
      </c>
      <c r="AY3" s="218" t="s">
        <v>90</v>
      </c>
      <c r="AZ3" s="2"/>
      <c r="BA3" s="220" t="s">
        <v>70</v>
      </c>
      <c r="BB3" s="216" t="s">
        <v>71</v>
      </c>
      <c r="BC3" s="218" t="s">
        <v>91</v>
      </c>
      <c r="BD3" s="1"/>
      <c r="BE3" s="226" t="s">
        <v>92</v>
      </c>
    </row>
    <row r="4" spans="1:57" ht="13" x14ac:dyDescent="0.25">
      <c r="A4" s="31"/>
      <c r="B4" s="31"/>
      <c r="C4" s="2"/>
      <c r="D4" s="231"/>
      <c r="E4" s="233"/>
      <c r="F4" s="4"/>
      <c r="G4" s="237"/>
      <c r="H4" s="235"/>
      <c r="I4" s="235"/>
      <c r="J4" s="235"/>
      <c r="K4" s="235"/>
      <c r="L4" s="236"/>
      <c r="M4" s="4"/>
      <c r="N4" s="237"/>
      <c r="O4" s="235"/>
      <c r="P4" s="236"/>
      <c r="Q4" s="2"/>
      <c r="R4" s="238"/>
      <c r="S4" s="2"/>
      <c r="T4" s="237"/>
      <c r="U4" s="235"/>
      <c r="V4" s="235"/>
      <c r="W4" s="235"/>
      <c r="X4" s="235"/>
      <c r="Y4" s="236"/>
      <c r="Z4" s="2"/>
      <c r="AA4" s="237"/>
      <c r="AB4" s="235"/>
      <c r="AC4" s="236"/>
      <c r="AD4" s="1"/>
      <c r="AE4" s="234"/>
      <c r="AF4" s="37"/>
      <c r="AG4" s="237"/>
      <c r="AH4" s="235"/>
      <c r="AI4" s="235"/>
      <c r="AJ4" s="235"/>
      <c r="AK4" s="235"/>
      <c r="AL4" s="236"/>
      <c r="AM4" s="4"/>
      <c r="AN4" s="237"/>
      <c r="AO4" s="235"/>
      <c r="AP4" s="236"/>
      <c r="AQ4" s="2"/>
      <c r="AR4" s="238"/>
      <c r="AS4" s="2"/>
      <c r="AT4" s="237"/>
      <c r="AU4" s="235"/>
      <c r="AV4" s="235"/>
      <c r="AW4" s="235"/>
      <c r="AX4" s="235"/>
      <c r="AY4" s="236"/>
      <c r="AZ4" s="2"/>
      <c r="BA4" s="237"/>
      <c r="BB4" s="235"/>
      <c r="BC4" s="236"/>
      <c r="BD4" s="1"/>
      <c r="BE4" s="234"/>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13</v>
      </c>
      <c r="B6" s="2" t="str">
        <f>TRIM(A6)</f>
        <v>United States</v>
      </c>
      <c r="C6" s="8"/>
      <c r="D6" s="22" t="s">
        <v>93</v>
      </c>
      <c r="E6" s="25" t="s">
        <v>94</v>
      </c>
      <c r="F6" s="2"/>
      <c r="G6" s="171">
        <v>71.998601964945195</v>
      </c>
      <c r="H6" s="172">
        <v>87.590402157397804</v>
      </c>
      <c r="I6" s="172">
        <v>100.75420236426</v>
      </c>
      <c r="J6" s="172">
        <v>106.35365483814699</v>
      </c>
      <c r="K6" s="172">
        <v>108.132653293698</v>
      </c>
      <c r="L6" s="173">
        <v>94.965873108285805</v>
      </c>
      <c r="M6" s="174"/>
      <c r="N6" s="175">
        <v>132.15255204903701</v>
      </c>
      <c r="O6" s="176">
        <v>137.752492362624</v>
      </c>
      <c r="P6" s="177">
        <v>134.952522205831</v>
      </c>
      <c r="Q6" s="174"/>
      <c r="R6" s="178">
        <v>106.39062456156</v>
      </c>
      <c r="S6" s="157"/>
      <c r="T6" s="149">
        <v>-6.27263114054458</v>
      </c>
      <c r="U6" s="150">
        <v>-8.3483740787352296</v>
      </c>
      <c r="V6" s="150">
        <v>-7.26929072046625</v>
      </c>
      <c r="W6" s="150">
        <v>-5.9707382920448104</v>
      </c>
      <c r="X6" s="150">
        <v>-2.4619360204813399</v>
      </c>
      <c r="Y6" s="151">
        <v>-5.9757790932294901</v>
      </c>
      <c r="Z6" s="152"/>
      <c r="AA6" s="153">
        <v>1.0392444720149601</v>
      </c>
      <c r="AB6" s="154">
        <v>-0.123663670508967</v>
      </c>
      <c r="AC6" s="155">
        <v>0.44236239885144901</v>
      </c>
      <c r="AD6" s="152"/>
      <c r="AE6" s="156">
        <v>-3.7467298856465101</v>
      </c>
      <c r="AG6" s="171">
        <v>80.139529812857305</v>
      </c>
      <c r="AH6" s="172">
        <v>95.365825680239197</v>
      </c>
      <c r="AI6" s="172">
        <v>104.44966374573499</v>
      </c>
      <c r="AJ6" s="172">
        <v>103.58293659799899</v>
      </c>
      <c r="AK6" s="172">
        <v>107.782221422422</v>
      </c>
      <c r="AL6" s="173">
        <v>98.264661629254704</v>
      </c>
      <c r="AM6" s="174"/>
      <c r="AN6" s="175">
        <v>134.95908453866201</v>
      </c>
      <c r="AO6" s="176">
        <v>135.38826180465199</v>
      </c>
      <c r="AP6" s="177">
        <v>135.173673176357</v>
      </c>
      <c r="AQ6" s="174"/>
      <c r="AR6" s="178">
        <v>108.810557851788</v>
      </c>
      <c r="AS6" s="157"/>
      <c r="AT6" s="149">
        <v>-1.30078533218148</v>
      </c>
      <c r="AU6" s="150">
        <v>-0.806034519727444</v>
      </c>
      <c r="AV6" s="150">
        <v>1.0633146493758401</v>
      </c>
      <c r="AW6" s="150">
        <v>-3.0879922955537</v>
      </c>
      <c r="AX6" s="150">
        <v>-3.6507812545899498</v>
      </c>
      <c r="AY6" s="151">
        <v>-1.6252537788010299</v>
      </c>
      <c r="AZ6" s="152"/>
      <c r="BA6" s="153">
        <v>2.7589290844266801</v>
      </c>
      <c r="BB6" s="154">
        <v>1.2576791653716901</v>
      </c>
      <c r="BC6" s="155">
        <v>2.0015886127504898</v>
      </c>
      <c r="BD6" s="152"/>
      <c r="BE6" s="156">
        <v>-0.36765268094318498</v>
      </c>
    </row>
    <row r="7" spans="1:57" x14ac:dyDescent="0.25">
      <c r="A7" s="19" t="s">
        <v>95</v>
      </c>
      <c r="B7" s="2" t="str">
        <f>TRIM(A7)</f>
        <v>Virginia</v>
      </c>
      <c r="C7" s="9"/>
      <c r="D7" s="23" t="s">
        <v>93</v>
      </c>
      <c r="E7" s="26" t="s">
        <v>94</v>
      </c>
      <c r="F7" s="2"/>
      <c r="G7" s="179">
        <v>60.653724842558802</v>
      </c>
      <c r="H7" s="174">
        <v>78.5675525565008</v>
      </c>
      <c r="I7" s="174">
        <v>92.175324813709906</v>
      </c>
      <c r="J7" s="174">
        <v>97.970014006432606</v>
      </c>
      <c r="K7" s="174">
        <v>92.7335088234571</v>
      </c>
      <c r="L7" s="180">
        <v>84.420025008531795</v>
      </c>
      <c r="M7" s="174"/>
      <c r="N7" s="181">
        <v>113.80151009649001</v>
      </c>
      <c r="O7" s="182">
        <v>114.586529001092</v>
      </c>
      <c r="P7" s="183">
        <v>114.194019548791</v>
      </c>
      <c r="Q7" s="174"/>
      <c r="R7" s="184">
        <v>92.926880591463103</v>
      </c>
      <c r="S7" s="157"/>
      <c r="T7" s="158">
        <v>-3.4104109058541101</v>
      </c>
      <c r="U7" s="152">
        <v>-9.4181553317041597</v>
      </c>
      <c r="V7" s="152">
        <v>-5.31119802189904</v>
      </c>
      <c r="W7" s="152">
        <v>-2.4568568893839</v>
      </c>
      <c r="X7" s="152">
        <v>1.07213399041109</v>
      </c>
      <c r="Y7" s="159">
        <v>-3.86382608107027</v>
      </c>
      <c r="Z7" s="152"/>
      <c r="AA7" s="160">
        <v>8.6053693902851496</v>
      </c>
      <c r="AB7" s="161">
        <v>3.8532286171359398</v>
      </c>
      <c r="AC7" s="162">
        <v>6.1679901979642402</v>
      </c>
      <c r="AD7" s="152"/>
      <c r="AE7" s="163">
        <v>-0.56500165474692599</v>
      </c>
      <c r="AG7" s="179">
        <v>69.249828752115903</v>
      </c>
      <c r="AH7" s="174">
        <v>86.484632359365506</v>
      </c>
      <c r="AI7" s="174">
        <v>94.921949369345199</v>
      </c>
      <c r="AJ7" s="174">
        <v>92.849106146387996</v>
      </c>
      <c r="AK7" s="174">
        <v>93.128574383011696</v>
      </c>
      <c r="AL7" s="180">
        <v>87.328106193652701</v>
      </c>
      <c r="AM7" s="174"/>
      <c r="AN7" s="181">
        <v>120.2753325158</v>
      </c>
      <c r="AO7" s="182">
        <v>117.85868605511401</v>
      </c>
      <c r="AP7" s="183">
        <v>119.067009285457</v>
      </c>
      <c r="AQ7" s="174"/>
      <c r="AR7" s="184">
        <v>96.397231622628397</v>
      </c>
      <c r="AS7" s="157"/>
      <c r="AT7" s="158">
        <v>3.31594497581293</v>
      </c>
      <c r="AU7" s="152">
        <v>0.86974619166896605</v>
      </c>
      <c r="AV7" s="152">
        <v>3.6508814747348</v>
      </c>
      <c r="AW7" s="152">
        <v>-1.5998953038378501</v>
      </c>
      <c r="AX7" s="152">
        <v>-0.34540515339095801</v>
      </c>
      <c r="AY7" s="159">
        <v>1.0352689234269701</v>
      </c>
      <c r="AZ7" s="152"/>
      <c r="BA7" s="160">
        <v>8.9941514979935793</v>
      </c>
      <c r="BB7" s="161">
        <v>7.1383712255464902</v>
      </c>
      <c r="BC7" s="162">
        <v>8.0677108105564699</v>
      </c>
      <c r="BD7" s="152"/>
      <c r="BE7" s="163">
        <v>3.4102939127821701</v>
      </c>
    </row>
    <row r="8" spans="1:57" x14ac:dyDescent="0.25">
      <c r="A8" s="20" t="s">
        <v>41</v>
      </c>
      <c r="B8" s="2" t="str">
        <f t="shared" ref="B8:B43" si="0">TRIM(A8)</f>
        <v>Norfolk/Virginia Beach, VA</v>
      </c>
      <c r="C8" s="2"/>
      <c r="D8" s="23" t="s">
        <v>93</v>
      </c>
      <c r="E8" s="26" t="s">
        <v>94</v>
      </c>
      <c r="F8" s="2"/>
      <c r="G8" s="179">
        <v>80.935002481573093</v>
      </c>
      <c r="H8" s="174">
        <v>90.2083687367696</v>
      </c>
      <c r="I8" s="174">
        <v>99.724988405723096</v>
      </c>
      <c r="J8" s="174">
        <v>102.41049463388499</v>
      </c>
      <c r="K8" s="174">
        <v>109.007009831926</v>
      </c>
      <c r="L8" s="180">
        <v>96.457172817975405</v>
      </c>
      <c r="M8" s="174"/>
      <c r="N8" s="181">
        <v>154.85086058812999</v>
      </c>
      <c r="O8" s="182">
        <v>158.162522196434</v>
      </c>
      <c r="P8" s="183">
        <v>156.50669139228199</v>
      </c>
      <c r="Q8" s="174"/>
      <c r="R8" s="184">
        <v>113.61417812492</v>
      </c>
      <c r="S8" s="157"/>
      <c r="T8" s="158">
        <v>-1.13978171184918</v>
      </c>
      <c r="U8" s="152">
        <v>-10.6575313786182</v>
      </c>
      <c r="V8" s="152">
        <v>-8.7413668889837108</v>
      </c>
      <c r="W8" s="152">
        <v>-6.1567252778949699</v>
      </c>
      <c r="X8" s="152">
        <v>0.61448411867902797</v>
      </c>
      <c r="Y8" s="159">
        <v>-5.3571657316869601</v>
      </c>
      <c r="Z8" s="152"/>
      <c r="AA8" s="160">
        <v>9.3774115678717802</v>
      </c>
      <c r="AB8" s="161">
        <v>0.87831156641507702</v>
      </c>
      <c r="AC8" s="162">
        <v>4.9112160484622596</v>
      </c>
      <c r="AD8" s="152"/>
      <c r="AE8" s="163">
        <v>-1.5652301442536301</v>
      </c>
      <c r="AG8" s="179">
        <v>88.353526368900006</v>
      </c>
      <c r="AH8" s="174">
        <v>94.670486801170696</v>
      </c>
      <c r="AI8" s="174">
        <v>102.384386119057</v>
      </c>
      <c r="AJ8" s="174">
        <v>102.060031257503</v>
      </c>
      <c r="AK8" s="174">
        <v>118.526358910827</v>
      </c>
      <c r="AL8" s="180">
        <v>101.201928058231</v>
      </c>
      <c r="AM8" s="174"/>
      <c r="AN8" s="181">
        <v>179.14243856803401</v>
      </c>
      <c r="AO8" s="182">
        <v>174.95515440177201</v>
      </c>
      <c r="AP8" s="183">
        <v>177.04879648490299</v>
      </c>
      <c r="AQ8" s="174"/>
      <c r="AR8" s="184">
        <v>122.877207561235</v>
      </c>
      <c r="AS8" s="157"/>
      <c r="AT8" s="158">
        <v>4.4364657857349403</v>
      </c>
      <c r="AU8" s="152">
        <v>-3.8836767923962898</v>
      </c>
      <c r="AV8" s="152">
        <v>0.45597155241009801</v>
      </c>
      <c r="AW8" s="152">
        <v>-8.2377380699716607</v>
      </c>
      <c r="AX8" s="152">
        <v>-6.1926276962965598</v>
      </c>
      <c r="AY8" s="159">
        <v>-3.1751825486601901</v>
      </c>
      <c r="AZ8" s="152"/>
      <c r="BA8" s="160">
        <v>9.9672412588773796</v>
      </c>
      <c r="BB8" s="161">
        <v>9.2219404360302608</v>
      </c>
      <c r="BC8" s="162">
        <v>9.5977305398051005</v>
      </c>
      <c r="BD8" s="152"/>
      <c r="BE8" s="163">
        <v>1.7062664828924099</v>
      </c>
    </row>
    <row r="9" spans="1:57" x14ac:dyDescent="0.25">
      <c r="A9" s="20" t="s">
        <v>96</v>
      </c>
      <c r="B9" s="2" t="s">
        <v>57</v>
      </c>
      <c r="C9" s="2"/>
      <c r="D9" s="23" t="s">
        <v>93</v>
      </c>
      <c r="E9" s="26" t="s">
        <v>94</v>
      </c>
      <c r="F9" s="2"/>
      <c r="G9" s="179">
        <v>44.006845184426197</v>
      </c>
      <c r="H9" s="174">
        <v>62.228692264344197</v>
      </c>
      <c r="I9" s="174">
        <v>76.010805054644806</v>
      </c>
      <c r="J9" s="174">
        <v>95.587324871926199</v>
      </c>
      <c r="K9" s="174">
        <v>102.00686441256801</v>
      </c>
      <c r="L9" s="180">
        <v>75.968106357581902</v>
      </c>
      <c r="M9" s="174"/>
      <c r="N9" s="181">
        <v>116.932534541495</v>
      </c>
      <c r="O9" s="182">
        <v>117.910592511953</v>
      </c>
      <c r="P9" s="183">
        <v>117.421563526724</v>
      </c>
      <c r="Q9" s="174"/>
      <c r="R9" s="184">
        <v>87.811951263051299</v>
      </c>
      <c r="S9" s="157"/>
      <c r="T9" s="158">
        <v>-2.1349994656076201</v>
      </c>
      <c r="U9" s="152">
        <v>-7.8648288492581697</v>
      </c>
      <c r="V9" s="152">
        <v>-7.6336857534624096</v>
      </c>
      <c r="W9" s="152">
        <v>6.1824283939374496</v>
      </c>
      <c r="X9" s="152">
        <v>25.907330466447299</v>
      </c>
      <c r="Y9" s="159">
        <v>3.8270909050701798</v>
      </c>
      <c r="Z9" s="152"/>
      <c r="AA9" s="160">
        <v>33.527645575391098</v>
      </c>
      <c r="AB9" s="161">
        <v>27.902292294475799</v>
      </c>
      <c r="AC9" s="162">
        <v>30.642739230179899</v>
      </c>
      <c r="AD9" s="152"/>
      <c r="AE9" s="163">
        <v>12.662101141472901</v>
      </c>
      <c r="AG9" s="179">
        <v>49.434967709400603</v>
      </c>
      <c r="AH9" s="174">
        <v>66.096768358307699</v>
      </c>
      <c r="AI9" s="174">
        <v>74.372420756489007</v>
      </c>
      <c r="AJ9" s="174">
        <v>76.858610428406706</v>
      </c>
      <c r="AK9" s="174">
        <v>79.953011209656694</v>
      </c>
      <c r="AL9" s="180">
        <v>69.3431556924521</v>
      </c>
      <c r="AM9" s="174"/>
      <c r="AN9" s="181">
        <v>103.051983367486</v>
      </c>
      <c r="AO9" s="182">
        <v>102.707443685963</v>
      </c>
      <c r="AP9" s="183">
        <v>102.879713526724</v>
      </c>
      <c r="AQ9" s="174"/>
      <c r="AR9" s="184">
        <v>78.925029359387096</v>
      </c>
      <c r="AS9" s="157"/>
      <c r="AT9" s="158">
        <v>5.7596947791053097</v>
      </c>
      <c r="AU9" s="152">
        <v>5.37505109998812</v>
      </c>
      <c r="AV9" s="152">
        <v>8.1694028759625592</v>
      </c>
      <c r="AW9" s="152">
        <v>10.126555532824201</v>
      </c>
      <c r="AX9" s="152">
        <v>16.588829304591702</v>
      </c>
      <c r="AY9" s="159">
        <v>9.5032622834440801</v>
      </c>
      <c r="AZ9" s="152"/>
      <c r="BA9" s="160">
        <v>14.850931209262001</v>
      </c>
      <c r="BB9" s="161">
        <v>9.6376898941921496</v>
      </c>
      <c r="BC9" s="162">
        <v>12.188140218187099</v>
      </c>
      <c r="BD9" s="152"/>
      <c r="BE9" s="163">
        <v>10.484324329391701</v>
      </c>
    </row>
    <row r="10" spans="1:57" x14ac:dyDescent="0.25">
      <c r="A10" s="20" t="s">
        <v>97</v>
      </c>
      <c r="B10" s="2" t="str">
        <f t="shared" si="0"/>
        <v>Virginia Area</v>
      </c>
      <c r="C10" s="2"/>
      <c r="D10" s="23" t="s">
        <v>93</v>
      </c>
      <c r="E10" s="26" t="s">
        <v>94</v>
      </c>
      <c r="F10" s="2"/>
      <c r="G10" s="179">
        <v>49.359897484934002</v>
      </c>
      <c r="H10" s="174">
        <v>64.165632769241</v>
      </c>
      <c r="I10" s="174">
        <v>69.943379439169206</v>
      </c>
      <c r="J10" s="174">
        <v>71.369666659254094</v>
      </c>
      <c r="K10" s="174">
        <v>71.576597211412306</v>
      </c>
      <c r="L10" s="180">
        <v>65.283034712802106</v>
      </c>
      <c r="M10" s="174"/>
      <c r="N10" s="181">
        <v>98.524650981787403</v>
      </c>
      <c r="O10" s="182">
        <v>95.636725522026197</v>
      </c>
      <c r="P10" s="183">
        <v>97.080688251906807</v>
      </c>
      <c r="Q10" s="174"/>
      <c r="R10" s="184">
        <v>74.3680785811177</v>
      </c>
      <c r="S10" s="157"/>
      <c r="T10" s="158">
        <v>-1.60398190911199</v>
      </c>
      <c r="U10" s="152">
        <v>-4.6052584503225802</v>
      </c>
      <c r="V10" s="152">
        <v>-2.3854245222937501E-3</v>
      </c>
      <c r="W10" s="152">
        <v>0.42458808438272999</v>
      </c>
      <c r="X10" s="152">
        <v>3.4887419987833499</v>
      </c>
      <c r="Y10" s="159">
        <v>-0.363016737004771</v>
      </c>
      <c r="Z10" s="152"/>
      <c r="AA10" s="160">
        <v>11.484732576012201</v>
      </c>
      <c r="AB10" s="161">
        <v>9.7593830956701595</v>
      </c>
      <c r="AC10" s="162">
        <v>10.6281623506815</v>
      </c>
      <c r="AD10" s="152"/>
      <c r="AE10" s="163">
        <v>3.4711968309376502</v>
      </c>
      <c r="AG10" s="179">
        <v>52.301774391975002</v>
      </c>
      <c r="AH10" s="174">
        <v>66.117776429394496</v>
      </c>
      <c r="AI10" s="174">
        <v>69.811807053272304</v>
      </c>
      <c r="AJ10" s="174">
        <v>70.859056410598797</v>
      </c>
      <c r="AK10" s="174">
        <v>73.838830501118395</v>
      </c>
      <c r="AL10" s="180">
        <v>66.587146127920604</v>
      </c>
      <c r="AM10" s="174"/>
      <c r="AN10" s="181">
        <v>100.183579051625</v>
      </c>
      <c r="AO10" s="182">
        <v>98.769640158470395</v>
      </c>
      <c r="AP10" s="183">
        <v>99.476609605047898</v>
      </c>
      <c r="AQ10" s="174"/>
      <c r="AR10" s="184">
        <v>75.985316042700802</v>
      </c>
      <c r="AS10" s="157"/>
      <c r="AT10" s="158">
        <v>1.82938990853532</v>
      </c>
      <c r="AU10" s="152">
        <v>0.42793962960558801</v>
      </c>
      <c r="AV10" s="152">
        <v>2.2390361934344201</v>
      </c>
      <c r="AW10" s="152">
        <v>2.18428447145333</v>
      </c>
      <c r="AX10" s="152">
        <v>4.6861484121668404</v>
      </c>
      <c r="AY10" s="159">
        <v>2.32872041595428</v>
      </c>
      <c r="AZ10" s="152"/>
      <c r="BA10" s="160">
        <v>9.3499538427399802</v>
      </c>
      <c r="BB10" s="161">
        <v>7.7839535642244799</v>
      </c>
      <c r="BC10" s="162">
        <v>8.5668712889704004</v>
      </c>
      <c r="BD10" s="152"/>
      <c r="BE10" s="163">
        <v>4.5779601970664796</v>
      </c>
    </row>
    <row r="11" spans="1:57" x14ac:dyDescent="0.25">
      <c r="A11" s="33" t="s">
        <v>98</v>
      </c>
      <c r="B11" s="2" t="str">
        <f t="shared" si="0"/>
        <v>Washington, DC</v>
      </c>
      <c r="C11" s="2"/>
      <c r="D11" s="23" t="s">
        <v>93</v>
      </c>
      <c r="E11" s="26" t="s">
        <v>94</v>
      </c>
      <c r="F11" s="2"/>
      <c r="G11" s="179">
        <v>73.566614771999596</v>
      </c>
      <c r="H11" s="174">
        <v>105.497018147053</v>
      </c>
      <c r="I11" s="174">
        <v>138.50315235981799</v>
      </c>
      <c r="J11" s="174">
        <v>145.05642637243099</v>
      </c>
      <c r="K11" s="174">
        <v>123.25169805197601</v>
      </c>
      <c r="L11" s="180">
        <v>117.174981940655</v>
      </c>
      <c r="M11" s="174"/>
      <c r="N11" s="181">
        <v>124.241116276214</v>
      </c>
      <c r="O11" s="182">
        <v>126.230734565356</v>
      </c>
      <c r="P11" s="183">
        <v>125.23592542078499</v>
      </c>
      <c r="Q11" s="174"/>
      <c r="R11" s="184">
        <v>119.478108649264</v>
      </c>
      <c r="S11" s="157"/>
      <c r="T11" s="158">
        <v>-11.4844202300962</v>
      </c>
      <c r="U11" s="152">
        <v>-16.149361313978499</v>
      </c>
      <c r="V11" s="152">
        <v>-10.6899286738265</v>
      </c>
      <c r="W11" s="152">
        <v>-4.23691070893722</v>
      </c>
      <c r="X11" s="152">
        <v>0.64404751387192505</v>
      </c>
      <c r="Y11" s="159">
        <v>-8.16220981876012</v>
      </c>
      <c r="Z11" s="152"/>
      <c r="AA11" s="160">
        <v>10.2879043281678</v>
      </c>
      <c r="AB11" s="161">
        <v>4.8704500946833402</v>
      </c>
      <c r="AC11" s="162">
        <v>7.48947561736016</v>
      </c>
      <c r="AD11" s="152"/>
      <c r="AE11" s="163">
        <v>-3.97472473102729</v>
      </c>
      <c r="AG11" s="179">
        <v>97.083514407335301</v>
      </c>
      <c r="AH11" s="174">
        <v>129.179715257537</v>
      </c>
      <c r="AI11" s="174">
        <v>144.02604248628299</v>
      </c>
      <c r="AJ11" s="174">
        <v>130.78259443954599</v>
      </c>
      <c r="AK11" s="174">
        <v>115.553007438498</v>
      </c>
      <c r="AL11" s="180">
        <v>123.325201005091</v>
      </c>
      <c r="AM11" s="174"/>
      <c r="AN11" s="181">
        <v>126.970365060986</v>
      </c>
      <c r="AO11" s="182">
        <v>122.98985153704101</v>
      </c>
      <c r="AP11" s="183">
        <v>124.980108299013</v>
      </c>
      <c r="AQ11" s="174"/>
      <c r="AR11" s="184">
        <v>123.79803728942601</v>
      </c>
      <c r="AS11" s="157"/>
      <c r="AT11" s="158">
        <v>3.0687629128003802</v>
      </c>
      <c r="AU11" s="152">
        <v>1.11366460047714</v>
      </c>
      <c r="AV11" s="152">
        <v>1.17247139273317</v>
      </c>
      <c r="AW11" s="152">
        <v>-7.46004512264141</v>
      </c>
      <c r="AX11" s="152">
        <v>-7.5073702608105499</v>
      </c>
      <c r="AY11" s="159">
        <v>-2.2103028122038899</v>
      </c>
      <c r="AZ11" s="152"/>
      <c r="BA11" s="160">
        <v>10.299258573062399</v>
      </c>
      <c r="BB11" s="161">
        <v>6.19021151141611</v>
      </c>
      <c r="BC11" s="162">
        <v>8.2384549987179092</v>
      </c>
      <c r="BD11" s="152"/>
      <c r="BE11" s="163">
        <v>0.59060218467446501</v>
      </c>
    </row>
    <row r="12" spans="1:57" x14ac:dyDescent="0.25">
      <c r="A12" s="20" t="s">
        <v>99</v>
      </c>
      <c r="B12" s="2" t="str">
        <f t="shared" si="0"/>
        <v>Arlington, VA</v>
      </c>
      <c r="C12" s="2"/>
      <c r="D12" s="23" t="s">
        <v>93</v>
      </c>
      <c r="E12" s="26" t="s">
        <v>94</v>
      </c>
      <c r="F12" s="2"/>
      <c r="G12" s="179">
        <v>76.136857444561699</v>
      </c>
      <c r="H12" s="174">
        <v>114.143024287222</v>
      </c>
      <c r="I12" s="174">
        <v>144.50893030623001</v>
      </c>
      <c r="J12" s="174">
        <v>167.639785638859</v>
      </c>
      <c r="K12" s="174">
        <v>135.16180253431801</v>
      </c>
      <c r="L12" s="180">
        <v>127.518080042238</v>
      </c>
      <c r="M12" s="174"/>
      <c r="N12" s="181">
        <v>117.18811826821501</v>
      </c>
      <c r="O12" s="182">
        <v>111.879589229144</v>
      </c>
      <c r="P12" s="183">
        <v>114.53385374868</v>
      </c>
      <c r="Q12" s="174"/>
      <c r="R12" s="184">
        <v>123.80830110122101</v>
      </c>
      <c r="S12" s="157"/>
      <c r="T12" s="158">
        <v>-14.529279576703299</v>
      </c>
      <c r="U12" s="152">
        <v>-13.904449690590599</v>
      </c>
      <c r="V12" s="152">
        <v>-9.9158496092615795</v>
      </c>
      <c r="W12" s="152">
        <v>-0.60754151643406695</v>
      </c>
      <c r="X12" s="152">
        <v>-6.3323276118832803</v>
      </c>
      <c r="Y12" s="159">
        <v>-8.2651122433286108</v>
      </c>
      <c r="Z12" s="152"/>
      <c r="AA12" s="160">
        <v>-10.260588794277499</v>
      </c>
      <c r="AB12" s="161">
        <v>-12.585738734678801</v>
      </c>
      <c r="AC12" s="162">
        <v>-11.411476967797499</v>
      </c>
      <c r="AD12" s="152"/>
      <c r="AE12" s="163">
        <v>-9.1182600946165397</v>
      </c>
      <c r="AG12" s="179">
        <v>102.476756128486</v>
      </c>
      <c r="AH12" s="174">
        <v>144.32870959222399</v>
      </c>
      <c r="AI12" s="174">
        <v>162.28059898584399</v>
      </c>
      <c r="AJ12" s="174">
        <v>157.28740069723199</v>
      </c>
      <c r="AK12" s="174">
        <v>134.59479796112399</v>
      </c>
      <c r="AL12" s="180">
        <v>140.19524652425599</v>
      </c>
      <c r="AM12" s="174"/>
      <c r="AN12" s="181">
        <v>121.424276885696</v>
      </c>
      <c r="AO12" s="182">
        <v>105.834467304035</v>
      </c>
      <c r="AP12" s="183">
        <v>113.629372094865</v>
      </c>
      <c r="AQ12" s="174"/>
      <c r="AR12" s="184">
        <v>132.60476758225099</v>
      </c>
      <c r="AS12" s="157"/>
      <c r="AT12" s="158">
        <v>-3.4516870690992301</v>
      </c>
      <c r="AU12" s="152">
        <v>-0.44385631110824098</v>
      </c>
      <c r="AV12" s="152">
        <v>3.90371149974915</v>
      </c>
      <c r="AW12" s="152">
        <v>-2.11728494314259</v>
      </c>
      <c r="AX12" s="152">
        <v>-6.0494194152651799</v>
      </c>
      <c r="AY12" s="159">
        <v>-1.4420031063151499</v>
      </c>
      <c r="AZ12" s="152"/>
      <c r="BA12" s="160">
        <v>3.70593019465286</v>
      </c>
      <c r="BB12" s="161">
        <v>-2.2034672942515399</v>
      </c>
      <c r="BC12" s="162">
        <v>0.86750438386729001</v>
      </c>
      <c r="BD12" s="152"/>
      <c r="BE12" s="163">
        <v>-0.886941738120538</v>
      </c>
    </row>
    <row r="13" spans="1:57" x14ac:dyDescent="0.25">
      <c r="A13" s="20" t="s">
        <v>38</v>
      </c>
      <c r="B13" s="2" t="str">
        <f t="shared" si="0"/>
        <v>Suburban Virginia Area</v>
      </c>
      <c r="C13" s="2"/>
      <c r="D13" s="23" t="s">
        <v>93</v>
      </c>
      <c r="E13" s="26" t="s">
        <v>94</v>
      </c>
      <c r="F13" s="2"/>
      <c r="G13" s="179">
        <v>55.688834697217601</v>
      </c>
      <c r="H13" s="174">
        <v>82.979556464811694</v>
      </c>
      <c r="I13" s="174">
        <v>102.858250409165</v>
      </c>
      <c r="J13" s="174">
        <v>107.35056137479501</v>
      </c>
      <c r="K13" s="174">
        <v>102.05951882160301</v>
      </c>
      <c r="L13" s="180">
        <v>90.187344353518796</v>
      </c>
      <c r="M13" s="174"/>
      <c r="N13" s="181">
        <v>120.264270049099</v>
      </c>
      <c r="O13" s="182">
        <v>115.85535679214399</v>
      </c>
      <c r="P13" s="183">
        <v>118.059813420621</v>
      </c>
      <c r="Q13" s="174"/>
      <c r="R13" s="184">
        <v>98.150906944119697</v>
      </c>
      <c r="S13" s="157"/>
      <c r="T13" s="158">
        <v>-16.644318566261301</v>
      </c>
      <c r="U13" s="152">
        <v>-11.845162762525399</v>
      </c>
      <c r="V13" s="152">
        <v>0.888836704970831</v>
      </c>
      <c r="W13" s="152">
        <v>-3.0050071608328</v>
      </c>
      <c r="X13" s="152">
        <v>7.9298240682560603</v>
      </c>
      <c r="Y13" s="159">
        <v>-3.6722365430853801</v>
      </c>
      <c r="Z13" s="152"/>
      <c r="AA13" s="160">
        <v>13.5813858349394</v>
      </c>
      <c r="AB13" s="161">
        <v>-16.119661200436301</v>
      </c>
      <c r="AC13" s="162">
        <v>-3.2310830902232901</v>
      </c>
      <c r="AD13" s="152"/>
      <c r="AE13" s="163">
        <v>-3.52108034306382</v>
      </c>
      <c r="AG13" s="179">
        <v>72.1436636661211</v>
      </c>
      <c r="AH13" s="174">
        <v>98.550981587561296</v>
      </c>
      <c r="AI13" s="174">
        <v>107.53791571194699</v>
      </c>
      <c r="AJ13" s="174">
        <v>99.679657119476204</v>
      </c>
      <c r="AK13" s="174">
        <v>96.498913666121098</v>
      </c>
      <c r="AL13" s="180">
        <v>94.882226350245404</v>
      </c>
      <c r="AM13" s="174"/>
      <c r="AN13" s="181">
        <v>121.91789607201299</v>
      </c>
      <c r="AO13" s="182">
        <v>118.759378477905</v>
      </c>
      <c r="AP13" s="183">
        <v>120.338637274959</v>
      </c>
      <c r="AQ13" s="174"/>
      <c r="AR13" s="184">
        <v>102.155486614449</v>
      </c>
      <c r="AS13" s="157"/>
      <c r="AT13" s="158">
        <v>4.0503971499128397</v>
      </c>
      <c r="AU13" s="152">
        <v>6.2886115092267802</v>
      </c>
      <c r="AV13" s="152">
        <v>7.45678996037981</v>
      </c>
      <c r="AW13" s="152">
        <v>-3.7351679730619298</v>
      </c>
      <c r="AX13" s="152">
        <v>-1.81704252846527</v>
      </c>
      <c r="AY13" s="159">
        <v>2.2519126111114098</v>
      </c>
      <c r="AZ13" s="152"/>
      <c r="BA13" s="160">
        <v>4.89789884926937</v>
      </c>
      <c r="BB13" s="161">
        <v>-2.6861552828981399</v>
      </c>
      <c r="BC13" s="162">
        <v>1.01336885214214</v>
      </c>
      <c r="BD13" s="152"/>
      <c r="BE13" s="163">
        <v>1.8316790316304601</v>
      </c>
    </row>
    <row r="14" spans="1:57" x14ac:dyDescent="0.25">
      <c r="A14" s="20" t="s">
        <v>100</v>
      </c>
      <c r="B14" s="2" t="str">
        <f t="shared" si="0"/>
        <v>Alexandria, VA</v>
      </c>
      <c r="C14" s="2"/>
      <c r="D14" s="23" t="s">
        <v>93</v>
      </c>
      <c r="E14" s="26" t="s">
        <v>94</v>
      </c>
      <c r="F14" s="2"/>
      <c r="G14" s="179">
        <v>72.873049332559404</v>
      </c>
      <c r="H14" s="174">
        <v>85.658049912942502</v>
      </c>
      <c r="I14" s="174">
        <v>93.178600116076595</v>
      </c>
      <c r="J14" s="174">
        <v>94.247381311665606</v>
      </c>
      <c r="K14" s="174">
        <v>79.439071387115405</v>
      </c>
      <c r="L14" s="180">
        <v>85.079230412071894</v>
      </c>
      <c r="M14" s="174"/>
      <c r="N14" s="181">
        <v>87.286674405107306</v>
      </c>
      <c r="O14" s="182">
        <v>92.213239698200795</v>
      </c>
      <c r="P14" s="183">
        <v>89.749957051653993</v>
      </c>
      <c r="Q14" s="174"/>
      <c r="R14" s="184">
        <v>86.4137237376668</v>
      </c>
      <c r="S14" s="157"/>
      <c r="T14" s="158">
        <v>12.529456622318101</v>
      </c>
      <c r="U14" s="152">
        <v>-13.220978214290501</v>
      </c>
      <c r="V14" s="152">
        <v>-16.589184941816399</v>
      </c>
      <c r="W14" s="152">
        <v>-9.6703475876556908</v>
      </c>
      <c r="X14" s="152">
        <v>-15.317001934932801</v>
      </c>
      <c r="Y14" s="159">
        <v>-10.1255190440408</v>
      </c>
      <c r="Z14" s="152"/>
      <c r="AA14" s="160">
        <v>-5.4461643852470498</v>
      </c>
      <c r="AB14" s="161">
        <v>-1.76479471768504</v>
      </c>
      <c r="AC14" s="162">
        <v>-3.5901004239828702</v>
      </c>
      <c r="AD14" s="152"/>
      <c r="AE14" s="163">
        <v>-8.2805169480174605</v>
      </c>
      <c r="AG14" s="179">
        <v>79.1237248292895</v>
      </c>
      <c r="AH14" s="174">
        <v>99.2094203109109</v>
      </c>
      <c r="AI14" s="174">
        <v>106.37138280569199</v>
      </c>
      <c r="AJ14" s="174">
        <v>98.301101655532904</v>
      </c>
      <c r="AK14" s="174">
        <v>90.939530060993306</v>
      </c>
      <c r="AL14" s="180">
        <v>94.790011910295107</v>
      </c>
      <c r="AM14" s="174"/>
      <c r="AN14" s="181">
        <v>101.446323555039</v>
      </c>
      <c r="AO14" s="182">
        <v>101.246488527446</v>
      </c>
      <c r="AP14" s="183">
        <v>101.346406041243</v>
      </c>
      <c r="AQ14" s="174"/>
      <c r="AR14" s="184">
        <v>96.663500580960999</v>
      </c>
      <c r="AS14" s="157"/>
      <c r="AT14" s="158">
        <v>1.47955318749315</v>
      </c>
      <c r="AU14" s="152">
        <v>-3.1654711156559898</v>
      </c>
      <c r="AV14" s="152">
        <v>-4.0361464934105902</v>
      </c>
      <c r="AW14" s="152">
        <v>-7.59985716164568</v>
      </c>
      <c r="AX14" s="152">
        <v>-3.53075250407956</v>
      </c>
      <c r="AY14" s="159">
        <v>-3.6534334132663102</v>
      </c>
      <c r="AZ14" s="152"/>
      <c r="BA14" s="160">
        <v>11.3264251720232</v>
      </c>
      <c r="BB14" s="161">
        <v>11.5049553683446</v>
      </c>
      <c r="BC14" s="162">
        <v>11.4155307454955</v>
      </c>
      <c r="BD14" s="152"/>
      <c r="BE14" s="163">
        <v>0.41512395968045601</v>
      </c>
    </row>
    <row r="15" spans="1:57" x14ac:dyDescent="0.25">
      <c r="A15" s="20" t="s">
        <v>37</v>
      </c>
      <c r="B15" s="2" t="str">
        <f t="shared" si="0"/>
        <v>Fairfax/Tysons Corner, VA</v>
      </c>
      <c r="C15" s="2"/>
      <c r="D15" s="23" t="s">
        <v>93</v>
      </c>
      <c r="E15" s="26" t="s">
        <v>94</v>
      </c>
      <c r="F15" s="2"/>
      <c r="G15" s="179">
        <v>67.417502310535994</v>
      </c>
      <c r="H15" s="174">
        <v>103.989840573012</v>
      </c>
      <c r="I15" s="174">
        <v>146.80897181146</v>
      </c>
      <c r="J15" s="174">
        <v>142.109317236598</v>
      </c>
      <c r="K15" s="174">
        <v>99.113056839186598</v>
      </c>
      <c r="L15" s="180">
        <v>111.887737754158</v>
      </c>
      <c r="M15" s="174"/>
      <c r="N15" s="181">
        <v>91.266311229205101</v>
      </c>
      <c r="O15" s="182">
        <v>93.975010397412106</v>
      </c>
      <c r="P15" s="183">
        <v>92.620660813308604</v>
      </c>
      <c r="Q15" s="174"/>
      <c r="R15" s="184">
        <v>106.38285862820101</v>
      </c>
      <c r="S15" s="157"/>
      <c r="T15" s="158">
        <v>-3.11769420862205</v>
      </c>
      <c r="U15" s="152">
        <v>-8.7944835705914208</v>
      </c>
      <c r="V15" s="152">
        <v>0.53084975277513802</v>
      </c>
      <c r="W15" s="152">
        <v>-8.4816689314173992</v>
      </c>
      <c r="X15" s="152">
        <v>-14.4164064709396</v>
      </c>
      <c r="Y15" s="159">
        <v>-6.8728890385911701</v>
      </c>
      <c r="Z15" s="152"/>
      <c r="AA15" s="160">
        <v>5.0965522060197603E-2</v>
      </c>
      <c r="AB15" s="161">
        <v>-3.3621598720242001</v>
      </c>
      <c r="AC15" s="162">
        <v>-1.71015146680492</v>
      </c>
      <c r="AD15" s="152"/>
      <c r="AE15" s="163">
        <v>-5.6399899335032302</v>
      </c>
      <c r="AG15" s="179">
        <v>83.823684438539701</v>
      </c>
      <c r="AH15" s="174">
        <v>122.494288932532</v>
      </c>
      <c r="AI15" s="174">
        <v>143.803607324399</v>
      </c>
      <c r="AJ15" s="174">
        <v>127.39770246072</v>
      </c>
      <c r="AK15" s="174">
        <v>95.981415492144095</v>
      </c>
      <c r="AL15" s="180">
        <v>114.700139729667</v>
      </c>
      <c r="AM15" s="174"/>
      <c r="AN15" s="181">
        <v>98.542408733826207</v>
      </c>
      <c r="AO15" s="182">
        <v>98.267493068391801</v>
      </c>
      <c r="AP15" s="183">
        <v>98.404950901109004</v>
      </c>
      <c r="AQ15" s="174"/>
      <c r="AR15" s="184">
        <v>110.04437149293599</v>
      </c>
      <c r="AS15" s="157"/>
      <c r="AT15" s="158">
        <v>8.1682395038749096</v>
      </c>
      <c r="AU15" s="152">
        <v>7.9788941310008799</v>
      </c>
      <c r="AV15" s="152">
        <v>7.8869279203946103</v>
      </c>
      <c r="AW15" s="152">
        <v>-3.8606669815892598</v>
      </c>
      <c r="AX15" s="152">
        <v>-6.1650134440302704</v>
      </c>
      <c r="AY15" s="159">
        <v>2.58877309501622</v>
      </c>
      <c r="AZ15" s="152"/>
      <c r="BA15" s="160">
        <v>8.3037080684198692</v>
      </c>
      <c r="BB15" s="161">
        <v>7.6929067274417102</v>
      </c>
      <c r="BC15" s="162">
        <v>7.9978703771928403</v>
      </c>
      <c r="BD15" s="152"/>
      <c r="BE15" s="163">
        <v>3.91856539391258</v>
      </c>
    </row>
    <row r="16" spans="1:57" x14ac:dyDescent="0.25">
      <c r="A16" s="20" t="s">
        <v>39</v>
      </c>
      <c r="B16" s="2" t="str">
        <f t="shared" si="0"/>
        <v>I-95 Fredericksburg, VA</v>
      </c>
      <c r="C16" s="2"/>
      <c r="D16" s="23" t="s">
        <v>93</v>
      </c>
      <c r="E16" s="26" t="s">
        <v>94</v>
      </c>
      <c r="F16" s="2"/>
      <c r="G16" s="179">
        <v>44.650514096185702</v>
      </c>
      <c r="H16" s="174">
        <v>54.870008844665499</v>
      </c>
      <c r="I16" s="174">
        <v>60.101336650082899</v>
      </c>
      <c r="J16" s="174">
        <v>61.96162631288</v>
      </c>
      <c r="K16" s="174">
        <v>59.472578220011002</v>
      </c>
      <c r="L16" s="180">
        <v>56.211212824764999</v>
      </c>
      <c r="M16" s="174"/>
      <c r="N16" s="181">
        <v>81.187167495853998</v>
      </c>
      <c r="O16" s="182">
        <v>84.832325041459299</v>
      </c>
      <c r="P16" s="183">
        <v>83.009746268656698</v>
      </c>
      <c r="Q16" s="174"/>
      <c r="R16" s="184">
        <v>63.867936665876897</v>
      </c>
      <c r="S16" s="157"/>
      <c r="T16" s="158">
        <v>-12.7892253038886</v>
      </c>
      <c r="U16" s="152">
        <v>-11.641646392420901</v>
      </c>
      <c r="V16" s="152">
        <v>-9.20232710603117</v>
      </c>
      <c r="W16" s="152">
        <v>-8.3392253106813996</v>
      </c>
      <c r="X16" s="152">
        <v>-9.3026142993618706</v>
      </c>
      <c r="Y16" s="159">
        <v>-10.1085942313363</v>
      </c>
      <c r="Z16" s="152"/>
      <c r="AA16" s="160">
        <v>-11.0409846929798</v>
      </c>
      <c r="AB16" s="161">
        <v>-9.8511843809177702</v>
      </c>
      <c r="AC16" s="162">
        <v>-10.4369733384687</v>
      </c>
      <c r="AD16" s="152"/>
      <c r="AE16" s="163">
        <v>-10.230817018953401</v>
      </c>
      <c r="AG16" s="179">
        <v>51.997618850193398</v>
      </c>
      <c r="AH16" s="174">
        <v>62.224327529021501</v>
      </c>
      <c r="AI16" s="174">
        <v>65.486864289662705</v>
      </c>
      <c r="AJ16" s="174">
        <v>64.415764510779397</v>
      </c>
      <c r="AK16" s="174">
        <v>64.888064953012702</v>
      </c>
      <c r="AL16" s="180">
        <v>61.802528026533899</v>
      </c>
      <c r="AM16" s="174"/>
      <c r="AN16" s="181">
        <v>82.495451077943599</v>
      </c>
      <c r="AO16" s="182">
        <v>83.894918186843498</v>
      </c>
      <c r="AP16" s="183">
        <v>83.195184632393506</v>
      </c>
      <c r="AQ16" s="174"/>
      <c r="AR16" s="184">
        <v>67.9147156282081</v>
      </c>
      <c r="AS16" s="157"/>
      <c r="AT16" s="158">
        <v>-1.1998118844724299</v>
      </c>
      <c r="AU16" s="152">
        <v>2.2761445242182599</v>
      </c>
      <c r="AV16" s="152">
        <v>0.353042115609983</v>
      </c>
      <c r="AW16" s="152">
        <v>-1.65312041200281</v>
      </c>
      <c r="AX16" s="152">
        <v>-1.7192972448172801</v>
      </c>
      <c r="AY16" s="159">
        <v>-0.40651876820774302</v>
      </c>
      <c r="AZ16" s="152"/>
      <c r="BA16" s="160">
        <v>-1.9498498144671901</v>
      </c>
      <c r="BB16" s="161">
        <v>-1.9491250536368201</v>
      </c>
      <c r="BC16" s="162">
        <v>-1.9494843875016401</v>
      </c>
      <c r="BD16" s="152"/>
      <c r="BE16" s="163">
        <v>-0.95592019074438594</v>
      </c>
    </row>
    <row r="17" spans="1:70" x14ac:dyDescent="0.25">
      <c r="A17" s="20" t="s">
        <v>101</v>
      </c>
      <c r="B17" s="2" t="str">
        <f t="shared" si="0"/>
        <v>Dulles Airport Area, VA</v>
      </c>
      <c r="C17" s="2"/>
      <c r="D17" s="23" t="s">
        <v>93</v>
      </c>
      <c r="E17" s="26" t="s">
        <v>94</v>
      </c>
      <c r="F17" s="2"/>
      <c r="G17" s="179">
        <v>58.519219313661999</v>
      </c>
      <c r="H17" s="174">
        <v>95.375183609286793</v>
      </c>
      <c r="I17" s="174">
        <v>128.404784016279</v>
      </c>
      <c r="J17" s="174">
        <v>136.042759226713</v>
      </c>
      <c r="K17" s="174">
        <v>98.657262047914102</v>
      </c>
      <c r="L17" s="180">
        <v>103.39984164277099</v>
      </c>
      <c r="M17" s="174"/>
      <c r="N17" s="181">
        <v>87.241522523355798</v>
      </c>
      <c r="O17" s="182">
        <v>94.0905503653686</v>
      </c>
      <c r="P17" s="183">
        <v>90.666036444362206</v>
      </c>
      <c r="Q17" s="174"/>
      <c r="R17" s="184">
        <v>99.761611586082907</v>
      </c>
      <c r="S17" s="157"/>
      <c r="T17" s="158">
        <v>-3.5615392204705398</v>
      </c>
      <c r="U17" s="152">
        <v>-7.1010059032955803</v>
      </c>
      <c r="V17" s="152">
        <v>7.9108786913578903</v>
      </c>
      <c r="W17" s="152">
        <v>4.3075384201381297</v>
      </c>
      <c r="X17" s="152">
        <v>-3.22272127038018</v>
      </c>
      <c r="Y17" s="159">
        <v>0.44581011051413699</v>
      </c>
      <c r="Z17" s="152"/>
      <c r="AA17" s="160">
        <v>0.50339715147090802</v>
      </c>
      <c r="AB17" s="161">
        <v>10.5359379114524</v>
      </c>
      <c r="AC17" s="162">
        <v>5.4705800230125998</v>
      </c>
      <c r="AD17" s="152"/>
      <c r="AE17" s="163">
        <v>1.7039701340407001</v>
      </c>
      <c r="AG17" s="179">
        <v>80.233586855979993</v>
      </c>
      <c r="AH17" s="174">
        <v>114.181556285265</v>
      </c>
      <c r="AI17" s="174">
        <v>132.76828646748601</v>
      </c>
      <c r="AJ17" s="174">
        <v>121.964925538803</v>
      </c>
      <c r="AK17" s="174">
        <v>99.6650326056794</v>
      </c>
      <c r="AL17" s="180">
        <v>109.762677550642</v>
      </c>
      <c r="AM17" s="174"/>
      <c r="AN17" s="181">
        <v>95.801128711497498</v>
      </c>
      <c r="AO17" s="182">
        <v>94.691003376190906</v>
      </c>
      <c r="AP17" s="183">
        <v>95.246066043844195</v>
      </c>
      <c r="AQ17" s="174"/>
      <c r="AR17" s="184">
        <v>105.615074262986</v>
      </c>
      <c r="AS17" s="157"/>
      <c r="AT17" s="158">
        <v>11.867336431824899</v>
      </c>
      <c r="AU17" s="152">
        <v>12.551485425904801</v>
      </c>
      <c r="AV17" s="152">
        <v>18.446420528812101</v>
      </c>
      <c r="AW17" s="152">
        <v>9.45833086278199</v>
      </c>
      <c r="AX17" s="152">
        <v>8.3921870027024603</v>
      </c>
      <c r="AY17" s="159">
        <v>12.315184733186999</v>
      </c>
      <c r="AZ17" s="152"/>
      <c r="BA17" s="160">
        <v>14.568142136521899</v>
      </c>
      <c r="BB17" s="161">
        <v>13.5011655854994</v>
      </c>
      <c r="BC17" s="162">
        <v>14.035267053506599</v>
      </c>
      <c r="BD17" s="152"/>
      <c r="BE17" s="163">
        <v>12.7534219026266</v>
      </c>
    </row>
    <row r="18" spans="1:70" x14ac:dyDescent="0.25">
      <c r="A18" s="20" t="s">
        <v>46</v>
      </c>
      <c r="B18" s="2" t="str">
        <f t="shared" si="0"/>
        <v>Williamsburg, VA</v>
      </c>
      <c r="C18" s="2"/>
      <c r="D18" s="23" t="s">
        <v>93</v>
      </c>
      <c r="E18" s="26" t="s">
        <v>94</v>
      </c>
      <c r="F18" s="2"/>
      <c r="G18" s="179">
        <v>61.835440603067298</v>
      </c>
      <c r="H18" s="174">
        <v>63.3783090720041</v>
      </c>
      <c r="I18" s="174">
        <v>78.407751494671103</v>
      </c>
      <c r="J18" s="174">
        <v>63.282622822978901</v>
      </c>
      <c r="K18" s="174">
        <v>76.858698986223004</v>
      </c>
      <c r="L18" s="180">
        <v>68.752564595788897</v>
      </c>
      <c r="M18" s="174"/>
      <c r="N18" s="181">
        <v>133.648302573433</v>
      </c>
      <c r="O18" s="182">
        <v>139.223128411749</v>
      </c>
      <c r="P18" s="183">
        <v>136.43571549259099</v>
      </c>
      <c r="Q18" s="174"/>
      <c r="R18" s="184">
        <v>88.090607709161105</v>
      </c>
      <c r="S18" s="157"/>
      <c r="T18" s="158">
        <v>-5.8833937483219296</v>
      </c>
      <c r="U18" s="152">
        <v>-14.1292676603746</v>
      </c>
      <c r="V18" s="152">
        <v>3.3230608685532501</v>
      </c>
      <c r="W18" s="152">
        <v>-24.447105511896201</v>
      </c>
      <c r="X18" s="152">
        <v>-10.904798049808299</v>
      </c>
      <c r="Y18" s="159">
        <v>-10.8079583142174</v>
      </c>
      <c r="Z18" s="152"/>
      <c r="AA18" s="160">
        <v>17.002199089952299</v>
      </c>
      <c r="AB18" s="161">
        <v>9.2730299875984805</v>
      </c>
      <c r="AC18" s="162">
        <v>12.926799809693501</v>
      </c>
      <c r="AD18" s="152"/>
      <c r="AE18" s="163">
        <v>-1.6617593252490099</v>
      </c>
      <c r="AG18" s="179">
        <v>66.536911229529494</v>
      </c>
      <c r="AH18" s="174">
        <v>70.126251299713999</v>
      </c>
      <c r="AI18" s="174">
        <v>75.545330777228997</v>
      </c>
      <c r="AJ18" s="174">
        <v>76.461073563815901</v>
      </c>
      <c r="AK18" s="174">
        <v>98.222657915258594</v>
      </c>
      <c r="AL18" s="180">
        <v>77.378444957109394</v>
      </c>
      <c r="AM18" s="174"/>
      <c r="AN18" s="181">
        <v>157.77746295814899</v>
      </c>
      <c r="AO18" s="182">
        <v>150.82867981544001</v>
      </c>
      <c r="AP18" s="183">
        <v>154.30307138679399</v>
      </c>
      <c r="AQ18" s="174"/>
      <c r="AR18" s="184">
        <v>99.356909651305202</v>
      </c>
      <c r="AS18" s="157"/>
      <c r="AT18" s="158">
        <v>-4.3849097332407201</v>
      </c>
      <c r="AU18" s="152">
        <v>-8.6504524111837107</v>
      </c>
      <c r="AV18" s="152">
        <v>-0.83765336002323099</v>
      </c>
      <c r="AW18" s="152">
        <v>-13.695420004196</v>
      </c>
      <c r="AX18" s="152">
        <v>-6.5656466259401496</v>
      </c>
      <c r="AY18" s="159">
        <v>-7.0546950772831796</v>
      </c>
      <c r="AZ18" s="152"/>
      <c r="BA18" s="160">
        <v>14.1331831870306</v>
      </c>
      <c r="BB18" s="161">
        <v>10.9145950541209</v>
      </c>
      <c r="BC18" s="162">
        <v>12.537113524494499</v>
      </c>
      <c r="BD18" s="152"/>
      <c r="BE18" s="163">
        <v>0.72620194398084204</v>
      </c>
    </row>
    <row r="19" spans="1:70" x14ac:dyDescent="0.25">
      <c r="A19" s="20" t="s">
        <v>102</v>
      </c>
      <c r="B19" s="2" t="str">
        <f t="shared" si="0"/>
        <v>Virginia Beach, VA</v>
      </c>
      <c r="C19" s="2"/>
      <c r="D19" s="23" t="s">
        <v>93</v>
      </c>
      <c r="E19" s="26" t="s">
        <v>94</v>
      </c>
      <c r="F19" s="2"/>
      <c r="G19" s="179">
        <v>121.920543575157</v>
      </c>
      <c r="H19" s="174">
        <v>131.80488793734901</v>
      </c>
      <c r="I19" s="174">
        <v>140.401504698823</v>
      </c>
      <c r="J19" s="174">
        <v>153.02356175484999</v>
      </c>
      <c r="K19" s="174">
        <v>164.068464061404</v>
      </c>
      <c r="L19" s="180">
        <v>142.24379240551701</v>
      </c>
      <c r="M19" s="174"/>
      <c r="N19" s="181">
        <v>222.16467196290799</v>
      </c>
      <c r="O19" s="182">
        <v>233.69369412452201</v>
      </c>
      <c r="P19" s="183">
        <v>227.929183043715</v>
      </c>
      <c r="Q19" s="174"/>
      <c r="R19" s="184">
        <v>166.72533258785899</v>
      </c>
      <c r="S19" s="157"/>
      <c r="T19" s="158">
        <v>-1.45911970071952</v>
      </c>
      <c r="U19" s="152">
        <v>-10.8282016938815</v>
      </c>
      <c r="V19" s="152">
        <v>-9.8706335958514693</v>
      </c>
      <c r="W19" s="152">
        <v>-1.7168425938821199</v>
      </c>
      <c r="X19" s="152">
        <v>6.1874175168879502</v>
      </c>
      <c r="Y19" s="159">
        <v>-3.5659731746046002</v>
      </c>
      <c r="Z19" s="152"/>
      <c r="AA19" s="160">
        <v>12.741953584158299</v>
      </c>
      <c r="AB19" s="161">
        <v>2.7099363609174101</v>
      </c>
      <c r="AC19" s="162">
        <v>7.36595124026175</v>
      </c>
      <c r="AD19" s="152"/>
      <c r="AE19" s="163">
        <v>0.42809588405881799</v>
      </c>
      <c r="AG19" s="179">
        <v>135.30929301577299</v>
      </c>
      <c r="AH19" s="174">
        <v>137.47059993133399</v>
      </c>
      <c r="AI19" s="174">
        <v>149.307479464495</v>
      </c>
      <c r="AJ19" s="174">
        <v>150.116969030376</v>
      </c>
      <c r="AK19" s="174">
        <v>179.929413201675</v>
      </c>
      <c r="AL19" s="180">
        <v>150.439950650811</v>
      </c>
      <c r="AM19" s="174"/>
      <c r="AN19" s="181">
        <v>259.907562626242</v>
      </c>
      <c r="AO19" s="182">
        <v>259.83628725827901</v>
      </c>
      <c r="AP19" s="183">
        <v>259.87192494226099</v>
      </c>
      <c r="AQ19" s="174"/>
      <c r="AR19" s="184">
        <v>181.72722460688701</v>
      </c>
      <c r="AS19" s="157"/>
      <c r="AT19" s="158">
        <v>4.6586614158104798</v>
      </c>
      <c r="AU19" s="152">
        <v>-7.7955942010860504</v>
      </c>
      <c r="AV19" s="152">
        <v>-1.8537105640376199</v>
      </c>
      <c r="AW19" s="152">
        <v>-9.8356722668597598</v>
      </c>
      <c r="AX19" s="152">
        <v>-4.1944141999536297</v>
      </c>
      <c r="AY19" s="159">
        <v>-4.1622943652652502</v>
      </c>
      <c r="AZ19" s="152"/>
      <c r="BA19" s="160">
        <v>9.9798357590577904</v>
      </c>
      <c r="BB19" s="161">
        <v>8.4733379877343893</v>
      </c>
      <c r="BC19" s="162">
        <v>9.2214956074002892</v>
      </c>
      <c r="BD19" s="152"/>
      <c r="BE19" s="163">
        <v>0.89693885849948896</v>
      </c>
    </row>
    <row r="20" spans="1:70" x14ac:dyDescent="0.25">
      <c r="A20" s="33" t="s">
        <v>103</v>
      </c>
      <c r="B20" s="2" t="str">
        <f t="shared" si="0"/>
        <v>Norfolk/Portsmouth, VA</v>
      </c>
      <c r="C20" s="2"/>
      <c r="D20" s="23" t="s">
        <v>93</v>
      </c>
      <c r="E20" s="26" t="s">
        <v>94</v>
      </c>
      <c r="F20" s="2"/>
      <c r="G20" s="179">
        <v>66.138542664092597</v>
      </c>
      <c r="H20" s="174">
        <v>82.690522095472005</v>
      </c>
      <c r="I20" s="174">
        <v>94.655068550368497</v>
      </c>
      <c r="J20" s="174">
        <v>103.770657967707</v>
      </c>
      <c r="K20" s="174">
        <v>102.67007958932901</v>
      </c>
      <c r="L20" s="180">
        <v>89.984974173394093</v>
      </c>
      <c r="M20" s="174"/>
      <c r="N20" s="181">
        <v>130.058473253773</v>
      </c>
      <c r="O20" s="182">
        <v>124.42066128466099</v>
      </c>
      <c r="P20" s="183">
        <v>127.23956726921701</v>
      </c>
      <c r="Q20" s="174"/>
      <c r="R20" s="184">
        <v>100.62914362934301</v>
      </c>
      <c r="S20" s="157"/>
      <c r="T20" s="158">
        <v>-5.4060223414704698</v>
      </c>
      <c r="U20" s="152">
        <v>-11.380120697282001</v>
      </c>
      <c r="V20" s="152">
        <v>-5.4587976661245197</v>
      </c>
      <c r="W20" s="152">
        <v>-2.1782951854747199</v>
      </c>
      <c r="X20" s="152">
        <v>-3.4520877559085199</v>
      </c>
      <c r="Y20" s="159">
        <v>-5.4323732622150001</v>
      </c>
      <c r="Z20" s="152"/>
      <c r="AA20" s="160">
        <v>3.7772250801038898</v>
      </c>
      <c r="AB20" s="161">
        <v>-6.5771397678586698</v>
      </c>
      <c r="AC20" s="162">
        <v>-1.5572811913726301</v>
      </c>
      <c r="AD20" s="152"/>
      <c r="AE20" s="163">
        <v>-4.0681303790745096</v>
      </c>
      <c r="AG20" s="179">
        <v>75.449036464548897</v>
      </c>
      <c r="AH20" s="174">
        <v>88.046553268690701</v>
      </c>
      <c r="AI20" s="174">
        <v>97.585154097929006</v>
      </c>
      <c r="AJ20" s="174">
        <v>93.202799951737404</v>
      </c>
      <c r="AK20" s="174">
        <v>96.663951943664401</v>
      </c>
      <c r="AL20" s="180">
        <v>90.189499145314102</v>
      </c>
      <c r="AM20" s="174"/>
      <c r="AN20" s="181">
        <v>148.437239316426</v>
      </c>
      <c r="AO20" s="182">
        <v>140.835670423832</v>
      </c>
      <c r="AP20" s="183">
        <v>144.636454870129</v>
      </c>
      <c r="AQ20" s="174"/>
      <c r="AR20" s="184">
        <v>105.745772209547</v>
      </c>
      <c r="AS20" s="157"/>
      <c r="AT20" s="158">
        <v>13.584955600068399</v>
      </c>
      <c r="AU20" s="152">
        <v>7.6171122704690299</v>
      </c>
      <c r="AV20" s="152">
        <v>12.476749120841401</v>
      </c>
      <c r="AW20" s="152">
        <v>-0.67709302957269202</v>
      </c>
      <c r="AX20" s="152">
        <v>-12.7557720049923</v>
      </c>
      <c r="AY20" s="159">
        <v>2.5730947132925901</v>
      </c>
      <c r="AZ20" s="152"/>
      <c r="BA20" s="160">
        <v>7.4741319047438797</v>
      </c>
      <c r="BB20" s="161">
        <v>7.2660291699604898</v>
      </c>
      <c r="BC20" s="162">
        <v>7.3727140509334701</v>
      </c>
      <c r="BD20" s="152"/>
      <c r="BE20" s="163">
        <v>4.3911539969661701</v>
      </c>
    </row>
    <row r="21" spans="1:70" x14ac:dyDescent="0.25">
      <c r="A21" s="34" t="s">
        <v>43</v>
      </c>
      <c r="B21" s="2" t="str">
        <f t="shared" si="0"/>
        <v>Newport News/Hampton, VA</v>
      </c>
      <c r="C21" s="2"/>
      <c r="D21" s="23" t="s">
        <v>93</v>
      </c>
      <c r="E21" s="26" t="s">
        <v>94</v>
      </c>
      <c r="F21" s="2"/>
      <c r="G21" s="179">
        <v>55.080803337136302</v>
      </c>
      <c r="H21" s="174">
        <v>60.199857829435203</v>
      </c>
      <c r="I21" s="174">
        <v>65.130407529948599</v>
      </c>
      <c r="J21" s="174">
        <v>61.511053522532798</v>
      </c>
      <c r="K21" s="174">
        <v>65.638032615516195</v>
      </c>
      <c r="L21" s="180">
        <v>61.512030966913798</v>
      </c>
      <c r="M21" s="174"/>
      <c r="N21" s="181">
        <v>105.323904934398</v>
      </c>
      <c r="O21" s="182">
        <v>109.073321106674</v>
      </c>
      <c r="P21" s="183">
        <v>107.198613020536</v>
      </c>
      <c r="Q21" s="174"/>
      <c r="R21" s="184">
        <v>74.565340125091595</v>
      </c>
      <c r="S21" s="157"/>
      <c r="T21" s="158">
        <v>9.0276142067803793</v>
      </c>
      <c r="U21" s="152">
        <v>-9.3433312498943994</v>
      </c>
      <c r="V21" s="152">
        <v>-20.964721519677202</v>
      </c>
      <c r="W21" s="152">
        <v>-8.7007510863136392</v>
      </c>
      <c r="X21" s="152">
        <v>-3.9532488684101699</v>
      </c>
      <c r="Y21" s="159">
        <v>-8.20297551759427</v>
      </c>
      <c r="Z21" s="152"/>
      <c r="AA21" s="160">
        <v>0.248050930717236</v>
      </c>
      <c r="AB21" s="161">
        <v>-2.59667775912206</v>
      </c>
      <c r="AC21" s="162">
        <v>-1.2196481638129999</v>
      </c>
      <c r="AD21" s="152"/>
      <c r="AE21" s="163">
        <v>-5.4575946797819501</v>
      </c>
      <c r="AG21" s="179">
        <v>55.664611234312602</v>
      </c>
      <c r="AH21" s="174">
        <v>60.064263416286302</v>
      </c>
      <c r="AI21" s="174">
        <v>63.015304716913803</v>
      </c>
      <c r="AJ21" s="174">
        <v>63.605458681545898</v>
      </c>
      <c r="AK21" s="174">
        <v>71.501760004278296</v>
      </c>
      <c r="AL21" s="180">
        <v>62.770279610667401</v>
      </c>
      <c r="AM21" s="174"/>
      <c r="AN21" s="181">
        <v>120.78023896891</v>
      </c>
      <c r="AO21" s="182">
        <v>117.420658068311</v>
      </c>
      <c r="AP21" s="183">
        <v>119.10044851860999</v>
      </c>
      <c r="AQ21" s="174"/>
      <c r="AR21" s="184">
        <v>78.8646135843655</v>
      </c>
      <c r="AS21" s="157"/>
      <c r="AT21" s="158">
        <v>4.9833323721203397</v>
      </c>
      <c r="AU21" s="152">
        <v>-1.6204143276129499</v>
      </c>
      <c r="AV21" s="152">
        <v>-4.4799412827049796</v>
      </c>
      <c r="AW21" s="152">
        <v>-9.6661113390808406</v>
      </c>
      <c r="AX21" s="152">
        <v>-9.19794331177396</v>
      </c>
      <c r="AY21" s="159">
        <v>-4.6632151766382499</v>
      </c>
      <c r="AZ21" s="152"/>
      <c r="BA21" s="160">
        <v>11.032806957768701</v>
      </c>
      <c r="BB21" s="161">
        <v>14.1843702389772</v>
      </c>
      <c r="BC21" s="162">
        <v>12.5643219334173</v>
      </c>
      <c r="BD21" s="152"/>
      <c r="BE21" s="163">
        <v>2.0776604662786</v>
      </c>
    </row>
    <row r="22" spans="1:70" x14ac:dyDescent="0.25">
      <c r="A22" s="35" t="s">
        <v>104</v>
      </c>
      <c r="B22" s="2" t="str">
        <f t="shared" si="0"/>
        <v>Chesapeake/Suffolk, VA</v>
      </c>
      <c r="C22" s="2"/>
      <c r="D22" s="24" t="s">
        <v>93</v>
      </c>
      <c r="E22" s="27" t="s">
        <v>94</v>
      </c>
      <c r="F22" s="2"/>
      <c r="G22" s="185">
        <v>61.9437855827193</v>
      </c>
      <c r="H22" s="186">
        <v>77.796901356329499</v>
      </c>
      <c r="I22" s="186">
        <v>85.237160482250502</v>
      </c>
      <c r="J22" s="186">
        <v>90.784410532484898</v>
      </c>
      <c r="K22" s="186">
        <v>89.073412759544496</v>
      </c>
      <c r="L22" s="187">
        <v>80.967134142665699</v>
      </c>
      <c r="M22" s="174"/>
      <c r="N22" s="188">
        <v>119.32580634628199</v>
      </c>
      <c r="O22" s="189">
        <v>110.088638730743</v>
      </c>
      <c r="P22" s="190">
        <v>114.70722253851299</v>
      </c>
      <c r="Q22" s="174"/>
      <c r="R22" s="191">
        <v>90.607159398622102</v>
      </c>
      <c r="S22" s="157"/>
      <c r="T22" s="164">
        <v>2.293293574432</v>
      </c>
      <c r="U22" s="165">
        <v>-6.0510825392160399</v>
      </c>
      <c r="V22" s="165">
        <v>-7.5169231170256001</v>
      </c>
      <c r="W22" s="165">
        <v>-2.8368698939768899</v>
      </c>
      <c r="X22" s="165">
        <v>3.5239080987811602</v>
      </c>
      <c r="Y22" s="166">
        <v>-2.4502511473575801</v>
      </c>
      <c r="Z22" s="152"/>
      <c r="AA22" s="167">
        <v>3.42156273467576</v>
      </c>
      <c r="AB22" s="168">
        <v>-5.80025656694606</v>
      </c>
      <c r="AC22" s="169">
        <v>-1.21891223306001</v>
      </c>
      <c r="AD22" s="152"/>
      <c r="AE22" s="170">
        <v>-2.0084236415560599</v>
      </c>
      <c r="AG22" s="185">
        <v>66.961054650870693</v>
      </c>
      <c r="AH22" s="186">
        <v>81.918229261553904</v>
      </c>
      <c r="AI22" s="186">
        <v>87.406663973543203</v>
      </c>
      <c r="AJ22" s="186">
        <v>85.857600113027402</v>
      </c>
      <c r="AK22" s="186">
        <v>89.427890296383097</v>
      </c>
      <c r="AL22" s="187">
        <v>82.314287659075603</v>
      </c>
      <c r="AM22" s="174"/>
      <c r="AN22" s="188">
        <v>131.74846028131199</v>
      </c>
      <c r="AO22" s="189">
        <v>124.601352239618</v>
      </c>
      <c r="AP22" s="190">
        <v>128.17490626046501</v>
      </c>
      <c r="AQ22" s="174"/>
      <c r="AR22" s="191">
        <v>95.417321545186994</v>
      </c>
      <c r="AS22" s="157"/>
      <c r="AT22" s="164">
        <v>7.0542009383567503</v>
      </c>
      <c r="AU22" s="165">
        <v>5.3932405393922798</v>
      </c>
      <c r="AV22" s="165">
        <v>4.0981616124327198</v>
      </c>
      <c r="AW22" s="165">
        <v>-0.33946927539116101</v>
      </c>
      <c r="AX22" s="165">
        <v>-3.1259429407406301</v>
      </c>
      <c r="AY22" s="166">
        <v>2.20191446758695</v>
      </c>
      <c r="AZ22" s="152"/>
      <c r="BA22" s="167">
        <v>6.1688517493889501</v>
      </c>
      <c r="BB22" s="168">
        <v>7.7494458317760397</v>
      </c>
      <c r="BC22" s="169">
        <v>6.9312814910270397</v>
      </c>
      <c r="BD22" s="152"/>
      <c r="BE22" s="170">
        <v>3.9667343706112499</v>
      </c>
    </row>
    <row r="23" spans="1:70" ht="13" x14ac:dyDescent="0.3">
      <c r="A23" s="34" t="s">
        <v>59</v>
      </c>
      <c r="B23" s="2" t="s">
        <v>59</v>
      </c>
      <c r="C23" s="8"/>
      <c r="D23" s="22" t="s">
        <v>93</v>
      </c>
      <c r="E23" s="25" t="s">
        <v>94</v>
      </c>
      <c r="F23" s="2"/>
      <c r="G23" s="171">
        <v>44.898170894525997</v>
      </c>
      <c r="H23" s="172">
        <v>81.396825767690203</v>
      </c>
      <c r="I23" s="172">
        <v>110.00043724966601</v>
      </c>
      <c r="J23" s="172">
        <v>146.28185914552699</v>
      </c>
      <c r="K23" s="172">
        <v>145.73529706274999</v>
      </c>
      <c r="L23" s="173">
        <v>105.662518024032</v>
      </c>
      <c r="M23" s="174"/>
      <c r="N23" s="175">
        <v>149.510984646194</v>
      </c>
      <c r="O23" s="176">
        <v>161.610791054739</v>
      </c>
      <c r="P23" s="177">
        <v>155.560887850467</v>
      </c>
      <c r="Q23" s="174"/>
      <c r="R23" s="178">
        <v>119.919195117299</v>
      </c>
      <c r="S23" s="157"/>
      <c r="T23" s="149">
        <v>-15.5575306135913</v>
      </c>
      <c r="U23" s="150">
        <v>-9.3823404043987395</v>
      </c>
      <c r="V23" s="150">
        <v>0.43693672827278102</v>
      </c>
      <c r="W23" s="150">
        <v>18.0770541300536</v>
      </c>
      <c r="X23" s="150">
        <v>36.486351394557097</v>
      </c>
      <c r="Y23" s="151">
        <v>9.3408017166433304</v>
      </c>
      <c r="Z23" s="152"/>
      <c r="AA23" s="153">
        <v>29.4700569704783</v>
      </c>
      <c r="AB23" s="154">
        <v>13.0042602817201</v>
      </c>
      <c r="AC23" s="155">
        <v>20.360215181847199</v>
      </c>
      <c r="AD23" s="152"/>
      <c r="AE23" s="156">
        <v>13.181357575029599</v>
      </c>
      <c r="AF23" s="38"/>
      <c r="AG23" s="171">
        <v>58.858134178905203</v>
      </c>
      <c r="AH23" s="172">
        <v>87.578900200267</v>
      </c>
      <c r="AI23" s="172">
        <v>103.880300400534</v>
      </c>
      <c r="AJ23" s="172">
        <v>109.157598464619</v>
      </c>
      <c r="AK23" s="172">
        <v>118.501291722296</v>
      </c>
      <c r="AL23" s="173">
        <v>95.5952449933244</v>
      </c>
      <c r="AM23" s="174"/>
      <c r="AN23" s="175">
        <v>142.248324432576</v>
      </c>
      <c r="AO23" s="176">
        <v>145.27792056074699</v>
      </c>
      <c r="AP23" s="177">
        <v>143.76312249666199</v>
      </c>
      <c r="AQ23" s="174"/>
      <c r="AR23" s="178">
        <v>109.35749570856299</v>
      </c>
      <c r="AS23" s="157"/>
      <c r="AT23" s="149">
        <v>5.1720431645071301</v>
      </c>
      <c r="AU23" s="150">
        <v>5.8622839155306199</v>
      </c>
      <c r="AV23" s="150">
        <v>15.268588817343799</v>
      </c>
      <c r="AW23" s="150">
        <v>20.5560125159428</v>
      </c>
      <c r="AX23" s="150">
        <v>30.321464900724401</v>
      </c>
      <c r="AY23" s="151">
        <v>16.497709442475099</v>
      </c>
      <c r="AZ23" s="152"/>
      <c r="BA23" s="153">
        <v>18.281448265335101</v>
      </c>
      <c r="BB23" s="154">
        <v>5.6751475787546202</v>
      </c>
      <c r="BC23" s="155">
        <v>11.5573345399186</v>
      </c>
      <c r="BD23" s="152"/>
      <c r="BE23" s="156">
        <v>14.591610254697301</v>
      </c>
      <c r="BF23" s="38"/>
      <c r="BG23" s="39"/>
      <c r="BH23" s="39"/>
      <c r="BI23" s="39"/>
      <c r="BJ23" s="39"/>
      <c r="BK23" s="39"/>
      <c r="BL23" s="39"/>
      <c r="BM23" s="39"/>
      <c r="BN23" s="39"/>
      <c r="BO23" s="39"/>
      <c r="BP23" s="39"/>
      <c r="BQ23" s="39"/>
      <c r="BR23" s="39"/>
    </row>
    <row r="24" spans="1:70" x14ac:dyDescent="0.25">
      <c r="A24" s="34" t="s">
        <v>105</v>
      </c>
      <c r="B24" s="2" t="str">
        <f t="shared" si="0"/>
        <v>Richmond North/Glen Allen, VA</v>
      </c>
      <c r="C24" s="9"/>
      <c r="D24" s="23" t="s">
        <v>93</v>
      </c>
      <c r="E24" s="26" t="s">
        <v>94</v>
      </c>
      <c r="F24" s="2"/>
      <c r="G24" s="179">
        <v>41.604215955983399</v>
      </c>
      <c r="H24" s="174">
        <v>57.476041953232397</v>
      </c>
      <c r="I24" s="174">
        <v>71.530554791380098</v>
      </c>
      <c r="J24" s="174">
        <v>96.732456441999005</v>
      </c>
      <c r="K24" s="174">
        <v>109.417204264099</v>
      </c>
      <c r="L24" s="180">
        <v>75.352094681338798</v>
      </c>
      <c r="M24" s="174"/>
      <c r="N24" s="181">
        <v>127.693903026134</v>
      </c>
      <c r="O24" s="182">
        <v>126.759864740944</v>
      </c>
      <c r="P24" s="183">
        <v>127.226883883539</v>
      </c>
      <c r="Q24" s="174"/>
      <c r="R24" s="184">
        <v>90.173463024824699</v>
      </c>
      <c r="S24" s="157"/>
      <c r="T24" s="158">
        <v>-1.7984722385452501</v>
      </c>
      <c r="U24" s="152">
        <v>-15.2336619587377</v>
      </c>
      <c r="V24" s="152">
        <v>-20.337549325604201</v>
      </c>
      <c r="W24" s="152">
        <v>1.88740387608169</v>
      </c>
      <c r="X24" s="152">
        <v>33.72601777837</v>
      </c>
      <c r="Y24" s="159">
        <v>9.1620869768549908E-3</v>
      </c>
      <c r="Z24" s="152"/>
      <c r="AA24" s="160">
        <v>38.561477918205597</v>
      </c>
      <c r="AB24" s="161">
        <v>32.698377512039301</v>
      </c>
      <c r="AC24" s="162">
        <v>35.577321056002603</v>
      </c>
      <c r="AD24" s="152"/>
      <c r="AE24" s="163">
        <v>11.8365912889572</v>
      </c>
      <c r="AF24" s="38"/>
      <c r="AG24" s="179">
        <v>45.266570953690902</v>
      </c>
      <c r="AH24" s="174">
        <v>63.500951685006797</v>
      </c>
      <c r="AI24" s="174">
        <v>72.382090784043996</v>
      </c>
      <c r="AJ24" s="174">
        <v>76.105087689133398</v>
      </c>
      <c r="AK24" s="174">
        <v>79.975620988078802</v>
      </c>
      <c r="AL24" s="180">
        <v>67.446064419990805</v>
      </c>
      <c r="AM24" s="174"/>
      <c r="AN24" s="181">
        <v>105.32379097890799</v>
      </c>
      <c r="AO24" s="182">
        <v>103.538629642365</v>
      </c>
      <c r="AP24" s="183">
        <v>104.431210310637</v>
      </c>
      <c r="AQ24" s="174"/>
      <c r="AR24" s="184">
        <v>78.013248960175503</v>
      </c>
      <c r="AS24" s="157"/>
      <c r="AT24" s="158">
        <v>6.8393070764617301</v>
      </c>
      <c r="AU24" s="152">
        <v>4.5733543741660503</v>
      </c>
      <c r="AV24" s="152">
        <v>2.87855515082917</v>
      </c>
      <c r="AW24" s="152">
        <v>5.58665218529186</v>
      </c>
      <c r="AX24" s="152">
        <v>17.048836305100998</v>
      </c>
      <c r="AY24" s="159">
        <v>7.41965444457158</v>
      </c>
      <c r="AZ24" s="152"/>
      <c r="BA24" s="160">
        <v>15.3426347591335</v>
      </c>
      <c r="BB24" s="161">
        <v>9.2168898634027698</v>
      </c>
      <c r="BC24" s="162">
        <v>12.222375609309401</v>
      </c>
      <c r="BD24" s="152"/>
      <c r="BE24" s="163">
        <v>9.1995269296653408</v>
      </c>
      <c r="BF24" s="38"/>
      <c r="BG24" s="39"/>
      <c r="BH24" s="39"/>
      <c r="BI24" s="39"/>
      <c r="BJ24" s="39"/>
      <c r="BK24" s="39"/>
      <c r="BL24" s="39"/>
      <c r="BM24" s="39"/>
      <c r="BN24" s="39"/>
      <c r="BO24" s="39"/>
      <c r="BP24" s="39"/>
      <c r="BQ24" s="39"/>
      <c r="BR24" s="39"/>
    </row>
    <row r="25" spans="1:70" x14ac:dyDescent="0.25">
      <c r="A25" s="34" t="s">
        <v>62</v>
      </c>
      <c r="B25" s="2" t="str">
        <f t="shared" si="0"/>
        <v>Richmond West/Midlothian, VA</v>
      </c>
      <c r="C25" s="2"/>
      <c r="D25" s="23" t="s">
        <v>93</v>
      </c>
      <c r="E25" s="26" t="s">
        <v>94</v>
      </c>
      <c r="F25" s="2"/>
      <c r="G25" s="179">
        <v>40.635613141391097</v>
      </c>
      <c r="H25" s="174">
        <v>52.561331613454897</v>
      </c>
      <c r="I25" s="174">
        <v>62.1392563568985</v>
      </c>
      <c r="J25" s="174">
        <v>79.616175228050096</v>
      </c>
      <c r="K25" s="174">
        <v>86.016051824401302</v>
      </c>
      <c r="L25" s="180">
        <v>64.193685632839205</v>
      </c>
      <c r="M25" s="174"/>
      <c r="N25" s="181">
        <v>106.338321750285</v>
      </c>
      <c r="O25" s="182">
        <v>106.118559977194</v>
      </c>
      <c r="P25" s="183">
        <v>106.22844086374</v>
      </c>
      <c r="Q25" s="174"/>
      <c r="R25" s="184">
        <v>76.203615698810793</v>
      </c>
      <c r="S25" s="157"/>
      <c r="T25" s="158">
        <v>6.2991747094868904</v>
      </c>
      <c r="U25" s="152">
        <v>2.59395728133953</v>
      </c>
      <c r="V25" s="152">
        <v>3.2978223209745701</v>
      </c>
      <c r="W25" s="152">
        <v>2.4094996033051901</v>
      </c>
      <c r="X25" s="152">
        <v>11.1225519986608</v>
      </c>
      <c r="Y25" s="159">
        <v>5.3167484023573301</v>
      </c>
      <c r="Z25" s="152"/>
      <c r="AA25" s="160">
        <v>35.448430887959802</v>
      </c>
      <c r="AB25" s="161">
        <v>33.070714694128299</v>
      </c>
      <c r="AC25" s="162">
        <v>34.250275194234</v>
      </c>
      <c r="AD25" s="152"/>
      <c r="AE25" s="163">
        <v>15.2058766091838</v>
      </c>
      <c r="AF25" s="38"/>
      <c r="AG25" s="179">
        <v>41.735328328107101</v>
      </c>
      <c r="AH25" s="174">
        <v>52.585371450969198</v>
      </c>
      <c r="AI25" s="174">
        <v>57.973146743158402</v>
      </c>
      <c r="AJ25" s="174">
        <v>60.922041711801498</v>
      </c>
      <c r="AK25" s="174">
        <v>67.028697213511904</v>
      </c>
      <c r="AL25" s="180">
        <v>56.048917089509601</v>
      </c>
      <c r="AM25" s="174"/>
      <c r="AN25" s="181">
        <v>99.327396643386507</v>
      </c>
      <c r="AO25" s="182">
        <v>99.601936972633894</v>
      </c>
      <c r="AP25" s="183">
        <v>99.464666808010193</v>
      </c>
      <c r="AQ25" s="174"/>
      <c r="AR25" s="184">
        <v>68.453417009081207</v>
      </c>
      <c r="AS25" s="157"/>
      <c r="AT25" s="158">
        <v>7.5821689262275704</v>
      </c>
      <c r="AU25" s="152">
        <v>6.2274253033782099</v>
      </c>
      <c r="AV25" s="152">
        <v>10.3197047055449</v>
      </c>
      <c r="AW25" s="152">
        <v>7.6827120008162604</v>
      </c>
      <c r="AX25" s="152">
        <v>12.2113661749842</v>
      </c>
      <c r="AY25" s="159">
        <v>8.9782242967477597</v>
      </c>
      <c r="AZ25" s="152"/>
      <c r="BA25" s="160">
        <v>16.591048089682801</v>
      </c>
      <c r="BB25" s="161">
        <v>13.876436601941901</v>
      </c>
      <c r="BC25" s="162">
        <v>15.215882110968799</v>
      </c>
      <c r="BD25" s="152"/>
      <c r="BE25" s="163">
        <v>11.4839126577501</v>
      </c>
      <c r="BF25" s="38"/>
      <c r="BG25" s="39"/>
      <c r="BH25" s="39"/>
      <c r="BI25" s="39"/>
      <c r="BJ25" s="39"/>
      <c r="BK25" s="39"/>
      <c r="BL25" s="39"/>
      <c r="BM25" s="39"/>
      <c r="BN25" s="39"/>
      <c r="BO25" s="39"/>
      <c r="BP25" s="39"/>
      <c r="BQ25" s="39"/>
      <c r="BR25" s="39"/>
    </row>
    <row r="26" spans="1:70" x14ac:dyDescent="0.25">
      <c r="A26" s="20" t="s">
        <v>58</v>
      </c>
      <c r="B26" s="2" t="str">
        <f t="shared" si="0"/>
        <v>Petersburg/Chester, VA</v>
      </c>
      <c r="C26" s="2"/>
      <c r="D26" s="23" t="s">
        <v>93</v>
      </c>
      <c r="E26" s="26" t="s">
        <v>94</v>
      </c>
      <c r="F26" s="2"/>
      <c r="G26" s="179">
        <v>46.963499671232803</v>
      </c>
      <c r="H26" s="174">
        <v>60.991518958904102</v>
      </c>
      <c r="I26" s="174">
        <v>69.622189278538798</v>
      </c>
      <c r="J26" s="174">
        <v>74.590463031963395</v>
      </c>
      <c r="K26" s="174">
        <v>75.377090812785298</v>
      </c>
      <c r="L26" s="180">
        <v>65.508952350684893</v>
      </c>
      <c r="M26" s="174"/>
      <c r="N26" s="181">
        <v>89.866744547945203</v>
      </c>
      <c r="O26" s="182">
        <v>88.257448511415504</v>
      </c>
      <c r="P26" s="183">
        <v>89.062096529680304</v>
      </c>
      <c r="Q26" s="174"/>
      <c r="R26" s="184">
        <v>72.238422116112105</v>
      </c>
      <c r="S26" s="157"/>
      <c r="T26" s="158">
        <v>-3.1214011313085401</v>
      </c>
      <c r="U26" s="152">
        <v>-7.8331487260517099</v>
      </c>
      <c r="V26" s="152">
        <v>-3.7386746894338598</v>
      </c>
      <c r="W26" s="152">
        <v>4.05363171720811</v>
      </c>
      <c r="X26" s="152">
        <v>15.025876559008999</v>
      </c>
      <c r="Y26" s="159">
        <v>1.0338226003854301</v>
      </c>
      <c r="Z26" s="152"/>
      <c r="AA26" s="160">
        <v>22.891605232193101</v>
      </c>
      <c r="AB26" s="161">
        <v>17.9011781208869</v>
      </c>
      <c r="AC26" s="162">
        <v>20.367216416498799</v>
      </c>
      <c r="AD26" s="152"/>
      <c r="AE26" s="163">
        <v>7.0930579070096798</v>
      </c>
      <c r="AF26" s="38"/>
      <c r="AG26" s="179">
        <v>51.841449196347</v>
      </c>
      <c r="AH26" s="174">
        <v>63.175603009132402</v>
      </c>
      <c r="AI26" s="174">
        <v>68.057151146118699</v>
      </c>
      <c r="AJ26" s="174">
        <v>67.800163168949695</v>
      </c>
      <c r="AK26" s="174">
        <v>67.045620045662105</v>
      </c>
      <c r="AL26" s="180">
        <v>63.583997313242001</v>
      </c>
      <c r="AM26" s="174"/>
      <c r="AN26" s="181">
        <v>84.187741730593601</v>
      </c>
      <c r="AO26" s="182">
        <v>85.326167305935996</v>
      </c>
      <c r="AP26" s="183">
        <v>84.756954518264806</v>
      </c>
      <c r="AQ26" s="174"/>
      <c r="AR26" s="184">
        <v>69.633413657534206</v>
      </c>
      <c r="AS26" s="157"/>
      <c r="AT26" s="158">
        <v>-2.0145784779540699</v>
      </c>
      <c r="AU26" s="152">
        <v>1.2200733334268301</v>
      </c>
      <c r="AV26" s="152">
        <v>4.3158826539939703</v>
      </c>
      <c r="AW26" s="152">
        <v>8.90658807385282</v>
      </c>
      <c r="AX26" s="152">
        <v>8.0139438057406291</v>
      </c>
      <c r="AY26" s="159">
        <v>4.2738654967617196</v>
      </c>
      <c r="AZ26" s="152"/>
      <c r="BA26" s="160">
        <v>9.0113109791481296</v>
      </c>
      <c r="BB26" s="161">
        <v>8.5177511361127394</v>
      </c>
      <c r="BC26" s="162">
        <v>8.7623138326868002</v>
      </c>
      <c r="BD26" s="152"/>
      <c r="BE26" s="163">
        <v>5.7921772723933502</v>
      </c>
      <c r="BF26" s="38"/>
      <c r="BG26" s="39"/>
      <c r="BH26" s="39"/>
      <c r="BI26" s="39"/>
      <c r="BJ26" s="39"/>
      <c r="BK26" s="39"/>
      <c r="BL26" s="39"/>
      <c r="BM26" s="39"/>
      <c r="BN26" s="39"/>
      <c r="BO26" s="39"/>
      <c r="BP26" s="39"/>
      <c r="BQ26" s="39"/>
      <c r="BR26" s="39"/>
    </row>
    <row r="27" spans="1:70" x14ac:dyDescent="0.25">
      <c r="A27" s="20" t="s">
        <v>106</v>
      </c>
      <c r="B27" s="41" t="s">
        <v>49</v>
      </c>
      <c r="C27" s="2"/>
      <c r="D27" s="23" t="s">
        <v>93</v>
      </c>
      <c r="E27" s="26" t="s">
        <v>94</v>
      </c>
      <c r="F27" s="2"/>
      <c r="G27" s="179">
        <v>52.291146172638399</v>
      </c>
      <c r="H27" s="174">
        <v>64.755694218241004</v>
      </c>
      <c r="I27" s="174">
        <v>69.974592833876201</v>
      </c>
      <c r="J27" s="174">
        <v>70.110535423452703</v>
      </c>
      <c r="K27" s="174">
        <v>76.818877239413595</v>
      </c>
      <c r="L27" s="180">
        <v>66.790169177524405</v>
      </c>
      <c r="M27" s="174"/>
      <c r="N27" s="181">
        <v>115.141739617263</v>
      </c>
      <c r="O27" s="182">
        <v>111.54471498371301</v>
      </c>
      <c r="P27" s="183">
        <v>113.343227300488</v>
      </c>
      <c r="Q27" s="174"/>
      <c r="R27" s="184">
        <v>80.091042926942706</v>
      </c>
      <c r="S27" s="157"/>
      <c r="T27" s="158">
        <v>4.5588949836443602</v>
      </c>
      <c r="U27" s="152">
        <v>-0.57793855553846896</v>
      </c>
      <c r="V27" s="152">
        <v>2.45684093751029</v>
      </c>
      <c r="W27" s="152">
        <v>5.3379240984334801</v>
      </c>
      <c r="X27" s="152">
        <v>9.6614886275886906</v>
      </c>
      <c r="Y27" s="159">
        <v>4.3437891235486701</v>
      </c>
      <c r="Z27" s="152"/>
      <c r="AA27" s="160">
        <v>24.522640603879001</v>
      </c>
      <c r="AB27" s="161">
        <v>18.625385894831201</v>
      </c>
      <c r="AC27" s="162">
        <v>21.5492767693767</v>
      </c>
      <c r="AD27" s="152"/>
      <c r="AE27" s="163">
        <v>10.678417300736101</v>
      </c>
      <c r="AF27" s="38"/>
      <c r="AG27" s="179">
        <v>56.693958672638402</v>
      </c>
      <c r="AH27" s="174">
        <v>70.947525956840295</v>
      </c>
      <c r="AI27" s="174">
        <v>73.707789087947802</v>
      </c>
      <c r="AJ27" s="174">
        <v>75.763956891286597</v>
      </c>
      <c r="AK27" s="174">
        <v>85.834587489820805</v>
      </c>
      <c r="AL27" s="180">
        <v>72.589563619706794</v>
      </c>
      <c r="AM27" s="174"/>
      <c r="AN27" s="181">
        <v>116.558738548452</v>
      </c>
      <c r="AO27" s="182">
        <v>112.809537103013</v>
      </c>
      <c r="AP27" s="183">
        <v>114.68413782573199</v>
      </c>
      <c r="AQ27" s="174"/>
      <c r="AR27" s="184">
        <v>84.616584821428503</v>
      </c>
      <c r="AS27" s="157"/>
      <c r="AT27" s="158">
        <v>9.8064026243520708</v>
      </c>
      <c r="AU27" s="152">
        <v>9.3426123295204206</v>
      </c>
      <c r="AV27" s="152">
        <v>6.4009706711378698</v>
      </c>
      <c r="AW27" s="152">
        <v>4.2382121029623896</v>
      </c>
      <c r="AX27" s="152">
        <v>10.552533125893801</v>
      </c>
      <c r="AY27" s="159">
        <v>7.9832622381785301</v>
      </c>
      <c r="AZ27" s="152"/>
      <c r="BA27" s="160">
        <v>18.911700637403801</v>
      </c>
      <c r="BB27" s="161">
        <v>18.071464941577702</v>
      </c>
      <c r="BC27" s="162">
        <v>18.496960702657901</v>
      </c>
      <c r="BD27" s="152"/>
      <c r="BE27" s="163">
        <v>11.8253601485155</v>
      </c>
      <c r="BF27" s="38"/>
      <c r="BG27" s="39"/>
      <c r="BH27" s="39"/>
      <c r="BI27" s="39"/>
      <c r="BJ27" s="39"/>
      <c r="BK27" s="39"/>
      <c r="BL27" s="39"/>
      <c r="BM27" s="39"/>
      <c r="BN27" s="39"/>
      <c r="BO27" s="39"/>
      <c r="BP27" s="39"/>
      <c r="BQ27" s="39"/>
      <c r="BR27" s="39"/>
    </row>
    <row r="28" spans="1:70" x14ac:dyDescent="0.25">
      <c r="A28" s="20" t="s">
        <v>54</v>
      </c>
      <c r="B28" s="2" t="str">
        <f t="shared" si="0"/>
        <v>Roanoke, VA</v>
      </c>
      <c r="C28" s="2"/>
      <c r="D28" s="23" t="s">
        <v>93</v>
      </c>
      <c r="E28" s="26" t="s">
        <v>94</v>
      </c>
      <c r="F28" s="2"/>
      <c r="G28" s="179">
        <v>46.395980031529099</v>
      </c>
      <c r="H28" s="174">
        <v>57.9176755999299</v>
      </c>
      <c r="I28" s="174">
        <v>69.997202662462698</v>
      </c>
      <c r="J28" s="174">
        <v>72.925295148011898</v>
      </c>
      <c r="K28" s="174">
        <v>67.843144158346405</v>
      </c>
      <c r="L28" s="180">
        <v>63.015859520055997</v>
      </c>
      <c r="M28" s="174"/>
      <c r="N28" s="181">
        <v>81.305678752846305</v>
      </c>
      <c r="O28" s="182">
        <v>77.085270625328405</v>
      </c>
      <c r="P28" s="183">
        <v>79.195474689087405</v>
      </c>
      <c r="Q28" s="174"/>
      <c r="R28" s="184">
        <v>67.6386067112078</v>
      </c>
      <c r="S28" s="157"/>
      <c r="T28" s="158">
        <v>-3.9718201305797001</v>
      </c>
      <c r="U28" s="152">
        <v>-15.2413560676749</v>
      </c>
      <c r="V28" s="152">
        <v>-3.5232700818224401</v>
      </c>
      <c r="W28" s="152">
        <v>0.61917120925130997</v>
      </c>
      <c r="X28" s="152">
        <v>3.0190464986704799</v>
      </c>
      <c r="Y28" s="159">
        <v>-3.8020934491851999</v>
      </c>
      <c r="Z28" s="152"/>
      <c r="AA28" s="160">
        <v>12.207360412047199</v>
      </c>
      <c r="AB28" s="161">
        <v>8.5241584849263603</v>
      </c>
      <c r="AC28" s="162">
        <v>10.3841084233509</v>
      </c>
      <c r="AD28" s="152"/>
      <c r="AE28" s="163">
        <v>0.51953807257782403</v>
      </c>
      <c r="AF28" s="38"/>
      <c r="AG28" s="179">
        <v>48.5347241028364</v>
      </c>
      <c r="AH28" s="174">
        <v>64.284380724810802</v>
      </c>
      <c r="AI28" s="174">
        <v>69.710276920363299</v>
      </c>
      <c r="AJ28" s="174">
        <v>70.160541493958902</v>
      </c>
      <c r="AK28" s="174">
        <v>66.626945938795302</v>
      </c>
      <c r="AL28" s="180">
        <v>63.873774639677798</v>
      </c>
      <c r="AM28" s="174"/>
      <c r="AN28" s="181">
        <v>83.574081929623404</v>
      </c>
      <c r="AO28" s="182">
        <v>83.420504894611497</v>
      </c>
      <c r="AP28" s="183">
        <v>83.497293412117401</v>
      </c>
      <c r="AQ28" s="174"/>
      <c r="AR28" s="184">
        <v>69.486080220445402</v>
      </c>
      <c r="AS28" s="157"/>
      <c r="AT28" s="158">
        <v>1.62088255930887</v>
      </c>
      <c r="AU28" s="152">
        <v>-7.3948921611423701</v>
      </c>
      <c r="AV28" s="152">
        <v>-2.8162167241233802</v>
      </c>
      <c r="AW28" s="152">
        <v>3.1940907310911499</v>
      </c>
      <c r="AX28" s="152">
        <v>-0.59985315502289505</v>
      </c>
      <c r="AY28" s="159">
        <v>-1.4070319694934801</v>
      </c>
      <c r="AZ28" s="152"/>
      <c r="BA28" s="160">
        <v>8.9113303772301702</v>
      </c>
      <c r="BB28" s="161">
        <v>8.91436614609459</v>
      </c>
      <c r="BC28" s="162">
        <v>8.9128468445814892</v>
      </c>
      <c r="BD28" s="152"/>
      <c r="BE28" s="163">
        <v>1.9166466860406599</v>
      </c>
      <c r="BF28" s="38"/>
      <c r="BG28" s="39"/>
      <c r="BH28" s="39"/>
      <c r="BI28" s="39"/>
      <c r="BJ28" s="39"/>
      <c r="BK28" s="39"/>
      <c r="BL28" s="39"/>
      <c r="BM28" s="39"/>
      <c r="BN28" s="39"/>
      <c r="BO28" s="39"/>
      <c r="BP28" s="39"/>
      <c r="BQ28" s="39"/>
      <c r="BR28" s="39"/>
    </row>
    <row r="29" spans="1:70" x14ac:dyDescent="0.25">
      <c r="A29" s="20" t="s">
        <v>55</v>
      </c>
      <c r="B29" s="2" t="str">
        <f t="shared" si="0"/>
        <v>Charlottesville, VA</v>
      </c>
      <c r="C29" s="2"/>
      <c r="D29" s="23" t="s">
        <v>93</v>
      </c>
      <c r="E29" s="26" t="s">
        <v>94</v>
      </c>
      <c r="F29" s="2"/>
      <c r="G29" s="179">
        <v>63.565090625609002</v>
      </c>
      <c r="H29" s="174">
        <v>91.052038588968998</v>
      </c>
      <c r="I29" s="174">
        <v>94.3960183200155</v>
      </c>
      <c r="J29" s="174">
        <v>96.373190411225806</v>
      </c>
      <c r="K29" s="174">
        <v>98.1223465211459</v>
      </c>
      <c r="L29" s="180">
        <v>88.701736893393104</v>
      </c>
      <c r="M29" s="174"/>
      <c r="N29" s="181">
        <v>146.55690898460301</v>
      </c>
      <c r="O29" s="182">
        <v>146.18411615669399</v>
      </c>
      <c r="P29" s="183">
        <v>146.370512570648</v>
      </c>
      <c r="Q29" s="174"/>
      <c r="R29" s="184">
        <v>105.178529944037</v>
      </c>
      <c r="S29" s="157"/>
      <c r="T29" s="158">
        <v>-15.5556333185373</v>
      </c>
      <c r="U29" s="152">
        <v>-1.6210953007454001</v>
      </c>
      <c r="V29" s="152">
        <v>1.09229842237179</v>
      </c>
      <c r="W29" s="152">
        <v>-11.4409744691719</v>
      </c>
      <c r="X29" s="152">
        <v>-3.4262059495607202</v>
      </c>
      <c r="Y29" s="159">
        <v>-5.9626126158459103</v>
      </c>
      <c r="Z29" s="152"/>
      <c r="AA29" s="160">
        <v>14.2873454956448</v>
      </c>
      <c r="AB29" s="161">
        <v>16.179939374975699</v>
      </c>
      <c r="AC29" s="162">
        <v>15.2246664853743</v>
      </c>
      <c r="AD29" s="152"/>
      <c r="AE29" s="163">
        <v>1.4549536991432801</v>
      </c>
      <c r="AF29" s="38"/>
      <c r="AG29" s="179">
        <v>70.454917170142195</v>
      </c>
      <c r="AH29" s="174">
        <v>85.064814363671701</v>
      </c>
      <c r="AI29" s="174">
        <v>86.835456051451899</v>
      </c>
      <c r="AJ29" s="174">
        <v>87.6775384915221</v>
      </c>
      <c r="AK29" s="174">
        <v>99.307969206782303</v>
      </c>
      <c r="AL29" s="180">
        <v>85.868139056714</v>
      </c>
      <c r="AM29" s="174"/>
      <c r="AN29" s="181">
        <v>151.73860748392099</v>
      </c>
      <c r="AO29" s="182">
        <v>151.30289904502001</v>
      </c>
      <c r="AP29" s="183">
        <v>151.52075326446999</v>
      </c>
      <c r="AQ29" s="174"/>
      <c r="AR29" s="184">
        <v>104.626028830358</v>
      </c>
      <c r="AS29" s="157"/>
      <c r="AT29" s="158">
        <v>-8.1873309138745096</v>
      </c>
      <c r="AU29" s="152">
        <v>-5.3648472135644196</v>
      </c>
      <c r="AV29" s="152">
        <v>-4.1948937686317302</v>
      </c>
      <c r="AW29" s="152">
        <v>-11.932746960609199</v>
      </c>
      <c r="AX29" s="152">
        <v>-5.5890106761414602</v>
      </c>
      <c r="AY29" s="159">
        <v>-7.0704752346112301</v>
      </c>
      <c r="AZ29" s="152"/>
      <c r="BA29" s="160">
        <v>8.4770428740493902</v>
      </c>
      <c r="BB29" s="161">
        <v>7.1000126753038302</v>
      </c>
      <c r="BC29" s="162">
        <v>7.7851196882244498</v>
      </c>
      <c r="BD29" s="152"/>
      <c r="BE29" s="163">
        <v>-1.45028593622607</v>
      </c>
      <c r="BF29" s="38"/>
      <c r="BG29" s="39"/>
      <c r="BH29" s="39"/>
      <c r="BI29" s="39"/>
      <c r="BJ29" s="39"/>
      <c r="BK29" s="39"/>
      <c r="BL29" s="39"/>
      <c r="BM29" s="39"/>
      <c r="BN29" s="39"/>
      <c r="BO29" s="39"/>
      <c r="BP29" s="39"/>
      <c r="BQ29" s="39"/>
      <c r="BR29" s="39"/>
    </row>
    <row r="30" spans="1:70" x14ac:dyDescent="0.25">
      <c r="A30" s="20" t="s">
        <v>107</v>
      </c>
      <c r="B30" t="s">
        <v>56</v>
      </c>
      <c r="C30" s="2"/>
      <c r="D30" s="23" t="s">
        <v>93</v>
      </c>
      <c r="E30" s="26" t="s">
        <v>94</v>
      </c>
      <c r="F30" s="2"/>
      <c r="G30" s="179">
        <v>48.360504897227202</v>
      </c>
      <c r="H30" s="174">
        <v>63.410641467788601</v>
      </c>
      <c r="I30" s="174">
        <v>70.809588908815002</v>
      </c>
      <c r="J30" s="174">
        <v>72.423770175196495</v>
      </c>
      <c r="K30" s="174">
        <v>68.716856118085204</v>
      </c>
      <c r="L30" s="180">
        <v>64.744272313422499</v>
      </c>
      <c r="M30" s="174"/>
      <c r="N30" s="181">
        <v>79.078871568492204</v>
      </c>
      <c r="O30" s="182">
        <v>79.697824527521007</v>
      </c>
      <c r="P30" s="183">
        <v>79.388348048006605</v>
      </c>
      <c r="Q30" s="174"/>
      <c r="R30" s="184">
        <v>68.928293951875105</v>
      </c>
      <c r="S30" s="157"/>
      <c r="T30" s="158">
        <v>-1.13655797633559</v>
      </c>
      <c r="U30" s="152">
        <v>-1.6993080270813601</v>
      </c>
      <c r="V30" s="152">
        <v>0.56060340097596495</v>
      </c>
      <c r="W30" s="152">
        <v>7.2319592622541196</v>
      </c>
      <c r="X30" s="152">
        <v>5.5465685756209</v>
      </c>
      <c r="Y30" s="159">
        <v>2.2870618775570501</v>
      </c>
      <c r="Z30" s="152"/>
      <c r="AA30" s="160">
        <v>-1.5063012306833401</v>
      </c>
      <c r="AB30" s="161">
        <v>-2.4584675947186998</v>
      </c>
      <c r="AC30" s="162">
        <v>-1.9865526226207799</v>
      </c>
      <c r="AD30" s="152"/>
      <c r="AE30" s="163">
        <v>0.840175382098164</v>
      </c>
      <c r="AF30" s="38"/>
      <c r="AG30" s="179">
        <v>51.172036487791402</v>
      </c>
      <c r="AH30" s="174">
        <v>67.468727065802099</v>
      </c>
      <c r="AI30" s="174">
        <v>73.712297903158998</v>
      </c>
      <c r="AJ30" s="174">
        <v>73.949855497309898</v>
      </c>
      <c r="AK30" s="174">
        <v>75.126538488067297</v>
      </c>
      <c r="AL30" s="180">
        <v>68.285891088425899</v>
      </c>
      <c r="AM30" s="174"/>
      <c r="AN30" s="181">
        <v>90.279078493585303</v>
      </c>
      <c r="AO30" s="182">
        <v>90.653554973099702</v>
      </c>
      <c r="AP30" s="183">
        <v>90.466316733342495</v>
      </c>
      <c r="AQ30" s="174"/>
      <c r="AR30" s="184">
        <v>74.623155558402104</v>
      </c>
      <c r="AS30" s="157"/>
      <c r="AT30" s="158">
        <v>12.154315686019601</v>
      </c>
      <c r="AU30" s="152">
        <v>8.0767077495770891</v>
      </c>
      <c r="AV30" s="152">
        <v>9.4605638741833697</v>
      </c>
      <c r="AW30" s="152">
        <v>12.7385769869779</v>
      </c>
      <c r="AX30" s="152">
        <v>6.0365637579450198</v>
      </c>
      <c r="AY30" s="159">
        <v>9.4892513737411299</v>
      </c>
      <c r="AZ30" s="152"/>
      <c r="BA30" s="160">
        <v>-5.0981880729775204</v>
      </c>
      <c r="BB30" s="161">
        <v>-4.2619883258271098</v>
      </c>
      <c r="BC30" s="162">
        <v>-4.6810567697426997</v>
      </c>
      <c r="BD30" s="152"/>
      <c r="BE30" s="163">
        <v>4.1274518626995196</v>
      </c>
      <c r="BF30" s="38"/>
      <c r="BG30" s="39"/>
      <c r="BH30" s="39"/>
      <c r="BI30" s="39"/>
      <c r="BJ30" s="39"/>
      <c r="BK30" s="39"/>
      <c r="BL30" s="39"/>
      <c r="BM30" s="39"/>
      <c r="BN30" s="39"/>
      <c r="BO30" s="39"/>
      <c r="BP30" s="39"/>
      <c r="BQ30" s="39"/>
      <c r="BR30" s="39"/>
    </row>
    <row r="31" spans="1:70" x14ac:dyDescent="0.25">
      <c r="A31" s="20" t="s">
        <v>52</v>
      </c>
      <c r="B31" s="2" t="str">
        <f t="shared" si="0"/>
        <v>Staunton &amp; Harrisonburg, VA</v>
      </c>
      <c r="C31" s="2"/>
      <c r="D31" s="23" t="s">
        <v>93</v>
      </c>
      <c r="E31" s="26" t="s">
        <v>94</v>
      </c>
      <c r="F31" s="2"/>
      <c r="G31" s="179">
        <v>47.3979396371249</v>
      </c>
      <c r="H31" s="174">
        <v>65.100001744591694</v>
      </c>
      <c r="I31" s="174">
        <v>71.766149685973403</v>
      </c>
      <c r="J31" s="174">
        <v>72.109453942777293</v>
      </c>
      <c r="K31" s="174">
        <v>69.137723307745901</v>
      </c>
      <c r="L31" s="180">
        <v>65.102253663642699</v>
      </c>
      <c r="M31" s="174"/>
      <c r="N31" s="181">
        <v>84.069427773900898</v>
      </c>
      <c r="O31" s="182">
        <v>81.362798325191903</v>
      </c>
      <c r="P31" s="183">
        <v>82.716113049546394</v>
      </c>
      <c r="Q31" s="174"/>
      <c r="R31" s="184">
        <v>70.134784916757994</v>
      </c>
      <c r="S31" s="157"/>
      <c r="T31" s="158">
        <v>6.3705869894985598</v>
      </c>
      <c r="U31" s="152">
        <v>12.340241450027399</v>
      </c>
      <c r="V31" s="152">
        <v>15.9681730617644</v>
      </c>
      <c r="W31" s="152">
        <v>11.793615317095201</v>
      </c>
      <c r="X31" s="152">
        <v>14.7565285127154</v>
      </c>
      <c r="Y31" s="159">
        <v>12.57827312893</v>
      </c>
      <c r="Z31" s="152"/>
      <c r="AA31" s="160">
        <v>3.4985068498607399</v>
      </c>
      <c r="AB31" s="161">
        <v>3.7037880464861601</v>
      </c>
      <c r="AC31" s="162">
        <v>3.5993664897261799</v>
      </c>
      <c r="AD31" s="152"/>
      <c r="AE31" s="163">
        <v>9.3837376229050093</v>
      </c>
      <c r="AF31" s="38"/>
      <c r="AG31" s="179">
        <v>52.312877267969199</v>
      </c>
      <c r="AH31" s="174">
        <v>64.237941817864595</v>
      </c>
      <c r="AI31" s="174">
        <v>70.092624738311201</v>
      </c>
      <c r="AJ31" s="174">
        <v>71.909896196789902</v>
      </c>
      <c r="AK31" s="174">
        <v>72.568934490579196</v>
      </c>
      <c r="AL31" s="180">
        <v>66.224454902302796</v>
      </c>
      <c r="AM31" s="174"/>
      <c r="AN31" s="181">
        <v>92.536609822051602</v>
      </c>
      <c r="AO31" s="182">
        <v>91.645827372644803</v>
      </c>
      <c r="AP31" s="183">
        <v>92.091218597348202</v>
      </c>
      <c r="AQ31" s="174"/>
      <c r="AR31" s="184">
        <v>73.614958815172898</v>
      </c>
      <c r="AS31" s="157"/>
      <c r="AT31" s="158">
        <v>15.369452217669901</v>
      </c>
      <c r="AU31" s="152">
        <v>14.8850666258198</v>
      </c>
      <c r="AV31" s="152">
        <v>23.3416864328447</v>
      </c>
      <c r="AW31" s="152">
        <v>20.298026130562299</v>
      </c>
      <c r="AX31" s="152">
        <v>25.721572769252599</v>
      </c>
      <c r="AY31" s="159">
        <v>20.152434754251299</v>
      </c>
      <c r="AZ31" s="152"/>
      <c r="BA31" s="160">
        <v>13.6477512388427</v>
      </c>
      <c r="BB31" s="161">
        <v>10.4085389775574</v>
      </c>
      <c r="BC31" s="162">
        <v>12.0125622376869</v>
      </c>
      <c r="BD31" s="152"/>
      <c r="BE31" s="163">
        <v>17.110630296961499</v>
      </c>
      <c r="BF31" s="38"/>
      <c r="BG31" s="39"/>
      <c r="BH31" s="39"/>
      <c r="BI31" s="39"/>
      <c r="BJ31" s="39"/>
      <c r="BK31" s="39"/>
      <c r="BL31" s="39"/>
      <c r="BM31" s="39"/>
      <c r="BN31" s="39"/>
      <c r="BO31" s="39"/>
      <c r="BP31" s="39"/>
      <c r="BQ31" s="39"/>
      <c r="BR31" s="39"/>
    </row>
    <row r="32" spans="1:70" x14ac:dyDescent="0.25">
      <c r="A32" s="20" t="s">
        <v>51</v>
      </c>
      <c r="B32" s="2" t="str">
        <f t="shared" si="0"/>
        <v>Blacksburg &amp; Wytheville, VA</v>
      </c>
      <c r="C32" s="2"/>
      <c r="D32" s="23" t="s">
        <v>93</v>
      </c>
      <c r="E32" s="26" t="s">
        <v>94</v>
      </c>
      <c r="F32" s="2"/>
      <c r="G32" s="179">
        <v>43.757877192982399</v>
      </c>
      <c r="H32" s="174">
        <v>51.5957017543859</v>
      </c>
      <c r="I32" s="174">
        <v>54.766169590643202</v>
      </c>
      <c r="J32" s="174">
        <v>57.445401559454098</v>
      </c>
      <c r="K32" s="174">
        <v>55.518955165691999</v>
      </c>
      <c r="L32" s="180">
        <v>52.616821052631501</v>
      </c>
      <c r="M32" s="174"/>
      <c r="N32" s="181">
        <v>85.120598440545805</v>
      </c>
      <c r="O32" s="182">
        <v>75.949637426900495</v>
      </c>
      <c r="P32" s="183">
        <v>80.5351179337231</v>
      </c>
      <c r="Q32" s="174"/>
      <c r="R32" s="184">
        <v>60.593477304372001</v>
      </c>
      <c r="S32" s="157"/>
      <c r="T32" s="158">
        <v>-1.68400316572486</v>
      </c>
      <c r="U32" s="152">
        <v>-11.665832952688399</v>
      </c>
      <c r="V32" s="152">
        <v>-8.1674225507210192</v>
      </c>
      <c r="W32" s="152">
        <v>-2.1758059962628602</v>
      </c>
      <c r="X32" s="152">
        <v>-8.3137960608908195</v>
      </c>
      <c r="Y32" s="159">
        <v>-6.65161024731482</v>
      </c>
      <c r="Z32" s="152"/>
      <c r="AA32" s="160">
        <v>-1.2238810102051001</v>
      </c>
      <c r="AB32" s="161">
        <v>0.41686437459401998</v>
      </c>
      <c r="AC32" s="162">
        <v>-0.456950728553499</v>
      </c>
      <c r="AD32" s="152"/>
      <c r="AE32" s="163">
        <v>-4.3922207279998702</v>
      </c>
      <c r="AF32" s="38"/>
      <c r="AG32" s="179">
        <v>41.555646198830402</v>
      </c>
      <c r="AH32" s="174">
        <v>49.920408382066199</v>
      </c>
      <c r="AI32" s="174">
        <v>52.346899610136397</v>
      </c>
      <c r="AJ32" s="174">
        <v>54.220271442495097</v>
      </c>
      <c r="AK32" s="174">
        <v>52.087378167641297</v>
      </c>
      <c r="AL32" s="180">
        <v>50.026120760233901</v>
      </c>
      <c r="AM32" s="174"/>
      <c r="AN32" s="181">
        <v>78.006927875243605</v>
      </c>
      <c r="AO32" s="182">
        <v>74.271944931773803</v>
      </c>
      <c r="AP32" s="183">
        <v>76.139436403508697</v>
      </c>
      <c r="AQ32" s="174"/>
      <c r="AR32" s="184">
        <v>57.487068086883802</v>
      </c>
      <c r="AS32" s="157"/>
      <c r="AT32" s="158">
        <v>-3.4821610803966299</v>
      </c>
      <c r="AU32" s="152">
        <v>-6.2233613084626098</v>
      </c>
      <c r="AV32" s="152">
        <v>-5.3747685184536396</v>
      </c>
      <c r="AW32" s="152">
        <v>-1.77872767066791</v>
      </c>
      <c r="AX32" s="152">
        <v>-3.5124315623992302</v>
      </c>
      <c r="AY32" s="159">
        <v>-4.0888601238215898</v>
      </c>
      <c r="AZ32" s="152"/>
      <c r="BA32" s="160">
        <v>-4.5180056579025303</v>
      </c>
      <c r="BB32" s="161">
        <v>-2.6942450033188599</v>
      </c>
      <c r="BC32" s="162">
        <v>-3.6371103974846499</v>
      </c>
      <c r="BD32" s="152"/>
      <c r="BE32" s="163">
        <v>-3.9184090573055599</v>
      </c>
      <c r="BF32" s="38"/>
      <c r="BG32" s="39"/>
      <c r="BH32" s="39"/>
      <c r="BI32" s="39"/>
      <c r="BJ32" s="39"/>
      <c r="BK32" s="39"/>
      <c r="BL32" s="39"/>
      <c r="BM32" s="39"/>
      <c r="BN32" s="39"/>
      <c r="BO32" s="39"/>
      <c r="BP32" s="39"/>
      <c r="BQ32" s="39"/>
      <c r="BR32" s="39"/>
    </row>
    <row r="33" spans="1:70" x14ac:dyDescent="0.25">
      <c r="A33" s="20" t="s">
        <v>50</v>
      </c>
      <c r="B33" s="2" t="str">
        <f t="shared" si="0"/>
        <v>Lynchburg, VA</v>
      </c>
      <c r="C33" s="2"/>
      <c r="D33" s="23" t="s">
        <v>93</v>
      </c>
      <c r="E33" s="26" t="s">
        <v>94</v>
      </c>
      <c r="F33" s="2"/>
      <c r="G33" s="179">
        <v>43.406276820791703</v>
      </c>
      <c r="H33" s="174">
        <v>59.039032940465297</v>
      </c>
      <c r="I33" s="174">
        <v>61.802124508915</v>
      </c>
      <c r="J33" s="174">
        <v>65.131006346328107</v>
      </c>
      <c r="K33" s="174">
        <v>58.622227258990598</v>
      </c>
      <c r="L33" s="180">
        <v>57.600133575098198</v>
      </c>
      <c r="M33" s="174"/>
      <c r="N33" s="181">
        <v>74.570604412209093</v>
      </c>
      <c r="O33" s="182">
        <v>77.918352976730105</v>
      </c>
      <c r="P33" s="183">
        <v>76.244478694469606</v>
      </c>
      <c r="Q33" s="174"/>
      <c r="R33" s="184">
        <v>62.927089323490002</v>
      </c>
      <c r="S33" s="157"/>
      <c r="T33" s="158">
        <v>20.369876034411199</v>
      </c>
      <c r="U33" s="152">
        <v>-0.19470253616597499</v>
      </c>
      <c r="V33" s="152">
        <v>0.65840936329970101</v>
      </c>
      <c r="W33" s="152">
        <v>4.9067146432372599</v>
      </c>
      <c r="X33" s="152">
        <v>-0.79550733086198</v>
      </c>
      <c r="Y33" s="159">
        <v>3.6757425508309902</v>
      </c>
      <c r="Z33" s="152"/>
      <c r="AA33" s="160">
        <v>3.4819439776804502</v>
      </c>
      <c r="AB33" s="161">
        <v>2.6120994504335702</v>
      </c>
      <c r="AC33" s="162">
        <v>3.03563882695684</v>
      </c>
      <c r="AD33" s="152"/>
      <c r="AE33" s="163">
        <v>3.4532529342398601</v>
      </c>
      <c r="AF33" s="38"/>
      <c r="AG33" s="179">
        <v>42.811959051072797</v>
      </c>
      <c r="AH33" s="174">
        <v>58.578163342399499</v>
      </c>
      <c r="AI33" s="174">
        <v>62.662326987005102</v>
      </c>
      <c r="AJ33" s="174">
        <v>63.883179963735202</v>
      </c>
      <c r="AK33" s="174">
        <v>61.298427772741</v>
      </c>
      <c r="AL33" s="180">
        <v>57.846811423390697</v>
      </c>
      <c r="AM33" s="174"/>
      <c r="AN33" s="181">
        <v>78.523405107283097</v>
      </c>
      <c r="AO33" s="182">
        <v>77.415937594439399</v>
      </c>
      <c r="AP33" s="183">
        <v>77.969671350861205</v>
      </c>
      <c r="AQ33" s="174"/>
      <c r="AR33" s="184">
        <v>63.596199974096599</v>
      </c>
      <c r="AS33" s="157"/>
      <c r="AT33" s="158">
        <v>3.7776521604247701</v>
      </c>
      <c r="AU33" s="152">
        <v>-2.4601078013346398</v>
      </c>
      <c r="AV33" s="152">
        <v>1.0741625215780699</v>
      </c>
      <c r="AW33" s="152">
        <v>9.2917351950754306</v>
      </c>
      <c r="AX33" s="152">
        <v>10.8250605231717</v>
      </c>
      <c r="AY33" s="159">
        <v>4.3908187896391597</v>
      </c>
      <c r="AZ33" s="152"/>
      <c r="BA33" s="160">
        <v>12.4452620386328</v>
      </c>
      <c r="BB33" s="161">
        <v>6.0736551821850497</v>
      </c>
      <c r="BC33" s="162">
        <v>9.1891772259179803</v>
      </c>
      <c r="BD33" s="152"/>
      <c r="BE33" s="163">
        <v>6.02289045924904</v>
      </c>
      <c r="BF33" s="38"/>
      <c r="BG33" s="39"/>
      <c r="BH33" s="39"/>
      <c r="BI33" s="39"/>
      <c r="BJ33" s="39"/>
      <c r="BK33" s="39"/>
      <c r="BL33" s="39"/>
      <c r="BM33" s="39"/>
      <c r="BN33" s="39"/>
      <c r="BO33" s="39"/>
      <c r="BP33" s="39"/>
      <c r="BQ33" s="39"/>
      <c r="BR33" s="39"/>
    </row>
    <row r="34" spans="1:70" x14ac:dyDescent="0.25">
      <c r="A34" s="20" t="s">
        <v>24</v>
      </c>
      <c r="B34" s="2" t="str">
        <f t="shared" si="0"/>
        <v>Central Virginia</v>
      </c>
      <c r="C34" s="2"/>
      <c r="D34" s="23" t="s">
        <v>93</v>
      </c>
      <c r="E34" s="26" t="s">
        <v>94</v>
      </c>
      <c r="F34" s="2"/>
      <c r="G34" s="179">
        <v>47.479881443143803</v>
      </c>
      <c r="H34" s="174">
        <v>66.580782053982404</v>
      </c>
      <c r="I34" s="174">
        <v>77.422456895254697</v>
      </c>
      <c r="J34" s="174">
        <v>91.931857491048007</v>
      </c>
      <c r="K34" s="174">
        <v>96.227035175879294</v>
      </c>
      <c r="L34" s="180">
        <v>75.928402611861699</v>
      </c>
      <c r="M34" s="174"/>
      <c r="N34" s="181">
        <v>116.88307525652201</v>
      </c>
      <c r="O34" s="182">
        <v>117.969879637709</v>
      </c>
      <c r="P34" s="183">
        <v>117.426477447115</v>
      </c>
      <c r="Q34" s="174"/>
      <c r="R34" s="184">
        <v>87.784995421934298</v>
      </c>
      <c r="S34" s="157"/>
      <c r="T34" s="158">
        <v>-3.4578072592311</v>
      </c>
      <c r="U34" s="152">
        <v>-5.5849330972770304</v>
      </c>
      <c r="V34" s="152">
        <v>-4.7918734561645699</v>
      </c>
      <c r="W34" s="152">
        <v>3.2774565975853802</v>
      </c>
      <c r="X34" s="152">
        <v>18.6365648298274</v>
      </c>
      <c r="Y34" s="159">
        <v>2.28966153007371</v>
      </c>
      <c r="Z34" s="152"/>
      <c r="AA34" s="160">
        <v>28.1051606054681</v>
      </c>
      <c r="AB34" s="161">
        <v>24.270792289847002</v>
      </c>
      <c r="AC34" s="162">
        <v>26.149979232786901</v>
      </c>
      <c r="AD34" s="152"/>
      <c r="AE34" s="163">
        <v>10.260157472977699</v>
      </c>
      <c r="AF34" s="38"/>
      <c r="AG34" s="179">
        <v>52.353301913760397</v>
      </c>
      <c r="AH34" s="174">
        <v>68.749934553004493</v>
      </c>
      <c r="AI34" s="174">
        <v>75.422263638551996</v>
      </c>
      <c r="AJ34" s="174">
        <v>77.551453976469105</v>
      </c>
      <c r="AK34" s="174">
        <v>81.498892215568802</v>
      </c>
      <c r="AL34" s="180">
        <v>71.115169259471003</v>
      </c>
      <c r="AM34" s="174"/>
      <c r="AN34" s="181">
        <v>108.522674675774</v>
      </c>
      <c r="AO34" s="182">
        <v>108.034680739024</v>
      </c>
      <c r="AP34" s="183">
        <v>108.278677707399</v>
      </c>
      <c r="AQ34" s="174"/>
      <c r="AR34" s="184">
        <v>81.733314530307595</v>
      </c>
      <c r="AS34" s="157"/>
      <c r="AT34" s="158">
        <v>3.2159417273159798</v>
      </c>
      <c r="AU34" s="152">
        <v>3.45444716930009</v>
      </c>
      <c r="AV34" s="152">
        <v>5.9552030061532797</v>
      </c>
      <c r="AW34" s="152">
        <v>6.4122565771249302</v>
      </c>
      <c r="AX34" s="152">
        <v>12.418658888587601</v>
      </c>
      <c r="AY34" s="159">
        <v>6.5373050022393402</v>
      </c>
      <c r="AZ34" s="152"/>
      <c r="BA34" s="160">
        <v>14.5307467896285</v>
      </c>
      <c r="BB34" s="161">
        <v>9.9202929407162994</v>
      </c>
      <c r="BC34" s="162">
        <v>12.183360832288299</v>
      </c>
      <c r="BD34" s="152"/>
      <c r="BE34" s="163">
        <v>8.6036860217028099</v>
      </c>
      <c r="BF34" s="38"/>
      <c r="BG34" s="39"/>
      <c r="BH34" s="39"/>
      <c r="BI34" s="39"/>
      <c r="BJ34" s="39"/>
      <c r="BK34" s="39"/>
      <c r="BL34" s="39"/>
      <c r="BM34" s="39"/>
      <c r="BN34" s="39"/>
      <c r="BO34" s="39"/>
      <c r="BP34" s="39"/>
      <c r="BQ34" s="39"/>
      <c r="BR34" s="39"/>
    </row>
    <row r="35" spans="1:70" x14ac:dyDescent="0.25">
      <c r="A35" s="20" t="s">
        <v>25</v>
      </c>
      <c r="B35" s="2" t="str">
        <f t="shared" si="0"/>
        <v>Chesapeake Bay</v>
      </c>
      <c r="C35" s="2"/>
      <c r="D35" s="23" t="s">
        <v>93</v>
      </c>
      <c r="E35" s="26" t="s">
        <v>94</v>
      </c>
      <c r="F35" s="2"/>
      <c r="G35" s="179">
        <v>56.897224394057801</v>
      </c>
      <c r="H35" s="174">
        <v>74.1228225175918</v>
      </c>
      <c r="I35" s="174">
        <v>78.078655199374495</v>
      </c>
      <c r="J35" s="174">
        <v>72.777138389366598</v>
      </c>
      <c r="K35" s="174">
        <v>68.947795152462803</v>
      </c>
      <c r="L35" s="180">
        <v>70.164727130570697</v>
      </c>
      <c r="M35" s="174"/>
      <c r="N35" s="181">
        <v>95.136442533229001</v>
      </c>
      <c r="O35" s="182">
        <v>105.68234558248599</v>
      </c>
      <c r="P35" s="183">
        <v>100.409394057857</v>
      </c>
      <c r="Q35" s="174"/>
      <c r="R35" s="184">
        <v>78.806060538367007</v>
      </c>
      <c r="S35" s="157"/>
      <c r="T35" s="158">
        <v>7.6236980649443398</v>
      </c>
      <c r="U35" s="152">
        <v>-6.8344254053061704</v>
      </c>
      <c r="V35" s="152">
        <v>-10.162549733845699</v>
      </c>
      <c r="W35" s="152">
        <v>-13.672357883051101</v>
      </c>
      <c r="X35" s="152">
        <v>-3.1188562992409201</v>
      </c>
      <c r="Y35" s="159">
        <v>-6.3993485594652704</v>
      </c>
      <c r="Z35" s="152"/>
      <c r="AA35" s="160">
        <v>5.5775230032032503</v>
      </c>
      <c r="AB35" s="161">
        <v>2.3724420279855498</v>
      </c>
      <c r="AC35" s="162">
        <v>3.8662143440040802</v>
      </c>
      <c r="AD35" s="152"/>
      <c r="AE35" s="163">
        <v>-2.9059530918462801</v>
      </c>
      <c r="AF35" s="38"/>
      <c r="AG35" s="179">
        <v>57.105328381547999</v>
      </c>
      <c r="AH35" s="174">
        <v>75.659812353400994</v>
      </c>
      <c r="AI35" s="174">
        <v>81.0260867865519</v>
      </c>
      <c r="AJ35" s="174">
        <v>78.145099687255595</v>
      </c>
      <c r="AK35" s="174">
        <v>80.137775605942096</v>
      </c>
      <c r="AL35" s="180">
        <v>74.414820562939695</v>
      </c>
      <c r="AM35" s="174"/>
      <c r="AN35" s="181">
        <v>119.271032056293</v>
      </c>
      <c r="AO35" s="182">
        <v>121.053438232994</v>
      </c>
      <c r="AP35" s="183">
        <v>120.162235144644</v>
      </c>
      <c r="AQ35" s="174"/>
      <c r="AR35" s="184">
        <v>87.485510443426705</v>
      </c>
      <c r="AS35" s="157"/>
      <c r="AT35" s="158">
        <v>0.85318470739509999</v>
      </c>
      <c r="AU35" s="152">
        <v>-6.2560690064699003</v>
      </c>
      <c r="AV35" s="152">
        <v>-2.0924023789501098</v>
      </c>
      <c r="AW35" s="152">
        <v>-5.0194626907995596</v>
      </c>
      <c r="AX35" s="152">
        <v>-6.7549525183233197</v>
      </c>
      <c r="AY35" s="159">
        <v>-4.1804348515276999</v>
      </c>
      <c r="AZ35" s="152"/>
      <c r="BA35" s="160">
        <v>7.4721866960487198</v>
      </c>
      <c r="BB35" s="161">
        <v>5.0656446743273102</v>
      </c>
      <c r="BC35" s="162">
        <v>6.2463688175209304</v>
      </c>
      <c r="BD35" s="152"/>
      <c r="BE35" s="163">
        <v>-0.34237763136413402</v>
      </c>
      <c r="BF35" s="38"/>
      <c r="BG35" s="39"/>
      <c r="BH35" s="39"/>
      <c r="BI35" s="39"/>
      <c r="BJ35" s="39"/>
      <c r="BK35" s="39"/>
      <c r="BL35" s="39"/>
      <c r="BM35" s="39"/>
      <c r="BN35" s="39"/>
      <c r="BO35" s="39"/>
      <c r="BP35" s="39"/>
      <c r="BQ35" s="39"/>
      <c r="BR35" s="39"/>
    </row>
    <row r="36" spans="1:70" x14ac:dyDescent="0.25">
      <c r="A36" s="20" t="s">
        <v>26</v>
      </c>
      <c r="B36" s="2" t="str">
        <f t="shared" si="0"/>
        <v>Coastal Virginia - Eastern Shore</v>
      </c>
      <c r="C36" s="2"/>
      <c r="D36" s="23" t="s">
        <v>93</v>
      </c>
      <c r="E36" s="26" t="s">
        <v>94</v>
      </c>
      <c r="F36" s="2"/>
      <c r="G36" s="179">
        <v>70.143736338797794</v>
      </c>
      <c r="H36" s="174">
        <v>93.8935860655737</v>
      </c>
      <c r="I36" s="174">
        <v>97.115375683060094</v>
      </c>
      <c r="J36" s="174">
        <v>102.253408469945</v>
      </c>
      <c r="K36" s="174">
        <v>103.464528688524</v>
      </c>
      <c r="L36" s="180">
        <v>93.374127049180302</v>
      </c>
      <c r="M36" s="174"/>
      <c r="N36" s="181">
        <v>134.07012978142001</v>
      </c>
      <c r="O36" s="182">
        <v>136.29783469945301</v>
      </c>
      <c r="P36" s="183">
        <v>135.18398224043699</v>
      </c>
      <c r="Q36" s="174"/>
      <c r="R36" s="184">
        <v>105.319799960967</v>
      </c>
      <c r="S36" s="157"/>
      <c r="T36" s="158">
        <v>6.3440169495228904</v>
      </c>
      <c r="U36" s="152">
        <v>6.3669983930451899</v>
      </c>
      <c r="V36" s="152">
        <v>1.5201215640265</v>
      </c>
      <c r="W36" s="152">
        <v>16.8621512242349</v>
      </c>
      <c r="X36" s="152">
        <v>17.0628499974496</v>
      </c>
      <c r="Y36" s="159">
        <v>9.6515436907263794</v>
      </c>
      <c r="Z36" s="152"/>
      <c r="AA36" s="160">
        <v>10.7792658504231</v>
      </c>
      <c r="AB36" s="161">
        <v>9.9746508302605292</v>
      </c>
      <c r="AC36" s="162">
        <v>10.3721773084576</v>
      </c>
      <c r="AD36" s="152"/>
      <c r="AE36" s="163">
        <v>9.9147267668404506</v>
      </c>
      <c r="AF36" s="38"/>
      <c r="AG36" s="179">
        <v>70.219458674863304</v>
      </c>
      <c r="AH36" s="174">
        <v>89.0943032786885</v>
      </c>
      <c r="AI36" s="174">
        <v>94.995418374316898</v>
      </c>
      <c r="AJ36" s="174">
        <v>97.475911885245907</v>
      </c>
      <c r="AK36" s="174">
        <v>105.46177083333301</v>
      </c>
      <c r="AL36" s="180">
        <v>91.449372609289597</v>
      </c>
      <c r="AM36" s="174"/>
      <c r="AN36" s="181">
        <v>140.12819330600999</v>
      </c>
      <c r="AO36" s="182">
        <v>140.56630806010901</v>
      </c>
      <c r="AP36" s="183">
        <v>140.34725068306</v>
      </c>
      <c r="AQ36" s="174"/>
      <c r="AR36" s="184">
        <v>105.420194916081</v>
      </c>
      <c r="AS36" s="157"/>
      <c r="AT36" s="158">
        <v>2.41997026919003</v>
      </c>
      <c r="AU36" s="152">
        <v>3.6168713250664402</v>
      </c>
      <c r="AV36" s="152">
        <v>2.5898018952403001</v>
      </c>
      <c r="AW36" s="152">
        <v>3.3615845623622298</v>
      </c>
      <c r="AX36" s="152">
        <v>2.8045214843416701</v>
      </c>
      <c r="AY36" s="159">
        <v>2.97598688805218</v>
      </c>
      <c r="AZ36" s="152"/>
      <c r="BA36" s="160">
        <v>4.9831536334689703</v>
      </c>
      <c r="BB36" s="161">
        <v>7.2749435434336096</v>
      </c>
      <c r="BC36" s="162">
        <v>6.1184645109509903</v>
      </c>
      <c r="BD36" s="152"/>
      <c r="BE36" s="163">
        <v>4.1491243672316802</v>
      </c>
      <c r="BF36" s="38"/>
      <c r="BG36" s="39"/>
      <c r="BH36" s="39"/>
      <c r="BI36" s="39"/>
      <c r="BJ36" s="39"/>
      <c r="BK36" s="39"/>
      <c r="BL36" s="39"/>
      <c r="BM36" s="39"/>
      <c r="BN36" s="39"/>
      <c r="BO36" s="39"/>
      <c r="BP36" s="39"/>
      <c r="BQ36" s="39"/>
      <c r="BR36" s="39"/>
    </row>
    <row r="37" spans="1:70" x14ac:dyDescent="0.25">
      <c r="A37" s="20" t="s">
        <v>27</v>
      </c>
      <c r="B37" s="2" t="str">
        <f t="shared" si="0"/>
        <v>Coastal Virginia - Hampton Roads</v>
      </c>
      <c r="C37" s="2"/>
      <c r="D37" s="23" t="s">
        <v>93</v>
      </c>
      <c r="E37" s="26" t="s">
        <v>94</v>
      </c>
      <c r="F37" s="2"/>
      <c r="G37" s="179">
        <v>80.716219282625204</v>
      </c>
      <c r="H37" s="174">
        <v>89.876364792673598</v>
      </c>
      <c r="I37" s="174">
        <v>99.346021114220306</v>
      </c>
      <c r="J37" s="174">
        <v>102.064537013482</v>
      </c>
      <c r="K37" s="174">
        <v>108.65097634189701</v>
      </c>
      <c r="L37" s="180">
        <v>96.130823708979904</v>
      </c>
      <c r="M37" s="174"/>
      <c r="N37" s="181">
        <v>154.32533045026699</v>
      </c>
      <c r="O37" s="182">
        <v>157.60208827270401</v>
      </c>
      <c r="P37" s="183">
        <v>155.963709361485</v>
      </c>
      <c r="Q37" s="174"/>
      <c r="R37" s="184">
        <v>113.22593389540999</v>
      </c>
      <c r="S37" s="157"/>
      <c r="T37" s="158">
        <v>-1.10452710815569</v>
      </c>
      <c r="U37" s="152">
        <v>-10.644333551974301</v>
      </c>
      <c r="V37" s="152">
        <v>-8.7039987810919897</v>
      </c>
      <c r="W37" s="152">
        <v>-6.0305794397813903</v>
      </c>
      <c r="X37" s="152">
        <v>0.70630571992772195</v>
      </c>
      <c r="Y37" s="159">
        <v>-5.2938425507426903</v>
      </c>
      <c r="Z37" s="152"/>
      <c r="AA37" s="160">
        <v>9.41268140600266</v>
      </c>
      <c r="AB37" s="161">
        <v>0.94422940263278199</v>
      </c>
      <c r="AC37" s="162">
        <v>4.9636067310955996</v>
      </c>
      <c r="AD37" s="152"/>
      <c r="AE37" s="163">
        <v>-1.5057452001437801</v>
      </c>
      <c r="AF37" s="38"/>
      <c r="AG37" s="179">
        <v>88.056043472718002</v>
      </c>
      <c r="AH37" s="174">
        <v>94.281773712391598</v>
      </c>
      <c r="AI37" s="174">
        <v>101.984939426751</v>
      </c>
      <c r="AJ37" s="174">
        <v>101.672772866242</v>
      </c>
      <c r="AK37" s="174">
        <v>118.06107210191</v>
      </c>
      <c r="AL37" s="180">
        <v>100.81426921606599</v>
      </c>
      <c r="AM37" s="174"/>
      <c r="AN37" s="181">
        <v>178.39330573248401</v>
      </c>
      <c r="AO37" s="182">
        <v>174.23631012738801</v>
      </c>
      <c r="AP37" s="183">
        <v>176.31480792993599</v>
      </c>
      <c r="AQ37" s="174"/>
      <c r="AR37" s="184">
        <v>122.390563544359</v>
      </c>
      <c r="AS37" s="157"/>
      <c r="AT37" s="158">
        <v>4.3781643652950502</v>
      </c>
      <c r="AU37" s="152">
        <v>-3.8926610109321098</v>
      </c>
      <c r="AV37" s="152">
        <v>0.50110329792947095</v>
      </c>
      <c r="AW37" s="152">
        <v>-8.1975043989141394</v>
      </c>
      <c r="AX37" s="152">
        <v>-6.1598011025756199</v>
      </c>
      <c r="AY37" s="159">
        <v>-3.1593437101407602</v>
      </c>
      <c r="AZ37" s="152"/>
      <c r="BA37" s="160">
        <v>9.9905938270274497</v>
      </c>
      <c r="BB37" s="161">
        <v>9.2502552639785307</v>
      </c>
      <c r="BC37" s="162">
        <v>9.6235384346095199</v>
      </c>
      <c r="BD37" s="152"/>
      <c r="BE37" s="163">
        <v>1.7247379382658601</v>
      </c>
      <c r="BF37" s="38"/>
      <c r="BG37" s="39"/>
      <c r="BH37" s="39"/>
      <c r="BI37" s="39"/>
      <c r="BJ37" s="39"/>
      <c r="BK37" s="39"/>
      <c r="BL37" s="39"/>
      <c r="BM37" s="39"/>
      <c r="BN37" s="39"/>
      <c r="BO37" s="39"/>
      <c r="BP37" s="39"/>
      <c r="BQ37" s="39"/>
      <c r="BR37" s="39"/>
    </row>
    <row r="38" spans="1:70" x14ac:dyDescent="0.25">
      <c r="A38" s="19" t="s">
        <v>28</v>
      </c>
      <c r="B38" s="2" t="str">
        <f t="shared" si="0"/>
        <v>Northern Virginia</v>
      </c>
      <c r="C38" s="2"/>
      <c r="D38" s="23" t="s">
        <v>93</v>
      </c>
      <c r="E38" s="26" t="s">
        <v>94</v>
      </c>
      <c r="F38" s="2"/>
      <c r="G38" s="179">
        <v>62.400035540344803</v>
      </c>
      <c r="H38" s="174">
        <v>89.596501626581897</v>
      </c>
      <c r="I38" s="174">
        <v>113.100164162545</v>
      </c>
      <c r="J38" s="174">
        <v>119.01474360179699</v>
      </c>
      <c r="K38" s="174">
        <v>95.215906466838405</v>
      </c>
      <c r="L38" s="180">
        <v>95.865470279621604</v>
      </c>
      <c r="M38" s="174"/>
      <c r="N38" s="181">
        <v>95.598312867861296</v>
      </c>
      <c r="O38" s="182">
        <v>97.359663400966497</v>
      </c>
      <c r="P38" s="183">
        <v>96.478988134413896</v>
      </c>
      <c r="Q38" s="174"/>
      <c r="R38" s="184">
        <v>96.040761095276494</v>
      </c>
      <c r="S38" s="157"/>
      <c r="T38" s="158">
        <v>-6.7601538137297998</v>
      </c>
      <c r="U38" s="152">
        <v>-11.4437088435905</v>
      </c>
      <c r="V38" s="152">
        <v>-4.5958192474697697</v>
      </c>
      <c r="W38" s="152">
        <v>-3.94259842543913</v>
      </c>
      <c r="X38" s="152">
        <v>-7.7815684227042698</v>
      </c>
      <c r="Y38" s="159">
        <v>-6.70886110766111</v>
      </c>
      <c r="Z38" s="152"/>
      <c r="AA38" s="160">
        <v>-3.41105794801503</v>
      </c>
      <c r="AB38" s="161">
        <v>-6.0378137621931298</v>
      </c>
      <c r="AC38" s="162">
        <v>-4.75452576052745</v>
      </c>
      <c r="AD38" s="152"/>
      <c r="AE38" s="163">
        <v>-6.1561865292942199</v>
      </c>
      <c r="AF38" s="38"/>
      <c r="AG38" s="179">
        <v>78.342067087708699</v>
      </c>
      <c r="AH38" s="174">
        <v>107.037440220074</v>
      </c>
      <c r="AI38" s="174">
        <v>120.235720082757</v>
      </c>
      <c r="AJ38" s="174">
        <v>112.098964828137</v>
      </c>
      <c r="AK38" s="174">
        <v>96.940986222786407</v>
      </c>
      <c r="AL38" s="180">
        <v>102.931509632168</v>
      </c>
      <c r="AM38" s="174"/>
      <c r="AN38" s="181">
        <v>101.936317016974</v>
      </c>
      <c r="AO38" s="182">
        <v>98.721403535994696</v>
      </c>
      <c r="AP38" s="183">
        <v>100.32886027648399</v>
      </c>
      <c r="AQ38" s="174"/>
      <c r="AR38" s="184">
        <v>102.18787654871601</v>
      </c>
      <c r="AS38" s="157"/>
      <c r="AT38" s="158">
        <v>2.6855297718459301</v>
      </c>
      <c r="AU38" s="152">
        <v>3.5359872688770002</v>
      </c>
      <c r="AV38" s="152">
        <v>5.6527575709253703</v>
      </c>
      <c r="AW38" s="152">
        <v>-1.73590719692656</v>
      </c>
      <c r="AX38" s="152">
        <v>-2.5327198523718799</v>
      </c>
      <c r="AY38" s="159">
        <v>1.5049638177776501</v>
      </c>
      <c r="AZ38" s="152"/>
      <c r="BA38" s="160">
        <v>6.4886152023471597</v>
      </c>
      <c r="BB38" s="161">
        <v>3.94896720319647</v>
      </c>
      <c r="BC38" s="162">
        <v>5.22381237608497</v>
      </c>
      <c r="BD38" s="152"/>
      <c r="BE38" s="163">
        <v>2.5214508897318799</v>
      </c>
      <c r="BF38" s="38"/>
      <c r="BG38" s="39"/>
      <c r="BH38" s="39"/>
      <c r="BI38" s="39"/>
      <c r="BJ38" s="39"/>
      <c r="BK38" s="39"/>
      <c r="BL38" s="39"/>
      <c r="BM38" s="39"/>
      <c r="BN38" s="39"/>
      <c r="BO38" s="39"/>
      <c r="BP38" s="39"/>
      <c r="BQ38" s="39"/>
      <c r="BR38" s="39"/>
    </row>
    <row r="39" spans="1:70" x14ac:dyDescent="0.25">
      <c r="A39" s="21" t="s">
        <v>29</v>
      </c>
      <c r="B39" s="2" t="str">
        <f t="shared" si="0"/>
        <v>Shenandoah Valley</v>
      </c>
      <c r="C39" s="2"/>
      <c r="D39" s="24" t="s">
        <v>93</v>
      </c>
      <c r="E39" s="27" t="s">
        <v>94</v>
      </c>
      <c r="F39" s="2"/>
      <c r="G39" s="185">
        <v>45.1988608109206</v>
      </c>
      <c r="H39" s="186">
        <v>57.192676525554504</v>
      </c>
      <c r="I39" s="186">
        <v>62.349969935808801</v>
      </c>
      <c r="J39" s="186">
        <v>62.812052490452501</v>
      </c>
      <c r="K39" s="186">
        <v>62.595743073047799</v>
      </c>
      <c r="L39" s="187">
        <v>58.029860567156902</v>
      </c>
      <c r="M39" s="174"/>
      <c r="N39" s="188">
        <v>80.463191679531903</v>
      </c>
      <c r="O39" s="189">
        <v>80.591500771918405</v>
      </c>
      <c r="P39" s="190">
        <v>80.527346225725097</v>
      </c>
      <c r="Q39" s="174"/>
      <c r="R39" s="191">
        <v>64.457713612462101</v>
      </c>
      <c r="S39" s="157"/>
      <c r="T39" s="164">
        <v>-0.68016087719818596</v>
      </c>
      <c r="U39" s="165">
        <v>-1.84418519467172</v>
      </c>
      <c r="V39" s="165">
        <v>1.39924505424159</v>
      </c>
      <c r="W39" s="165">
        <v>1.3458089333460901</v>
      </c>
      <c r="X39" s="165">
        <v>3.1334243817121501</v>
      </c>
      <c r="Y39" s="166">
        <v>0.76829543891003405</v>
      </c>
      <c r="Z39" s="152"/>
      <c r="AA39" s="167">
        <v>-1.56109194616932</v>
      </c>
      <c r="AB39" s="168">
        <v>0.13820082871928999</v>
      </c>
      <c r="AC39" s="169">
        <v>-0.71803942421386002</v>
      </c>
      <c r="AD39" s="152"/>
      <c r="AE39" s="170">
        <v>0.23267629303711199</v>
      </c>
      <c r="AF39" s="38"/>
      <c r="AG39" s="185">
        <v>48.724291663281001</v>
      </c>
      <c r="AH39" s="186">
        <v>58.995668725115699</v>
      </c>
      <c r="AI39" s="186">
        <v>63.398429755423699</v>
      </c>
      <c r="AJ39" s="186">
        <v>65.163763711708697</v>
      </c>
      <c r="AK39" s="186">
        <v>67.326886324855707</v>
      </c>
      <c r="AL39" s="187">
        <v>60.721808036077</v>
      </c>
      <c r="AM39" s="174"/>
      <c r="AN39" s="188">
        <v>87.870600471276504</v>
      </c>
      <c r="AO39" s="189">
        <v>88.183519338587701</v>
      </c>
      <c r="AP39" s="190">
        <v>88.027059904932102</v>
      </c>
      <c r="AQ39" s="174"/>
      <c r="AR39" s="191">
        <v>68.523308570035596</v>
      </c>
      <c r="AS39" s="157"/>
      <c r="AT39" s="164">
        <v>4.6020593925104301</v>
      </c>
      <c r="AU39" s="165">
        <v>3.5507432120725499</v>
      </c>
      <c r="AV39" s="165">
        <v>7.8829564160704999</v>
      </c>
      <c r="AW39" s="165">
        <v>8.6131883247688705</v>
      </c>
      <c r="AX39" s="165">
        <v>11.7814095821052</v>
      </c>
      <c r="AY39" s="166">
        <v>7.4546162637039197</v>
      </c>
      <c r="AZ39" s="152"/>
      <c r="BA39" s="167">
        <v>5.5209558218646002</v>
      </c>
      <c r="BB39" s="168">
        <v>2.44900355144989</v>
      </c>
      <c r="BC39" s="169">
        <v>3.9595621973013899</v>
      </c>
      <c r="BD39" s="152"/>
      <c r="BE39" s="170">
        <v>6.1448368549925396</v>
      </c>
      <c r="BF39" s="38"/>
      <c r="BG39" s="39"/>
      <c r="BH39" s="39"/>
      <c r="BI39" s="39"/>
      <c r="BJ39" s="39"/>
      <c r="BK39" s="39"/>
      <c r="BL39" s="39"/>
      <c r="BM39" s="39"/>
      <c r="BN39" s="39"/>
      <c r="BO39" s="39"/>
      <c r="BP39" s="39"/>
      <c r="BQ39" s="39"/>
      <c r="BR39" s="39"/>
    </row>
    <row r="40" spans="1:70" ht="13" x14ac:dyDescent="0.3">
      <c r="A40" s="18" t="s">
        <v>30</v>
      </c>
      <c r="B40" s="2" t="str">
        <f t="shared" si="0"/>
        <v>Southern Virginia</v>
      </c>
      <c r="C40" s="8"/>
      <c r="D40" s="22" t="s">
        <v>93</v>
      </c>
      <c r="E40" s="25" t="s">
        <v>94</v>
      </c>
      <c r="F40" s="2"/>
      <c r="G40" s="171">
        <v>44.387741505662802</v>
      </c>
      <c r="H40" s="172">
        <v>66.853815234288206</v>
      </c>
      <c r="I40" s="172">
        <v>74.338265600710599</v>
      </c>
      <c r="J40" s="172">
        <v>75.424847879191603</v>
      </c>
      <c r="K40" s="172">
        <v>72.628059071729894</v>
      </c>
      <c r="L40" s="173">
        <v>66.726545858316598</v>
      </c>
      <c r="M40" s="174"/>
      <c r="N40" s="175">
        <v>91.859795691760993</v>
      </c>
      <c r="O40" s="176">
        <v>81.716264712413903</v>
      </c>
      <c r="P40" s="177">
        <v>86.788030202087398</v>
      </c>
      <c r="Q40" s="174"/>
      <c r="R40" s="178">
        <v>72.4583985279654</v>
      </c>
      <c r="S40" s="157"/>
      <c r="T40" s="149">
        <v>-0.208910998500106</v>
      </c>
      <c r="U40" s="150">
        <v>-4.86819087318118</v>
      </c>
      <c r="V40" s="150">
        <v>0.81304698496996697</v>
      </c>
      <c r="W40" s="150">
        <v>5.3213154524575703</v>
      </c>
      <c r="X40" s="150">
        <v>12.7556728149696</v>
      </c>
      <c r="Y40" s="151">
        <v>2.8079807289951102</v>
      </c>
      <c r="Z40" s="152"/>
      <c r="AA40" s="153">
        <v>24.471869529148101</v>
      </c>
      <c r="AB40" s="154">
        <v>10.6868642377657</v>
      </c>
      <c r="AC40" s="155">
        <v>17.578111838622299</v>
      </c>
      <c r="AD40" s="152"/>
      <c r="AE40" s="156">
        <v>7.4261621017689299</v>
      </c>
      <c r="AF40" s="38"/>
      <c r="AG40" s="171">
        <v>45.578556517876898</v>
      </c>
      <c r="AH40" s="172">
        <v>66.902946924272698</v>
      </c>
      <c r="AI40" s="172">
        <v>71.829169442593795</v>
      </c>
      <c r="AJ40" s="172">
        <v>68.945564623584204</v>
      </c>
      <c r="AK40" s="172">
        <v>64.291850433044601</v>
      </c>
      <c r="AL40" s="173">
        <v>63.509617588274402</v>
      </c>
      <c r="AM40" s="174"/>
      <c r="AN40" s="175">
        <v>81.616954252720404</v>
      </c>
      <c r="AO40" s="176">
        <v>79.960443593160093</v>
      </c>
      <c r="AP40" s="177">
        <v>80.788698922940199</v>
      </c>
      <c r="AQ40" s="174"/>
      <c r="AR40" s="178">
        <v>68.446497969607506</v>
      </c>
      <c r="AS40" s="157"/>
      <c r="AT40" s="149">
        <v>-4.4575161026732504</v>
      </c>
      <c r="AU40" s="150">
        <v>0.65997277701967905</v>
      </c>
      <c r="AV40" s="150">
        <v>4.0077840643257003</v>
      </c>
      <c r="AW40" s="150">
        <v>3.8671632000697498</v>
      </c>
      <c r="AX40" s="150">
        <v>0.229415508499278</v>
      </c>
      <c r="AY40" s="151">
        <v>1.20927354422998</v>
      </c>
      <c r="AZ40" s="152"/>
      <c r="BA40" s="153">
        <v>6.7415717208160304</v>
      </c>
      <c r="BB40" s="154">
        <v>4.6388061363622697</v>
      </c>
      <c r="BC40" s="155">
        <v>5.6905089372383797</v>
      </c>
      <c r="BD40" s="152"/>
      <c r="BE40" s="156">
        <v>2.6774154447404999</v>
      </c>
      <c r="BF40" s="38"/>
    </row>
    <row r="41" spans="1:70" x14ac:dyDescent="0.25">
      <c r="A41" s="19" t="s">
        <v>31</v>
      </c>
      <c r="B41" s="2" t="str">
        <f t="shared" si="0"/>
        <v>Southwest Virginia - Blue Ridge Highlands</v>
      </c>
      <c r="C41" s="9"/>
      <c r="D41" s="23" t="s">
        <v>93</v>
      </c>
      <c r="E41" s="26" t="s">
        <v>94</v>
      </c>
      <c r="F41" s="2"/>
      <c r="G41" s="179">
        <v>50.0927110462505</v>
      </c>
      <c r="H41" s="174">
        <v>58.240830713964897</v>
      </c>
      <c r="I41" s="174">
        <v>61.927352941176402</v>
      </c>
      <c r="J41" s="174">
        <v>64.270598338572</v>
      </c>
      <c r="K41" s="174">
        <v>63.221370678042199</v>
      </c>
      <c r="L41" s="180">
        <v>59.550572743601201</v>
      </c>
      <c r="M41" s="174"/>
      <c r="N41" s="181">
        <v>94.334123259991003</v>
      </c>
      <c r="O41" s="182">
        <v>88.045691513246496</v>
      </c>
      <c r="P41" s="183">
        <v>91.1899073866187</v>
      </c>
      <c r="Q41" s="174"/>
      <c r="R41" s="184">
        <v>68.590382641606197</v>
      </c>
      <c r="S41" s="157"/>
      <c r="T41" s="158">
        <v>-0.42742831924187302</v>
      </c>
      <c r="U41" s="152">
        <v>-8.5504677535455205</v>
      </c>
      <c r="V41" s="152">
        <v>-4.6642285305518003</v>
      </c>
      <c r="W41" s="152">
        <v>1.3298987918574601</v>
      </c>
      <c r="X41" s="152">
        <v>-4.9666222495070302</v>
      </c>
      <c r="Y41" s="159">
        <v>-3.6098002959069699</v>
      </c>
      <c r="Z41" s="152"/>
      <c r="AA41" s="160">
        <v>3.80026795610405</v>
      </c>
      <c r="AB41" s="161">
        <v>5.4677263939370997</v>
      </c>
      <c r="AC41" s="162">
        <v>4.5986168243151404</v>
      </c>
      <c r="AD41" s="152"/>
      <c r="AE41" s="163">
        <v>-0.64821212084157798</v>
      </c>
      <c r="AF41" s="38"/>
      <c r="AG41" s="179">
        <v>50.046319319712602</v>
      </c>
      <c r="AH41" s="174">
        <v>59.326406320161603</v>
      </c>
      <c r="AI41" s="174">
        <v>62.2153314436461</v>
      </c>
      <c r="AJ41" s="174">
        <v>63.6869055904804</v>
      </c>
      <c r="AK41" s="174">
        <v>62.953565334530701</v>
      </c>
      <c r="AL41" s="180">
        <v>59.645705601706297</v>
      </c>
      <c r="AM41" s="174"/>
      <c r="AN41" s="181">
        <v>91.202764088459801</v>
      </c>
      <c r="AO41" s="182">
        <v>89.519146834306198</v>
      </c>
      <c r="AP41" s="183">
        <v>90.360955461383</v>
      </c>
      <c r="AQ41" s="174"/>
      <c r="AR41" s="184">
        <v>68.421491275899598</v>
      </c>
      <c r="AS41" s="157"/>
      <c r="AT41" s="158">
        <v>5.6395880165787702</v>
      </c>
      <c r="AU41" s="152">
        <v>0.174160125381534</v>
      </c>
      <c r="AV41" s="152">
        <v>1.3294885429572301</v>
      </c>
      <c r="AW41" s="152">
        <v>3.9765180098681498</v>
      </c>
      <c r="AX41" s="152">
        <v>0.79149575079238199</v>
      </c>
      <c r="AY41" s="159">
        <v>2.2355271366491301</v>
      </c>
      <c r="AZ41" s="152"/>
      <c r="BA41" s="160">
        <v>-2.6598162169091601</v>
      </c>
      <c r="BB41" s="161">
        <v>7.7287247401265205E-2</v>
      </c>
      <c r="BC41" s="162">
        <v>-1.3229842534726</v>
      </c>
      <c r="BD41" s="152"/>
      <c r="BE41" s="163">
        <v>0.86305135281753798</v>
      </c>
      <c r="BF41" s="38"/>
    </row>
    <row r="42" spans="1:70" x14ac:dyDescent="0.25">
      <c r="A42" s="20" t="s">
        <v>32</v>
      </c>
      <c r="B42" s="2" t="str">
        <f t="shared" si="0"/>
        <v>Southwest Virginia - Heart of Appalachia</v>
      </c>
      <c r="C42" s="2"/>
      <c r="D42" s="23" t="s">
        <v>93</v>
      </c>
      <c r="E42" s="26" t="s">
        <v>94</v>
      </c>
      <c r="F42" s="2"/>
      <c r="G42" s="179">
        <v>34.6711046511627</v>
      </c>
      <c r="H42" s="174">
        <v>46.462319121447003</v>
      </c>
      <c r="I42" s="174">
        <v>50.3987209302325</v>
      </c>
      <c r="J42" s="174">
        <v>50.630781653746702</v>
      </c>
      <c r="K42" s="174">
        <v>58.234954780361697</v>
      </c>
      <c r="L42" s="180">
        <v>48.079576227390099</v>
      </c>
      <c r="M42" s="174"/>
      <c r="N42" s="181">
        <v>66.676828165374602</v>
      </c>
      <c r="O42" s="182">
        <v>67.789593023255804</v>
      </c>
      <c r="P42" s="183">
        <v>67.233210594315196</v>
      </c>
      <c r="Q42" s="174"/>
      <c r="R42" s="184">
        <v>53.552043189368703</v>
      </c>
      <c r="S42" s="157"/>
      <c r="T42" s="158">
        <v>-25.037323600680899</v>
      </c>
      <c r="U42" s="152">
        <v>-19.449112456718101</v>
      </c>
      <c r="V42" s="152">
        <v>-14.901318771145201</v>
      </c>
      <c r="W42" s="152">
        <v>-6.27828788816214</v>
      </c>
      <c r="X42" s="152">
        <v>17.6207388309649</v>
      </c>
      <c r="Y42" s="159">
        <v>-9.8583347667163395</v>
      </c>
      <c r="Z42" s="152"/>
      <c r="AA42" s="160">
        <v>9.3756924349517696</v>
      </c>
      <c r="AB42" s="161">
        <v>11.4254815349657</v>
      </c>
      <c r="AC42" s="162">
        <v>10.3995538066638</v>
      </c>
      <c r="AD42" s="152"/>
      <c r="AE42" s="163">
        <v>-3.5070403002690802</v>
      </c>
      <c r="AF42" s="38"/>
      <c r="AG42" s="179">
        <v>36.253751614987003</v>
      </c>
      <c r="AH42" s="174">
        <v>46.838695090439202</v>
      </c>
      <c r="AI42" s="174">
        <v>50.483221899224802</v>
      </c>
      <c r="AJ42" s="174">
        <v>49.286988049095598</v>
      </c>
      <c r="AK42" s="174">
        <v>54.143163759689898</v>
      </c>
      <c r="AL42" s="180">
        <v>47.401164082687302</v>
      </c>
      <c r="AM42" s="174"/>
      <c r="AN42" s="181">
        <v>64.082918281653704</v>
      </c>
      <c r="AO42" s="182">
        <v>62.744526808785501</v>
      </c>
      <c r="AP42" s="183">
        <v>63.413722545219599</v>
      </c>
      <c r="AQ42" s="174"/>
      <c r="AR42" s="184">
        <v>51.976180786267903</v>
      </c>
      <c r="AS42" s="157"/>
      <c r="AT42" s="158">
        <v>0.52936133426266097</v>
      </c>
      <c r="AU42" s="152">
        <v>-1.37704113508834</v>
      </c>
      <c r="AV42" s="152">
        <v>1.03430909211497</v>
      </c>
      <c r="AW42" s="152">
        <v>3.39679187925399</v>
      </c>
      <c r="AX42" s="152">
        <v>11.0595482923045</v>
      </c>
      <c r="AY42" s="159">
        <v>3.0723436507725301</v>
      </c>
      <c r="AZ42" s="152"/>
      <c r="BA42" s="160">
        <v>1.3639378092588399</v>
      </c>
      <c r="BB42" s="161">
        <v>2.4080355204066102</v>
      </c>
      <c r="BC42" s="162">
        <v>1.8778031003475699</v>
      </c>
      <c r="BD42" s="152"/>
      <c r="BE42" s="163">
        <v>2.6527751653485399</v>
      </c>
      <c r="BF42" s="38"/>
    </row>
    <row r="43" spans="1:70" x14ac:dyDescent="0.25">
      <c r="A43" s="21" t="s">
        <v>33</v>
      </c>
      <c r="B43" s="2" t="str">
        <f t="shared" si="0"/>
        <v>Virginia Mountains</v>
      </c>
      <c r="C43" s="2"/>
      <c r="D43" s="24" t="s">
        <v>93</v>
      </c>
      <c r="E43" s="27" t="s">
        <v>94</v>
      </c>
      <c r="F43" s="2"/>
      <c r="G43" s="179">
        <v>52.1807911820394</v>
      </c>
      <c r="H43" s="174">
        <v>63.359507708953203</v>
      </c>
      <c r="I43" s="174">
        <v>75.323271571544396</v>
      </c>
      <c r="J43" s="174">
        <v>76.638639437381599</v>
      </c>
      <c r="K43" s="174">
        <v>80.045116310522005</v>
      </c>
      <c r="L43" s="180">
        <v>69.509465242088098</v>
      </c>
      <c r="M43" s="174"/>
      <c r="N43" s="181">
        <v>114.712979442791</v>
      </c>
      <c r="O43" s="182">
        <v>107.999959426562</v>
      </c>
      <c r="P43" s="183">
        <v>111.356469434676</v>
      </c>
      <c r="Q43" s="174"/>
      <c r="R43" s="184">
        <v>81.465752154256293</v>
      </c>
      <c r="S43" s="157"/>
      <c r="T43" s="158">
        <v>5.1173941900773103</v>
      </c>
      <c r="U43" s="152">
        <v>-8.4185501193452108</v>
      </c>
      <c r="V43" s="152">
        <v>3.0441237513509498</v>
      </c>
      <c r="W43" s="152">
        <v>2.6659349369195202</v>
      </c>
      <c r="X43" s="152">
        <v>3.4601023653246399</v>
      </c>
      <c r="Y43" s="159">
        <v>1.04911680153174</v>
      </c>
      <c r="Z43" s="152"/>
      <c r="AA43" s="160">
        <v>25.98209064565</v>
      </c>
      <c r="AB43" s="161">
        <v>19.286942939495201</v>
      </c>
      <c r="AC43" s="162">
        <v>22.644048050941901</v>
      </c>
      <c r="AD43" s="152"/>
      <c r="AE43" s="163">
        <v>8.5110554512128598</v>
      </c>
      <c r="AF43" s="38"/>
      <c r="AG43" s="179">
        <v>59.240055216605803</v>
      </c>
      <c r="AH43" s="174">
        <v>75.409681993251297</v>
      </c>
      <c r="AI43" s="174">
        <v>78.774360935481596</v>
      </c>
      <c r="AJ43" s="174">
        <v>81.183145693113005</v>
      </c>
      <c r="AK43" s="174">
        <v>88.738159290230399</v>
      </c>
      <c r="AL43" s="180">
        <v>76.679128712601695</v>
      </c>
      <c r="AM43" s="174"/>
      <c r="AN43" s="181">
        <v>114.792823781358</v>
      </c>
      <c r="AO43" s="182">
        <v>111.15082670473799</v>
      </c>
      <c r="AP43" s="183">
        <v>112.971825243048</v>
      </c>
      <c r="AQ43" s="174"/>
      <c r="AR43" s="184">
        <v>87.056432730064898</v>
      </c>
      <c r="AS43" s="157"/>
      <c r="AT43" s="158">
        <v>8.8352264398001203</v>
      </c>
      <c r="AU43" s="152">
        <v>0.845818062271955</v>
      </c>
      <c r="AV43" s="152">
        <v>-1.09482617249351</v>
      </c>
      <c r="AW43" s="152">
        <v>-0.402178107106691</v>
      </c>
      <c r="AX43" s="152">
        <v>4.2198460497937997</v>
      </c>
      <c r="AY43" s="159">
        <v>2.0998085041980499</v>
      </c>
      <c r="AZ43" s="152"/>
      <c r="BA43" s="160">
        <v>21.7863058825919</v>
      </c>
      <c r="BB43" s="161">
        <v>21.118755225085501</v>
      </c>
      <c r="BC43" s="162">
        <v>21.4569936129305</v>
      </c>
      <c r="BD43" s="152"/>
      <c r="BE43" s="163">
        <v>8.5224262765666996</v>
      </c>
      <c r="BF43" s="38"/>
    </row>
    <row r="44" spans="1:70" x14ac:dyDescent="0.25">
      <c r="A44" s="20" t="s">
        <v>108</v>
      </c>
      <c r="B44" s="2" t="s">
        <v>17</v>
      </c>
      <c r="D44" s="24" t="s">
        <v>93</v>
      </c>
      <c r="E44" s="27" t="s">
        <v>94</v>
      </c>
      <c r="G44" s="179">
        <v>117.446367106176</v>
      </c>
      <c r="H44" s="174">
        <v>152.43207147813999</v>
      </c>
      <c r="I44" s="174">
        <v>189.82151283830601</v>
      </c>
      <c r="J44" s="174">
        <v>202.035315752949</v>
      </c>
      <c r="K44" s="174">
        <v>196.34473976405201</v>
      </c>
      <c r="L44" s="180">
        <v>171.616001387925</v>
      </c>
      <c r="M44" s="174"/>
      <c r="N44" s="181">
        <v>230.13777931991601</v>
      </c>
      <c r="O44" s="182">
        <v>241.72810201249101</v>
      </c>
      <c r="P44" s="183">
        <v>235.93294066620399</v>
      </c>
      <c r="Q44" s="174"/>
      <c r="R44" s="184">
        <v>189.99226975314701</v>
      </c>
      <c r="S44" s="157"/>
      <c r="T44" s="158">
        <v>-6.8944439318958901</v>
      </c>
      <c r="U44" s="152">
        <v>-6.5004037472399201</v>
      </c>
      <c r="V44" s="152">
        <v>6.7971186728559401</v>
      </c>
      <c r="W44" s="152">
        <v>-0.48369536984871903</v>
      </c>
      <c r="X44" s="152">
        <v>11.29454775902</v>
      </c>
      <c r="Y44" s="159">
        <v>1.3860115327504201</v>
      </c>
      <c r="Z44" s="152"/>
      <c r="AA44" s="160">
        <v>10.479036190041001</v>
      </c>
      <c r="AB44" s="161">
        <v>1.24769979743189</v>
      </c>
      <c r="AC44" s="162">
        <v>5.5490868374647198</v>
      </c>
      <c r="AD44" s="152"/>
      <c r="AE44" s="163">
        <v>2.8249522715764899</v>
      </c>
      <c r="AF44" s="38"/>
      <c r="AG44" s="179">
        <v>159.11035218598099</v>
      </c>
      <c r="AH44" s="174">
        <v>196.471583102012</v>
      </c>
      <c r="AI44" s="174">
        <v>212.25987942401099</v>
      </c>
      <c r="AJ44" s="174">
        <v>201.18139139486399</v>
      </c>
      <c r="AK44" s="174">
        <v>210.44033049965299</v>
      </c>
      <c r="AL44" s="180">
        <v>195.89270732130399</v>
      </c>
      <c r="AM44" s="174"/>
      <c r="AN44" s="181">
        <v>285.753537473976</v>
      </c>
      <c r="AO44" s="182">
        <v>279.74317140874302</v>
      </c>
      <c r="AP44" s="183">
        <v>282.74835444135999</v>
      </c>
      <c r="AQ44" s="174"/>
      <c r="AR44" s="184">
        <v>220.70860649846301</v>
      </c>
      <c r="AS44" s="157"/>
      <c r="AT44" s="158">
        <v>9.8812454068278193</v>
      </c>
      <c r="AU44" s="152">
        <v>7.9800992552907299</v>
      </c>
      <c r="AV44" s="152">
        <v>10.1796855532147</v>
      </c>
      <c r="AW44" s="152">
        <v>-3.6248744312418202</v>
      </c>
      <c r="AX44" s="152">
        <v>3.52252215529986</v>
      </c>
      <c r="AY44" s="159">
        <v>5.1568986132031496</v>
      </c>
      <c r="AZ44" s="152"/>
      <c r="BA44" s="160">
        <v>17.292063493623299</v>
      </c>
      <c r="BB44" s="161">
        <v>11.038769817243701</v>
      </c>
      <c r="BC44" s="162">
        <v>14.1130034401285</v>
      </c>
      <c r="BD44" s="152"/>
      <c r="BE44" s="163">
        <v>8.2671353806330394</v>
      </c>
    </row>
    <row r="45" spans="1:70" x14ac:dyDescent="0.25">
      <c r="A45" s="20" t="s">
        <v>109</v>
      </c>
      <c r="B45" s="2" t="s">
        <v>18</v>
      </c>
      <c r="D45" s="24" t="s">
        <v>93</v>
      </c>
      <c r="E45" s="27" t="s">
        <v>94</v>
      </c>
      <c r="G45" s="179">
        <v>85.817949911587405</v>
      </c>
      <c r="H45" s="174">
        <v>119.711941106419</v>
      </c>
      <c r="I45" s="174">
        <v>153.09026018548499</v>
      </c>
      <c r="J45" s="174">
        <v>155.779758940492</v>
      </c>
      <c r="K45" s="174">
        <v>136.35256540723901</v>
      </c>
      <c r="L45" s="180">
        <v>130.150495110245</v>
      </c>
      <c r="M45" s="174"/>
      <c r="N45" s="181">
        <v>160.67251127711</v>
      </c>
      <c r="O45" s="182">
        <v>164.421914041355</v>
      </c>
      <c r="P45" s="183">
        <v>162.547212659232</v>
      </c>
      <c r="Q45" s="174"/>
      <c r="R45" s="184">
        <v>139.40670012424101</v>
      </c>
      <c r="S45" s="157"/>
      <c r="T45" s="158">
        <v>-5.8881224926059302E-2</v>
      </c>
      <c r="U45" s="152">
        <v>-11.7364819054209</v>
      </c>
      <c r="V45" s="152">
        <v>-3.1444653401044</v>
      </c>
      <c r="W45" s="152">
        <v>-4.7687710314817497</v>
      </c>
      <c r="X45" s="152">
        <v>-4.4272034402022697</v>
      </c>
      <c r="Y45" s="159">
        <v>-5.1116232984327796</v>
      </c>
      <c r="Z45" s="152"/>
      <c r="AA45" s="160">
        <v>11.349610442750199</v>
      </c>
      <c r="AB45" s="161">
        <v>8.3038837620917292</v>
      </c>
      <c r="AC45" s="162">
        <v>9.7880735868233195</v>
      </c>
      <c r="AD45" s="152"/>
      <c r="AE45" s="163">
        <v>-0.61842073981719103</v>
      </c>
      <c r="AF45" s="38"/>
      <c r="AG45" s="179">
        <v>101.3902741902</v>
      </c>
      <c r="AH45" s="174">
        <v>136.34071480789501</v>
      </c>
      <c r="AI45" s="174">
        <v>155.605913061526</v>
      </c>
      <c r="AJ45" s="174">
        <v>145.46598326926201</v>
      </c>
      <c r="AK45" s="174">
        <v>140.72394345479799</v>
      </c>
      <c r="AL45" s="180">
        <v>135.90628842682801</v>
      </c>
      <c r="AM45" s="174"/>
      <c r="AN45" s="181">
        <v>170.60372967314501</v>
      </c>
      <c r="AO45" s="182">
        <v>165.43216597180799</v>
      </c>
      <c r="AP45" s="183">
        <v>168.017947822477</v>
      </c>
      <c r="AQ45" s="174"/>
      <c r="AR45" s="184">
        <v>145.08140310029501</v>
      </c>
      <c r="AS45" s="157"/>
      <c r="AT45" s="158">
        <v>4.4922374878847604</v>
      </c>
      <c r="AU45" s="152">
        <v>1.5429797248025401</v>
      </c>
      <c r="AV45" s="152">
        <v>6.5324656460961004</v>
      </c>
      <c r="AW45" s="152">
        <v>-3.6762496222691801</v>
      </c>
      <c r="AX45" s="152">
        <v>-1.86079553972691</v>
      </c>
      <c r="AY45" s="159">
        <v>1.14962417002925</v>
      </c>
      <c r="AZ45" s="152"/>
      <c r="BA45" s="160">
        <v>13.548040186081501</v>
      </c>
      <c r="BB45" s="161">
        <v>12.6567235632217</v>
      </c>
      <c r="BC45" s="162">
        <v>13.107484796035401</v>
      </c>
      <c r="BD45" s="152"/>
      <c r="BE45" s="163">
        <v>4.81612207873183</v>
      </c>
    </row>
    <row r="46" spans="1:70" x14ac:dyDescent="0.25">
      <c r="A46" s="20" t="s">
        <v>110</v>
      </c>
      <c r="B46" s="2" t="s">
        <v>19</v>
      </c>
      <c r="D46" s="24" t="s">
        <v>93</v>
      </c>
      <c r="E46" s="27" t="s">
        <v>94</v>
      </c>
      <c r="G46" s="179">
        <v>74.961777349540398</v>
      </c>
      <c r="H46" s="174">
        <v>98.754758375333495</v>
      </c>
      <c r="I46" s="174">
        <v>117.734715979839</v>
      </c>
      <c r="J46" s="174">
        <v>128.96311592054499</v>
      </c>
      <c r="K46" s="174">
        <v>118.582799584939</v>
      </c>
      <c r="L46" s="180">
        <v>107.799433442039</v>
      </c>
      <c r="M46" s="174"/>
      <c r="N46" s="181">
        <v>138.130087162763</v>
      </c>
      <c r="O46" s="182">
        <v>138.37871479395099</v>
      </c>
      <c r="P46" s="183">
        <v>138.25440097835701</v>
      </c>
      <c r="Q46" s="174"/>
      <c r="R46" s="184">
        <v>116.50085273813001</v>
      </c>
      <c r="S46" s="157"/>
      <c r="T46" s="158">
        <v>-5.62558096194791</v>
      </c>
      <c r="U46" s="152">
        <v>-12.381055241107701</v>
      </c>
      <c r="V46" s="152">
        <v>-9.3799112824824906</v>
      </c>
      <c r="W46" s="152">
        <v>-2.4627138502677801</v>
      </c>
      <c r="X46" s="152">
        <v>0.112521831598447</v>
      </c>
      <c r="Y46" s="159">
        <v>-5.8897628623072897</v>
      </c>
      <c r="Z46" s="152"/>
      <c r="AA46" s="160">
        <v>6.6283730108774597</v>
      </c>
      <c r="AB46" s="161">
        <v>1.6940995819875699</v>
      </c>
      <c r="AC46" s="162">
        <v>4.1005832432925704</v>
      </c>
      <c r="AD46" s="152"/>
      <c r="AE46" s="163">
        <v>-2.7244783243957098</v>
      </c>
      <c r="AF46" s="38"/>
      <c r="AG46" s="179">
        <v>86.373606111374599</v>
      </c>
      <c r="AH46" s="174">
        <v>109.497702366127</v>
      </c>
      <c r="AI46" s="174">
        <v>121.907621197295</v>
      </c>
      <c r="AJ46" s="174">
        <v>118.20767619937099</v>
      </c>
      <c r="AK46" s="174">
        <v>115.908504492083</v>
      </c>
      <c r="AL46" s="180">
        <v>110.379306787722</v>
      </c>
      <c r="AM46" s="174"/>
      <c r="AN46" s="181">
        <v>142.282517271541</v>
      </c>
      <c r="AO46" s="182">
        <v>139.13533327403101</v>
      </c>
      <c r="AP46" s="183">
        <v>140.70892527278599</v>
      </c>
      <c r="AQ46" s="174"/>
      <c r="AR46" s="184">
        <v>119.044985481616</v>
      </c>
      <c r="AS46" s="157"/>
      <c r="AT46" s="158">
        <v>1.2880256234218399</v>
      </c>
      <c r="AU46" s="152">
        <v>-1.0889168541262699</v>
      </c>
      <c r="AV46" s="152">
        <v>2.55820677621649</v>
      </c>
      <c r="AW46" s="152">
        <v>-3.3277456484097101</v>
      </c>
      <c r="AX46" s="152">
        <v>-1.7387164733152001</v>
      </c>
      <c r="AY46" s="159">
        <v>-0.57376397969968995</v>
      </c>
      <c r="AZ46" s="152"/>
      <c r="BA46" s="160">
        <v>5.7919672279674597</v>
      </c>
      <c r="BB46" s="161">
        <v>4.0332866407691697</v>
      </c>
      <c r="BC46" s="162">
        <v>4.9150907860123496</v>
      </c>
      <c r="BD46" s="152"/>
      <c r="BE46" s="163">
        <v>1.21455255390098</v>
      </c>
    </row>
    <row r="47" spans="1:70" x14ac:dyDescent="0.25">
      <c r="A47" s="20" t="s">
        <v>111</v>
      </c>
      <c r="B47" s="2" t="s">
        <v>20</v>
      </c>
      <c r="D47" s="24" t="s">
        <v>93</v>
      </c>
      <c r="E47" s="27" t="s">
        <v>94</v>
      </c>
      <c r="G47" s="179">
        <v>59.635810901588201</v>
      </c>
      <c r="H47" s="174">
        <v>78.211574060745605</v>
      </c>
      <c r="I47" s="174">
        <v>87.277505637925202</v>
      </c>
      <c r="J47" s="174">
        <v>95.814874286262594</v>
      </c>
      <c r="K47" s="174">
        <v>95.199611343025694</v>
      </c>
      <c r="L47" s="180">
        <v>83.227875245909502</v>
      </c>
      <c r="M47" s="174"/>
      <c r="N47" s="181">
        <v>122.369488508228</v>
      </c>
      <c r="O47" s="182">
        <v>121.31960222638</v>
      </c>
      <c r="P47" s="183">
        <v>121.84454536730399</v>
      </c>
      <c r="Q47" s="174"/>
      <c r="R47" s="184">
        <v>94.261209566308096</v>
      </c>
      <c r="S47" s="157"/>
      <c r="T47" s="158">
        <v>-4.90834909977103</v>
      </c>
      <c r="U47" s="152">
        <v>-7.85882998317273</v>
      </c>
      <c r="V47" s="152">
        <v>-6.8214502906019296</v>
      </c>
      <c r="W47" s="152">
        <v>-2.1012564514504999</v>
      </c>
      <c r="X47" s="152">
        <v>4.4601461070105497</v>
      </c>
      <c r="Y47" s="159">
        <v>-3.2840358758756998</v>
      </c>
      <c r="Z47" s="152"/>
      <c r="AA47" s="160">
        <v>9.1537992909876493</v>
      </c>
      <c r="AB47" s="161">
        <v>4.15347673377258</v>
      </c>
      <c r="AC47" s="162">
        <v>6.6057961624851202</v>
      </c>
      <c r="AD47" s="152"/>
      <c r="AE47" s="163">
        <v>0.14721124426948501</v>
      </c>
      <c r="AF47" s="38"/>
      <c r="AG47" s="179">
        <v>66.5900198809545</v>
      </c>
      <c r="AH47" s="174">
        <v>83.584296568583198</v>
      </c>
      <c r="AI47" s="174">
        <v>89.729391787236494</v>
      </c>
      <c r="AJ47" s="174">
        <v>90.930806027495905</v>
      </c>
      <c r="AK47" s="174">
        <v>92.887098457105097</v>
      </c>
      <c r="AL47" s="180">
        <v>84.746154952851697</v>
      </c>
      <c r="AM47" s="174"/>
      <c r="AN47" s="181">
        <v>125.31638374257</v>
      </c>
      <c r="AO47" s="182">
        <v>123.718466230413</v>
      </c>
      <c r="AP47" s="183">
        <v>124.517424986492</v>
      </c>
      <c r="AQ47" s="174"/>
      <c r="AR47" s="184">
        <v>96.110914968880493</v>
      </c>
      <c r="AS47" s="157"/>
      <c r="AT47" s="158">
        <v>3.2472831230274299</v>
      </c>
      <c r="AU47" s="152">
        <v>0.74936004284075597</v>
      </c>
      <c r="AV47" s="152">
        <v>1.5915000047285099</v>
      </c>
      <c r="AW47" s="152">
        <v>0.35916480721712901</v>
      </c>
      <c r="AX47" s="152">
        <v>0.98869271105474699</v>
      </c>
      <c r="AY47" s="159">
        <v>1.27925395243222</v>
      </c>
      <c r="AZ47" s="152"/>
      <c r="BA47" s="160">
        <v>6.8223078468201397</v>
      </c>
      <c r="BB47" s="161">
        <v>5.5050997512895004</v>
      </c>
      <c r="BC47" s="162">
        <v>6.1638439400427902</v>
      </c>
      <c r="BD47" s="152"/>
      <c r="BE47" s="163">
        <v>3.0346379446026601</v>
      </c>
    </row>
    <row r="48" spans="1:70" x14ac:dyDescent="0.25">
      <c r="A48" s="20" t="s">
        <v>112</v>
      </c>
      <c r="B48" s="2" t="s">
        <v>21</v>
      </c>
      <c r="D48" s="24" t="s">
        <v>93</v>
      </c>
      <c r="E48" s="27" t="s">
        <v>94</v>
      </c>
      <c r="G48" s="179">
        <v>43.674387130848103</v>
      </c>
      <c r="H48" s="174">
        <v>51.896381321244597</v>
      </c>
      <c r="I48" s="174">
        <v>56.9293574226486</v>
      </c>
      <c r="J48" s="174">
        <v>59.431398265921302</v>
      </c>
      <c r="K48" s="174">
        <v>60.972258263280601</v>
      </c>
      <c r="L48" s="180">
        <v>54.580756480788601</v>
      </c>
      <c r="M48" s="174"/>
      <c r="N48" s="181">
        <v>79.467828880770995</v>
      </c>
      <c r="O48" s="182">
        <v>78.534110294441206</v>
      </c>
      <c r="P48" s="183">
        <v>79.000969587606093</v>
      </c>
      <c r="Q48" s="174"/>
      <c r="R48" s="184">
        <v>61.557960225593597</v>
      </c>
      <c r="S48" s="157"/>
      <c r="T48" s="158">
        <v>-5.3007561205028599</v>
      </c>
      <c r="U48" s="152">
        <v>-8.7883288760945604</v>
      </c>
      <c r="V48" s="152">
        <v>-5.7082274931777199</v>
      </c>
      <c r="W48" s="152">
        <v>-1.8150544819971699</v>
      </c>
      <c r="X48" s="152">
        <v>2.24245481400584</v>
      </c>
      <c r="Y48" s="159">
        <v>-3.7568085964222102</v>
      </c>
      <c r="Z48" s="152"/>
      <c r="AA48" s="160">
        <v>7.2710026396606899</v>
      </c>
      <c r="AB48" s="161">
        <v>0.74609950301065098</v>
      </c>
      <c r="AC48" s="162">
        <v>3.92548145742406</v>
      </c>
      <c r="AD48" s="152"/>
      <c r="AE48" s="163">
        <v>-1.07546271716718</v>
      </c>
      <c r="AF48" s="38"/>
      <c r="AG48" s="179">
        <v>48.037831624762397</v>
      </c>
      <c r="AH48" s="174">
        <v>55.8709858159162</v>
      </c>
      <c r="AI48" s="174">
        <v>59.278506685494897</v>
      </c>
      <c r="AJ48" s="174">
        <v>59.681412007413599</v>
      </c>
      <c r="AK48" s="174">
        <v>61.409639248047299</v>
      </c>
      <c r="AL48" s="180">
        <v>56.858271888383499</v>
      </c>
      <c r="AM48" s="174"/>
      <c r="AN48" s="181">
        <v>83.660224284012102</v>
      </c>
      <c r="AO48" s="182">
        <v>82.265333392171499</v>
      </c>
      <c r="AP48" s="183">
        <v>82.962778838091793</v>
      </c>
      <c r="AQ48" s="174"/>
      <c r="AR48" s="184">
        <v>64.319524633120295</v>
      </c>
      <c r="AS48" s="157"/>
      <c r="AT48" s="158">
        <v>1.45218304516354</v>
      </c>
      <c r="AU48" s="152">
        <v>0.189727056301805</v>
      </c>
      <c r="AV48" s="152">
        <v>1.1559904843731299</v>
      </c>
      <c r="AW48" s="152">
        <v>1.7280490354992899</v>
      </c>
      <c r="AX48" s="152">
        <v>1.34183074995999</v>
      </c>
      <c r="AY48" s="159">
        <v>1.17827641019225</v>
      </c>
      <c r="AZ48" s="152"/>
      <c r="BA48" s="160">
        <v>7.9364082035209602</v>
      </c>
      <c r="BB48" s="161">
        <v>5.1869030051974496</v>
      </c>
      <c r="BC48" s="162">
        <v>6.5554764121464801</v>
      </c>
      <c r="BD48" s="152"/>
      <c r="BE48" s="163">
        <v>3.1001984942463299</v>
      </c>
    </row>
    <row r="49" spans="1:57" x14ac:dyDescent="0.25">
      <c r="A49" s="21" t="s">
        <v>113</v>
      </c>
      <c r="B49" s="2" t="s">
        <v>22</v>
      </c>
      <c r="D49" s="24" t="s">
        <v>93</v>
      </c>
      <c r="E49" s="27" t="s">
        <v>94</v>
      </c>
      <c r="G49" s="179">
        <v>33.881479114997603</v>
      </c>
      <c r="H49" s="174">
        <v>37.238862523397202</v>
      </c>
      <c r="I49" s="174">
        <v>38.754237189985901</v>
      </c>
      <c r="J49" s="174">
        <v>40.008708817852103</v>
      </c>
      <c r="K49" s="174">
        <v>41.248467492395797</v>
      </c>
      <c r="L49" s="180">
        <v>38.226351027725698</v>
      </c>
      <c r="M49" s="174"/>
      <c r="N49" s="181">
        <v>54.379386461745398</v>
      </c>
      <c r="O49" s="182">
        <v>55.759266840196503</v>
      </c>
      <c r="P49" s="183">
        <v>55.069326650970901</v>
      </c>
      <c r="Q49" s="174"/>
      <c r="R49" s="184">
        <v>43.038629777224401</v>
      </c>
      <c r="S49" s="157"/>
      <c r="T49" s="158">
        <v>-0.118056251607077</v>
      </c>
      <c r="U49" s="152">
        <v>-1.5386757021730599</v>
      </c>
      <c r="V49" s="152">
        <v>-0.813825652469921</v>
      </c>
      <c r="W49" s="152">
        <v>0.76783518121911698</v>
      </c>
      <c r="X49" s="152">
        <v>3.6044825958044102</v>
      </c>
      <c r="Y49" s="159">
        <v>0.42029841410933699</v>
      </c>
      <c r="Z49" s="152"/>
      <c r="AA49" s="160">
        <v>4.8077606290784596</v>
      </c>
      <c r="AB49" s="161">
        <v>0.815801361037929</v>
      </c>
      <c r="AC49" s="162">
        <v>2.7480399303466898</v>
      </c>
      <c r="AD49" s="152"/>
      <c r="AE49" s="163">
        <v>1.2589428722465601</v>
      </c>
      <c r="AG49" s="179">
        <v>36.0261117118039</v>
      </c>
      <c r="AH49" s="174">
        <v>37.9181599555451</v>
      </c>
      <c r="AI49" s="174">
        <v>39.192605170069001</v>
      </c>
      <c r="AJ49" s="174">
        <v>40.391440450251501</v>
      </c>
      <c r="AK49" s="174">
        <v>43.523746916676401</v>
      </c>
      <c r="AL49" s="180">
        <v>39.410412840869199</v>
      </c>
      <c r="AM49" s="174"/>
      <c r="AN49" s="181">
        <v>61.969814895297098</v>
      </c>
      <c r="AO49" s="182">
        <v>61.134477964874797</v>
      </c>
      <c r="AP49" s="183">
        <v>61.552146430085898</v>
      </c>
      <c r="AQ49" s="174"/>
      <c r="AR49" s="184">
        <v>45.736622437788199</v>
      </c>
      <c r="AS49" s="157"/>
      <c r="AT49" s="158">
        <v>3.9986491558723101</v>
      </c>
      <c r="AU49" s="152">
        <v>1.0542540406938301</v>
      </c>
      <c r="AV49" s="152">
        <v>1.8671265217186099</v>
      </c>
      <c r="AW49" s="152">
        <v>0.64351217558449403</v>
      </c>
      <c r="AX49" s="152">
        <v>-0.43767933487815602</v>
      </c>
      <c r="AY49" s="159">
        <v>1.3166190827540101</v>
      </c>
      <c r="AZ49" s="152"/>
      <c r="BA49" s="160">
        <v>8.7837452816224602</v>
      </c>
      <c r="BB49" s="161">
        <v>5.9596501833579696</v>
      </c>
      <c r="BC49" s="162">
        <v>7.3627086569787403</v>
      </c>
      <c r="BD49" s="152"/>
      <c r="BE49" s="163">
        <v>3.5560093295470998</v>
      </c>
    </row>
    <row r="50" spans="1:57" x14ac:dyDescent="0.25">
      <c r="A50" s="33" t="s">
        <v>48</v>
      </c>
      <c r="B50" t="s">
        <v>48</v>
      </c>
      <c r="D50" s="24" t="s">
        <v>93</v>
      </c>
      <c r="E50" s="27" t="s">
        <v>94</v>
      </c>
      <c r="G50" s="179">
        <v>53.542629952233703</v>
      </c>
      <c r="H50" s="174">
        <v>80.794605226187102</v>
      </c>
      <c r="I50" s="174">
        <v>90.2215987636976</v>
      </c>
      <c r="J50" s="174">
        <v>91.765650463613298</v>
      </c>
      <c r="K50" s="174">
        <v>91.0699859511098</v>
      </c>
      <c r="L50" s="180">
        <v>81.478894071368302</v>
      </c>
      <c r="M50" s="174"/>
      <c r="N50" s="181">
        <v>115.07773531890901</v>
      </c>
      <c r="O50" s="182">
        <v>105.487229558864</v>
      </c>
      <c r="P50" s="183">
        <v>110.282482438887</v>
      </c>
      <c r="Q50" s="174"/>
      <c r="R50" s="184">
        <v>89.708490747802301</v>
      </c>
      <c r="S50" s="157"/>
      <c r="T50" s="158">
        <v>-4.9233553441616902</v>
      </c>
      <c r="U50" s="152">
        <v>-9.1144719964748102</v>
      </c>
      <c r="V50" s="152">
        <v>-1.0597161095040999</v>
      </c>
      <c r="W50" s="152">
        <v>4.9748811865885996</v>
      </c>
      <c r="X50" s="152">
        <v>16.493441735579299</v>
      </c>
      <c r="Y50" s="159">
        <v>1.34364739288288</v>
      </c>
      <c r="Z50" s="152"/>
      <c r="AA50" s="160">
        <v>32.080599744329398</v>
      </c>
      <c r="AB50" s="161">
        <v>17.979766838790301</v>
      </c>
      <c r="AC50" s="162">
        <v>24.9389516326099</v>
      </c>
      <c r="AD50" s="152"/>
      <c r="AE50" s="163">
        <v>8.5437286762947409</v>
      </c>
      <c r="AG50" s="179">
        <v>56.670365271143503</v>
      </c>
      <c r="AH50" s="174">
        <v>83.365984827198602</v>
      </c>
      <c r="AI50" s="174">
        <v>88.675306265805006</v>
      </c>
      <c r="AJ50" s="174">
        <v>84.3490720708064</v>
      </c>
      <c r="AK50" s="174">
        <v>81.027072211295305</v>
      </c>
      <c r="AL50" s="180">
        <v>78.817560129249699</v>
      </c>
      <c r="AM50" s="174"/>
      <c r="AN50" s="181">
        <v>101.797709328463</v>
      </c>
      <c r="AO50" s="182">
        <v>100.500966563641</v>
      </c>
      <c r="AP50" s="183">
        <v>101.149337946052</v>
      </c>
      <c r="AQ50" s="174"/>
      <c r="AR50" s="184">
        <v>85.198068076907603</v>
      </c>
      <c r="AS50" s="157"/>
      <c r="AT50" s="158">
        <v>-4.6470121482215498</v>
      </c>
      <c r="AU50" s="152">
        <v>-1.74863198269869</v>
      </c>
      <c r="AV50" s="152">
        <v>1.0501894227753501</v>
      </c>
      <c r="AW50" s="152">
        <v>0.38351673637156403</v>
      </c>
      <c r="AX50" s="152">
        <v>-1.99329578593751</v>
      </c>
      <c r="AY50" s="159">
        <v>-1.16609323373031</v>
      </c>
      <c r="AZ50" s="152"/>
      <c r="BA50" s="160">
        <v>9.08415841162447</v>
      </c>
      <c r="BB50" s="161">
        <v>6.5236670331928703</v>
      </c>
      <c r="BC50" s="162">
        <v>7.7969148177554803</v>
      </c>
      <c r="BD50" s="152"/>
      <c r="BE50" s="163">
        <v>1.7023325795995199</v>
      </c>
    </row>
    <row r="51" spans="1:57" x14ac:dyDescent="0.25">
      <c r="A51" s="144" t="s">
        <v>53</v>
      </c>
      <c r="B51" t="s">
        <v>53</v>
      </c>
      <c r="D51" s="24" t="s">
        <v>93</v>
      </c>
      <c r="E51" s="27" t="s">
        <v>94</v>
      </c>
      <c r="G51" s="179">
        <v>43.281732319391601</v>
      </c>
      <c r="H51" s="174">
        <v>50.299172623574101</v>
      </c>
      <c r="I51" s="174">
        <v>54.141066159695797</v>
      </c>
      <c r="J51" s="174">
        <v>54.706698098859299</v>
      </c>
      <c r="K51" s="174">
        <v>56.892529277566503</v>
      </c>
      <c r="L51" s="180">
        <v>51.864239695817403</v>
      </c>
      <c r="M51" s="174"/>
      <c r="N51" s="181">
        <v>77.319321673003799</v>
      </c>
      <c r="O51" s="182">
        <v>79.919093536121594</v>
      </c>
      <c r="P51" s="183">
        <v>78.619207604562703</v>
      </c>
      <c r="Q51" s="174"/>
      <c r="R51" s="184">
        <v>59.508516241173197</v>
      </c>
      <c r="S51" s="157"/>
      <c r="T51" s="158">
        <v>-6.5588874343579402</v>
      </c>
      <c r="U51" s="152">
        <v>-14.0762587383193</v>
      </c>
      <c r="V51" s="152">
        <v>-11.4649065839776</v>
      </c>
      <c r="W51" s="152">
        <v>-8.5476806866516704</v>
      </c>
      <c r="X51" s="152">
        <v>-6.8492552784258098</v>
      </c>
      <c r="Y51" s="159">
        <v>-9.6148580812703308</v>
      </c>
      <c r="Z51" s="152"/>
      <c r="AA51" s="160">
        <v>-5.9106976850461397</v>
      </c>
      <c r="AB51" s="161">
        <v>-2.7866701366903199</v>
      </c>
      <c r="AC51" s="162">
        <v>-4.3483657082432901</v>
      </c>
      <c r="AD51" s="152"/>
      <c r="AE51" s="163">
        <v>-7.6965042671340704</v>
      </c>
      <c r="AG51" s="179">
        <v>45.595809125475199</v>
      </c>
      <c r="AH51" s="174">
        <v>54.425522813688197</v>
      </c>
      <c r="AI51" s="174">
        <v>57.5625171102661</v>
      </c>
      <c r="AJ51" s="174">
        <v>59.282572623574097</v>
      </c>
      <c r="AK51" s="174">
        <v>62.756936501901102</v>
      </c>
      <c r="AL51" s="180">
        <v>55.924671634980903</v>
      </c>
      <c r="AM51" s="174"/>
      <c r="AN51" s="181">
        <v>83.802833840304103</v>
      </c>
      <c r="AO51" s="182">
        <v>85.165123954372604</v>
      </c>
      <c r="AP51" s="183">
        <v>84.483978897338403</v>
      </c>
      <c r="AQ51" s="174"/>
      <c r="AR51" s="184">
        <v>64.084473709940198</v>
      </c>
      <c r="AS51" s="157"/>
      <c r="AT51" s="158">
        <v>-4.2868531122329703</v>
      </c>
      <c r="AU51" s="152">
        <v>-5.9634224741564399</v>
      </c>
      <c r="AV51" s="152">
        <v>-4.7335348616347899</v>
      </c>
      <c r="AW51" s="152">
        <v>-1.49781667494409</v>
      </c>
      <c r="AX51" s="152">
        <v>0.61124450599675195</v>
      </c>
      <c r="AY51" s="159">
        <v>-3.0759124600725101</v>
      </c>
      <c r="AZ51" s="152"/>
      <c r="BA51" s="160">
        <v>-1.23864598282363</v>
      </c>
      <c r="BB51" s="161">
        <v>-3.9846986656992698</v>
      </c>
      <c r="BC51" s="162">
        <v>-2.64209634640675</v>
      </c>
      <c r="BD51" s="152"/>
      <c r="BE51" s="163">
        <v>-2.91296439819356</v>
      </c>
    </row>
    <row r="52" spans="1:57" x14ac:dyDescent="0.25">
      <c r="A52" s="145" t="s">
        <v>60</v>
      </c>
      <c r="B52" t="s">
        <v>60</v>
      </c>
      <c r="D52" s="24" t="s">
        <v>93</v>
      </c>
      <c r="E52" s="27" t="s">
        <v>94</v>
      </c>
      <c r="G52" s="185">
        <v>49.125817714075701</v>
      </c>
      <c r="H52" s="186">
        <v>71.3139617787578</v>
      </c>
      <c r="I52" s="186">
        <v>83.6888019110621</v>
      </c>
      <c r="J52" s="186">
        <v>98.936703417860997</v>
      </c>
      <c r="K52" s="186">
        <v>104.298518926865</v>
      </c>
      <c r="L52" s="187">
        <v>81.472760749724301</v>
      </c>
      <c r="M52" s="174"/>
      <c r="N52" s="188">
        <v>114.676923925027</v>
      </c>
      <c r="O52" s="189">
        <v>116.290073502388</v>
      </c>
      <c r="P52" s="190">
        <v>115.483498713708</v>
      </c>
      <c r="Q52" s="174"/>
      <c r="R52" s="191">
        <v>91.190114453719701</v>
      </c>
      <c r="S52" s="157"/>
      <c r="T52" s="164">
        <v>6.6225453576075797</v>
      </c>
      <c r="U52" s="165">
        <v>8.4757453583028592</v>
      </c>
      <c r="V52" s="165">
        <v>9.7121091155186203</v>
      </c>
      <c r="W52" s="165">
        <v>12.145884681294101</v>
      </c>
      <c r="X52" s="165">
        <v>23.2933242121406</v>
      </c>
      <c r="Y52" s="166">
        <v>12.8706823513225</v>
      </c>
      <c r="Z52" s="152"/>
      <c r="AA52" s="167">
        <v>40.615425744972498</v>
      </c>
      <c r="AB52" s="168">
        <v>57.083341271985603</v>
      </c>
      <c r="AC52" s="169">
        <v>48.451257400977099</v>
      </c>
      <c r="AD52" s="152"/>
      <c r="AE52" s="170">
        <v>23.5886326133989</v>
      </c>
      <c r="AG52" s="185">
        <v>57.508519845644898</v>
      </c>
      <c r="AH52" s="186">
        <v>74.063250643145906</v>
      </c>
      <c r="AI52" s="186">
        <v>82.113246049246598</v>
      </c>
      <c r="AJ52" s="186">
        <v>82.483912164645304</v>
      </c>
      <c r="AK52" s="186">
        <v>80.070087284086696</v>
      </c>
      <c r="AL52" s="187">
        <v>75.247803197353903</v>
      </c>
      <c r="AM52" s="174"/>
      <c r="AN52" s="188">
        <v>95.369545203969096</v>
      </c>
      <c r="AO52" s="189">
        <v>92.146690554943007</v>
      </c>
      <c r="AP52" s="190">
        <v>93.758117879455995</v>
      </c>
      <c r="AQ52" s="174"/>
      <c r="AR52" s="191">
        <v>80.536464535097295</v>
      </c>
      <c r="AS52" s="157"/>
      <c r="AT52" s="164">
        <v>18.2366675423517</v>
      </c>
      <c r="AU52" s="165">
        <v>14.548296282910099</v>
      </c>
      <c r="AV52" s="165">
        <v>20.994488990560399</v>
      </c>
      <c r="AW52" s="165">
        <v>15.451121583751201</v>
      </c>
      <c r="AX52" s="165">
        <v>16.7586997252202</v>
      </c>
      <c r="AY52" s="166">
        <v>17.112636836897099</v>
      </c>
      <c r="AZ52" s="152"/>
      <c r="BA52" s="167">
        <v>18.712009516612401</v>
      </c>
      <c r="BB52" s="168">
        <v>18.520115089116899</v>
      </c>
      <c r="BC52" s="169">
        <v>18.617633765545701</v>
      </c>
      <c r="BD52" s="152"/>
      <c r="BE52" s="170">
        <v>17.603676678805801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7" sqref="G27"/>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0"/>
      <c r="B1" s="10" t="s">
        <v>122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x14ac:dyDescent="0.5">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x14ac:dyDescent="0.5">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x14ac:dyDescent="0.35">
      <c r="A4" s="14" t="s">
        <v>123</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x14ac:dyDescent="0.35">
      <c r="A5" s="240" t="str">
        <f>HYPERLINK("http://www.str.com/data-insights/resources/glossary", "For all STR definitions, please visit www.str.com/data-insights/resources/glossary")</f>
        <v>For all STR definitions, please visit www.str.com/data-insights/resources/glossary</v>
      </c>
      <c r="B5" s="240"/>
      <c r="C5" s="240"/>
      <c r="D5" s="240"/>
      <c r="E5" s="240"/>
      <c r="F5" s="240"/>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x14ac:dyDescent="0.35">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x14ac:dyDescent="0.35">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x14ac:dyDescent="0.35">
      <c r="A8" s="14" t="s">
        <v>124</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x14ac:dyDescent="0.35">
      <c r="A9" s="240" t="str">
        <f>HYPERLINK("http://www.str.com/data-insights/resources/FAQ", "For all STR FAQs, please click here or visit http://www.str.com/data-insights/resources/FAQ")</f>
        <v>For all STR FAQs, please click here or visit http://www.str.com/data-insights/resources/FAQ</v>
      </c>
      <c r="B9" s="240"/>
      <c r="C9" s="240"/>
      <c r="D9" s="240"/>
      <c r="E9" s="240"/>
      <c r="F9" s="240"/>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x14ac:dyDescent="0.35">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x14ac:dyDescent="0.35">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x14ac:dyDescent="0.35">
      <c r="A12" s="240" t="str">
        <f>HYPERLINK("http://www.str.com/contact", "For additional support, please contact your regional office")</f>
        <v>For additional support, please contact your regional office</v>
      </c>
      <c r="B12" s="240"/>
      <c r="C12" s="240"/>
      <c r="D12" s="240"/>
      <c r="E12" s="240"/>
      <c r="F12" s="240"/>
      <c r="G12" s="240"/>
      <c r="H12" s="240"/>
      <c r="I12" s="240"/>
      <c r="J12" s="240"/>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x14ac:dyDescent="0.35">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x14ac:dyDescent="0.35">
      <c r="A14" s="239" t="str">
        <f>HYPERLINK("http://www.hotelnewsnow.com/", "For the latest in industry news, visit HotelNewsNow.com.")</f>
        <v>For the latest in industry news, visit HotelNewsNow.com.</v>
      </c>
      <c r="B14" s="239"/>
      <c r="C14" s="239"/>
      <c r="D14" s="239"/>
      <c r="E14" s="239"/>
      <c r="F14" s="239"/>
      <c r="G14" s="239"/>
      <c r="H14" s="239"/>
      <c r="I14" s="239"/>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x14ac:dyDescent="0.35">
      <c r="A15" s="239" t="str">
        <f>HYPERLINK("http://www.hoteldataconference.com/", "To learn more about the Hotel Data Conference, visit HotelDataConference.com.")</f>
        <v>To learn more about the Hotel Data Conference, visit HotelDataConference.com.</v>
      </c>
      <c r="B15" s="239"/>
      <c r="C15" s="239"/>
      <c r="D15" s="239"/>
      <c r="E15" s="239"/>
      <c r="F15" s="239"/>
      <c r="G15" s="239"/>
      <c r="H15" s="239"/>
      <c r="I15" s="239"/>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x14ac:dyDescent="0.35">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x14ac:dyDescent="0.3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x14ac:dyDescent="0.3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x14ac:dyDescent="0.3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x14ac:dyDescent="0.3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x14ac:dyDescent="0.3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x14ac:dyDescent="0.3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x14ac:dyDescent="0.3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x14ac:dyDescent="0.3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x14ac:dyDescent="0.3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x14ac:dyDescent="0.3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x14ac:dyDescent="0.3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x14ac:dyDescent="0.3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x14ac:dyDescent="0.3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zoomScale="70" zoomScaleNormal="70" workbookViewId="0">
      <selection activeCell="T30" sqref="T30"/>
    </sheetView>
  </sheetViews>
  <sheetFormatPr defaultRowHeight="12.5" x14ac:dyDescent="0.25"/>
  <sheetData>
    <row r="1" spans="1:1" ht="13" x14ac:dyDescent="0.3">
      <c r="A1" s="8" t="s">
        <v>125</v>
      </c>
    </row>
    <row r="2" spans="1:1" ht="13" x14ac:dyDescent="0.3">
      <c r="A2" s="8" t="s">
        <v>126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C80B421A-F4A9-4FC3-8941-882BC14F653D}"/>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2025-07-18T13:02:44Z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