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25" documentId="8_{5736793E-FC19-497A-83BA-51578AA8A0E2}" xr6:coauthVersionLast="47" xr6:coauthVersionMax="47" xr10:uidLastSave="{66F326DA-D036-4573-86CF-F8300992711E}"/>
  <workbookProtection workbookAlgorithmName="SHA-512" workbookHashValue="BXD50eE+WdA4uL+dOGxdwhbwRIaPh9sQJ6g6TlUSCAWqbMKX/PIRGGoqKaHkoa6Gu1hmDoTWCbikfLHlHCLQrA==" workbookSaltValue="I27yGJTj3RJrlWsQ9veUaA==" workbookSpinCount="100000" lockStructure="1"/>
  <bookViews>
    <workbookView xWindow="-28920" yWindow="1725" windowWidth="29040" windowHeight="15720" tabRatio="602"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<sst xmlns="http://schemas.openxmlformats.org/spreadsheetml/2006/main" count="919" uniqueCount="137">
  <si>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</si>
  <si>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</si>
  <si>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</si>
  <si>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</si>
  <si>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</si>
  <si>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</si>
  <si>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</si>
  <si>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</si>
  <si>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</si>
  <si>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</si>
  <si>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</si>
  <si>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</si>
  <si>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</si>
  <si>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</si>
  <si>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</si>
  <si>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</si>
  <si>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</si>
  <si>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</si>
  <si>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</si>
  <si>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</si>
  <si>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</si>
  <si>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</si>
  <si>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</si>
  <si>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</si>
  <si>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</si>
  <si>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</si>
  <si>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</si>
  <si>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</si>
  <si>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</si>
  <si>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</si>
  <si>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</si>
  <si>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</si>
  <si>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</si>
  <si>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</si>
  <si>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</si>
  <si>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</si>
  <si>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</si>
  <si>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</si>
  <si>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</si>
  <si>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</si>
  <si>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</si>
  <si>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</si>
  <si>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</si>
  <si>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</si>
  <si>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</si>
  <si>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</si>
  <si>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</si>
  <si>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</si>
  <si>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</si>
  <si>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</si>
  <si>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</si>
  <si>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</si>
  <si>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</si>
  <si>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</si>
  <si>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</si>
  <si>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</si>
  <si>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</si>
  <si>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</si>
  <si>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</si>
  <si>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</si>
  <si>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</si>
  <si>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</si>
  <si>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</si>
  <si>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</si>
  <si>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</si>
  <si>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</si>
  <si>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</si>
  <si>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</si>
  <si>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</si>
  <si>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</si>
  <si>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</si>
  <si>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</si>
  <si>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</si>
  <si>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Jun</t>
  </si>
  <si>
    <t>This Year</t>
  </si>
  <si>
    <t>Last Year</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</si>
  <si>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</si>
  <si>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</si>
  <si>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</si>
  <si>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</si>
  <si>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</si>
  <si>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</si>
  <si>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</si>
  <si>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</si>
  <si>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</si>
  <si>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</si>
  <si>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</si>
  <si>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</si>
  <si>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</si>
  <si>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</si>
  <si>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</si>
  <si>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</si>
  <si>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</si>
  <si>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</si>
  <si>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</si>
  <si>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</si>
  <si>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</si>
  <si>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</si>
  <si>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</si>
  <si>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</si>
  <si>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</si>
  <si>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</si>
  <si>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</si>
  <si>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</si>
  <si>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</si>
  <si>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</si>
  <si>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</si>
  <si>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</si>
  <si>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</si>
  <si>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</si>
  <si>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</si>
  <si>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</si>
  <si>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</si>
  <si>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</si>
  <si>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</si>
  <si>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</si>
  <si>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</si>
  <si>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</si>
  <si>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</si>
  <si>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</si>
  <si>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</si>
  <si>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</si>
  <si>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</si>
  <si>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</si>
  <si>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</si>
  <si>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</si>
  <si>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</si>
  <si>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Jun / Jul</t>
  </si>
  <si>
    <t>Friday, July 4th</t>
  </si>
  <si>
    <t xml:space="preserve"> - Independence Day</t>
  </si>
  <si>
    <t>Thursday, July 4th</t>
  </si>
  <si>
    <t>Jul</t>
  </si>
  <si>
    <t>For the Week of July 13, 2025 to July 19, 2025</t>
  </si>
  <si>
    <t>Jul / Aug</t>
  </si>
  <si>
    <r>
      <t>Note:</t>
    </r>
    <r>
      <rPr>
        <sz val="10"/>
        <rFont val="Arial"/>
      </rPr>
      <t xml:space="preserve"> Weekdays - Sunday through Thursday,  Weekends - Friday and Saturday</t>
    </r>
  </si>
  <si>
    <t>Week of July 13 to July 19, 2025</t>
  </si>
  <si>
    <t>June 22 - July 19,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</si>
</sst>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1">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5" borderId="0" xfId="0" applyFont="1" applyFill="1"/>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1" fillId="3" borderId="0" xfId="0" applyFont="1" applyFill="1" applyAlignment="1">
      <alignment horizontal="right"/>
    </xf>
    <xf numFmtId="0" fontId="30" fillId="0" borderId="0" xfId="0" applyFont="1" applyAlignment="1">
      <alignment horizontal="right"/>
    </xf>
    <xf numFmtId="0" fontId="6" fillId="3" borderId="0" xfId="0" applyFont="1" applyFill="1" applyAlignment="1">
      <alignment horizontal="left" vertical="center" wrapText="1"/>
    </xf>
    <xf numFmtId="49" fontId="20"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activeCell="AC108" sqref="AC108"/>
    </sheetView>
  </sheetViews>
  <sheetFormatPr defaultColWidth="9.140625" defaultRowHeight="16.5" x14ac:dyDescent="0.2"/>
  <cols>
    <col min="1" max="1" width="44.7109375" style="91" customWidth="1"/>
    <col min="2" max="6" width="9" style="91" customWidth="1"/>
    <col min="7" max="7" width="9" style="97" customWidth="1"/>
    <col min="8" max="9" width="9" style="91" customWidth="1"/>
    <col min="10" max="11" width="9" style="97" customWidth="1"/>
    <col min="12" max="12" width="2.7109375" style="91" customWidth="1"/>
    <col min="13" max="17" width="9" style="91" customWidth="1"/>
    <col min="18" max="18" width="9" style="97" customWidth="1"/>
    <col min="19" max="22" width="9" style="91" customWidth="1"/>
    <col min="23" max="23" width="2.7109375" style="91" customWidth="1"/>
    <col min="24" max="33" width="9" style="91" customWidth="1"/>
    <col min="34" max="16384" width="9.140625" style="91"/>
  </cols>
  <sheetData>
    <row r="1" spans="1:34" x14ac:dyDescent="0.2">
      <c r="A1" s="206" t="str">
        <f>'Occupancy Raw Data'!B1</f>
        <v>Week of July 13 to July 19, 2025</v>
      </c>
      <c r="B1" s="193" t="s">
        <v>0</v>
      </c>
      <c r="C1" s="194"/>
      <c r="D1" s="194"/>
      <c r="E1" s="194"/>
      <c r="F1" s="194"/>
      <c r="G1" s="194"/>
      <c r="H1" s="194"/>
      <c r="I1" s="194"/>
      <c r="J1" s="194"/>
      <c r="K1" s="195"/>
      <c r="L1" s="95"/>
      <c r="M1" s="193" t="s">
        <v>1</v>
      </c>
      <c r="N1" s="194"/>
      <c r="O1" s="194"/>
      <c r="P1" s="194"/>
      <c r="Q1" s="194"/>
      <c r="R1" s="194"/>
      <c r="S1" s="194"/>
      <c r="T1" s="194"/>
      <c r="U1" s="194"/>
      <c r="V1" s="195"/>
      <c r="W1" s="95"/>
      <c r="X1" s="193" t="s">
        <v>2</v>
      </c>
      <c r="Y1" s="194"/>
      <c r="Z1" s="194"/>
      <c r="AA1" s="194"/>
      <c r="AB1" s="194"/>
      <c r="AC1" s="194"/>
      <c r="AD1" s="194"/>
      <c r="AE1" s="194"/>
      <c r="AF1" s="194"/>
      <c r="AG1" s="195"/>
      <c r="AH1" s="92"/>
    </row>
    <row r="2" spans="1:34" x14ac:dyDescent="0.2">
      <c r="A2" s="207"/>
      <c r="B2" s="96"/>
      <c r="C2" s="97"/>
      <c r="D2" s="97"/>
      <c r="E2" s="97"/>
      <c r="F2" s="98"/>
      <c r="G2" s="196" t="s">
        <v>3</v>
      </c>
      <c r="H2" s="97"/>
      <c r="I2" s="97"/>
      <c r="J2" s="196" t="s">
        <v>4</v>
      </c>
      <c r="K2" s="198" t="s">
        <v>5</v>
      </c>
      <c r="L2" s="92"/>
      <c r="M2" s="96"/>
      <c r="N2" s="97"/>
      <c r="O2" s="97"/>
      <c r="P2" s="97"/>
      <c r="Q2" s="97"/>
      <c r="R2" s="196" t="s">
        <v>3</v>
      </c>
      <c r="S2" s="97"/>
      <c r="T2" s="97"/>
      <c r="U2" s="196" t="s">
        <v>4</v>
      </c>
      <c r="V2" s="198" t="s">
        <v>5</v>
      </c>
      <c r="W2" s="92"/>
      <c r="X2" s="99"/>
      <c r="Y2" s="100"/>
      <c r="Z2" s="100"/>
      <c r="AA2" s="100"/>
      <c r="AB2" s="100"/>
      <c r="AC2" s="200" t="s">
        <v>3</v>
      </c>
      <c r="AD2" s="101"/>
      <c r="AE2" s="101"/>
      <c r="AF2" s="200" t="s">
        <v>4</v>
      </c>
      <c r="AG2" s="201" t="s">
        <v>5</v>
      </c>
      <c r="AH2" s="92"/>
    </row>
    <row r="3" spans="1:34" x14ac:dyDescent="0.2">
      <c r="A3" s="208"/>
      <c r="B3" s="102" t="s">
        <v>6</v>
      </c>
      <c r="C3" s="103" t="s">
        <v>7</v>
      </c>
      <c r="D3" s="103" t="s">
        <v>8</v>
      </c>
      <c r="E3" s="103" t="s">
        <v>9</v>
      </c>
      <c r="F3" s="104" t="s">
        <v>10</v>
      </c>
      <c r="G3" s="197"/>
      <c r="H3" s="103" t="s">
        <v>11</v>
      </c>
      <c r="I3" s="103" t="s">
        <v>12</v>
      </c>
      <c r="J3" s="197"/>
      <c r="K3" s="199"/>
      <c r="L3" s="92"/>
      <c r="M3" s="102" t="s">
        <v>6</v>
      </c>
      <c r="N3" s="103" t="s">
        <v>7</v>
      </c>
      <c r="O3" s="103" t="s">
        <v>8</v>
      </c>
      <c r="P3" s="103" t="s">
        <v>9</v>
      </c>
      <c r="Q3" s="103" t="s">
        <v>10</v>
      </c>
      <c r="R3" s="197"/>
      <c r="S3" s="103" t="s">
        <v>11</v>
      </c>
      <c r="T3" s="103" t="s">
        <v>12</v>
      </c>
      <c r="U3" s="197"/>
      <c r="V3" s="199"/>
      <c r="W3" s="92"/>
      <c r="X3" s="102" t="s">
        <v>6</v>
      </c>
      <c r="Y3" s="103" t="s">
        <v>7</v>
      </c>
      <c r="Z3" s="103" t="s">
        <v>8</v>
      </c>
      <c r="AA3" s="103" t="s">
        <v>9</v>
      </c>
      <c r="AB3" s="103" t="s">
        <v>10</v>
      </c>
      <c r="AC3" s="197"/>
      <c r="AD3" s="104" t="s">
        <v>11</v>
      </c>
      <c r="AE3" s="104" t="s">
        <v>12</v>
      </c>
      <c r="AF3" s="197"/>
      <c r="AG3" s="199"/>
      <c r="AH3" s="92"/>
    </row>
    <row r="4" spans="1:34" x14ac:dyDescent="0.2">
      <c r="A4" s="123" t="s">
        <v>13</v>
      </c>
      <c r="B4" s="106">
        <f>(VLOOKUP($A4,'Occupancy Raw Data'!$B$8:$BE$45,'Occupancy Raw Data'!G$3,FALSE))/100</f>
        <v>0.58757034461950708</v>
      </c>
      <c r="C4" s="107">
        <f>(VLOOKUP($A4,'Occupancy Raw Data'!$B$8:$BE$45,'Occupancy Raw Data'!H$3,FALSE))/100</f>
        <v>0.68971103545846102</v>
      </c>
      <c r="D4" s="107">
        <f>(VLOOKUP($A4,'Occupancy Raw Data'!$B$8:$BE$45,'Occupancy Raw Data'!I$3,FALSE))/100</f>
        <v>0.72905030621424904</v>
      </c>
      <c r="E4" s="107">
        <f>(VLOOKUP($A4,'Occupancy Raw Data'!$B$8:$BE$45,'Occupancy Raw Data'!J$3,FALSE))/100</f>
        <v>0.73142340758877911</v>
      </c>
      <c r="F4" s="107">
        <f>(VLOOKUP($A4,'Occupancy Raw Data'!$B$8:$BE$45,'Occupancy Raw Data'!K$3,FALSE))/100</f>
        <v>0.715994010986857</v>
      </c>
      <c r="G4" s="108">
        <f>(VLOOKUP($A4,'Occupancy Raw Data'!$B$8:$BE$45,'Occupancy Raw Data'!L$3,FALSE))/100</f>
        <v>0.6907504108373681</v>
      </c>
      <c r="H4" s="88">
        <f>(VLOOKUP($A4,'Occupancy Raw Data'!$B$8:$BE$45,'Occupancy Raw Data'!N$3,FALSE))/100</f>
        <v>0.77063413121510604</v>
      </c>
      <c r="I4" s="88">
        <f>(VLOOKUP($A4,'Occupancy Raw Data'!$B$8:$BE$45,'Occupancy Raw Data'!O$3,FALSE))/100</f>
        <v>0.78980555662567797</v>
      </c>
      <c r="J4" s="108">
        <f>(VLOOKUP($A4,'Occupancy Raw Data'!$B$8:$BE$45,'Occupancy Raw Data'!P$3,FALSE))/100</f>
        <v>0.78021984392039201</v>
      </c>
      <c r="K4" s="109">
        <f>(VLOOKUP($A4,'Occupancy Raw Data'!$B$8:$BE$45,'Occupancy Raw Data'!R$3,FALSE))/100</f>
        <v>0.71631321215692589</v>
      </c>
      <c r="M4" s="110">
        <f>VLOOKUP($A4,'ADR Raw Data'!$B$6:$BE$43,'ADR Raw Data'!G$1,FALSE)</f>
        <v>151.37771361079001</v>
      </c>
      <c r="N4" s="111">
        <f>VLOOKUP($A4,'ADR Raw Data'!$B$6:$BE$43,'ADR Raw Data'!H$1,FALSE)</f>
        <v>158.37645087862899</v>
      </c>
      <c r="O4" s="111">
        <f>VLOOKUP($A4,'ADR Raw Data'!$B$6:$BE$43,'ADR Raw Data'!I$1,FALSE)</f>
        <v>164.04269756239199</v>
      </c>
      <c r="P4" s="111">
        <f>VLOOKUP($A4,'ADR Raw Data'!$B$6:$BE$43,'ADR Raw Data'!J$1,FALSE)</f>
        <v>162.18520008722399</v>
      </c>
      <c r="Q4" s="111">
        <f>VLOOKUP($A4,'ADR Raw Data'!$B$6:$BE$43,'ADR Raw Data'!K$1,FALSE)</f>
        <v>158.99698479541499</v>
      </c>
      <c r="R4" s="112">
        <f>VLOOKUP($A4,'ADR Raw Data'!$B$6:$BE$43,'ADR Raw Data'!L$1,FALSE)</f>
        <v>159.317158557466</v>
      </c>
      <c r="S4" s="111">
        <f>VLOOKUP($A4,'ADR Raw Data'!$B$6:$BE$43,'ADR Raw Data'!N$1,FALSE)</f>
        <v>177.77779611344599</v>
      </c>
      <c r="T4" s="111">
        <f>VLOOKUP($A4,'ADR Raw Data'!$B$6:$BE$43,'ADR Raw Data'!O$1,FALSE)</f>
        <v>180.468769171426</v>
      </c>
      <c r="U4" s="112">
        <f>VLOOKUP($A4,'ADR Raw Data'!$B$6:$BE$43,'ADR Raw Data'!P$1,FALSE)</f>
        <v>179.139813172153</v>
      </c>
      <c r="V4" s="113">
        <f>VLOOKUP($A4,'ADR Raw Data'!$B$6:$BE$43,'ADR Raw Data'!R$1,FALSE)</f>
        <v>165.486085163518</v>
      </c>
      <c r="X4" s="110">
        <f>VLOOKUP($A4,'RevPAR Raw Data'!$B$6:$BE$43,'RevPAR Raw Data'!G$1,FALSE)</f>
        <v>88.945055354005206</v>
      </c>
      <c r="Y4" s="111">
        <f>VLOOKUP($A4,'RevPAR Raw Data'!$B$6:$BE$43,'RevPAR Raw Data'!H$1,FALSE)</f>
        <v>109.23398592773501</v>
      </c>
      <c r="Z4" s="111">
        <f>VLOOKUP($A4,'RevPAR Raw Data'!$B$6:$BE$43,'RevPAR Raw Data'!I$1,FALSE)</f>
        <v>119.59537889007299</v>
      </c>
      <c r="AA4" s="111">
        <f>VLOOKUP($A4,'RevPAR Raw Data'!$B$6:$BE$43,'RevPAR Raw Data'!J$1,FALSE)</f>
        <v>118.626051708265</v>
      </c>
      <c r="AB4" s="111">
        <f>VLOOKUP($A4,'RevPAR Raw Data'!$B$6:$BE$43,'RevPAR Raw Data'!K$1,FALSE)</f>
        <v>113.840888878485</v>
      </c>
      <c r="AC4" s="112">
        <f>VLOOKUP($A4,'RevPAR Raw Data'!$B$6:$BE$43,'RevPAR Raw Data'!L$1,FALSE)</f>
        <v>110.048392727012</v>
      </c>
      <c r="AD4" s="111">
        <f>VLOOKUP($A4,'RevPAR Raw Data'!$B$6:$BE$43,'RevPAR Raw Data'!N$1,FALSE)</f>
        <v>137.00163745722199</v>
      </c>
      <c r="AE4" s="111">
        <f>VLOOKUP($A4,'RevPAR Raw Data'!$B$6:$BE$43,'RevPAR Raw Data'!O$1,FALSE)</f>
        <v>142.53523668898899</v>
      </c>
      <c r="AF4" s="112">
        <f>VLOOKUP($A4,'RevPAR Raw Data'!$B$6:$BE$43,'RevPAR Raw Data'!P$1,FALSE)</f>
        <v>139.76843707310499</v>
      </c>
      <c r="AG4" s="113">
        <f>VLOOKUP($A4,'RevPAR Raw Data'!$B$6:$BE$43,'RevPAR Raw Data'!R$1,FALSE)</f>
        <v>118.53986923075399</v>
      </c>
    </row>
    <row r="5" spans="1:34" x14ac:dyDescent="0.2">
      <c r="A5" s="90" t="s">
        <v>14</v>
      </c>
      <c r="B5" s="78">
        <f>(VLOOKUP($A4,'Occupancy Raw Data'!$B$8:$BE$51,'Occupancy Raw Data'!T$3,FALSE))/100</f>
        <v>-2.6179393544664701E-2</v>
      </c>
      <c r="C5" s="79">
        <f>(VLOOKUP($A4,'Occupancy Raw Data'!$B$8:$BE$51,'Occupancy Raw Data'!U$3,FALSE))/100</f>
        <v>-2.8704600343560198E-2</v>
      </c>
      <c r="D5" s="79">
        <f>(VLOOKUP($A4,'Occupancy Raw Data'!$B$8:$BE$51,'Occupancy Raw Data'!V$3,FALSE))/100</f>
        <v>-3.3219220010211596E-2</v>
      </c>
      <c r="E5" s="79">
        <f>(VLOOKUP($A4,'Occupancy Raw Data'!$B$8:$BE$51,'Occupancy Raw Data'!W$3,FALSE))/100</f>
        <v>-3.42108571871182E-2</v>
      </c>
      <c r="F5" s="79">
        <f>(VLOOKUP($A4,'Occupancy Raw Data'!$B$8:$BE$51,'Occupancy Raw Data'!X$3,FALSE))/100</f>
        <v>-2.63404907152354E-2</v>
      </c>
      <c r="G5" s="79">
        <f>(VLOOKUP($A4,'Occupancy Raw Data'!$B$8:$BE$51,'Occupancy Raw Data'!Y$3,FALSE))/100</f>
        <v>-2.99148719231641E-2</v>
      </c>
      <c r="H5" s="80">
        <f>(VLOOKUP($A4,'Occupancy Raw Data'!$B$8:$BE$51,'Occupancy Raw Data'!AA$3,FALSE))/100</f>
        <v>-1.92968972329997E-2</v>
      </c>
      <c r="I5" s="80">
        <f>(VLOOKUP($A4,'Occupancy Raw Data'!$B$8:$BE$51,'Occupancy Raw Data'!AB$3,FALSE))/100</f>
        <v>-1.5823350912971001E-2</v>
      </c>
      <c r="J5" s="79">
        <f>(VLOOKUP($A4,'Occupancy Raw Data'!$B$8:$BE$51,'Occupancy Raw Data'!AC$3,FALSE))/100</f>
        <v>-1.7541856128989598E-2</v>
      </c>
      <c r="K5" s="81">
        <f>(VLOOKUP($A4,'Occupancy Raw Data'!$B$8:$BE$51,'Occupancy Raw Data'!AE$3,FALSE))/100</f>
        <v>-2.6097730687524502E-2</v>
      </c>
      <c r="M5" s="78">
        <f>(VLOOKUP($A4,'ADR Raw Data'!$B$6:$BE$43,'ADR Raw Data'!T$1,FALSE))/100</f>
        <v>-1.1096974653157801E-2</v>
      </c>
      <c r="N5" s="79">
        <f>(VLOOKUP($A4,'ADR Raw Data'!$B$6:$BE$43,'ADR Raw Data'!U$1,FALSE))/100</f>
        <v>-3.5023030453493697E-3</v>
      </c>
      <c r="O5" s="79">
        <f>(VLOOKUP($A4,'ADR Raw Data'!$B$6:$BE$43,'ADR Raw Data'!V$1,FALSE))/100</f>
        <v>9.9283583101028995E-4</v>
      </c>
      <c r="P5" s="79">
        <f>(VLOOKUP($A4,'ADR Raw Data'!$B$6:$BE$43,'ADR Raw Data'!W$1,FALSE))/100</f>
        <v>-6.2414706832993804E-3</v>
      </c>
      <c r="Q5" s="79">
        <f>(VLOOKUP($A4,'ADR Raw Data'!$B$6:$BE$43,'ADR Raw Data'!X$1,FALSE))/100</f>
        <v>-1.75249006766574E-2</v>
      </c>
      <c r="R5" s="79">
        <f>(VLOOKUP($A4,'ADR Raw Data'!$B$6:$BE$43,'ADR Raw Data'!Y$1,FALSE))/100</f>
        <v>-7.3437227962157205E-3</v>
      </c>
      <c r="S5" s="80">
        <f>(VLOOKUP($A4,'ADR Raw Data'!$B$6:$BE$43,'ADR Raw Data'!AA$1,FALSE))/100</f>
        <v>-6.7051916739183405E-3</v>
      </c>
      <c r="T5" s="80">
        <f>(VLOOKUP($A4,'ADR Raw Data'!$B$6:$BE$43,'ADR Raw Data'!AB$1,FALSE))/100</f>
        <v>-9.0907474130218404E-3</v>
      </c>
      <c r="U5" s="79">
        <f>(VLOOKUP($A4,'ADR Raw Data'!$B$6:$BE$43,'ADR Raw Data'!AC$1,FALSE))/100</f>
        <v>-7.9077359347825404E-3</v>
      </c>
      <c r="V5" s="81">
        <f>(VLOOKUP($A4,'ADR Raw Data'!$B$6:$BE$43,'ADR Raw Data'!AE$1,FALSE))/100</f>
        <v>-7.2097680097175298E-3</v>
      </c>
      <c r="X5" s="78">
        <f>(VLOOKUP($A4,'RevPAR Raw Data'!$B$6:$BE$43,'RevPAR Raw Data'!T$1,FALSE))/100</f>
        <v>-3.6985856131222399E-2</v>
      </c>
      <c r="Y5" s="79">
        <f>(VLOOKUP($A4,'RevPAR Raw Data'!$B$6:$BE$43,'RevPAR Raw Data'!U$1,FALSE))/100</f>
        <v>-3.2106371179710803E-2</v>
      </c>
      <c r="Z5" s="79">
        <f>(VLOOKUP($A4,'RevPAR Raw Data'!$B$6:$BE$43,'RevPAR Raw Data'!V$1,FALSE))/100</f>
        <v>-3.2259365411105703E-2</v>
      </c>
      <c r="AA5" s="79">
        <f>(VLOOKUP($A4,'RevPAR Raw Data'!$B$6:$BE$43,'RevPAR Raw Data'!W$1,FALSE))/100</f>
        <v>-4.0238801808233603E-2</v>
      </c>
      <c r="AB5" s="79">
        <f>(VLOOKUP($A4,'RevPAR Raw Data'!$B$6:$BE$43,'RevPAR Raw Data'!X$1,FALSE))/100</f>
        <v>-4.3403776908333899E-2</v>
      </c>
      <c r="AC5" s="79">
        <f>(VLOOKUP($A4,'RevPAR Raw Data'!$B$6:$BE$43,'RevPAR Raw Data'!Y$1,FALSE))/100</f>
        <v>-3.7038908192491803E-2</v>
      </c>
      <c r="AD5" s="80">
        <f>(VLOOKUP($A4,'RevPAR Raw Data'!$B$6:$BE$43,'RevPAR Raw Data'!AA$1,FALSE))/100</f>
        <v>-2.5872699512258901E-2</v>
      </c>
      <c r="AE5" s="80">
        <f>(VLOOKUP($A4,'RevPAR Raw Data'!$B$6:$BE$43,'RevPAR Raw Data'!AB$1,FALSE))/100</f>
        <v>-2.4770252239615397E-2</v>
      </c>
      <c r="AF5" s="79">
        <f>(VLOOKUP($A4,'RevPAR Raw Data'!$B$6:$BE$43,'RevPAR Raw Data'!AC$1,FALSE))/100</f>
        <v>-2.5310875697698097E-2</v>
      </c>
      <c r="AG5" s="81">
        <f>(VLOOKUP($A4,'RevPAR Raw Data'!$B$6:$BE$43,'RevPAR Raw Data'!AE$1,FALSE))/100</f>
        <v>-3.3119340113404901E-2</v>
      </c>
    </row>
    <row r="6" spans="1:34" x14ac:dyDescent="0.2">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4" x14ac:dyDescent="0.2">
      <c r="A7" s="123" t="s">
        <v>15</v>
      </c>
      <c r="B7" s="114">
        <f>(VLOOKUP($A7,'Occupancy Raw Data'!$B$8:$BE$45,'Occupancy Raw Data'!G$3,FALSE))/100</f>
        <v>0.58062003618410896</v>
      </c>
      <c r="C7" s="115">
        <f>(VLOOKUP($A7,'Occupancy Raw Data'!$B$8:$BE$45,'Occupancy Raw Data'!H$3,FALSE))/100</f>
        <v>0.70939253626077003</v>
      </c>
      <c r="D7" s="115">
        <f>(VLOOKUP($A7,'Occupancy Raw Data'!$B$8:$BE$45,'Occupancy Raw Data'!I$3,FALSE))/100</f>
        <v>0.74886388028579309</v>
      </c>
      <c r="E7" s="115">
        <f>(VLOOKUP($A7,'Occupancy Raw Data'!$B$8:$BE$45,'Occupancy Raw Data'!J$3,FALSE))/100</f>
        <v>0.76431265523902892</v>
      </c>
      <c r="F7" s="115">
        <f>(VLOOKUP($A7,'Occupancy Raw Data'!$B$8:$BE$45,'Occupancy Raw Data'!K$3,FALSE))/100</f>
        <v>0.73368495292999203</v>
      </c>
      <c r="G7" s="116">
        <f>(VLOOKUP($A7,'Occupancy Raw Data'!$B$8:$BE$45,'Occupancy Raw Data'!L$3,FALSE))/100</f>
        <v>0.70737481217993903</v>
      </c>
      <c r="H7" s="88">
        <f>(VLOOKUP($A7,'Occupancy Raw Data'!$B$8:$BE$45,'Occupancy Raw Data'!N$3,FALSE))/100</f>
        <v>0.78209806507006807</v>
      </c>
      <c r="I7" s="88">
        <f>(VLOOKUP($A7,'Occupancy Raw Data'!$B$8:$BE$45,'Occupancy Raw Data'!O$3,FALSE))/100</f>
        <v>0.78757058679106295</v>
      </c>
      <c r="J7" s="116">
        <f>(VLOOKUP($A7,'Occupancy Raw Data'!$B$8:$BE$45,'Occupancy Raw Data'!P$3,FALSE))/100</f>
        <v>0.78483432593056501</v>
      </c>
      <c r="K7" s="117">
        <f>(VLOOKUP($A7,'Occupancy Raw Data'!$B$8:$BE$45,'Occupancy Raw Data'!R$3,FALSE))/100</f>
        <v>0.72950610182297493</v>
      </c>
      <c r="M7" s="110">
        <f>VLOOKUP($A7,'ADR Raw Data'!$B$6:$BE$43,'ADR Raw Data'!G$1,FALSE)</f>
        <v>123.535048193254</v>
      </c>
      <c r="N7" s="111">
        <f>VLOOKUP($A7,'ADR Raw Data'!$B$6:$BE$43,'ADR Raw Data'!H$1,FALSE)</f>
        <v>133.21810832367899</v>
      </c>
      <c r="O7" s="111">
        <f>VLOOKUP($A7,'ADR Raw Data'!$B$6:$BE$43,'ADR Raw Data'!I$1,FALSE)</f>
        <v>140.54337548277701</v>
      </c>
      <c r="P7" s="111">
        <f>VLOOKUP($A7,'ADR Raw Data'!$B$6:$BE$43,'ADR Raw Data'!J$1,FALSE)</f>
        <v>141.25364778335</v>
      </c>
      <c r="Q7" s="111">
        <f>VLOOKUP($A7,'ADR Raw Data'!$B$6:$BE$43,'ADR Raw Data'!K$1,FALSE)</f>
        <v>135.009577864433</v>
      </c>
      <c r="R7" s="112">
        <f>VLOOKUP($A7,'ADR Raw Data'!$B$6:$BE$43,'ADR Raw Data'!L$1,FALSE)</f>
        <v>135.287587724399</v>
      </c>
      <c r="S7" s="111">
        <f>VLOOKUP($A7,'ADR Raw Data'!$B$6:$BE$43,'ADR Raw Data'!N$1,FALSE)</f>
        <v>149.750649503234</v>
      </c>
      <c r="T7" s="111">
        <f>VLOOKUP($A7,'ADR Raw Data'!$B$6:$BE$43,'ADR Raw Data'!O$1,FALSE)</f>
        <v>150.07506383318599</v>
      </c>
      <c r="U7" s="112">
        <f>VLOOKUP($A7,'ADR Raw Data'!$B$6:$BE$43,'ADR Raw Data'!P$1,FALSE)</f>
        <v>149.91342219026001</v>
      </c>
      <c r="V7" s="113">
        <f>VLOOKUP($A7,'ADR Raw Data'!$B$6:$BE$43,'ADR Raw Data'!R$1,FALSE)</f>
        <v>139.783332724437</v>
      </c>
      <c r="X7" s="110">
        <f>VLOOKUP($A7,'RevPAR Raw Data'!$B$6:$BE$43,'RevPAR Raw Data'!G$1,FALSE)</f>
        <v>71.726924151973193</v>
      </c>
      <c r="Y7" s="111">
        <f>VLOOKUP($A7,'RevPAR Raw Data'!$B$6:$BE$43,'RevPAR Raw Data'!H$1,FALSE)</f>
        <v>94.503931739596993</v>
      </c>
      <c r="Z7" s="111">
        <f>VLOOKUP($A7,'RevPAR Raw Data'!$B$6:$BE$43,'RevPAR Raw Data'!I$1,FALSE)</f>
        <v>105.247857512495</v>
      </c>
      <c r="AA7" s="111">
        <f>VLOOKUP($A7,'RevPAR Raw Data'!$B$6:$BE$43,'RevPAR Raw Data'!J$1,FALSE)</f>
        <v>107.96195059949</v>
      </c>
      <c r="AB7" s="111">
        <f>VLOOKUP($A7,'RevPAR Raw Data'!$B$6:$BE$43,'RevPAR Raw Data'!K$1,FALSE)</f>
        <v>99.054495780564807</v>
      </c>
      <c r="AC7" s="112">
        <f>VLOOKUP($A7,'RevPAR Raw Data'!$B$6:$BE$43,'RevPAR Raw Data'!L$1,FALSE)</f>
        <v>95.6990319568243</v>
      </c>
      <c r="AD7" s="111">
        <f>VLOOKUP($A7,'RevPAR Raw Data'!$B$6:$BE$43,'RevPAR Raw Data'!N$1,FALSE)</f>
        <v>117.11969321946501</v>
      </c>
      <c r="AE7" s="111">
        <f>VLOOKUP($A7,'RevPAR Raw Data'!$B$6:$BE$43,'RevPAR Raw Data'!O$1,FALSE)</f>
        <v>118.19470608580799</v>
      </c>
      <c r="AF7" s="112">
        <f>VLOOKUP($A7,'RevPAR Raw Data'!$B$6:$BE$43,'RevPAR Raw Data'!P$1,FALSE)</f>
        <v>117.657199652637</v>
      </c>
      <c r="AG7" s="113">
        <f>VLOOKUP($A7,'RevPAR Raw Data'!$B$6:$BE$43,'RevPAR Raw Data'!R$1,FALSE)</f>
        <v>101.97279415562799</v>
      </c>
    </row>
    <row r="8" spans="1:34" x14ac:dyDescent="0.2">
      <c r="A8" s="90" t="s">
        <v>14</v>
      </c>
      <c r="B8" s="78">
        <f>(VLOOKUP($A7,'Occupancy Raw Data'!$B$8:$BE$51,'Occupancy Raw Data'!T$3,FALSE))/100</f>
        <v>1.69684758714464E-3</v>
      </c>
      <c r="C8" s="79">
        <f>(VLOOKUP($A7,'Occupancy Raw Data'!$B$8:$BE$51,'Occupancy Raw Data'!U$3,FALSE))/100</f>
        <v>-1.6253949188671499E-2</v>
      </c>
      <c r="D8" s="79">
        <f>(VLOOKUP($A7,'Occupancy Raw Data'!$B$8:$BE$51,'Occupancy Raw Data'!V$3,FALSE))/100</f>
        <v>-1.0012310039181399E-2</v>
      </c>
      <c r="E8" s="79">
        <f>(VLOOKUP($A7,'Occupancy Raw Data'!$B$8:$BE$51,'Occupancy Raw Data'!W$3,FALSE))/100</f>
        <v>1.32392160046929E-2</v>
      </c>
      <c r="F8" s="79">
        <f>(VLOOKUP($A7,'Occupancy Raw Data'!$B$8:$BE$51,'Occupancy Raw Data'!X$3,FALSE))/100</f>
        <v>3.2650813263607997E-2</v>
      </c>
      <c r="G8" s="79">
        <f>(VLOOKUP($A7,'Occupancy Raw Data'!$B$8:$BE$51,'Occupancy Raw Data'!Y$3,FALSE))/100</f>
        <v>4.2230509665387899E-3</v>
      </c>
      <c r="H8" s="80">
        <f>(VLOOKUP($A7,'Occupancy Raw Data'!$B$8:$BE$51,'Occupancy Raw Data'!AA$3,FALSE))/100</f>
        <v>2.35891572438892E-2</v>
      </c>
      <c r="I8" s="80">
        <f>(VLOOKUP($A7,'Occupancy Raw Data'!$B$8:$BE$51,'Occupancy Raw Data'!AB$3,FALSE))/100</f>
        <v>2.2887954312476002E-2</v>
      </c>
      <c r="J8" s="79">
        <f>(VLOOKUP($A7,'Occupancy Raw Data'!$B$8:$BE$51,'Occupancy Raw Data'!AC$3,FALSE))/100</f>
        <v>2.3237213306627803E-2</v>
      </c>
      <c r="K8" s="81">
        <f>(VLOOKUP($A7,'Occupancy Raw Data'!$B$8:$BE$51,'Occupancy Raw Data'!AE$3,FALSE))/100</f>
        <v>9.9920416704227504E-3</v>
      </c>
      <c r="M8" s="78">
        <f>(VLOOKUP($A7,'ADR Raw Data'!$B$6:$BE$43,'ADR Raw Data'!T$1,FALSE))/100</f>
        <v>-1.0356559298126299E-2</v>
      </c>
      <c r="N8" s="79">
        <f>(VLOOKUP($A7,'ADR Raw Data'!$B$6:$BE$43,'ADR Raw Data'!U$1,FALSE))/100</f>
        <v>-1.3956262806720401E-2</v>
      </c>
      <c r="O8" s="79">
        <f>(VLOOKUP($A7,'ADR Raw Data'!$B$6:$BE$43,'ADR Raw Data'!V$1,FALSE))/100</f>
        <v>1.77700181822576E-3</v>
      </c>
      <c r="P8" s="79">
        <f>(VLOOKUP($A7,'ADR Raw Data'!$B$6:$BE$43,'ADR Raw Data'!W$1,FALSE))/100</f>
        <v>1.08523958124635E-2</v>
      </c>
      <c r="Q8" s="79">
        <f>(VLOOKUP($A7,'ADR Raw Data'!$B$6:$BE$43,'ADR Raw Data'!X$1,FALSE))/100</f>
        <v>4.8092313578284897E-3</v>
      </c>
      <c r="R8" s="79">
        <f>(VLOOKUP($A7,'ADR Raw Data'!$B$6:$BE$43,'ADR Raw Data'!Y$1,FALSE))/100</f>
        <v>-6.1119630327065202E-4</v>
      </c>
      <c r="S8" s="80">
        <f>(VLOOKUP($A7,'ADR Raw Data'!$B$6:$BE$43,'ADR Raw Data'!AA$1,FALSE))/100</f>
        <v>7.2363676137810092E-3</v>
      </c>
      <c r="T8" s="80">
        <f>(VLOOKUP($A7,'ADR Raw Data'!$B$6:$BE$43,'ADR Raw Data'!AB$1,FALSE))/100</f>
        <v>-4.5830613067499899E-4</v>
      </c>
      <c r="U8" s="79">
        <f>(VLOOKUP($A7,'ADR Raw Data'!$B$6:$BE$43,'ADR Raw Data'!AC$1,FALSE))/100</f>
        <v>3.3550129590068202E-3</v>
      </c>
      <c r="V8" s="81">
        <f>(VLOOKUP($A7,'ADR Raw Data'!$B$6:$BE$43,'ADR Raw Data'!AE$1,FALSE))/100</f>
        <v>1.0932453053035501E-3</v>
      </c>
      <c r="X8" s="78">
        <f>(VLOOKUP($A7,'RevPAR Raw Data'!$B$6:$BE$43,'RevPAR Raw Data'!T$1,FALSE))/100</f>
        <v>-8.6772852136378295E-3</v>
      </c>
      <c r="Y8" s="79">
        <f>(VLOOKUP($A7,'RevPAR Raw Data'!$B$6:$BE$43,'RevPAR Raw Data'!U$1,FALSE))/100</f>
        <v>-2.99833676088678E-2</v>
      </c>
      <c r="Z8" s="79">
        <f>(VLOOKUP($A7,'RevPAR Raw Data'!$B$6:$BE$43,'RevPAR Raw Data'!V$1,FALSE))/100</f>
        <v>-8.2531001140999701E-3</v>
      </c>
      <c r="AA8" s="79">
        <f>(VLOOKUP($A7,'RevPAR Raw Data'!$B$6:$BE$43,'RevPAR Raw Data'!W$1,FALSE))/100</f>
        <v>2.4235289029486098E-2</v>
      </c>
      <c r="AB8" s="79">
        <f>(VLOOKUP($A7,'RevPAR Raw Data'!$B$6:$BE$43,'RevPAR Raw Data'!X$1,FALSE))/100</f>
        <v>3.7617069936442503E-2</v>
      </c>
      <c r="AC8" s="79">
        <f>(VLOOKUP($A7,'RevPAR Raw Data'!$B$6:$BE$43,'RevPAR Raw Data'!Y$1,FALSE))/100</f>
        <v>3.6092735501288596E-3</v>
      </c>
      <c r="AD8" s="80">
        <f>(VLOOKUP($A7,'RevPAR Raw Data'!$B$6:$BE$43,'RevPAR Raw Data'!AA$1,FALSE))/100</f>
        <v>3.09962246711863E-2</v>
      </c>
      <c r="AE8" s="80">
        <f>(VLOOKUP($A7,'RevPAR Raw Data'!$B$6:$BE$43,'RevPAR Raw Data'!AB$1,FALSE))/100</f>
        <v>2.2419158492020998E-2</v>
      </c>
      <c r="AF8" s="79">
        <f>(VLOOKUP($A7,'RevPAR Raw Data'!$B$6:$BE$43,'RevPAR Raw Data'!AC$1,FALSE))/100</f>
        <v>2.6670187417409598E-2</v>
      </c>
      <c r="AG8" s="81">
        <f>(VLOOKUP($A7,'RevPAR Raw Data'!$B$6:$BE$43,'RevPAR Raw Data'!AE$1,FALSE))/100</f>
        <v>1.10962107283728E-2</v>
      </c>
    </row>
    <row r="9" spans="1:34" x14ac:dyDescent="0.2">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4" x14ac:dyDescent="0.2">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4" x14ac:dyDescent="0.2">
      <c r="A11" s="105" t="s">
        <v>17</v>
      </c>
      <c r="B11" s="82">
        <f>(VLOOKUP($A11,'Occupancy Raw Data'!$B$8:$BE$51,'Occupancy Raw Data'!G$3,FALSE))/100</f>
        <v>0.48507980569049203</v>
      </c>
      <c r="C11" s="88">
        <f>(VLOOKUP($A11,'Occupancy Raw Data'!$B$8:$BE$51,'Occupancy Raw Data'!H$3,FALSE))/100</f>
        <v>0.72449687716863198</v>
      </c>
      <c r="D11" s="88">
        <f>(VLOOKUP($A11,'Occupancy Raw Data'!$B$8:$BE$51,'Occupancy Raw Data'!I$3,FALSE))/100</f>
        <v>0.82303955586398303</v>
      </c>
      <c r="E11" s="88">
        <f>(VLOOKUP($A11,'Occupancy Raw Data'!$B$8:$BE$51,'Occupancy Raw Data'!J$3,FALSE))/100</f>
        <v>0.76266481609992998</v>
      </c>
      <c r="F11" s="88">
        <f>(VLOOKUP($A11,'Occupancy Raw Data'!$B$8:$BE$51,'Occupancy Raw Data'!K$3,FALSE))/100</f>
        <v>0.71616932685634893</v>
      </c>
      <c r="G11" s="89">
        <f>(VLOOKUP($A11,'Occupancy Raw Data'!$B$8:$BE$51,'Occupancy Raw Data'!L$3,FALSE))/100</f>
        <v>0.70229007633587703</v>
      </c>
      <c r="H11" s="88">
        <f>(VLOOKUP($A11,'Occupancy Raw Data'!$B$8:$BE$51,'Occupancy Raw Data'!N$3,FALSE))/100</f>
        <v>0.75503122831367098</v>
      </c>
      <c r="I11" s="88">
        <f>(VLOOKUP($A11,'Occupancy Raw Data'!$B$8:$BE$51,'Occupancy Raw Data'!O$3,FALSE))/100</f>
        <v>0.7720333102012491</v>
      </c>
      <c r="J11" s="89">
        <f>(VLOOKUP($A11,'Occupancy Raw Data'!$B$8:$BE$51,'Occupancy Raw Data'!P$3,FALSE))/100</f>
        <v>0.76353226925745998</v>
      </c>
      <c r="K11" s="83">
        <f>(VLOOKUP($A11,'Occupancy Raw Data'!$B$8:$BE$51,'Occupancy Raw Data'!R$3,FALSE))/100</f>
        <v>0.71978784574204402</v>
      </c>
      <c r="M11" s="110">
        <f>VLOOKUP($A11,'ADR Raw Data'!$B$6:$BE$49,'ADR Raw Data'!G$1,FALSE)</f>
        <v>287.063626609442</v>
      </c>
      <c r="N11" s="111">
        <f>VLOOKUP($A11,'ADR Raw Data'!$B$6:$BE$49,'ADR Raw Data'!H$1,FALSE)</f>
        <v>272.89652777777701</v>
      </c>
      <c r="O11" s="111">
        <f>VLOOKUP($A11,'ADR Raw Data'!$B$6:$BE$49,'ADR Raw Data'!I$1,FALSE)</f>
        <v>285.37639966273099</v>
      </c>
      <c r="P11" s="111">
        <f>VLOOKUP($A11,'ADR Raw Data'!$B$6:$BE$49,'ADR Raw Data'!J$1,FALSE)</f>
        <v>286.28994085532298</v>
      </c>
      <c r="Q11" s="111">
        <f>VLOOKUP($A11,'ADR Raw Data'!$B$6:$BE$49,'ADR Raw Data'!K$1,FALSE)</f>
        <v>297.136153100775</v>
      </c>
      <c r="R11" s="112">
        <f>VLOOKUP($A11,'ADR Raw Data'!$B$6:$BE$49,'ADR Raw Data'!L$1,FALSE)</f>
        <v>285.631425889328</v>
      </c>
      <c r="S11" s="111">
        <f>VLOOKUP($A11,'ADR Raw Data'!$B$6:$BE$49,'ADR Raw Data'!N$1,FALSE)</f>
        <v>346.86220588235199</v>
      </c>
      <c r="T11" s="111">
        <f>VLOOKUP($A11,'ADR Raw Data'!$B$6:$BE$49,'ADR Raw Data'!O$1,FALSE)</f>
        <v>335.73223370786502</v>
      </c>
      <c r="U11" s="112">
        <f>VLOOKUP($A11,'ADR Raw Data'!$B$6:$BE$49,'ADR Raw Data'!P$1,FALSE)</f>
        <v>341.23526016814299</v>
      </c>
      <c r="V11" s="113">
        <f>VLOOKUP($A11,'ADR Raw Data'!$B$6:$BE$49,'ADR Raw Data'!R$1,FALSE)</f>
        <v>302.48374147785898</v>
      </c>
      <c r="X11" s="110">
        <f>VLOOKUP($A11,'RevPAR Raw Data'!$B$6:$BE$49,'RevPAR Raw Data'!G$1,FALSE)</f>
        <v>139.248768216516</v>
      </c>
      <c r="Y11" s="111">
        <f>VLOOKUP($A11,'RevPAR Raw Data'!$B$6:$BE$49,'RevPAR Raw Data'!H$1,FALSE)</f>
        <v>197.71268216516299</v>
      </c>
      <c r="Z11" s="111">
        <f>VLOOKUP($A11,'RevPAR Raw Data'!$B$6:$BE$49,'RevPAR Raw Data'!I$1,FALSE)</f>
        <v>234.876065232477</v>
      </c>
      <c r="AA11" s="111">
        <f>VLOOKUP($A11,'RevPAR Raw Data'!$B$6:$BE$49,'RevPAR Raw Data'!J$1,FALSE)</f>
        <v>218.34326509368401</v>
      </c>
      <c r="AB11" s="111">
        <f>VLOOKUP($A11,'RevPAR Raw Data'!$B$6:$BE$49,'RevPAR Raw Data'!K$1,FALSE)</f>
        <v>212.79979875086701</v>
      </c>
      <c r="AC11" s="112">
        <f>VLOOKUP($A11,'RevPAR Raw Data'!$B$6:$BE$49,'RevPAR Raw Data'!L$1,FALSE)</f>
        <v>200.59611589174099</v>
      </c>
      <c r="AD11" s="111">
        <f>VLOOKUP($A11,'RevPAR Raw Data'!$B$6:$BE$49,'RevPAR Raw Data'!N$1,FALSE)</f>
        <v>261.89179736294199</v>
      </c>
      <c r="AE11" s="111">
        <f>VLOOKUP($A11,'RevPAR Raw Data'!$B$6:$BE$49,'RevPAR Raw Data'!O$1,FALSE)</f>
        <v>259.19646773074197</v>
      </c>
      <c r="AF11" s="112">
        <f>VLOOKUP($A11,'RevPAR Raw Data'!$B$6:$BE$49,'RevPAR Raw Data'!P$1,FALSE)</f>
        <v>260.54413254684198</v>
      </c>
      <c r="AG11" s="113">
        <f>VLOOKUP($A11,'RevPAR Raw Data'!$B$6:$BE$49,'RevPAR Raw Data'!R$1,FALSE)</f>
        <v>217.724120650342</v>
      </c>
    </row>
    <row r="12" spans="1:34" x14ac:dyDescent="0.2">
      <c r="A12" s="90" t="s">
        <v>14</v>
      </c>
      <c r="B12" s="78">
        <f>(VLOOKUP($A11,'Occupancy Raw Data'!$B$8:$BE$51,'Occupancy Raw Data'!T$3,FALSE))/100</f>
        <v>9.2733178153520009E-3</v>
      </c>
      <c r="C12" s="79">
        <f>(VLOOKUP($A11,'Occupancy Raw Data'!$B$8:$BE$51,'Occupancy Raw Data'!U$3,FALSE))/100</f>
        <v>0.14665716046952298</v>
      </c>
      <c r="D12" s="79">
        <f>(VLOOKUP($A11,'Occupancy Raw Data'!$B$8:$BE$51,'Occupancy Raw Data'!V$3,FALSE))/100</f>
        <v>0.214182907834054</v>
      </c>
      <c r="E12" s="79">
        <f>(VLOOKUP($A11,'Occupancy Raw Data'!$B$8:$BE$51,'Occupancy Raw Data'!W$3,FALSE))/100</f>
        <v>0.109260854820734</v>
      </c>
      <c r="F12" s="79">
        <f>(VLOOKUP($A11,'Occupancy Raw Data'!$B$8:$BE$51,'Occupancy Raw Data'!X$3,FALSE))/100</f>
        <v>0.125464575647009</v>
      </c>
      <c r="G12" s="79">
        <f>(VLOOKUP($A11,'Occupancy Raw Data'!$B$8:$BE$51,'Occupancy Raw Data'!Y$3,FALSE))/100</f>
        <v>0.12756573367260299</v>
      </c>
      <c r="H12" s="80">
        <f>(VLOOKUP($A11,'Occupancy Raw Data'!$B$8:$BE$51,'Occupancy Raw Data'!AA$3,FALSE))/100</f>
        <v>0.23909156719279298</v>
      </c>
      <c r="I12" s="80">
        <f>(VLOOKUP($A11,'Occupancy Raw Data'!$B$8:$BE$51,'Occupancy Raw Data'!AB$3,FALSE))/100</f>
        <v>0.18114148569698699</v>
      </c>
      <c r="J12" s="79">
        <f>(VLOOKUP($A11,'Occupancy Raw Data'!$B$8:$BE$51,'Occupancy Raw Data'!AC$3,FALSE))/100</f>
        <v>0.20910041542688201</v>
      </c>
      <c r="K12" s="81">
        <f>(VLOOKUP($A11,'Occupancy Raw Data'!$B$8:$BE$51,'Occupancy Raw Data'!AE$3,FALSE))/100</f>
        <v>0.15109155093767199</v>
      </c>
      <c r="M12" s="78">
        <f>(VLOOKUP($A11,'ADR Raw Data'!$B$6:$BE$49,'ADR Raw Data'!T$1,FALSE))/100</f>
        <v>2.6940918483520503E-2</v>
      </c>
      <c r="N12" s="79">
        <f>(VLOOKUP($A11,'ADR Raw Data'!$B$6:$BE$49,'ADR Raw Data'!U$1,FALSE))/100</f>
        <v>-2.2660316299220499E-2</v>
      </c>
      <c r="O12" s="79">
        <f>(VLOOKUP($A11,'ADR Raw Data'!$B$6:$BE$49,'ADR Raw Data'!V$1,FALSE))/100</f>
        <v>-2.58777101075711E-2</v>
      </c>
      <c r="P12" s="79">
        <f>(VLOOKUP($A11,'ADR Raw Data'!$B$6:$BE$49,'ADR Raw Data'!W$1,FALSE))/100</f>
        <v>-1.44389137393193E-2</v>
      </c>
      <c r="Q12" s="79">
        <f>(VLOOKUP($A11,'ADR Raw Data'!$B$6:$BE$49,'ADR Raw Data'!X$1,FALSE))/100</f>
        <v>1.36772312978017E-2</v>
      </c>
      <c r="R12" s="79">
        <f>(VLOOKUP($A11,'ADR Raw Data'!$B$6:$BE$49,'ADR Raw Data'!Y$1,FALSE))/100</f>
        <v>-6.8026483075267893E-3</v>
      </c>
      <c r="S12" s="80">
        <f>(VLOOKUP($A11,'ADR Raw Data'!$B$6:$BE$49,'ADR Raw Data'!AA$1,FALSE))/100</f>
        <v>-3.5549853605644402E-2</v>
      </c>
      <c r="T12" s="80">
        <f>(VLOOKUP($A11,'ADR Raw Data'!$B$6:$BE$49,'ADR Raw Data'!AB$1,FALSE))/100</f>
        <v>-8.5125414597320995E-2</v>
      </c>
      <c r="U12" s="79">
        <f>(VLOOKUP($A11,'ADR Raw Data'!$B$6:$BE$49,'ADR Raw Data'!AC$1,FALSE))/100</f>
        <v>-6.1089840392324797E-2</v>
      </c>
      <c r="V12" s="81">
        <f>(VLOOKUP($A11,'ADR Raw Data'!$B$6:$BE$49,'ADR Raw Data'!AE$1,FALSE))/100</f>
        <v>-2.2585354914588199E-2</v>
      </c>
      <c r="X12" s="78">
        <f>(VLOOKUP($A11,'RevPAR Raw Data'!$B$6:$BE$49,'RevPAR Raw Data'!T$1,FALSE))/100</f>
        <v>3.64640679982077E-2</v>
      </c>
      <c r="Y12" s="79">
        <f>(VLOOKUP($A11,'RevPAR Raw Data'!$B$6:$BE$49,'RevPAR Raw Data'!U$1,FALSE))/100</f>
        <v>0.120673546526517</v>
      </c>
      <c r="Z12" s="79">
        <f>(VLOOKUP($A11,'RevPAR Raw Data'!$B$6:$BE$49,'RevPAR Raw Data'!V$1,FALSE))/100</f>
        <v>0.18276263452755601</v>
      </c>
      <c r="AA12" s="79">
        <f>(VLOOKUP($A11,'RevPAR Raw Data'!$B$6:$BE$49,'RevPAR Raw Data'!W$1,FALSE))/100</f>
        <v>9.3244333023574197E-2</v>
      </c>
      <c r="AB12" s="79">
        <f>(VLOOKUP($A11,'RevPAR Raw Data'!$B$6:$BE$49,'RevPAR Raw Data'!X$1,FALSE))/100</f>
        <v>0.140857814965616</v>
      </c>
      <c r="AC12" s="79">
        <f>(VLOOKUP($A11,'RevPAR Raw Data'!$B$6:$BE$49,'RevPAR Raw Data'!Y$1,FALSE))/100</f>
        <v>0.11989530054281</v>
      </c>
      <c r="AD12" s="80">
        <f>(VLOOKUP($A11,'RevPAR Raw Data'!$B$6:$BE$49,'RevPAR Raw Data'!AA$1,FALSE))/100</f>
        <v>0.195042043375101</v>
      </c>
      <c r="AE12" s="80">
        <f>(VLOOKUP($A11,'RevPAR Raw Data'!$B$6:$BE$49,'RevPAR Raw Data'!AB$1,FALSE))/100</f>
        <v>8.0596327028935891E-2</v>
      </c>
      <c r="AF12" s="79">
        <f>(VLOOKUP($A11,'RevPAR Raw Data'!$B$6:$BE$49,'RevPAR Raw Data'!AC$1,FALSE))/100</f>
        <v>0.13523666403015999</v>
      </c>
      <c r="AG12" s="81">
        <f>(VLOOKUP($A11,'RevPAR Raw Data'!$B$6:$BE$49,'RevPAR Raw Data'!AE$1,FALSE))/100</f>
        <v>0.12509373972056101</v>
      </c>
    </row>
    <row r="13" spans="1:34" x14ac:dyDescent="0.2">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4" x14ac:dyDescent="0.2">
      <c r="A14" s="105" t="s">
        <v>18</v>
      </c>
      <c r="B14" s="82">
        <f>(VLOOKUP($A14,'Occupancy Raw Data'!$B$8:$BE$51,'Occupancy Raw Data'!G$3,FALSE))/100</f>
        <v>0.59063187903720493</v>
      </c>
      <c r="C14" s="88">
        <f>(VLOOKUP($A14,'Occupancy Raw Data'!$B$8:$BE$51,'Occupancy Raw Data'!H$3,FALSE))/100</f>
        <v>0.766302190465879</v>
      </c>
      <c r="D14" s="88">
        <f>(VLOOKUP($A14,'Occupancy Raw Data'!$B$8:$BE$51,'Occupancy Raw Data'!I$3,FALSE))/100</f>
        <v>0.82396882104579405</v>
      </c>
      <c r="E14" s="88">
        <f>(VLOOKUP($A14,'Occupancy Raw Data'!$B$8:$BE$51,'Occupancy Raw Data'!J$3,FALSE))/100</f>
        <v>0.84630652087618596</v>
      </c>
      <c r="F14" s="88">
        <f>(VLOOKUP($A14,'Occupancy Raw Data'!$B$8:$BE$51,'Occupancy Raw Data'!K$3,FALSE))/100</f>
        <v>0.78189166756883499</v>
      </c>
      <c r="G14" s="89">
        <f>(VLOOKUP($A14,'Occupancy Raw Data'!$B$8:$BE$51,'Occupancy Raw Data'!L$3,FALSE))/100</f>
        <v>0.76182021579878001</v>
      </c>
      <c r="H14" s="88">
        <f>(VLOOKUP($A14,'Occupancy Raw Data'!$B$8:$BE$51,'Occupancy Raw Data'!N$3,FALSE))/100</f>
        <v>0.80249720327667706</v>
      </c>
      <c r="I14" s="88">
        <f>(VLOOKUP($A14,'Occupancy Raw Data'!$B$8:$BE$51,'Occupancy Raw Data'!O$3,FALSE))/100</f>
        <v>0.81545234744325301</v>
      </c>
      <c r="J14" s="89">
        <f>(VLOOKUP($A14,'Occupancy Raw Data'!$B$8:$BE$51,'Occupancy Raw Data'!P$3,FALSE))/100</f>
        <v>0.80897477535996498</v>
      </c>
      <c r="K14" s="83">
        <f>(VLOOKUP($A14,'Occupancy Raw Data'!$B$8:$BE$51,'Occupancy Raw Data'!R$3,FALSE))/100</f>
        <v>0.77529294710197605</v>
      </c>
      <c r="M14" s="110">
        <f>VLOOKUP($A14,'ADR Raw Data'!$B$6:$BE$49,'ADR Raw Data'!G$1,FALSE)</f>
        <v>178.458741369829</v>
      </c>
      <c r="N14" s="111">
        <f>VLOOKUP($A14,'ADR Raw Data'!$B$6:$BE$49,'ADR Raw Data'!H$1,FALSE)</f>
        <v>194.496947492347</v>
      </c>
      <c r="O14" s="111">
        <f>VLOOKUP($A14,'ADR Raw Data'!$B$6:$BE$49,'ADR Raw Data'!I$1,FALSE)</f>
        <v>208.951200455481</v>
      </c>
      <c r="P14" s="111">
        <f>VLOOKUP($A14,'ADR Raw Data'!$B$6:$BE$49,'ADR Raw Data'!J$1,FALSE)</f>
        <v>209.78449300699299</v>
      </c>
      <c r="Q14" s="111">
        <f>VLOOKUP($A14,'ADR Raw Data'!$B$6:$BE$49,'ADR Raw Data'!K$1,FALSE)</f>
        <v>193.94512392116999</v>
      </c>
      <c r="R14" s="112">
        <f>VLOOKUP($A14,'ADR Raw Data'!$B$6:$BE$49,'ADR Raw Data'!L$1,FALSE)</f>
        <v>198.42009388559401</v>
      </c>
      <c r="S14" s="111">
        <f>VLOOKUP($A14,'ADR Raw Data'!$B$6:$BE$49,'ADR Raw Data'!N$1,FALSE)</f>
        <v>202.099510297688</v>
      </c>
      <c r="T14" s="111">
        <f>VLOOKUP($A14,'ADR Raw Data'!$B$6:$BE$49,'ADR Raw Data'!O$1,FALSE)</f>
        <v>203.068476788954</v>
      </c>
      <c r="U14" s="112">
        <f>VLOOKUP($A14,'ADR Raw Data'!$B$6:$BE$49,'ADR Raw Data'!P$1,FALSE)</f>
        <v>202.58787286717899</v>
      </c>
      <c r="V14" s="113">
        <f>VLOOKUP($A14,'ADR Raw Data'!$B$6:$BE$49,'ADR Raw Data'!R$1,FALSE)</f>
        <v>199.66262073688901</v>
      </c>
      <c r="X14" s="110">
        <f>VLOOKUP($A14,'RevPAR Raw Data'!$B$6:$BE$49,'RevPAR Raw Data'!G$1,FALSE)</f>
        <v>105.403421745877</v>
      </c>
      <c r="Y14" s="111">
        <f>VLOOKUP($A14,'RevPAR Raw Data'!$B$6:$BE$49,'RevPAR Raw Data'!H$1,FALSE)</f>
        <v>149.043436902313</v>
      </c>
      <c r="Z14" s="111">
        <f>VLOOKUP($A14,'RevPAR Raw Data'!$B$6:$BE$49,'RevPAR Raw Data'!I$1,FALSE)</f>
        <v>172.16927429540601</v>
      </c>
      <c r="AA14" s="111">
        <f>VLOOKUP($A14,'RevPAR Raw Data'!$B$6:$BE$49,'RevPAR Raw Data'!J$1,FALSE)</f>
        <v>177.54198441052199</v>
      </c>
      <c r="AB14" s="111">
        <f>VLOOKUP($A14,'RevPAR Raw Data'!$B$6:$BE$49,'RevPAR Raw Data'!K$1,FALSE)</f>
        <v>151.644076359568</v>
      </c>
      <c r="AC14" s="112">
        <f>VLOOKUP($A14,'RevPAR Raw Data'!$B$6:$BE$49,'RevPAR Raw Data'!L$1,FALSE)</f>
        <v>151.160438742737</v>
      </c>
      <c r="AD14" s="111">
        <f>VLOOKUP($A14,'RevPAR Raw Data'!$B$6:$BE$49,'RevPAR Raw Data'!N$1,FALSE)</f>
        <v>162.184291797481</v>
      </c>
      <c r="AE14" s="111">
        <f>VLOOKUP($A14,'RevPAR Raw Data'!$B$6:$BE$49,'RevPAR Raw Data'!O$1,FALSE)</f>
        <v>165.592666089278</v>
      </c>
      <c r="AF14" s="112">
        <f>VLOOKUP($A14,'RevPAR Raw Data'!$B$6:$BE$49,'RevPAR Raw Data'!P$1,FALSE)</f>
        <v>163.888478943379</v>
      </c>
      <c r="AG14" s="113">
        <f>VLOOKUP($A14,'RevPAR Raw Data'!$B$6:$BE$49,'RevPAR Raw Data'!R$1,FALSE)</f>
        <v>154.79702165720599</v>
      </c>
    </row>
    <row r="15" spans="1:34" x14ac:dyDescent="0.2">
      <c r="A15" s="90" t="s">
        <v>14</v>
      </c>
      <c r="B15" s="78">
        <f>(VLOOKUP($A14,'Occupancy Raw Data'!$B$8:$BE$51,'Occupancy Raw Data'!T$3,FALSE))/100</f>
        <v>2.3544586721308599E-2</v>
      </c>
      <c r="C15" s="79">
        <f>(VLOOKUP($A14,'Occupancy Raw Data'!$B$8:$BE$51,'Occupancy Raw Data'!U$3,FALSE))/100</f>
        <v>-4.1332585299280397E-2</v>
      </c>
      <c r="D15" s="79">
        <f>(VLOOKUP($A14,'Occupancy Raw Data'!$B$8:$BE$51,'Occupancy Raw Data'!V$3,FALSE))/100</f>
        <v>-5.46974527755947E-2</v>
      </c>
      <c r="E15" s="79">
        <f>(VLOOKUP($A14,'Occupancy Raw Data'!$B$8:$BE$51,'Occupancy Raw Data'!W$3,FALSE))/100</f>
        <v>-2.4810688979834201E-2</v>
      </c>
      <c r="F15" s="79">
        <f>(VLOOKUP($A14,'Occupancy Raw Data'!$B$8:$BE$51,'Occupancy Raw Data'!X$3,FALSE))/100</f>
        <v>7.0431393645200404E-3</v>
      </c>
      <c r="G15" s="79">
        <f>(VLOOKUP($A14,'Occupancy Raw Data'!$B$8:$BE$51,'Occupancy Raw Data'!Y$3,FALSE))/100</f>
        <v>-2.1373652883628198E-2</v>
      </c>
      <c r="H15" s="80">
        <f>(VLOOKUP($A14,'Occupancy Raw Data'!$B$8:$BE$51,'Occupancy Raw Data'!AA$3,FALSE))/100</f>
        <v>1.0600131297637001E-3</v>
      </c>
      <c r="I15" s="80">
        <f>(VLOOKUP($A14,'Occupancy Raw Data'!$B$8:$BE$51,'Occupancy Raw Data'!AB$3,FALSE))/100</f>
        <v>2.1934339806040998E-2</v>
      </c>
      <c r="J15" s="79">
        <f>(VLOOKUP($A14,'Occupancy Raw Data'!$B$8:$BE$51,'Occupancy Raw Data'!AC$3,FALSE))/100</f>
        <v>1.1473050097610699E-2</v>
      </c>
      <c r="K15" s="81">
        <f>(VLOOKUP($A14,'Occupancy Raw Data'!$B$8:$BE$51,'Occupancy Raw Data'!AE$3,FALSE))/100</f>
        <v>-1.1806547848935501E-2</v>
      </c>
      <c r="M15" s="78">
        <f>(VLOOKUP($A14,'ADR Raw Data'!$B$6:$BE$49,'ADR Raw Data'!T$1,FALSE))/100</f>
        <v>7.5231235711725793E-3</v>
      </c>
      <c r="N15" s="79">
        <f>(VLOOKUP($A14,'ADR Raw Data'!$B$6:$BE$49,'ADR Raw Data'!U$1,FALSE))/100</f>
        <v>-1.1918719440829301E-3</v>
      </c>
      <c r="O15" s="79">
        <f>(VLOOKUP($A14,'ADR Raw Data'!$B$6:$BE$49,'ADR Raw Data'!V$1,FALSE))/100</f>
        <v>2.7111794943116201E-2</v>
      </c>
      <c r="P15" s="79">
        <f>(VLOOKUP($A14,'ADR Raw Data'!$B$6:$BE$49,'ADR Raw Data'!W$1,FALSE))/100</f>
        <v>4.2485376204402694E-2</v>
      </c>
      <c r="Q15" s="79">
        <f>(VLOOKUP($A14,'ADR Raw Data'!$B$6:$BE$49,'ADR Raw Data'!X$1,FALSE))/100</f>
        <v>1.5882907111003798E-2</v>
      </c>
      <c r="R15" s="79">
        <f>(VLOOKUP($A14,'ADR Raw Data'!$B$6:$BE$49,'ADR Raw Data'!Y$1,FALSE))/100</f>
        <v>1.8800790467596598E-2</v>
      </c>
      <c r="S15" s="80">
        <f>(VLOOKUP($A14,'ADR Raw Data'!$B$6:$BE$49,'ADR Raw Data'!AA$1,FALSE))/100</f>
        <v>4.6442427967966701E-3</v>
      </c>
      <c r="T15" s="80">
        <f>(VLOOKUP($A14,'ADR Raw Data'!$B$6:$BE$49,'ADR Raw Data'!AB$1,FALSE))/100</f>
        <v>1.70683600576007E-2</v>
      </c>
      <c r="U15" s="79">
        <f>(VLOOKUP($A14,'ADR Raw Data'!$B$6:$BE$49,'ADR Raw Data'!AC$1,FALSE))/100</f>
        <v>1.0843567258343201E-2</v>
      </c>
      <c r="V15" s="81">
        <f>(VLOOKUP($A14,'ADR Raw Data'!$B$6:$BE$49,'ADR Raw Data'!AE$1,FALSE))/100</f>
        <v>1.65814265448232E-2</v>
      </c>
      <c r="X15" s="78">
        <f>(VLOOKUP($A14,'RevPAR Raw Data'!$B$6:$BE$49,'RevPAR Raw Data'!T$1,FALSE))/100</f>
        <v>3.1244839127817801E-2</v>
      </c>
      <c r="Y15" s="79">
        <f>(VLOOKUP($A14,'RevPAR Raw Data'!$B$6:$BE$49,'RevPAR Raw Data'!U$1,FALSE))/100</f>
        <v>-4.2475194094568701E-2</v>
      </c>
      <c r="Z15" s="79">
        <f>(VLOOKUP($A14,'RevPAR Raw Data'!$B$6:$BE$49,'RevPAR Raw Data'!V$1,FALSE))/100</f>
        <v>-2.9068603956041099E-2</v>
      </c>
      <c r="AA15" s="79">
        <f>(VLOOKUP($A14,'RevPAR Raw Data'!$B$6:$BE$49,'RevPAR Raw Data'!W$1,FALSE))/100</f>
        <v>1.6620595769369799E-2</v>
      </c>
      <c r="AB15" s="79">
        <f>(VLOOKUP($A14,'RevPAR Raw Data'!$B$6:$BE$49,'RevPAR Raw Data'!X$1,FALSE))/100</f>
        <v>2.3037912003820403E-2</v>
      </c>
      <c r="AC15" s="79">
        <f>(VLOOKUP($A14,'RevPAR Raw Data'!$B$6:$BE$49,'RevPAR Raw Data'!Y$1,FALSE))/100</f>
        <v>-2.9747039854238198E-3</v>
      </c>
      <c r="AD15" s="80">
        <f>(VLOOKUP($A14,'RevPAR Raw Data'!$B$6:$BE$49,'RevPAR Raw Data'!AA$1,FALSE))/100</f>
        <v>5.7091788849027904E-3</v>
      </c>
      <c r="AE15" s="80">
        <f>(VLOOKUP($A14,'RevPAR Raw Data'!$B$6:$BE$49,'RevPAR Raw Data'!AB$1,FALSE))/100</f>
        <v>3.93770830730771E-2</v>
      </c>
      <c r="AF15" s="79">
        <f>(VLOOKUP($A14,'RevPAR Raw Data'!$B$6:$BE$49,'RevPAR Raw Data'!AC$1,FALSE))/100</f>
        <v>2.2441026146345702E-2</v>
      </c>
      <c r="AG15" s="81">
        <f>(VLOOKUP($A14,'RevPAR Raw Data'!$B$6:$BE$49,'RevPAR Raw Data'!AE$1,FALSE))/100</f>
        <v>4.5791092899826304E-3</v>
      </c>
    </row>
    <row r="16" spans="1:34" x14ac:dyDescent="0.2">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x14ac:dyDescent="0.2">
      <c r="A17" s="105" t="s">
        <v>19</v>
      </c>
      <c r="B17" s="82">
        <f>(VLOOKUP($A17,'Occupancy Raw Data'!$B$8:$BE$51,'Occupancy Raw Data'!G$3,FALSE))/100</f>
        <v>0.63613186291948198</v>
      </c>
      <c r="C17" s="88">
        <f>(VLOOKUP($A17,'Occupancy Raw Data'!$B$8:$BE$51,'Occupancy Raw Data'!H$3,FALSE))/100</f>
        <v>0.8061781098067109</v>
      </c>
      <c r="D17" s="88">
        <f>(VLOOKUP($A17,'Occupancy Raw Data'!$B$8:$BE$51,'Occupancy Raw Data'!I$3,FALSE))/100</f>
        <v>0.85870983042808002</v>
      </c>
      <c r="E17" s="88">
        <f>(VLOOKUP($A17,'Occupancy Raw Data'!$B$8:$BE$51,'Occupancy Raw Data'!J$3,FALSE))/100</f>
        <v>0.86517253646389092</v>
      </c>
      <c r="F17" s="88">
        <f>(VLOOKUP($A17,'Occupancy Raw Data'!$B$8:$BE$51,'Occupancy Raw Data'!K$3,FALSE))/100</f>
        <v>0.80176093916755609</v>
      </c>
      <c r="G17" s="89">
        <f>(VLOOKUP($A17,'Occupancy Raw Data'!$B$8:$BE$51,'Occupancy Raw Data'!L$3,FALSE))/100</f>
        <v>0.79359065575714394</v>
      </c>
      <c r="H17" s="88">
        <f>(VLOOKUP($A17,'Occupancy Raw Data'!$B$8:$BE$51,'Occupancy Raw Data'!N$3,FALSE))/100</f>
        <v>0.841752638444207</v>
      </c>
      <c r="I17" s="88">
        <f>(VLOOKUP($A17,'Occupancy Raw Data'!$B$8:$BE$51,'Occupancy Raw Data'!O$3,FALSE))/100</f>
        <v>0.83760227676983201</v>
      </c>
      <c r="J17" s="89">
        <f>(VLOOKUP($A17,'Occupancy Raw Data'!$B$8:$BE$51,'Occupancy Raw Data'!P$3,FALSE))/100</f>
        <v>0.83967745760702006</v>
      </c>
      <c r="K17" s="83">
        <f>(VLOOKUP($A17,'Occupancy Raw Data'!$B$8:$BE$51,'Occupancy Raw Data'!R$3,FALSE))/100</f>
        <v>0.80675831342853699</v>
      </c>
      <c r="M17" s="110">
        <f>VLOOKUP($A17,'ADR Raw Data'!$B$6:$BE$49,'ADR Raw Data'!G$1,FALSE)</f>
        <v>143.13140087464299</v>
      </c>
      <c r="N17" s="111">
        <f>VLOOKUP($A17,'ADR Raw Data'!$B$6:$BE$49,'ADR Raw Data'!H$1,FALSE)</f>
        <v>152.03386590510101</v>
      </c>
      <c r="O17" s="111">
        <f>VLOOKUP($A17,'ADR Raw Data'!$B$6:$BE$49,'ADR Raw Data'!I$1,FALSE)</f>
        <v>160.52084025496799</v>
      </c>
      <c r="P17" s="111">
        <f>VLOOKUP($A17,'ADR Raw Data'!$B$6:$BE$49,'ADR Raw Data'!J$1,FALSE)</f>
        <v>162.177402560014</v>
      </c>
      <c r="Q17" s="111">
        <f>VLOOKUP($A17,'ADR Raw Data'!$B$6:$BE$49,'ADR Raw Data'!K$1,FALSE)</f>
        <v>155.016742841221</v>
      </c>
      <c r="R17" s="112">
        <f>VLOOKUP($A17,'ADR Raw Data'!$B$6:$BE$49,'ADR Raw Data'!L$1,FALSE)</f>
        <v>155.25773707792499</v>
      </c>
      <c r="S17" s="111">
        <f>VLOOKUP($A17,'ADR Raw Data'!$B$6:$BE$49,'ADR Raw Data'!N$1,FALSE)</f>
        <v>167.19646864605599</v>
      </c>
      <c r="T17" s="111">
        <f>VLOOKUP($A17,'ADR Raw Data'!$B$6:$BE$49,'ADR Raw Data'!O$1,FALSE)</f>
        <v>166.664535287039</v>
      </c>
      <c r="U17" s="112">
        <f>VLOOKUP($A17,'ADR Raw Data'!$B$6:$BE$49,'ADR Raw Data'!P$1,FALSE)</f>
        <v>166.93115927722201</v>
      </c>
      <c r="V17" s="113">
        <f>VLOOKUP($A17,'ADR Raw Data'!$B$6:$BE$49,'ADR Raw Data'!R$1,FALSE)</f>
        <v>158.72909339040501</v>
      </c>
      <c r="X17" s="110">
        <f>VLOOKUP($A17,'RevPAR Raw Data'!$B$6:$BE$49,'RevPAR Raw Data'!G$1,FALSE)</f>
        <v>91.050444680662494</v>
      </c>
      <c r="Y17" s="111">
        <f>VLOOKUP($A17,'RevPAR Raw Data'!$B$6:$BE$49,'RevPAR Raw Data'!H$1,FALSE)</f>
        <v>122.566374641981</v>
      </c>
      <c r="Z17" s="111">
        <f>VLOOKUP($A17,'RevPAR Raw Data'!$B$6:$BE$49,'RevPAR Raw Data'!I$1,FALSE)</f>
        <v>137.84082351551601</v>
      </c>
      <c r="AA17" s="111">
        <f>VLOOKUP($A17,'RevPAR Raw Data'!$B$6:$BE$49,'RevPAR Raw Data'!J$1,FALSE)</f>
        <v>140.311434729973</v>
      </c>
      <c r="AB17" s="111">
        <f>VLOOKUP($A17,'RevPAR Raw Data'!$B$6:$BE$49,'RevPAR Raw Data'!K$1,FALSE)</f>
        <v>124.286369327073</v>
      </c>
      <c r="AC17" s="112">
        <f>VLOOKUP($A17,'RevPAR Raw Data'!$B$6:$BE$49,'RevPAR Raw Data'!L$1,FALSE)</f>
        <v>123.211089379041</v>
      </c>
      <c r="AD17" s="111">
        <f>VLOOKUP($A17,'RevPAR Raw Data'!$B$6:$BE$49,'RevPAR Raw Data'!N$1,FALSE)</f>
        <v>140.73806862137101</v>
      </c>
      <c r="AE17" s="111">
        <f>VLOOKUP($A17,'RevPAR Raw Data'!$B$6:$BE$49,'RevPAR Raw Data'!O$1,FALSE)</f>
        <v>139.59859421320999</v>
      </c>
      <c r="AF17" s="112">
        <f>VLOOKUP($A17,'RevPAR Raw Data'!$B$6:$BE$49,'RevPAR Raw Data'!P$1,FALSE)</f>
        <v>140.16833141729001</v>
      </c>
      <c r="AG17" s="113">
        <f>VLOOKUP($A17,'RevPAR Raw Data'!$B$6:$BE$49,'RevPAR Raw Data'!R$1,FALSE)</f>
        <v>128.05601567568399</v>
      </c>
    </row>
    <row r="18" spans="1:33" x14ac:dyDescent="0.2">
      <c r="A18" s="90" t="s">
        <v>14</v>
      </c>
      <c r="B18" s="78">
        <f>(VLOOKUP($A17,'Occupancy Raw Data'!$B$8:$BE$51,'Occupancy Raw Data'!T$3,FALSE))/100</f>
        <v>-1.9646830419806999E-2</v>
      </c>
      <c r="C18" s="79">
        <f>(VLOOKUP($A17,'Occupancy Raw Data'!$B$8:$BE$51,'Occupancy Raw Data'!U$3,FALSE))/100</f>
        <v>-1.6389678891792599E-2</v>
      </c>
      <c r="D18" s="79">
        <f>(VLOOKUP($A17,'Occupancy Raw Data'!$B$8:$BE$51,'Occupancy Raw Data'!V$3,FALSE))/100</f>
        <v>-1.3368072633192001E-2</v>
      </c>
      <c r="E18" s="79">
        <f>(VLOOKUP($A17,'Occupancy Raw Data'!$B$8:$BE$51,'Occupancy Raw Data'!W$3,FALSE))/100</f>
        <v>2.6451268998843201E-3</v>
      </c>
      <c r="F18" s="79">
        <f>(VLOOKUP($A17,'Occupancy Raw Data'!$B$8:$BE$51,'Occupancy Raw Data'!X$3,FALSE))/100</f>
        <v>1.14043614702581E-2</v>
      </c>
      <c r="G18" s="79">
        <f>(VLOOKUP($A17,'Occupancy Raw Data'!$B$8:$BE$51,'Occupancy Raw Data'!Y$3,FALSE))/100</f>
        <v>-6.6325862904516898E-3</v>
      </c>
      <c r="H18" s="80">
        <f>(VLOOKUP($A17,'Occupancy Raw Data'!$B$8:$BE$51,'Occupancy Raw Data'!AA$3,FALSE))/100</f>
        <v>2.1185995980168501E-2</v>
      </c>
      <c r="I18" s="80">
        <f>(VLOOKUP($A17,'Occupancy Raw Data'!$B$8:$BE$51,'Occupancy Raw Data'!AB$3,FALSE))/100</f>
        <v>1.5593143722019899E-2</v>
      </c>
      <c r="J18" s="79">
        <f>(VLOOKUP($A17,'Occupancy Raw Data'!$B$8:$BE$51,'Occupancy Raw Data'!AC$3,FALSE))/100</f>
        <v>1.83888021505152E-2</v>
      </c>
      <c r="K18" s="81">
        <f>(VLOOKUP($A17,'Occupancy Raw Data'!$B$8:$BE$51,'Occupancy Raw Data'!AE$3,FALSE))/100</f>
        <v>6.7869416168768405E-4</v>
      </c>
      <c r="M18" s="78">
        <f>(VLOOKUP($A17,'ADR Raw Data'!$B$6:$BE$49,'ADR Raw Data'!T$1,FALSE))/100</f>
        <v>-3.4189479629272199E-2</v>
      </c>
      <c r="N18" s="79">
        <f>(VLOOKUP($A17,'ADR Raw Data'!$B$6:$BE$49,'ADR Raw Data'!U$1,FALSE))/100</f>
        <v>-2.5994783039482598E-2</v>
      </c>
      <c r="O18" s="79">
        <f>(VLOOKUP($A17,'ADR Raw Data'!$B$6:$BE$49,'ADR Raw Data'!V$1,FALSE))/100</f>
        <v>-5.9524251606853495E-3</v>
      </c>
      <c r="P18" s="79">
        <f>(VLOOKUP($A17,'ADR Raw Data'!$B$6:$BE$49,'ADR Raw Data'!W$1,FALSE))/100</f>
        <v>5.4641668852593098E-3</v>
      </c>
      <c r="Q18" s="79">
        <f>(VLOOKUP($A17,'ADR Raw Data'!$B$6:$BE$49,'ADR Raw Data'!X$1,FALSE))/100</f>
        <v>-1.6161968220814902E-3</v>
      </c>
      <c r="R18" s="79">
        <f>(VLOOKUP($A17,'ADR Raw Data'!$B$6:$BE$49,'ADR Raw Data'!Y$1,FALSE))/100</f>
        <v>-1.0748183473899699E-2</v>
      </c>
      <c r="S18" s="80">
        <f>(VLOOKUP($A17,'ADR Raw Data'!$B$6:$BE$49,'ADR Raw Data'!AA$1,FALSE))/100</f>
        <v>-2.2642745418272701E-4</v>
      </c>
      <c r="T18" s="80">
        <f>(VLOOKUP($A17,'ADR Raw Data'!$B$6:$BE$49,'ADR Raw Data'!AB$1,FALSE))/100</f>
        <v>-5.5478115584279598E-3</v>
      </c>
      <c r="U18" s="79">
        <f>(VLOOKUP($A17,'ADR Raw Data'!$B$6:$BE$49,'ADR Raw Data'!AC$1,FALSE))/100</f>
        <v>-2.8863481263155201E-3</v>
      </c>
      <c r="V18" s="81">
        <f>(VLOOKUP($A17,'ADR Raw Data'!$B$6:$BE$49,'ADR Raw Data'!AE$1,FALSE))/100</f>
        <v>-7.9672594090319411E-3</v>
      </c>
      <c r="X18" s="78">
        <f>(VLOOKUP($A17,'RevPAR Raw Data'!$B$6:$BE$49,'RevPAR Raw Data'!T$1,FALSE))/100</f>
        <v>-5.3164595140661498E-2</v>
      </c>
      <c r="Y18" s="79">
        <f>(VLOOKUP($A17,'RevPAR Raw Data'!$B$6:$BE$49,'RevPAR Raw Data'!U$1,FALSE))/100</f>
        <v>-4.1958415784396401E-2</v>
      </c>
      <c r="Z18" s="79">
        <f>(VLOOKUP($A17,'RevPAR Raw Data'!$B$6:$BE$49,'RevPAR Raw Data'!V$1,FALSE))/100</f>
        <v>-1.9240925341985699E-2</v>
      </c>
      <c r="AA18" s="79">
        <f>(VLOOKUP($A17,'RevPAR Raw Data'!$B$6:$BE$49,'RevPAR Raw Data'!W$1,FALSE))/100</f>
        <v>8.1237471999572892E-3</v>
      </c>
      <c r="AB18" s="79">
        <f>(VLOOKUP($A17,'RevPAR Raw Data'!$B$6:$BE$49,'RevPAR Raw Data'!X$1,FALSE))/100</f>
        <v>9.7697329554105906E-3</v>
      </c>
      <c r="AC18" s="79">
        <f>(VLOOKUP($A17,'RevPAR Raw Data'!$B$6:$BE$49,'RevPAR Raw Data'!Y$1,FALSE))/100</f>
        <v>-1.73094815099952E-2</v>
      </c>
      <c r="AD18" s="80">
        <f>(VLOOKUP($A17,'RevPAR Raw Data'!$B$6:$BE$49,'RevPAR Raw Data'!AA$1,FALSE))/100</f>
        <v>2.0954771434851697E-2</v>
      </c>
      <c r="AE18" s="80">
        <f>(VLOOKUP($A17,'RevPAR Raw Data'!$B$6:$BE$49,'RevPAR Raw Data'!AB$1,FALSE))/100</f>
        <v>9.9588243406187604E-3</v>
      </c>
      <c r="AF18" s="79">
        <f>(VLOOKUP($A17,'RevPAR Raw Data'!$B$6:$BE$49,'RevPAR Raw Data'!AC$1,FALSE))/100</f>
        <v>1.54493775395674E-2</v>
      </c>
      <c r="AG18" s="81">
        <f>(VLOOKUP($A17,'RevPAR Raw Data'!$B$6:$BE$49,'RevPAR Raw Data'!AE$1,FALSE))/100</f>
        <v>-7.29397257978981E-3</v>
      </c>
    </row>
    <row r="19" spans="1:33" x14ac:dyDescent="0.2">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x14ac:dyDescent="0.2">
      <c r="A20" s="105" t="s">
        <v>20</v>
      </c>
      <c r="B20" s="82">
        <f>(VLOOKUP($A20,'Occupancy Raw Data'!$B$8:$BE$51,'Occupancy Raw Data'!G$3,FALSE))/100</f>
        <v>0.59707232651491404</v>
      </c>
      <c r="C20" s="88">
        <f>(VLOOKUP($A20,'Occupancy Raw Data'!$B$8:$BE$51,'Occupancy Raw Data'!H$3,FALSE))/100</f>
        <v>0.74915270533374889</v>
      </c>
      <c r="D20" s="88">
        <f>(VLOOKUP($A20,'Occupancy Raw Data'!$B$8:$BE$51,'Occupancy Raw Data'!I$3,FALSE))/100</f>
        <v>0.78907771074201305</v>
      </c>
      <c r="E20" s="88">
        <f>(VLOOKUP($A20,'Occupancy Raw Data'!$B$8:$BE$51,'Occupancy Raw Data'!J$3,FALSE))/100</f>
        <v>0.80289882941133994</v>
      </c>
      <c r="F20" s="88">
        <f>(VLOOKUP($A20,'Occupancy Raw Data'!$B$8:$BE$51,'Occupancy Raw Data'!K$3,FALSE))/100</f>
        <v>0.77352594764800597</v>
      </c>
      <c r="G20" s="89">
        <f>(VLOOKUP($A20,'Occupancy Raw Data'!$B$8:$BE$51,'Occupancy Raw Data'!L$3,FALSE))/100</f>
        <v>0.74234550393000509</v>
      </c>
      <c r="H20" s="88">
        <f>(VLOOKUP($A20,'Occupancy Raw Data'!$B$8:$BE$51,'Occupancy Raw Data'!N$3,FALSE))/100</f>
        <v>0.82768069610364603</v>
      </c>
      <c r="I20" s="88">
        <f>(VLOOKUP($A20,'Occupancy Raw Data'!$B$8:$BE$51,'Occupancy Raw Data'!O$3,FALSE))/100</f>
        <v>0.83469942071485204</v>
      </c>
      <c r="J20" s="89">
        <f>(VLOOKUP($A20,'Occupancy Raw Data'!$B$8:$BE$51,'Occupancy Raw Data'!P$3,FALSE))/100</f>
        <v>0.83119005840924898</v>
      </c>
      <c r="K20" s="83">
        <f>(VLOOKUP($A20,'Occupancy Raw Data'!$B$8:$BE$51,'Occupancy Raw Data'!R$3,FALSE))/100</f>
        <v>0.76772966235264606</v>
      </c>
      <c r="M20" s="110">
        <f>VLOOKUP($A20,'ADR Raw Data'!$B$6:$BE$49,'ADR Raw Data'!G$1,FALSE)</f>
        <v>119.97951570048301</v>
      </c>
      <c r="N20" s="111">
        <f>VLOOKUP($A20,'ADR Raw Data'!$B$6:$BE$49,'ADR Raw Data'!H$1,FALSE)</f>
        <v>125.71234318349499</v>
      </c>
      <c r="O20" s="111">
        <f>VLOOKUP($A20,'ADR Raw Data'!$B$6:$BE$49,'ADR Raw Data'!I$1,FALSE)</f>
        <v>130.33685268673</v>
      </c>
      <c r="P20" s="111">
        <f>VLOOKUP($A20,'ADR Raw Data'!$B$6:$BE$49,'ADR Raw Data'!J$1,FALSE)</f>
        <v>131.73160823878001</v>
      </c>
      <c r="Q20" s="111">
        <f>VLOOKUP($A20,'ADR Raw Data'!$B$6:$BE$49,'ADR Raw Data'!K$1,FALSE)</f>
        <v>130.00187004754301</v>
      </c>
      <c r="R20" s="112">
        <f>VLOOKUP($A20,'ADR Raw Data'!$B$6:$BE$49,'ADR Raw Data'!L$1,FALSE)</f>
        <v>127.969272304573</v>
      </c>
      <c r="S20" s="111">
        <f>VLOOKUP($A20,'ADR Raw Data'!$B$6:$BE$49,'ADR Raw Data'!N$1,FALSE)</f>
        <v>151.250866875762</v>
      </c>
      <c r="T20" s="111">
        <f>VLOOKUP($A20,'ADR Raw Data'!$B$6:$BE$49,'ADR Raw Data'!O$1,FALSE)</f>
        <v>150.206931693831</v>
      </c>
      <c r="U20" s="112">
        <f>VLOOKUP($A20,'ADR Raw Data'!$B$6:$BE$49,'ADR Raw Data'!P$1,FALSE)</f>
        <v>150.72669548872099</v>
      </c>
      <c r="V20" s="113">
        <f>VLOOKUP($A20,'ADR Raw Data'!$B$6:$BE$49,'ADR Raw Data'!R$1,FALSE)</f>
        <v>135.00885736138</v>
      </c>
      <c r="X20" s="110">
        <f>VLOOKUP($A20,'RevPAR Raw Data'!$B$6:$BE$49,'RevPAR Raw Data'!G$1,FALSE)</f>
        <v>71.636448573420097</v>
      </c>
      <c r="Y20" s="111">
        <f>VLOOKUP($A20,'RevPAR Raw Data'!$B$6:$BE$49,'RevPAR Raw Data'!H$1,FALSE)</f>
        <v>94.177741989760307</v>
      </c>
      <c r="Z20" s="111">
        <f>VLOOKUP($A20,'RevPAR Raw Data'!$B$6:$BE$49,'RevPAR Raw Data'!I$1,FALSE)</f>
        <v>102.845905343364</v>
      </c>
      <c r="AA20" s="111">
        <f>VLOOKUP($A20,'RevPAR Raw Data'!$B$6:$BE$49,'RevPAR Raw Data'!J$1,FALSE)</f>
        <v>105.76715405138999</v>
      </c>
      <c r="AB20" s="111">
        <f>VLOOKUP($A20,'RevPAR Raw Data'!$B$6:$BE$49,'RevPAR Raw Data'!K$1,FALSE)</f>
        <v>100.559819724539</v>
      </c>
      <c r="AC20" s="112">
        <f>VLOOKUP($A20,'RevPAR Raw Data'!$B$6:$BE$49,'RevPAR Raw Data'!L$1,FALSE)</f>
        <v>94.997413936494894</v>
      </c>
      <c r="AD20" s="111">
        <f>VLOOKUP($A20,'RevPAR Raw Data'!$B$6:$BE$49,'RevPAR Raw Data'!N$1,FALSE)</f>
        <v>125.18742278201</v>
      </c>
      <c r="AE20" s="111">
        <f>VLOOKUP($A20,'RevPAR Raw Data'!$B$6:$BE$49,'RevPAR Raw Data'!O$1,FALSE)</f>
        <v>125.377638872196</v>
      </c>
      <c r="AF20" s="112">
        <f>VLOOKUP($A20,'RevPAR Raw Data'!$B$6:$BE$49,'RevPAR Raw Data'!P$1,FALSE)</f>
        <v>125.282530827103</v>
      </c>
      <c r="AG20" s="113">
        <f>VLOOKUP($A20,'RevPAR Raw Data'!$B$6:$BE$49,'RevPAR Raw Data'!R$1,FALSE)</f>
        <v>103.650304476668</v>
      </c>
    </row>
    <row r="21" spans="1:33" x14ac:dyDescent="0.2">
      <c r="A21" s="90" t="s">
        <v>14</v>
      </c>
      <c r="B21" s="78">
        <f>(VLOOKUP($A20,'Occupancy Raw Data'!$B$8:$BE$51,'Occupancy Raw Data'!T$3,FALSE))/100</f>
        <v>3.09886624942027E-2</v>
      </c>
      <c r="C21" s="79">
        <f>(VLOOKUP($A20,'Occupancy Raw Data'!$B$8:$BE$51,'Occupancy Raw Data'!U$3,FALSE))/100</f>
        <v>6.5687436223326404E-3</v>
      </c>
      <c r="D21" s="79">
        <f>(VLOOKUP($A20,'Occupancy Raw Data'!$B$8:$BE$51,'Occupancy Raw Data'!V$3,FALSE))/100</f>
        <v>2.0782838160611598E-2</v>
      </c>
      <c r="E21" s="79">
        <f>(VLOOKUP($A20,'Occupancy Raw Data'!$B$8:$BE$51,'Occupancy Raw Data'!W$3,FALSE))/100</f>
        <v>4.1744578824292902E-2</v>
      </c>
      <c r="F21" s="79">
        <f>(VLOOKUP($A20,'Occupancy Raw Data'!$B$8:$BE$51,'Occupancy Raw Data'!X$3,FALSE))/100</f>
        <v>6.6269555212409695E-2</v>
      </c>
      <c r="G21" s="79">
        <f>(VLOOKUP($A20,'Occupancy Raw Data'!$B$8:$BE$51,'Occupancy Raw Data'!Y$3,FALSE))/100</f>
        <v>3.3165459366320801E-2</v>
      </c>
      <c r="H21" s="80">
        <f>(VLOOKUP($A20,'Occupancy Raw Data'!$B$8:$BE$51,'Occupancy Raw Data'!AA$3,FALSE))/100</f>
        <v>3.28989732894234E-2</v>
      </c>
      <c r="I21" s="80">
        <f>(VLOOKUP($A20,'Occupancy Raw Data'!$B$8:$BE$51,'Occupancy Raw Data'!AB$3,FALSE))/100</f>
        <v>2.8744962401965203E-2</v>
      </c>
      <c r="J21" s="79">
        <f>(VLOOKUP($A20,'Occupancy Raw Data'!$B$8:$BE$51,'Occupancy Raw Data'!AC$3,FALSE))/100</f>
        <v>3.0809013681483002E-2</v>
      </c>
      <c r="K21" s="81">
        <f>(VLOOKUP($A20,'Occupancy Raw Data'!$B$8:$BE$51,'Occupancy Raw Data'!AE$3,FALSE))/100</f>
        <v>3.2435386709563301E-2</v>
      </c>
      <c r="M21" s="78">
        <f>(VLOOKUP($A20,'ADR Raw Data'!$B$6:$BE$49,'ADR Raw Data'!T$1,FALSE))/100</f>
        <v>-2.1656139478157799E-2</v>
      </c>
      <c r="N21" s="79">
        <f>(VLOOKUP($A20,'ADR Raw Data'!$B$6:$BE$49,'ADR Raw Data'!U$1,FALSE))/100</f>
        <v>-2.3885136365631002E-2</v>
      </c>
      <c r="O21" s="79">
        <f>(VLOOKUP($A20,'ADR Raw Data'!$B$6:$BE$49,'ADR Raw Data'!V$1,FALSE))/100</f>
        <v>-8.4564452784216902E-3</v>
      </c>
      <c r="P21" s="79">
        <f>(VLOOKUP($A20,'ADR Raw Data'!$B$6:$BE$49,'ADR Raw Data'!W$1,FALSE))/100</f>
        <v>2.7734303712700298E-3</v>
      </c>
      <c r="Q21" s="79">
        <f>(VLOOKUP($A20,'ADR Raw Data'!$B$6:$BE$49,'ADR Raw Data'!X$1,FALSE))/100</f>
        <v>1.2603763101005101E-3</v>
      </c>
      <c r="R21" s="79">
        <f>(VLOOKUP($A20,'ADR Raw Data'!$B$6:$BE$49,'ADR Raw Data'!Y$1,FALSE))/100</f>
        <v>-9.0205804698052505E-3</v>
      </c>
      <c r="S21" s="80">
        <f>(VLOOKUP($A20,'ADR Raw Data'!$B$6:$BE$49,'ADR Raw Data'!AA$1,FALSE))/100</f>
        <v>5.7711693900382999E-3</v>
      </c>
      <c r="T21" s="80">
        <f>(VLOOKUP($A20,'ADR Raw Data'!$B$6:$BE$49,'ADR Raw Data'!AB$1,FALSE))/100</f>
        <v>-1.18233437175527E-2</v>
      </c>
      <c r="U21" s="79">
        <f>(VLOOKUP($A20,'ADR Raw Data'!$B$6:$BE$49,'ADR Raw Data'!AC$1,FALSE))/100</f>
        <v>-3.1211596335916098E-3</v>
      </c>
      <c r="V21" s="81">
        <f>(VLOOKUP($A20,'ADR Raw Data'!$B$6:$BE$49,'ADR Raw Data'!AE$1,FALSE))/100</f>
        <v>-7.0698047717020198E-3</v>
      </c>
      <c r="X21" s="78">
        <f>(VLOOKUP($A20,'RevPAR Raw Data'!$B$6:$BE$49,'RevPAR Raw Data'!T$1,FALSE))/100</f>
        <v>8.6614282188289E-3</v>
      </c>
      <c r="Y21" s="79">
        <f>(VLOOKUP($A20,'RevPAR Raw Data'!$B$6:$BE$49,'RevPAR Raw Data'!U$1,FALSE))/100</f>
        <v>-1.7473288080468601E-2</v>
      </c>
      <c r="Z21" s="79">
        <f>(VLOOKUP($A20,'RevPAR Raw Data'!$B$6:$BE$49,'RevPAR Raw Data'!V$1,FALSE))/100</f>
        <v>1.2150643948554401E-2</v>
      </c>
      <c r="AA21" s="79">
        <f>(VLOOKUP($A20,'RevPAR Raw Data'!$B$6:$BE$49,'RevPAR Raw Data'!W$1,FALSE))/100</f>
        <v>4.4633784878310101E-2</v>
      </c>
      <c r="AB21" s="79">
        <f>(VLOOKUP($A20,'RevPAR Raw Data'!$B$6:$BE$49,'RevPAR Raw Data'!X$1,FALSE))/100</f>
        <v>6.7613456099980804E-2</v>
      </c>
      <c r="AC21" s="79">
        <f>(VLOOKUP($A20,'RevPAR Raw Data'!$B$6:$BE$49,'RevPAR Raw Data'!Y$1,FALSE))/100</f>
        <v>2.3845707201483601E-2</v>
      </c>
      <c r="AD21" s="80">
        <f>(VLOOKUP($A20,'RevPAR Raw Data'!$B$6:$BE$49,'RevPAR Raw Data'!AA$1,FALSE))/100</f>
        <v>3.8860008227073299E-2</v>
      </c>
      <c r="AE21" s="80">
        <f>(VLOOKUP($A20,'RevPAR Raw Data'!$B$6:$BE$49,'RevPAR Raw Data'!AB$1,FALSE))/100</f>
        <v>1.65817571137859E-2</v>
      </c>
      <c r="AF21" s="79">
        <f>(VLOOKUP($A20,'RevPAR Raw Data'!$B$6:$BE$49,'RevPAR Raw Data'!AC$1,FALSE))/100</f>
        <v>2.7591694198037899E-2</v>
      </c>
      <c r="AG21" s="81">
        <f>(VLOOKUP($A20,'RevPAR Raw Data'!$B$6:$BE$49,'RevPAR Raw Data'!AE$1,FALSE))/100</f>
        <v>2.5136270086130001E-2</v>
      </c>
    </row>
    <row r="22" spans="1:33" x14ac:dyDescent="0.2">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x14ac:dyDescent="0.2">
      <c r="A23" s="105" t="s">
        <v>21</v>
      </c>
      <c r="B23" s="82">
        <f>(VLOOKUP($A23,'Occupancy Raw Data'!$B$8:$BE$51,'Occupancy Raw Data'!G$3,FALSE))/100</f>
        <v>0.55640350877192901</v>
      </c>
      <c r="C23" s="88">
        <f>(VLOOKUP($A23,'Occupancy Raw Data'!$B$8:$BE$51,'Occupancy Raw Data'!H$3,FALSE))/100</f>
        <v>0.63973684210526305</v>
      </c>
      <c r="D23" s="88">
        <f>(VLOOKUP($A23,'Occupancy Raw Data'!$B$8:$BE$51,'Occupancy Raw Data'!I$3,FALSE))/100</f>
        <v>0.67043859649122794</v>
      </c>
      <c r="E23" s="88">
        <f>(VLOOKUP($A23,'Occupancy Raw Data'!$B$8:$BE$51,'Occupancy Raw Data'!J$3,FALSE))/100</f>
        <v>0.69201754385964909</v>
      </c>
      <c r="F23" s="88">
        <f>(VLOOKUP($A23,'Occupancy Raw Data'!$B$8:$BE$51,'Occupancy Raw Data'!K$3,FALSE))/100</f>
        <v>0.69245614035087699</v>
      </c>
      <c r="G23" s="89">
        <f>(VLOOKUP($A23,'Occupancy Raw Data'!$B$8:$BE$51,'Occupancy Raw Data'!L$3,FALSE))/100</f>
        <v>0.65021052631578902</v>
      </c>
      <c r="H23" s="88">
        <f>(VLOOKUP($A23,'Occupancy Raw Data'!$B$8:$BE$51,'Occupancy Raw Data'!N$3,FALSE))/100</f>
        <v>0.755745614035087</v>
      </c>
      <c r="I23" s="88">
        <f>(VLOOKUP($A23,'Occupancy Raw Data'!$B$8:$BE$51,'Occupancy Raw Data'!O$3,FALSE))/100</f>
        <v>0.75293859649122796</v>
      </c>
      <c r="J23" s="89">
        <f>(VLOOKUP($A23,'Occupancy Raw Data'!$B$8:$BE$51,'Occupancy Raw Data'!P$3,FALSE))/100</f>
        <v>0.75434210526315693</v>
      </c>
      <c r="K23" s="83">
        <f>(VLOOKUP($A23,'Occupancy Raw Data'!$B$8:$BE$51,'Occupancy Raw Data'!R$3,FALSE))/100</f>
        <v>0.67996240601503699</v>
      </c>
      <c r="M23" s="110">
        <f>VLOOKUP($A23,'ADR Raw Data'!$B$6:$BE$49,'ADR Raw Data'!G$1,FALSE)</f>
        <v>86.505266435440603</v>
      </c>
      <c r="N23" s="111">
        <f>VLOOKUP($A23,'ADR Raw Data'!$B$6:$BE$49,'ADR Raw Data'!H$1,FALSE)</f>
        <v>89.692619635266595</v>
      </c>
      <c r="O23" s="111">
        <f>VLOOKUP($A23,'ADR Raw Data'!$B$6:$BE$49,'ADR Raw Data'!I$1,FALSE)</f>
        <v>91.819220201491504</v>
      </c>
      <c r="P23" s="111">
        <f>VLOOKUP($A23,'ADR Raw Data'!$B$6:$BE$49,'ADR Raw Data'!J$1,FALSE)</f>
        <v>93.340666751172506</v>
      </c>
      <c r="Q23" s="111">
        <f>VLOOKUP($A23,'ADR Raw Data'!$B$6:$BE$49,'ADR Raw Data'!K$1,FALSE)</f>
        <v>93.511955282493005</v>
      </c>
      <c r="R23" s="112">
        <f>VLOOKUP($A23,'ADR Raw Data'!$B$6:$BE$49,'ADR Raw Data'!L$1,FALSE)</f>
        <v>91.175688710808899</v>
      </c>
      <c r="S23" s="111">
        <f>VLOOKUP($A23,'ADR Raw Data'!$B$6:$BE$49,'ADR Raw Data'!N$1,FALSE)</f>
        <v>112.20154198827601</v>
      </c>
      <c r="T23" s="111">
        <f>VLOOKUP($A23,'ADR Raw Data'!$B$6:$BE$49,'ADR Raw Data'!O$1,FALSE)</f>
        <v>113.582851983456</v>
      </c>
      <c r="U23" s="112">
        <f>VLOOKUP($A23,'ADR Raw Data'!$B$6:$BE$49,'ADR Raw Data'!P$1,FALSE)</f>
        <v>112.890911971626</v>
      </c>
      <c r="V23" s="113">
        <f>VLOOKUP($A23,'ADR Raw Data'!$B$6:$BE$49,'ADR Raw Data'!R$1,FALSE)</f>
        <v>98.058719338014399</v>
      </c>
      <c r="X23" s="110">
        <f>VLOOKUP($A23,'RevPAR Raw Data'!$B$6:$BE$49,'RevPAR Raw Data'!G$1,FALSE)</f>
        <v>48.131833771929799</v>
      </c>
      <c r="Y23" s="111">
        <f>VLOOKUP($A23,'RevPAR Raw Data'!$B$6:$BE$49,'RevPAR Raw Data'!H$1,FALSE)</f>
        <v>57.379673245614001</v>
      </c>
      <c r="Z23" s="111">
        <f>VLOOKUP($A23,'RevPAR Raw Data'!$B$6:$BE$49,'RevPAR Raw Data'!I$1,FALSE)</f>
        <v>61.559149122807</v>
      </c>
      <c r="AA23" s="111">
        <f>VLOOKUP($A23,'RevPAR Raw Data'!$B$6:$BE$49,'RevPAR Raw Data'!J$1,FALSE)</f>
        <v>64.593378947368393</v>
      </c>
      <c r="AB23" s="111">
        <f>VLOOKUP($A23,'RevPAR Raw Data'!$B$6:$BE$49,'RevPAR Raw Data'!K$1,FALSE)</f>
        <v>64.752927631578899</v>
      </c>
      <c r="AC23" s="112">
        <f>VLOOKUP($A23,'RevPAR Raw Data'!$B$6:$BE$49,'RevPAR Raw Data'!L$1,FALSE)</f>
        <v>59.283392543859598</v>
      </c>
      <c r="AD23" s="111">
        <f>VLOOKUP($A23,'RevPAR Raw Data'!$B$6:$BE$49,'RevPAR Raw Data'!N$1,FALSE)</f>
        <v>84.795823245614002</v>
      </c>
      <c r="AE23" s="111">
        <f>VLOOKUP($A23,'RevPAR Raw Data'!$B$6:$BE$49,'RevPAR Raw Data'!O$1,FALSE)</f>
        <v>85.520913157894697</v>
      </c>
      <c r="AF23" s="112">
        <f>VLOOKUP($A23,'RevPAR Raw Data'!$B$6:$BE$49,'RevPAR Raw Data'!P$1,FALSE)</f>
        <v>85.1583682017543</v>
      </c>
      <c r="AG23" s="113">
        <f>VLOOKUP($A23,'RevPAR Raw Data'!$B$6:$BE$49,'RevPAR Raw Data'!R$1,FALSE)</f>
        <v>66.676242731829504</v>
      </c>
    </row>
    <row r="24" spans="1:33" x14ac:dyDescent="0.2">
      <c r="A24" s="90" t="s">
        <v>14</v>
      </c>
      <c r="B24" s="78">
        <f>(VLOOKUP($A23,'Occupancy Raw Data'!$B$8:$BE$51,'Occupancy Raw Data'!T$3,FALSE))/100</f>
        <v>-2.69312313411115E-2</v>
      </c>
      <c r="C24" s="79">
        <f>(VLOOKUP($A23,'Occupancy Raw Data'!$B$8:$BE$51,'Occupancy Raw Data'!U$3,FALSE))/100</f>
        <v>-4.4924839918788005E-2</v>
      </c>
      <c r="D24" s="79">
        <f>(VLOOKUP($A23,'Occupancy Raw Data'!$B$8:$BE$51,'Occupancy Raw Data'!V$3,FALSE))/100</f>
        <v>-3.0474313396503999E-2</v>
      </c>
      <c r="E24" s="79">
        <f>(VLOOKUP($A23,'Occupancy Raw Data'!$B$8:$BE$51,'Occupancy Raw Data'!W$3,FALSE))/100</f>
        <v>4.0763169968573501E-3</v>
      </c>
      <c r="F24" s="79">
        <f>(VLOOKUP($A23,'Occupancy Raw Data'!$B$8:$BE$51,'Occupancy Raw Data'!X$3,FALSE))/100</f>
        <v>3.9952617296293604E-2</v>
      </c>
      <c r="G24" s="79">
        <f>(VLOOKUP($A23,'Occupancy Raw Data'!$B$8:$BE$51,'Occupancy Raw Data'!Y$3,FALSE))/100</f>
        <v>-1.1298758015920101E-2</v>
      </c>
      <c r="H24" s="80">
        <f>(VLOOKUP($A23,'Occupancy Raw Data'!$B$8:$BE$51,'Occupancy Raw Data'!AA$3,FALSE))/100</f>
        <v>2.0553935087826297E-2</v>
      </c>
      <c r="I24" s="80">
        <f>(VLOOKUP($A23,'Occupancy Raw Data'!$B$8:$BE$51,'Occupancy Raw Data'!AB$3,FALSE))/100</f>
        <v>5.4775719687709303E-3</v>
      </c>
      <c r="J24" s="79">
        <f>(VLOOKUP($A23,'Occupancy Raw Data'!$B$8:$BE$51,'Occupancy Raw Data'!AC$3,FALSE))/100</f>
        <v>1.2973684210526299E-2</v>
      </c>
      <c r="K24" s="81">
        <f>(VLOOKUP($A23,'Occupancy Raw Data'!$B$8:$BE$51,'Occupancy Raw Data'!AE$3,FALSE))/100</f>
        <v>-3.7320517611954202E-3</v>
      </c>
      <c r="M24" s="78">
        <f>(VLOOKUP($A23,'ADR Raw Data'!$B$6:$BE$49,'ADR Raw Data'!T$1,FALSE))/100</f>
        <v>-1.14486137230478E-2</v>
      </c>
      <c r="N24" s="79">
        <f>(VLOOKUP($A23,'ADR Raw Data'!$B$6:$BE$49,'ADR Raw Data'!U$1,FALSE))/100</f>
        <v>-1.2107550266969101E-2</v>
      </c>
      <c r="O24" s="79">
        <f>(VLOOKUP($A23,'ADR Raw Data'!$B$6:$BE$49,'ADR Raw Data'!V$1,FALSE))/100</f>
        <v>-3.4490303993947803E-3</v>
      </c>
      <c r="P24" s="79">
        <f>(VLOOKUP($A23,'ADR Raw Data'!$B$6:$BE$49,'ADR Raw Data'!W$1,FALSE))/100</f>
        <v>3.0267778577124497E-3</v>
      </c>
      <c r="Q24" s="79">
        <f>(VLOOKUP($A23,'ADR Raw Data'!$B$6:$BE$49,'ADR Raw Data'!X$1,FALSE))/100</f>
        <v>-1.6979583694607002E-3</v>
      </c>
      <c r="R24" s="79">
        <f>(VLOOKUP($A23,'ADR Raw Data'!$B$6:$BE$49,'ADR Raw Data'!Y$1,FALSE))/100</f>
        <v>-4.2164985517858695E-3</v>
      </c>
      <c r="S24" s="80">
        <f>(VLOOKUP($A23,'ADR Raw Data'!$B$6:$BE$49,'ADR Raw Data'!AA$1,FALSE))/100</f>
        <v>2.7958835622224201E-2</v>
      </c>
      <c r="T24" s="80">
        <f>(VLOOKUP($A23,'ADR Raw Data'!$B$6:$BE$49,'ADR Raw Data'!AB$1,FALSE))/100</f>
        <v>1.7552626988874099E-2</v>
      </c>
      <c r="U24" s="79">
        <f>(VLOOKUP($A23,'ADR Raw Data'!$B$6:$BE$49,'ADR Raw Data'!AC$1,FALSE))/100</f>
        <v>2.26218436649798E-2</v>
      </c>
      <c r="V24" s="81">
        <f>(VLOOKUP($A23,'ADR Raw Data'!$B$6:$BE$49,'ADR Raw Data'!AE$1,FALSE))/100</f>
        <v>6.4281391653145305E-3</v>
      </c>
      <c r="X24" s="78">
        <f>(VLOOKUP($A23,'RevPAR Raw Data'!$B$6:$BE$49,'RevPAR Raw Data'!T$1,FALSE))/100</f>
        <v>-3.8071519799448901E-2</v>
      </c>
      <c r="Y24" s="79">
        <f>(VLOOKUP($A23,'RevPAR Raw Data'!$B$6:$BE$49,'RevPAR Raw Data'!U$1,FALSE))/100</f>
        <v>-5.6488460428204899E-2</v>
      </c>
      <c r="Z24" s="79">
        <f>(VLOOKUP($A23,'RevPAR Raw Data'!$B$6:$BE$49,'RevPAR Raw Data'!V$1,FALSE))/100</f>
        <v>-3.3818236962593604E-2</v>
      </c>
      <c r="AA24" s="79">
        <f>(VLOOKUP($A23,'RevPAR Raw Data'!$B$6:$BE$49,'RevPAR Raw Data'!W$1,FALSE))/100</f>
        <v>7.1154329605969003E-3</v>
      </c>
      <c r="AB24" s="79">
        <f>(VLOOKUP($A23,'RevPAR Raw Data'!$B$6:$BE$49,'RevPAR Raw Data'!X$1,FALSE))/100</f>
        <v>3.8186821045912797E-2</v>
      </c>
      <c r="AC24" s="79">
        <f>(VLOOKUP($A23,'RevPAR Raw Data'!$B$6:$BE$49,'RevPAR Raw Data'!Y$1,FALSE))/100</f>
        <v>-1.54676153708949E-2</v>
      </c>
      <c r="AD24" s="80">
        <f>(VLOOKUP($A23,'RevPAR Raw Data'!$B$6:$BE$49,'RevPAR Raw Data'!AA$1,FALSE))/100</f>
        <v>4.9087434802560906E-2</v>
      </c>
      <c r="AE24" s="80">
        <f>(VLOOKUP($A23,'RevPAR Raw Data'!$B$6:$BE$49,'RevPAR Raw Data'!AB$1,FALSE))/100</f>
        <v>2.3126344735217602E-2</v>
      </c>
      <c r="AF24" s="79">
        <f>(VLOOKUP($A23,'RevPAR Raw Data'!$B$6:$BE$49,'RevPAR Raw Data'!AC$1,FALSE))/100</f>
        <v>3.5889016531475401E-2</v>
      </c>
      <c r="AG24" s="81">
        <f>(VLOOKUP($A23,'RevPAR Raw Data'!$B$6:$BE$49,'RevPAR Raw Data'!AE$1,FALSE))/100</f>
        <v>2.6720972560259799E-3</v>
      </c>
    </row>
    <row r="25" spans="1:33" x14ac:dyDescent="0.2">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x14ac:dyDescent="0.2">
      <c r="A26" s="105" t="s">
        <v>22</v>
      </c>
      <c r="B26" s="82">
        <f>(VLOOKUP($A26,'Occupancy Raw Data'!$B$8:$BE$51,'Occupancy Raw Data'!G$3,FALSE))/100</f>
        <v>0.52170098268600806</v>
      </c>
      <c r="C26" s="88">
        <f>(VLOOKUP($A26,'Occupancy Raw Data'!$B$8:$BE$51,'Occupancy Raw Data'!H$3,FALSE))/100</f>
        <v>0.56419630322882497</v>
      </c>
      <c r="D26" s="88">
        <f>(VLOOKUP($A26,'Occupancy Raw Data'!$B$8:$BE$51,'Occupancy Raw Data'!I$3,FALSE))/100</f>
        <v>0.57630439868975103</v>
      </c>
      <c r="E26" s="88">
        <f>(VLOOKUP($A26,'Occupancy Raw Data'!$B$8:$BE$51,'Occupancy Raw Data'!J$3,FALSE))/100</f>
        <v>0.59935072531586298</v>
      </c>
      <c r="F26" s="88">
        <f>(VLOOKUP($A26,'Occupancy Raw Data'!$B$8:$BE$51,'Occupancy Raw Data'!K$3,FALSE))/100</f>
        <v>0.60768600842302201</v>
      </c>
      <c r="G26" s="89">
        <f>(VLOOKUP($A26,'Occupancy Raw Data'!$B$8:$BE$51,'Occupancy Raw Data'!L$3,FALSE))/100</f>
        <v>0.57384768366869399</v>
      </c>
      <c r="H26" s="88">
        <f>(VLOOKUP($A26,'Occupancy Raw Data'!$B$8:$BE$51,'Occupancy Raw Data'!N$3,FALSE))/100</f>
        <v>0.67085868039307395</v>
      </c>
      <c r="I26" s="88">
        <f>(VLOOKUP($A26,'Occupancy Raw Data'!$B$8:$BE$51,'Occupancy Raw Data'!O$3,FALSE))/100</f>
        <v>0.68267430978006505</v>
      </c>
      <c r="J26" s="89">
        <f>(VLOOKUP($A26,'Occupancy Raw Data'!$B$8:$BE$51,'Occupancy Raw Data'!P$3,FALSE))/100</f>
        <v>0.67676649508656894</v>
      </c>
      <c r="K26" s="83">
        <f>(VLOOKUP($A26,'Occupancy Raw Data'!$B$8:$BE$51,'Occupancy Raw Data'!R$3,FALSE))/100</f>
        <v>0.60325305835951604</v>
      </c>
      <c r="M26" s="110">
        <f>VLOOKUP($A26,'ADR Raw Data'!$B$6:$BE$49,'ADR Raw Data'!G$1,FALSE)</f>
        <v>67.943831012445301</v>
      </c>
      <c r="N26" s="111">
        <f>VLOOKUP($A26,'ADR Raw Data'!$B$6:$BE$49,'ADR Raw Data'!H$1,FALSE)</f>
        <v>69.052895122077601</v>
      </c>
      <c r="O26" s="111">
        <f>VLOOKUP($A26,'ADR Raw Data'!$B$6:$BE$49,'ADR Raw Data'!I$1,FALSE)</f>
        <v>69.159698386196297</v>
      </c>
      <c r="P26" s="111">
        <f>VLOOKUP($A26,'ADR Raw Data'!$B$6:$BE$49,'ADR Raw Data'!J$1,FALSE)</f>
        <v>69.766131117942706</v>
      </c>
      <c r="Q26" s="111">
        <f>VLOOKUP($A26,'ADR Raw Data'!$B$6:$BE$49,'ADR Raw Data'!K$1,FALSE)</f>
        <v>70.587611391856697</v>
      </c>
      <c r="R26" s="112">
        <f>VLOOKUP($A26,'ADR Raw Data'!$B$6:$BE$49,'ADR Raw Data'!L$1,FALSE)</f>
        <v>69.346720642169103</v>
      </c>
      <c r="S26" s="111">
        <f>VLOOKUP($A26,'ADR Raw Data'!$B$6:$BE$49,'ADR Raw Data'!N$1,FALSE)</f>
        <v>84.575691773476294</v>
      </c>
      <c r="T26" s="111">
        <f>VLOOKUP($A26,'ADR Raw Data'!$B$6:$BE$49,'ADR Raw Data'!O$1,FALSE)</f>
        <v>87.637580991345999</v>
      </c>
      <c r="U26" s="112">
        <f>VLOOKUP($A26,'ADR Raw Data'!$B$6:$BE$49,'ADR Raw Data'!P$1,FALSE)</f>
        <v>86.120000721693998</v>
      </c>
      <c r="V26" s="113">
        <f>VLOOKUP($A26,'ADR Raw Data'!$B$6:$BE$49,'ADR Raw Data'!R$1,FALSE)</f>
        <v>74.723092163313297</v>
      </c>
      <c r="X26" s="110">
        <f>VLOOKUP($A26,'RevPAR Raw Data'!$B$6:$BE$49,'RevPAR Raw Data'!G$1,FALSE)</f>
        <v>35.446363406644799</v>
      </c>
      <c r="Y26" s="111">
        <f>VLOOKUP($A26,'RevPAR Raw Data'!$B$6:$BE$49,'RevPAR Raw Data'!H$1,FALSE)</f>
        <v>38.959388155124003</v>
      </c>
      <c r="Z26" s="111">
        <f>VLOOKUP($A26,'RevPAR Raw Data'!$B$6:$BE$49,'RevPAR Raw Data'!I$1,FALSE)</f>
        <v>39.857038392021501</v>
      </c>
      <c r="AA26" s="111">
        <f>VLOOKUP($A26,'RevPAR Raw Data'!$B$6:$BE$49,'RevPAR Raw Data'!J$1,FALSE)</f>
        <v>41.814381288020499</v>
      </c>
      <c r="AB26" s="111">
        <f>VLOOKUP($A26,'RevPAR Raw Data'!$B$6:$BE$49,'RevPAR Raw Data'!K$1,FALSE)</f>
        <v>42.8951038108329</v>
      </c>
      <c r="AC26" s="112">
        <f>VLOOKUP($A26,'RevPAR Raw Data'!$B$6:$BE$49,'RevPAR Raw Data'!L$1,FALSE)</f>
        <v>39.794455010528701</v>
      </c>
      <c r="AD26" s="111">
        <f>VLOOKUP($A26,'RevPAR Raw Data'!$B$6:$BE$49,'RevPAR Raw Data'!N$1,FALSE)</f>
        <v>56.738336976485698</v>
      </c>
      <c r="AE26" s="111">
        <f>VLOOKUP($A26,'RevPAR Raw Data'!$B$6:$BE$49,'RevPAR Raw Data'!O$1,FALSE)</f>
        <v>59.827925114061699</v>
      </c>
      <c r="AF26" s="112">
        <f>VLOOKUP($A26,'RevPAR Raw Data'!$B$6:$BE$49,'RevPAR Raw Data'!P$1,FALSE)</f>
        <v>58.283131045273699</v>
      </c>
      <c r="AG26" s="113">
        <f>VLOOKUP($A26,'RevPAR Raw Data'!$B$6:$BE$49,'RevPAR Raw Data'!R$1,FALSE)</f>
        <v>45.076933877598698</v>
      </c>
    </row>
    <row r="27" spans="1:33" x14ac:dyDescent="0.2">
      <c r="A27" s="90" t="s">
        <v>14</v>
      </c>
      <c r="B27" s="78">
        <f>(VLOOKUP($A26,'Occupancy Raw Data'!$B$8:$BE$51,'Occupancy Raw Data'!T$3,FALSE))/100</f>
        <v>-1.3733437336699199E-2</v>
      </c>
      <c r="C27" s="79">
        <f>(VLOOKUP($A26,'Occupancy Raw Data'!$B$8:$BE$51,'Occupancy Raw Data'!U$3,FALSE))/100</f>
        <v>-2.2656323263782297E-2</v>
      </c>
      <c r="D27" s="79">
        <f>(VLOOKUP($A26,'Occupancy Raw Data'!$B$8:$BE$51,'Occupancy Raw Data'!V$3,FALSE))/100</f>
        <v>-1.32583373252606E-2</v>
      </c>
      <c r="E27" s="79">
        <f>(VLOOKUP($A26,'Occupancy Raw Data'!$B$8:$BE$51,'Occupancy Raw Data'!W$3,FALSE))/100</f>
        <v>1.97054054221674E-2</v>
      </c>
      <c r="F27" s="79">
        <f>(VLOOKUP($A26,'Occupancy Raw Data'!$B$8:$BE$51,'Occupancy Raw Data'!X$3,FALSE))/100</f>
        <v>1.9268770307506101E-2</v>
      </c>
      <c r="G27" s="79">
        <f>(VLOOKUP($A26,'Occupancy Raw Data'!$B$8:$BE$51,'Occupancy Raw Data'!Y$3,FALSE))/100</f>
        <v>-1.74540308980843E-3</v>
      </c>
      <c r="H27" s="80">
        <f>(VLOOKUP($A26,'Occupancy Raw Data'!$B$8:$BE$51,'Occupancy Raw Data'!AA$3,FALSE))/100</f>
        <v>1.58700286792085E-2</v>
      </c>
      <c r="I27" s="80">
        <f>(VLOOKUP($A26,'Occupancy Raw Data'!$B$8:$BE$51,'Occupancy Raw Data'!AB$3,FALSE))/100</f>
        <v>1.99350449195984E-2</v>
      </c>
      <c r="J27" s="79">
        <f>(VLOOKUP($A26,'Occupancy Raw Data'!$B$8:$BE$51,'Occupancy Raw Data'!AC$3,FALSE))/100</f>
        <v>1.7916221329220702E-2</v>
      </c>
      <c r="K27" s="81">
        <f>(VLOOKUP($A26,'Occupancy Raw Data'!$B$8:$BE$51,'Occupancy Raw Data'!AE$3,FALSE))/100</f>
        <v>4.4735479550920198E-3</v>
      </c>
      <c r="M27" s="78">
        <f>(VLOOKUP($A26,'ADR Raw Data'!$B$6:$BE$49,'ADR Raw Data'!T$1,FALSE))/100</f>
        <v>-1.39852130161052E-2</v>
      </c>
      <c r="N27" s="79">
        <f>(VLOOKUP($A26,'ADR Raw Data'!$B$6:$BE$49,'ADR Raw Data'!U$1,FALSE))/100</f>
        <v>-1.7872392116386301E-2</v>
      </c>
      <c r="O27" s="79">
        <f>(VLOOKUP($A26,'ADR Raw Data'!$B$6:$BE$49,'ADR Raw Data'!V$1,FALSE))/100</f>
        <v>-2.1897692090086397E-2</v>
      </c>
      <c r="P27" s="79">
        <f>(VLOOKUP($A26,'ADR Raw Data'!$B$6:$BE$49,'ADR Raw Data'!W$1,FALSE))/100</f>
        <v>-1.09620063083557E-2</v>
      </c>
      <c r="Q27" s="79">
        <f>(VLOOKUP($A26,'ADR Raw Data'!$B$6:$BE$49,'ADR Raw Data'!X$1,FALSE))/100</f>
        <v>-7.3093873565944698E-4</v>
      </c>
      <c r="R27" s="79">
        <f>(VLOOKUP($A26,'ADR Raw Data'!$B$6:$BE$49,'ADR Raw Data'!Y$1,FALSE))/100</f>
        <v>-1.2828212541016399E-2</v>
      </c>
      <c r="S27" s="80">
        <f>(VLOOKUP($A26,'ADR Raw Data'!$B$6:$BE$49,'ADR Raw Data'!AA$1,FALSE))/100</f>
        <v>-1.0675694598800901E-2</v>
      </c>
      <c r="T27" s="80">
        <f>(VLOOKUP($A26,'ADR Raw Data'!$B$6:$BE$49,'ADR Raw Data'!AB$1,FALSE))/100</f>
        <v>-2.4549094332186997E-2</v>
      </c>
      <c r="U27" s="79">
        <f>(VLOOKUP($A26,'ADR Raw Data'!$B$6:$BE$49,'ADR Raw Data'!AC$1,FALSE))/100</f>
        <v>-1.7796489880497101E-2</v>
      </c>
      <c r="V27" s="81">
        <f>(VLOOKUP($A26,'ADR Raw Data'!$B$6:$BE$49,'ADR Raw Data'!AE$1,FALSE))/100</f>
        <v>-1.3709733487661699E-2</v>
      </c>
      <c r="X27" s="78">
        <f>(VLOOKUP($A26,'RevPAR Raw Data'!$B$6:$BE$49,'RevPAR Raw Data'!T$1,FALSE))/100</f>
        <v>-2.7526585306207298E-2</v>
      </c>
      <c r="Y27" s="79">
        <f>(VLOOKUP($A26,'RevPAR Raw Data'!$B$6:$BE$49,'RevPAR Raw Data'!U$1,FALSE))/100</f>
        <v>-4.0123792686882799E-2</v>
      </c>
      <c r="Z27" s="79">
        <f>(VLOOKUP($A26,'RevPAR Raw Data'!$B$6:$BE$49,'RevPAR Raw Data'!V$1,FALSE))/100</f>
        <v>-3.4865702426971998E-2</v>
      </c>
      <c r="AA27" s="79">
        <f>(VLOOKUP($A26,'RevPAR Raw Data'!$B$6:$BE$49,'RevPAR Raw Data'!W$1,FALSE))/100</f>
        <v>8.5273883352651701E-3</v>
      </c>
      <c r="AB27" s="79">
        <f>(VLOOKUP($A26,'RevPAR Raw Data'!$B$6:$BE$49,'RevPAR Raw Data'!X$1,FALSE))/100</f>
        <v>1.8523747281240299E-2</v>
      </c>
      <c r="AC27" s="79">
        <f>(VLOOKUP($A26,'RevPAR Raw Data'!$B$6:$BE$49,'RevPAR Raw Data'!Y$1,FALSE))/100</f>
        <v>-1.4551225229019001E-2</v>
      </c>
      <c r="AD27" s="80">
        <f>(VLOOKUP($A26,'RevPAR Raw Data'!$B$6:$BE$49,'RevPAR Raw Data'!AA$1,FALSE))/100</f>
        <v>5.0249105009541597E-3</v>
      </c>
      <c r="AE27" s="80">
        <f>(VLOOKUP($A26,'RevPAR Raw Data'!$B$6:$BE$49,'RevPAR Raw Data'!AB$1,FALSE))/100</f>
        <v>-5.1034367108361402E-3</v>
      </c>
      <c r="AF27" s="79">
        <f>(VLOOKUP($A26,'RevPAR Raw Data'!$B$6:$BE$49,'RevPAR Raw Data'!AC$1,FALSE))/100</f>
        <v>-1.9911440285859497E-4</v>
      </c>
      <c r="AG27" s="81">
        <f>(VLOOKUP($A26,'RevPAR Raw Data'!$B$6:$BE$49,'RevPAR Raw Data'!AE$1,FALSE))/100</f>
        <v>-9.2975166827782788E-3</v>
      </c>
    </row>
    <row r="28" spans="1:33" x14ac:dyDescent="0.2">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x14ac:dyDescent="0.2">
      <c r="A29" s="105" t="s">
        <v>24</v>
      </c>
      <c r="B29" s="106">
        <f>(VLOOKUP($A29,'Occupancy Raw Data'!$B$8:$BE$45,'Occupancy Raw Data'!G$3,FALSE))/100</f>
        <v>0.57388740107724201</v>
      </c>
      <c r="C29" s="107">
        <f>(VLOOKUP($A29,'Occupancy Raw Data'!$B$8:$BE$45,'Occupancy Raw Data'!H$3,FALSE))/100</f>
        <v>0.74904462431919994</v>
      </c>
      <c r="D29" s="107">
        <f>(VLOOKUP($A29,'Occupancy Raw Data'!$B$8:$BE$45,'Occupancy Raw Data'!I$3,FALSE))/100</f>
        <v>0.78247525050401701</v>
      </c>
      <c r="E29" s="107">
        <f>(VLOOKUP($A29,'Occupancy Raw Data'!$B$8:$BE$45,'Occupancy Raw Data'!J$3,FALSE))/100</f>
        <v>0.78584539463785896</v>
      </c>
      <c r="F29" s="107">
        <f>(VLOOKUP($A29,'Occupancy Raw Data'!$B$8:$BE$45,'Occupancy Raw Data'!K$3,FALSE))/100</f>
        <v>0.74853308458459911</v>
      </c>
      <c r="G29" s="108">
        <f>(VLOOKUP($A29,'Occupancy Raw Data'!$B$8:$BE$45,'Occupancy Raw Data'!L$3,FALSE))/100</f>
        <v>0.72795715102458303</v>
      </c>
      <c r="H29" s="88">
        <f>(VLOOKUP($A29,'Occupancy Raw Data'!$B$8:$BE$45,'Occupancy Raw Data'!N$3,FALSE))/100</f>
        <v>0.77083019889868498</v>
      </c>
      <c r="I29" s="88">
        <f>(VLOOKUP($A29,'Occupancy Raw Data'!$B$8:$BE$45,'Occupancy Raw Data'!O$3,FALSE))/100</f>
        <v>0.7575602563716779</v>
      </c>
      <c r="J29" s="108">
        <f>(VLOOKUP($A29,'Occupancy Raw Data'!$B$8:$BE$45,'Occupancy Raw Data'!P$3,FALSE))/100</f>
        <v>0.764195227635181</v>
      </c>
      <c r="K29" s="109">
        <f>(VLOOKUP($A29,'Occupancy Raw Data'!$B$8:$BE$45,'Occupancy Raw Data'!R$3,FALSE))/100</f>
        <v>0.73831088719904003</v>
      </c>
      <c r="M29" s="110">
        <f>VLOOKUP($A29,'ADR Raw Data'!$B$6:$BE$43,'ADR Raw Data'!G$1,FALSE)</f>
        <v>113.15886849832199</v>
      </c>
      <c r="N29" s="111">
        <f>VLOOKUP($A29,'ADR Raw Data'!$B$6:$BE$43,'ADR Raw Data'!H$1,FALSE)</f>
        <v>119.507844775639</v>
      </c>
      <c r="O29" s="111">
        <f>VLOOKUP($A29,'ADR Raw Data'!$B$6:$BE$43,'ADR Raw Data'!I$1,FALSE)</f>
        <v>125.97602099676899</v>
      </c>
      <c r="P29" s="111">
        <f>VLOOKUP($A29,'ADR Raw Data'!$B$6:$BE$43,'ADR Raw Data'!J$1,FALSE)</f>
        <v>126.569458186552</v>
      </c>
      <c r="Q29" s="111">
        <f>VLOOKUP($A29,'ADR Raw Data'!$B$6:$BE$43,'ADR Raw Data'!K$1,FALSE)</f>
        <v>120.642951439138</v>
      </c>
      <c r="R29" s="112">
        <f>VLOOKUP($A29,'ADR Raw Data'!$B$6:$BE$43,'ADR Raw Data'!L$1,FALSE)</f>
        <v>121.65538644687101</v>
      </c>
      <c r="S29" s="111">
        <f>VLOOKUP($A29,'ADR Raw Data'!$B$6:$BE$43,'ADR Raw Data'!N$1,FALSE)</f>
        <v>132.99031697700701</v>
      </c>
      <c r="T29" s="111">
        <f>VLOOKUP($A29,'ADR Raw Data'!$B$6:$BE$43,'ADR Raw Data'!O$1,FALSE)</f>
        <v>132.835600571973</v>
      </c>
      <c r="U29" s="112">
        <f>VLOOKUP($A29,'ADR Raw Data'!$B$6:$BE$43,'ADR Raw Data'!P$1,FALSE)</f>
        <v>132.913630421514</v>
      </c>
      <c r="V29" s="113">
        <f>VLOOKUP($A29,'ADR Raw Data'!$B$6:$BE$43,'ADR Raw Data'!R$1,FALSE)</f>
        <v>124.984799364206</v>
      </c>
      <c r="X29" s="110">
        <f>VLOOKUP($A29,'RevPAR Raw Data'!$B$6:$BE$43,'RevPAR Raw Data'!G$1,FALSE)</f>
        <v>64.940448951343498</v>
      </c>
      <c r="Y29" s="111">
        <f>VLOOKUP($A29,'RevPAR Raw Data'!$B$6:$BE$43,'RevPAR Raw Data'!H$1,FALSE)</f>
        <v>89.516708693166393</v>
      </c>
      <c r="Z29" s="111">
        <f>VLOOKUP($A29,'RevPAR Raw Data'!$B$6:$BE$43,'RevPAR Raw Data'!I$1,FALSE)</f>
        <v>98.573118586946705</v>
      </c>
      <c r="AA29" s="111">
        <f>VLOOKUP($A29,'RevPAR Raw Data'!$B$6:$BE$43,'RevPAR Raw Data'!J$1,FALSE)</f>
        <v>99.464025817711303</v>
      </c>
      <c r="AB29" s="111">
        <f>VLOOKUP($A29,'RevPAR Raw Data'!$B$6:$BE$43,'RevPAR Raw Data'!K$1,FALSE)</f>
        <v>90.305240574128106</v>
      </c>
      <c r="AC29" s="112">
        <f>VLOOKUP($A29,'RevPAR Raw Data'!$B$6:$BE$43,'RevPAR Raw Data'!L$1,FALSE)</f>
        <v>88.559908524659207</v>
      </c>
      <c r="AD29" s="111">
        <f>VLOOKUP($A29,'RevPAR Raw Data'!$B$6:$BE$43,'RevPAR Raw Data'!N$1,FALSE)</f>
        <v>102.512952486985</v>
      </c>
      <c r="AE29" s="111">
        <f>VLOOKUP($A29,'RevPAR Raw Data'!$B$6:$BE$43,'RevPAR Raw Data'!O$1,FALSE)</f>
        <v>100.63097162459</v>
      </c>
      <c r="AF29" s="112">
        <f>VLOOKUP($A29,'RevPAR Raw Data'!$B$6:$BE$43,'RevPAR Raw Data'!P$1,FALSE)</f>
        <v>101.571962055787</v>
      </c>
      <c r="AG29" s="113">
        <f>VLOOKUP($A29,'RevPAR Raw Data'!$B$6:$BE$43,'RevPAR Raw Data'!R$1,FALSE)</f>
        <v>92.277638104981705</v>
      </c>
    </row>
    <row r="30" spans="1:33" x14ac:dyDescent="0.2">
      <c r="A30" s="90" t="s">
        <v>14</v>
      </c>
      <c r="B30" s="78">
        <f>(VLOOKUP($A29,'Occupancy Raw Data'!$B$8:$BE$51,'Occupancy Raw Data'!T$3,FALSE))/100</f>
        <v>6.5508492923767092E-2</v>
      </c>
      <c r="C30" s="79">
        <f>(VLOOKUP($A29,'Occupancy Raw Data'!$B$8:$BE$51,'Occupancy Raw Data'!U$3,FALSE))/100</f>
        <v>6.8916392141696703E-2</v>
      </c>
      <c r="D30" s="79">
        <f>(VLOOKUP($A29,'Occupancy Raw Data'!$B$8:$BE$51,'Occupancy Raw Data'!V$3,FALSE))/100</f>
        <v>6.8712026544635096E-2</v>
      </c>
      <c r="E30" s="79">
        <f>(VLOOKUP($A29,'Occupancy Raw Data'!$B$8:$BE$51,'Occupancy Raw Data'!W$3,FALSE))/100</f>
        <v>8.3149757414892098E-2</v>
      </c>
      <c r="F30" s="79">
        <f>(VLOOKUP($A29,'Occupancy Raw Data'!$B$8:$BE$51,'Occupancy Raw Data'!X$3,FALSE))/100</f>
        <v>0.138357400947547</v>
      </c>
      <c r="G30" s="79">
        <f>(VLOOKUP($A29,'Occupancy Raw Data'!$B$8:$BE$51,'Occupancy Raw Data'!Y$3,FALSE))/100</f>
        <v>8.5014527531595704E-2</v>
      </c>
      <c r="H30" s="80">
        <f>(VLOOKUP($A29,'Occupancy Raw Data'!$B$8:$BE$51,'Occupancy Raw Data'!AA$3,FALSE))/100</f>
        <v>0.13079104883345599</v>
      </c>
      <c r="I30" s="80">
        <f>(VLOOKUP($A29,'Occupancy Raw Data'!$B$8:$BE$51,'Occupancy Raw Data'!AB$3,FALSE))/100</f>
        <v>0.107806848042885</v>
      </c>
      <c r="J30" s="79">
        <f>(VLOOKUP($A29,'Occupancy Raw Data'!$B$8:$BE$51,'Occupancy Raw Data'!AC$3,FALSE))/100</f>
        <v>0.119280732618514</v>
      </c>
      <c r="K30" s="81">
        <f>(VLOOKUP($A29,'Occupancy Raw Data'!$B$8:$BE$51,'Occupancy Raw Data'!AE$3,FALSE))/100</f>
        <v>9.4927625531952803E-2</v>
      </c>
      <c r="M30" s="78">
        <f>(VLOOKUP($A29,'ADR Raw Data'!$B$6:$BE$49,'ADR Raw Data'!T$1,FALSE))/100</f>
        <v>2.2149488243311997E-2</v>
      </c>
      <c r="N30" s="79">
        <f>(VLOOKUP($A29,'ADR Raw Data'!$B$6:$BE$49,'ADR Raw Data'!U$1,FALSE))/100</f>
        <v>8.9480476110181291E-3</v>
      </c>
      <c r="O30" s="79">
        <f>(VLOOKUP($A29,'ADR Raw Data'!$B$6:$BE$49,'ADR Raw Data'!V$1,FALSE))/100</f>
        <v>4.4195256252743197E-2</v>
      </c>
      <c r="P30" s="79">
        <f>(VLOOKUP($A29,'ADR Raw Data'!$B$6:$BE$49,'ADR Raw Data'!W$1,FALSE))/100</f>
        <v>4.5059870836415994E-2</v>
      </c>
      <c r="Q30" s="79">
        <f>(VLOOKUP($A29,'ADR Raw Data'!$B$6:$BE$49,'ADR Raw Data'!X$1,FALSE))/100</f>
        <v>2.9413928210128101E-2</v>
      </c>
      <c r="R30" s="79">
        <f>(VLOOKUP($A29,'ADR Raw Data'!$B$6:$BE$49,'ADR Raw Data'!Y$1,FALSE))/100</f>
        <v>3.0845591230562599E-2</v>
      </c>
      <c r="S30" s="80">
        <f>(VLOOKUP($A29,'ADR Raw Data'!$B$6:$BE$49,'ADR Raw Data'!AA$1,FALSE))/100</f>
        <v>1.76959548684445E-2</v>
      </c>
      <c r="T30" s="80">
        <f>(VLOOKUP($A29,'ADR Raw Data'!$B$6:$BE$49,'ADR Raw Data'!AB$1,FALSE))/100</f>
        <v>6.4562888471092397E-3</v>
      </c>
      <c r="U30" s="79">
        <f>(VLOOKUP($A29,'ADR Raw Data'!$B$6:$BE$49,'ADR Raw Data'!AC$1,FALSE))/100</f>
        <v>1.2045327177393801E-2</v>
      </c>
      <c r="V30" s="81">
        <f>(VLOOKUP($A29,'ADR Raw Data'!$B$6:$BE$49,'ADR Raw Data'!AE$1,FALSE))/100</f>
        <v>2.55787836963581E-2</v>
      </c>
      <c r="X30" s="78">
        <f>(VLOOKUP($A29,'RevPAR Raw Data'!$B$6:$BE$43,'RevPAR Raw Data'!T$1,FALSE))/100</f>
        <v>8.9108960760931208E-2</v>
      </c>
      <c r="Y30" s="79">
        <f>(VLOOKUP($A29,'RevPAR Raw Data'!$B$6:$BE$43,'RevPAR Raw Data'!U$1,FALSE))/100</f>
        <v>7.8481106910778295E-2</v>
      </c>
      <c r="Z30" s="79">
        <f>(VLOOKUP($A29,'RevPAR Raw Data'!$B$6:$BE$43,'RevPAR Raw Data'!V$1,FALSE))/100</f>
        <v>0.11594402841816301</v>
      </c>
      <c r="AA30" s="79">
        <f>(VLOOKUP($A29,'RevPAR Raw Data'!$B$6:$BE$43,'RevPAR Raw Data'!W$1,FALSE))/100</f>
        <v>0.13195634558050201</v>
      </c>
      <c r="AB30" s="79">
        <f>(VLOOKUP($A29,'RevPAR Raw Data'!$B$6:$BE$43,'RevPAR Raw Data'!X$1,FALSE))/100</f>
        <v>0.171840963816486</v>
      </c>
      <c r="AC30" s="79">
        <f>(VLOOKUP($A29,'RevPAR Raw Data'!$B$6:$BE$43,'RevPAR Raw Data'!Y$1,FALSE))/100</f>
        <v>0.118482442127057</v>
      </c>
      <c r="AD30" s="80">
        <f>(VLOOKUP($A29,'RevPAR Raw Data'!$B$6:$BE$43,'RevPAR Raw Data'!AA$1,FALSE))/100</f>
        <v>0.15080147619925299</v>
      </c>
      <c r="AE30" s="80">
        <f>(VLOOKUP($A29,'RevPAR Raw Data'!$B$6:$BE$43,'RevPAR Raw Data'!AB$1,FALSE))/100</f>
        <v>0.11495916904065601</v>
      </c>
      <c r="AF30" s="79">
        <f>(VLOOKUP($A29,'RevPAR Raw Data'!$B$6:$BE$43,'RevPAR Raw Data'!AC$1,FALSE))/100</f>
        <v>0.13276283524625701</v>
      </c>
      <c r="AG30" s="81">
        <f>(VLOOKUP($A29,'RevPAR Raw Data'!$B$6:$BE$43,'RevPAR Raw Data'!AE$1,FALSE))/100</f>
        <v>0.12293454242860101</v>
      </c>
    </row>
    <row r="31" spans="1:33" x14ac:dyDescent="0.2">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x14ac:dyDescent="0.2">
      <c r="A32" s="105" t="s">
        <v>25</v>
      </c>
      <c r="B32" s="106">
        <f>(VLOOKUP($A32,'Occupancy Raw Data'!$B$8:$BE$45,'Occupancy Raw Data'!G$3,FALSE))/100</f>
        <v>0.50820953870211094</v>
      </c>
      <c r="C32" s="107">
        <f>(VLOOKUP($A32,'Occupancy Raw Data'!$B$8:$BE$45,'Occupancy Raw Data'!H$3,FALSE))/100</f>
        <v>0.644253322908522</v>
      </c>
      <c r="D32" s="107">
        <f>(VLOOKUP($A32,'Occupancy Raw Data'!$B$8:$BE$45,'Occupancy Raw Data'!I$3,FALSE))/100</f>
        <v>0.648944487881157</v>
      </c>
      <c r="E32" s="107">
        <f>(VLOOKUP($A32,'Occupancy Raw Data'!$B$8:$BE$45,'Occupancy Raw Data'!J$3,FALSE))/100</f>
        <v>0.66301798279906099</v>
      </c>
      <c r="F32" s="107">
        <f>(VLOOKUP($A32,'Occupancy Raw Data'!$B$8:$BE$45,'Occupancy Raw Data'!K$3,FALSE))/100</f>
        <v>0.641907740422204</v>
      </c>
      <c r="G32" s="108">
        <f>(VLOOKUP($A32,'Occupancy Raw Data'!$B$8:$BE$45,'Occupancy Raw Data'!L$3,FALSE))/100</f>
        <v>0.62126661454261101</v>
      </c>
      <c r="H32" s="88">
        <f>(VLOOKUP($A32,'Occupancy Raw Data'!$B$8:$BE$45,'Occupancy Raw Data'!N$3,FALSE))/100</f>
        <v>0.72165754495699697</v>
      </c>
      <c r="I32" s="88">
        <f>(VLOOKUP($A32,'Occupancy Raw Data'!$B$8:$BE$45,'Occupancy Raw Data'!O$3,FALSE))/100</f>
        <v>0.74980453479280595</v>
      </c>
      <c r="J32" s="108">
        <f>(VLOOKUP($A32,'Occupancy Raw Data'!$B$8:$BE$45,'Occupancy Raw Data'!P$3,FALSE))/100</f>
        <v>0.73573103987490196</v>
      </c>
      <c r="K32" s="109">
        <f>(VLOOKUP($A32,'Occupancy Raw Data'!$B$8:$BE$45,'Occupancy Raw Data'!R$3,FALSE))/100</f>
        <v>0.65397073606612299</v>
      </c>
      <c r="M32" s="110">
        <f>VLOOKUP($A32,'ADR Raw Data'!$B$6:$BE$43,'ADR Raw Data'!G$1,FALSE)</f>
        <v>117.027661538461</v>
      </c>
      <c r="N32" s="111">
        <f>VLOOKUP($A32,'ADR Raw Data'!$B$6:$BE$43,'ADR Raw Data'!H$1,FALSE)</f>
        <v>121.852148058252</v>
      </c>
      <c r="O32" s="111">
        <f>VLOOKUP($A32,'ADR Raw Data'!$B$6:$BE$43,'ADR Raw Data'!I$1,FALSE)</f>
        <v>127.68372289156601</v>
      </c>
      <c r="P32" s="111">
        <f>VLOOKUP($A32,'ADR Raw Data'!$B$6:$BE$43,'ADR Raw Data'!J$1,FALSE)</f>
        <v>131.48728773584901</v>
      </c>
      <c r="Q32" s="111">
        <f>VLOOKUP($A32,'ADR Raw Data'!$B$6:$BE$43,'ADR Raw Data'!K$1,FALSE)</f>
        <v>132.83019488428701</v>
      </c>
      <c r="R32" s="112">
        <f>VLOOKUP($A32,'ADR Raw Data'!$B$6:$BE$43,'ADR Raw Data'!L$1,FALSE)</f>
        <v>126.606204379562</v>
      </c>
      <c r="S32" s="111">
        <f>VLOOKUP($A32,'ADR Raw Data'!$B$6:$BE$43,'ADR Raw Data'!N$1,FALSE)</f>
        <v>143.850585048754</v>
      </c>
      <c r="T32" s="111">
        <f>VLOOKUP($A32,'ADR Raw Data'!$B$6:$BE$43,'ADR Raw Data'!O$1,FALSE)</f>
        <v>136.60722627737201</v>
      </c>
      <c r="U32" s="112">
        <f>VLOOKUP($A32,'ADR Raw Data'!$B$6:$BE$43,'ADR Raw Data'!P$1,FALSE)</f>
        <v>140.15962805525999</v>
      </c>
      <c r="V32" s="113">
        <f>VLOOKUP($A32,'ADR Raw Data'!$B$6:$BE$43,'ADR Raw Data'!R$1,FALSE)</f>
        <v>130.96274466268099</v>
      </c>
      <c r="X32" s="110">
        <f>VLOOKUP($A32,'RevPAR Raw Data'!$B$6:$BE$43,'RevPAR Raw Data'!G$1,FALSE)</f>
        <v>59.474573885848301</v>
      </c>
      <c r="Y32" s="111">
        <f>VLOOKUP($A32,'RevPAR Raw Data'!$B$6:$BE$43,'RevPAR Raw Data'!H$1,FALSE)</f>
        <v>78.503651290070295</v>
      </c>
      <c r="Z32" s="111">
        <f>VLOOKUP($A32,'RevPAR Raw Data'!$B$6:$BE$43,'RevPAR Raw Data'!I$1,FALSE)</f>
        <v>82.859648162626996</v>
      </c>
      <c r="AA32" s="111">
        <f>VLOOKUP($A32,'RevPAR Raw Data'!$B$6:$BE$43,'RevPAR Raw Data'!J$1,FALSE)</f>
        <v>87.178436278342403</v>
      </c>
      <c r="AB32" s="111">
        <f>VLOOKUP($A32,'RevPAR Raw Data'!$B$6:$BE$43,'RevPAR Raw Data'!K$1,FALSE)</f>
        <v>85.264730258013998</v>
      </c>
      <c r="AC32" s="112">
        <f>VLOOKUP($A32,'RevPAR Raw Data'!$B$6:$BE$43,'RevPAR Raw Data'!L$1,FALSE)</f>
        <v>78.656207974980404</v>
      </c>
      <c r="AD32" s="111">
        <f>VLOOKUP($A32,'RevPAR Raw Data'!$B$6:$BE$43,'RevPAR Raw Data'!N$1,FALSE)</f>
        <v>103.810860046911</v>
      </c>
      <c r="AE32" s="111">
        <f>VLOOKUP($A32,'RevPAR Raw Data'!$B$6:$BE$43,'RevPAR Raw Data'!O$1,FALSE)</f>
        <v>102.42871774824</v>
      </c>
      <c r="AF32" s="112">
        <f>VLOOKUP($A32,'RevPAR Raw Data'!$B$6:$BE$43,'RevPAR Raw Data'!P$1,FALSE)</f>
        <v>103.119788897576</v>
      </c>
      <c r="AG32" s="113">
        <f>VLOOKUP($A32,'RevPAR Raw Data'!$B$6:$BE$43,'RevPAR Raw Data'!R$1,FALSE)</f>
        <v>85.645802524293501</v>
      </c>
    </row>
    <row r="33" spans="1:33" x14ac:dyDescent="0.2">
      <c r="A33" s="90" t="s">
        <v>14</v>
      </c>
      <c r="B33" s="78">
        <f>(VLOOKUP($A32,'Occupancy Raw Data'!$B$8:$BE$51,'Occupancy Raw Data'!T$3,FALSE))/100</f>
        <v>0.12456747404844201</v>
      </c>
      <c r="C33" s="79">
        <f>(VLOOKUP($A32,'Occupancy Raw Data'!$B$8:$BE$51,'Occupancy Raw Data'!U$3,FALSE))/100</f>
        <v>6.1855670103092696E-2</v>
      </c>
      <c r="D33" s="79">
        <f>(VLOOKUP($A32,'Occupancy Raw Data'!$B$8:$BE$51,'Occupancy Raw Data'!V$3,FALSE))/100</f>
        <v>1.0962241169305699E-2</v>
      </c>
      <c r="E33" s="79">
        <f>(VLOOKUP($A32,'Occupancy Raw Data'!$B$8:$BE$51,'Occupancy Raw Data'!W$3,FALSE))/100</f>
        <v>1.6786570743405199E-2</v>
      </c>
      <c r="F33" s="79">
        <f>(VLOOKUP($A32,'Occupancy Raw Data'!$B$8:$BE$51,'Occupancy Raw Data'!X$3,FALSE))/100</f>
        <v>2.7534418022528099E-2</v>
      </c>
      <c r="G33" s="79">
        <f>(VLOOKUP($A32,'Occupancy Raw Data'!$B$8:$BE$51,'Occupancy Raw Data'!Y$3,FALSE))/100</f>
        <v>4.3329831932773101E-2</v>
      </c>
      <c r="H33" s="80">
        <f>(VLOOKUP($A32,'Occupancy Raw Data'!$B$8:$BE$51,'Occupancy Raw Data'!AA$3,FALSE))/100</f>
        <v>0.12698412698412601</v>
      </c>
      <c r="I33" s="80">
        <f>(VLOOKUP($A32,'Occupancy Raw Data'!$B$8:$BE$51,'Occupancy Raw Data'!AB$3,FALSE))/100</f>
        <v>0.11901983663943901</v>
      </c>
      <c r="J33" s="79">
        <f>(VLOOKUP($A32,'Occupancy Raw Data'!$B$8:$BE$51,'Occupancy Raw Data'!AC$3,FALSE))/100</f>
        <v>0.12291169451073899</v>
      </c>
      <c r="K33" s="81">
        <f>(VLOOKUP($A32,'Occupancy Raw Data'!$B$8:$BE$51,'Occupancy Raw Data'!AE$3,FALSE))/100</f>
        <v>6.7651349380014492E-2</v>
      </c>
      <c r="M33" s="78">
        <f>(VLOOKUP($A32,'ADR Raw Data'!$B$6:$BE$49,'ADR Raw Data'!T$1,FALSE))/100</f>
        <v>4.9794367550555399E-2</v>
      </c>
      <c r="N33" s="79">
        <f>(VLOOKUP($A32,'ADR Raw Data'!$B$6:$BE$49,'ADR Raw Data'!U$1,FALSE))/100</f>
        <v>2.1444548554087901E-2</v>
      </c>
      <c r="O33" s="79">
        <f>(VLOOKUP($A32,'ADR Raw Data'!$B$6:$BE$49,'ADR Raw Data'!V$1,FALSE))/100</f>
        <v>2.7116345860986598E-2</v>
      </c>
      <c r="P33" s="79">
        <f>(VLOOKUP($A32,'ADR Raw Data'!$B$6:$BE$49,'ADR Raw Data'!W$1,FALSE))/100</f>
        <v>7.0588988473765102E-2</v>
      </c>
      <c r="Q33" s="79">
        <f>(VLOOKUP($A32,'ADR Raw Data'!$B$6:$BE$49,'ADR Raw Data'!X$1,FALSE))/100</f>
        <v>3.2069064158007497E-2</v>
      </c>
      <c r="R33" s="79">
        <f>(VLOOKUP($A32,'ADR Raw Data'!$B$6:$BE$49,'ADR Raw Data'!Y$1,FALSE))/100</f>
        <v>3.8305572065927801E-2</v>
      </c>
      <c r="S33" s="80">
        <f>(VLOOKUP($A32,'ADR Raw Data'!$B$6:$BE$49,'ADR Raw Data'!AA$1,FALSE))/100</f>
        <v>-0.122257873043779</v>
      </c>
      <c r="T33" s="80">
        <f>(VLOOKUP($A32,'ADR Raw Data'!$B$6:$BE$49,'ADR Raw Data'!AB$1,FALSE))/100</f>
        <v>-0.13926174385441201</v>
      </c>
      <c r="U33" s="79">
        <f>(VLOOKUP($A32,'ADR Raw Data'!$B$6:$BE$49,'ADR Raw Data'!AC$1,FALSE))/100</f>
        <v>-0.130736523330681</v>
      </c>
      <c r="V33" s="81">
        <f>(VLOOKUP($A32,'ADR Raw Data'!$B$6:$BE$49,'ADR Raw Data'!AE$1,FALSE))/100</f>
        <v>-2.2282158694448499E-2</v>
      </c>
      <c r="X33" s="78">
        <f>(VLOOKUP($A32,'RevPAR Raw Data'!$B$6:$BE$43,'RevPAR Raw Data'!T$1,FALSE))/100</f>
        <v>0.18056460018661</v>
      </c>
      <c r="Y33" s="79">
        <f>(VLOOKUP($A32,'RevPAR Raw Data'!$B$6:$BE$43,'RevPAR Raw Data'!U$1,FALSE))/100</f>
        <v>8.4626685578052113E-2</v>
      </c>
      <c r="Z33" s="79">
        <f>(VLOOKUP($A32,'RevPAR Raw Data'!$B$6:$BE$43,'RevPAR Raw Data'!V$1,FALSE))/100</f>
        <v>3.8375842953250798E-2</v>
      </c>
      <c r="AA33" s="79">
        <f>(VLOOKUP($A32,'RevPAR Raw Data'!$B$6:$BE$43,'RevPAR Raw Data'!W$1,FALSE))/100</f>
        <v>8.8560506265890696E-2</v>
      </c>
      <c r="AB33" s="79">
        <f>(VLOOKUP($A32,'RevPAR Raw Data'!$B$6:$BE$43,'RevPAR Raw Data'!X$1,FALSE))/100</f>
        <v>6.0486485198653496E-2</v>
      </c>
      <c r="AC33" s="79">
        <f>(VLOOKUP($A32,'RevPAR Raw Data'!$B$6:$BE$43,'RevPAR Raw Data'!Y$1,FALSE))/100</f>
        <v>8.32951779984063E-2</v>
      </c>
      <c r="AD33" s="80">
        <f>(VLOOKUP($A32,'RevPAR Raw Data'!$B$6:$BE$43,'RevPAR Raw Data'!AA$1,FALSE))/100</f>
        <v>-1.07985553350527E-2</v>
      </c>
      <c r="AE33" s="80">
        <f>(VLOOKUP($A32,'RevPAR Raw Data'!$B$6:$BE$43,'RevPAR Raw Data'!AB$1,FALSE))/100</f>
        <v>-3.6816817218648101E-2</v>
      </c>
      <c r="AF33" s="79">
        <f>(VLOOKUP($A32,'RevPAR Raw Data'!$B$6:$BE$43,'RevPAR Raw Data'!AC$1,FALSE))/100</f>
        <v>-2.3893876436958502E-2</v>
      </c>
      <c r="AG33" s="81">
        <f>(VLOOKUP($A32,'RevPAR Raw Data'!$B$6:$BE$43,'RevPAR Raw Data'!AE$1,FALSE))/100</f>
        <v>4.3861772582786902E-2</v>
      </c>
    </row>
    <row r="34" spans="1:33" x14ac:dyDescent="0.2">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x14ac:dyDescent="0.2">
      <c r="A35" s="105" t="s">
        <v>26</v>
      </c>
      <c r="B35" s="106">
        <f>(VLOOKUP($A35,'Occupancy Raw Data'!$B$8:$BE$45,'Occupancy Raw Data'!G$3,FALSE))/100</f>
        <v>0.54849726775956198</v>
      </c>
      <c r="C35" s="107">
        <f>(VLOOKUP($A35,'Occupancy Raw Data'!$B$8:$BE$45,'Occupancy Raw Data'!H$3,FALSE))/100</f>
        <v>0.67213114754098302</v>
      </c>
      <c r="D35" s="107">
        <f>(VLOOKUP($A35,'Occupancy Raw Data'!$B$8:$BE$45,'Occupancy Raw Data'!I$3,FALSE))/100</f>
        <v>0.70218579234972589</v>
      </c>
      <c r="E35" s="107">
        <f>(VLOOKUP($A35,'Occupancy Raw Data'!$B$8:$BE$45,'Occupancy Raw Data'!J$3,FALSE))/100</f>
        <v>0.71243169398907102</v>
      </c>
      <c r="F35" s="107">
        <f>(VLOOKUP($A35,'Occupancy Raw Data'!$B$8:$BE$45,'Occupancy Raw Data'!K$3,FALSE))/100</f>
        <v>0.69945355191256797</v>
      </c>
      <c r="G35" s="108">
        <f>(VLOOKUP($A35,'Occupancy Raw Data'!$B$8:$BE$45,'Occupancy Raw Data'!L$3,FALSE))/100</f>
        <v>0.66693989071038207</v>
      </c>
      <c r="H35" s="88">
        <f>(VLOOKUP($A35,'Occupancy Raw Data'!$B$8:$BE$45,'Occupancy Raw Data'!N$3,FALSE))/100</f>
        <v>0.79303278688524503</v>
      </c>
      <c r="I35" s="88">
        <f>(VLOOKUP($A35,'Occupancy Raw Data'!$B$8:$BE$45,'Occupancy Raw Data'!O$3,FALSE))/100</f>
        <v>0.78893442622950805</v>
      </c>
      <c r="J35" s="108">
        <f>(VLOOKUP($A35,'Occupancy Raw Data'!$B$8:$BE$45,'Occupancy Raw Data'!P$3,FALSE))/100</f>
        <v>0.79098360655737698</v>
      </c>
      <c r="K35" s="109">
        <f>(VLOOKUP($A35,'Occupancy Raw Data'!$B$8:$BE$45,'Occupancy Raw Data'!R$3,FALSE))/100</f>
        <v>0.702380952380952</v>
      </c>
      <c r="M35" s="110">
        <f>VLOOKUP($A35,'ADR Raw Data'!$B$6:$BE$43,'ADR Raw Data'!G$1,FALSE)</f>
        <v>151.49643835616399</v>
      </c>
      <c r="N35" s="111">
        <f>VLOOKUP($A35,'ADR Raw Data'!$B$6:$BE$43,'ADR Raw Data'!H$1,FALSE)</f>
        <v>156.01578252032499</v>
      </c>
      <c r="O35" s="111">
        <f>VLOOKUP($A35,'ADR Raw Data'!$B$6:$BE$43,'ADR Raw Data'!I$1,FALSE)</f>
        <v>154.794815175097</v>
      </c>
      <c r="P35" s="111">
        <f>VLOOKUP($A35,'ADR Raw Data'!$B$6:$BE$43,'ADR Raw Data'!J$1,FALSE)</f>
        <v>157.11598274209001</v>
      </c>
      <c r="Q35" s="111">
        <f>VLOOKUP($A35,'ADR Raw Data'!$B$6:$BE$43,'ADR Raw Data'!K$1,FALSE)</f>
        <v>159.434697265625</v>
      </c>
      <c r="R35" s="112">
        <f>VLOOKUP($A35,'ADR Raw Data'!$B$6:$BE$43,'ADR Raw Data'!L$1,FALSE)</f>
        <v>155.96750102416999</v>
      </c>
      <c r="S35" s="111">
        <f>VLOOKUP($A35,'ADR Raw Data'!$B$6:$BE$43,'ADR Raw Data'!N$1,FALSE)</f>
        <v>184.38472868216999</v>
      </c>
      <c r="T35" s="111">
        <f>VLOOKUP($A35,'ADR Raw Data'!$B$6:$BE$43,'ADR Raw Data'!O$1,FALSE)</f>
        <v>183.62604329004299</v>
      </c>
      <c r="U35" s="112">
        <f>VLOOKUP($A35,'ADR Raw Data'!$B$6:$BE$43,'ADR Raw Data'!P$1,FALSE)</f>
        <v>184.00636873920499</v>
      </c>
      <c r="V35" s="113">
        <f>VLOOKUP($A35,'ADR Raw Data'!$B$6:$BE$43,'ADR Raw Data'!R$1,FALSE)</f>
        <v>164.989176160044</v>
      </c>
      <c r="X35" s="110">
        <f>VLOOKUP($A35,'RevPAR Raw Data'!$B$6:$BE$43,'RevPAR Raw Data'!G$1,FALSE)</f>
        <v>83.095382513661207</v>
      </c>
      <c r="Y35" s="111">
        <f>VLOOKUP($A35,'RevPAR Raw Data'!$B$6:$BE$43,'RevPAR Raw Data'!H$1,FALSE)</f>
        <v>104.86306693989</v>
      </c>
      <c r="Z35" s="111">
        <f>VLOOKUP($A35,'RevPAR Raw Data'!$B$6:$BE$43,'RevPAR Raw Data'!I$1,FALSE)</f>
        <v>108.694719945355</v>
      </c>
      <c r="AA35" s="111">
        <f>VLOOKUP($A35,'RevPAR Raw Data'!$B$6:$BE$43,'RevPAR Raw Data'!J$1,FALSE)</f>
        <v>111.934405737704</v>
      </c>
      <c r="AB35" s="111">
        <f>VLOOKUP($A35,'RevPAR Raw Data'!$B$6:$BE$43,'RevPAR Raw Data'!K$1,FALSE)</f>
        <v>111.517165300546</v>
      </c>
      <c r="AC35" s="112">
        <f>VLOOKUP($A35,'RevPAR Raw Data'!$B$6:$BE$43,'RevPAR Raw Data'!L$1,FALSE)</f>
        <v>104.02094808743099</v>
      </c>
      <c r="AD35" s="111">
        <f>VLOOKUP($A35,'RevPAR Raw Data'!$B$6:$BE$43,'RevPAR Raw Data'!N$1,FALSE)</f>
        <v>146.22313524590101</v>
      </c>
      <c r="AE35" s="111">
        <f>VLOOKUP($A35,'RevPAR Raw Data'!$B$6:$BE$43,'RevPAR Raw Data'!O$1,FALSE)</f>
        <v>144.86890710382499</v>
      </c>
      <c r="AF35" s="112">
        <f>VLOOKUP($A35,'RevPAR Raw Data'!$B$6:$BE$43,'RevPAR Raw Data'!P$1,FALSE)</f>
        <v>145.546021174863</v>
      </c>
      <c r="AG35" s="113">
        <f>VLOOKUP($A35,'RevPAR Raw Data'!$B$6:$BE$43,'RevPAR Raw Data'!R$1,FALSE)</f>
        <v>115.88525468384</v>
      </c>
    </row>
    <row r="36" spans="1:33" x14ac:dyDescent="0.2">
      <c r="A36" s="90" t="s">
        <v>14</v>
      </c>
      <c r="B36" s="78">
        <f>(VLOOKUP($A35,'Occupancy Raw Data'!$B$8:$BE$51,'Occupancy Raw Data'!T$3,FALSE))/100</f>
        <v>4.4213263979193701E-2</v>
      </c>
      <c r="C36" s="79">
        <f>(VLOOKUP($A35,'Occupancy Raw Data'!$B$8:$BE$51,'Occupancy Raw Data'!U$3,FALSE))/100</f>
        <v>1.13052415210688E-2</v>
      </c>
      <c r="D36" s="79">
        <f>(VLOOKUP($A35,'Occupancy Raw Data'!$B$8:$BE$51,'Occupancy Raw Data'!V$3,FALSE))/100</f>
        <v>5.5441478439424999E-2</v>
      </c>
      <c r="E36" s="79">
        <f>(VLOOKUP($A35,'Occupancy Raw Data'!$B$8:$BE$51,'Occupancy Raw Data'!W$3,FALSE))/100</f>
        <v>5.1411290322580599E-2</v>
      </c>
      <c r="F36" s="79">
        <f>(VLOOKUP($A35,'Occupancy Raw Data'!$B$8:$BE$51,'Occupancy Raw Data'!X$3,FALSE))/100</f>
        <v>6.0041407867494803E-2</v>
      </c>
      <c r="G36" s="79">
        <f>(VLOOKUP($A35,'Occupancy Raw Data'!$B$8:$BE$51,'Occupancy Raw Data'!Y$3,FALSE))/100</f>
        <v>4.45014976465554E-2</v>
      </c>
      <c r="H36" s="80">
        <f>(VLOOKUP($A35,'Occupancy Raw Data'!$B$8:$BE$51,'Occupancy Raw Data'!AA$3,FALSE))/100</f>
        <v>7.8125E-3</v>
      </c>
      <c r="I36" s="80">
        <f>(VLOOKUP($A35,'Occupancy Raw Data'!$B$8:$BE$51,'Occupancy Raw Data'!AB$3,FALSE))/100</f>
        <v>8.6655112651646399E-4</v>
      </c>
      <c r="J36" s="79">
        <f>(VLOOKUP($A35,'Occupancy Raw Data'!$B$8:$BE$51,'Occupancy Raw Data'!AC$3,FALSE))/100</f>
        <v>4.3365134431916702E-3</v>
      </c>
      <c r="K36" s="81">
        <f>(VLOOKUP($A35,'Occupancy Raw Data'!$B$8:$BE$51,'Occupancy Raw Data'!AE$3,FALSE))/100</f>
        <v>3.1232091690544399E-2</v>
      </c>
      <c r="M36" s="78">
        <f>(VLOOKUP($A35,'ADR Raw Data'!$B$6:$BE$49,'ADR Raw Data'!T$1,FALSE))/100</f>
        <v>1.5575523725305501E-2</v>
      </c>
      <c r="N36" s="79">
        <f>(VLOOKUP($A35,'ADR Raw Data'!$B$6:$BE$49,'ADR Raw Data'!U$1,FALSE))/100</f>
        <v>4.7595289847103601E-2</v>
      </c>
      <c r="O36" s="79">
        <f>(VLOOKUP($A35,'ADR Raw Data'!$B$6:$BE$49,'ADR Raw Data'!V$1,FALSE))/100</f>
        <v>3.0796211036630702E-2</v>
      </c>
      <c r="P36" s="79">
        <f>(VLOOKUP($A35,'ADR Raw Data'!$B$6:$BE$49,'ADR Raw Data'!W$1,FALSE))/100</f>
        <v>4.0193066771198695E-2</v>
      </c>
      <c r="Q36" s="79">
        <f>(VLOOKUP($A35,'ADR Raw Data'!$B$6:$BE$49,'ADR Raw Data'!X$1,FALSE))/100</f>
        <v>3.2308314040254096E-2</v>
      </c>
      <c r="R36" s="79">
        <f>(VLOOKUP($A35,'ADR Raw Data'!$B$6:$BE$49,'ADR Raw Data'!Y$1,FALSE))/100</f>
        <v>3.4153656055055902E-2</v>
      </c>
      <c r="S36" s="80">
        <f>(VLOOKUP($A35,'ADR Raw Data'!$B$6:$BE$49,'ADR Raw Data'!AA$1,FALSE))/100</f>
        <v>-4.7440026837673602E-3</v>
      </c>
      <c r="T36" s="80">
        <f>(VLOOKUP($A35,'ADR Raw Data'!$B$6:$BE$49,'ADR Raw Data'!AB$1,FALSE))/100</f>
        <v>-3.4280701415986499E-2</v>
      </c>
      <c r="U36" s="79">
        <f>(VLOOKUP($A35,'ADR Raw Data'!$B$6:$BE$49,'ADR Raw Data'!AC$1,FALSE))/100</f>
        <v>-1.9710174325863902E-2</v>
      </c>
      <c r="V36" s="81">
        <f>(VLOOKUP($A35,'ADR Raw Data'!$B$6:$BE$49,'ADR Raw Data'!AE$1,FALSE))/100</f>
        <v>1.2179638979034998E-2</v>
      </c>
      <c r="X36" s="78">
        <f>(VLOOKUP($A35,'RevPAR Raw Data'!$B$6:$BE$43,'RevPAR Raw Data'!T$1,FALSE))/100</f>
        <v>6.0477432446580402E-2</v>
      </c>
      <c r="Y36" s="79">
        <f>(VLOOKUP($A35,'RevPAR Raw Data'!$B$6:$BE$43,'RevPAR Raw Data'!U$1,FALSE))/100</f>
        <v>5.9438607615159199E-2</v>
      </c>
      <c r="Z36" s="79">
        <f>(VLOOKUP($A35,'RevPAR Raw Data'!$B$6:$BE$43,'RevPAR Raw Data'!V$1,FALSE))/100</f>
        <v>8.7945076946259096E-2</v>
      </c>
      <c r="AA36" s="79">
        <f>(VLOOKUP($A35,'RevPAR Raw Data'!$B$6:$BE$43,'RevPAR Raw Data'!W$1,FALSE))/100</f>
        <v>9.3670734518508297E-2</v>
      </c>
      <c r="AB36" s="79">
        <f>(VLOOKUP($A35,'RevPAR Raw Data'!$B$6:$BE$43,'RevPAR Raw Data'!X$1,FALSE))/100</f>
        <v>9.4289558568551007E-2</v>
      </c>
      <c r="AC36" s="79">
        <f>(VLOOKUP($A35,'RevPAR Raw Data'!$B$6:$BE$43,'RevPAR Raw Data'!Y$1,FALSE))/100</f>
        <v>8.0175042546166614E-2</v>
      </c>
      <c r="AD36" s="80">
        <f>(VLOOKUP($A35,'RevPAR Raw Data'!$B$6:$BE$43,'RevPAR Raw Data'!AA$1,FALSE))/100</f>
        <v>3.0314347952656901E-3</v>
      </c>
      <c r="AE36" s="80">
        <f>(VLOOKUP($A35,'RevPAR Raw Data'!$B$6:$BE$43,'RevPAR Raw Data'!AB$1,FALSE))/100</f>
        <v>-3.3443856269899798E-2</v>
      </c>
      <c r="AF36" s="79">
        <f>(VLOOKUP($A35,'RevPAR Raw Data'!$B$6:$BE$43,'RevPAR Raw Data'!AC$1,FALSE))/100</f>
        <v>-1.5459134318604E-2</v>
      </c>
      <c r="AG36" s="81">
        <f>(VLOOKUP($A35,'RevPAR Raw Data'!$B$6:$BE$43,'RevPAR Raw Data'!AE$1,FALSE))/100</f>
        <v>4.3792126270930397E-2</v>
      </c>
    </row>
    <row r="37" spans="1:33" x14ac:dyDescent="0.2">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x14ac:dyDescent="0.2">
      <c r="A38" s="105" t="s">
        <v>27</v>
      </c>
      <c r="B38" s="106">
        <f>(VLOOKUP($A38,'Occupancy Raw Data'!$B$8:$BE$45,'Occupancy Raw Data'!G$3,FALSE))/100</f>
        <v>0.62889849910964102</v>
      </c>
      <c r="C38" s="107">
        <f>(VLOOKUP($A38,'Occupancy Raw Data'!$B$8:$BE$45,'Occupancy Raw Data'!H$3,FALSE))/100</f>
        <v>0.71732383617400108</v>
      </c>
      <c r="D38" s="107">
        <f>(VLOOKUP($A38,'Occupancy Raw Data'!$B$8:$BE$45,'Occupancy Raw Data'!I$3,FALSE))/100</f>
        <v>0.75026710760620707</v>
      </c>
      <c r="E38" s="107">
        <f>(VLOOKUP($A38,'Occupancy Raw Data'!$B$8:$BE$45,'Occupancy Raw Data'!J$3,FALSE))/100</f>
        <v>0.772704146527601</v>
      </c>
      <c r="F38" s="107">
        <f>(VLOOKUP($A38,'Occupancy Raw Data'!$B$8:$BE$45,'Occupancy Raw Data'!K$3,FALSE))/100</f>
        <v>0.77069447977613803</v>
      </c>
      <c r="G38" s="108">
        <f>(VLOOKUP($A38,'Occupancy Raw Data'!$B$8:$BE$45,'Occupancy Raw Data'!L$3,FALSE))/100</f>
        <v>0.72797761383871706</v>
      </c>
      <c r="H38" s="88">
        <f>(VLOOKUP($A38,'Occupancy Raw Data'!$B$8:$BE$45,'Occupancy Raw Data'!N$3,FALSE))/100</f>
        <v>0.85451539048588099</v>
      </c>
      <c r="I38" s="88">
        <f>(VLOOKUP($A38,'Occupancy Raw Data'!$B$8:$BE$45,'Occupancy Raw Data'!O$3,FALSE))/100</f>
        <v>0.87720681760366304</v>
      </c>
      <c r="J38" s="108">
        <f>(VLOOKUP($A38,'Occupancy Raw Data'!$B$8:$BE$45,'Occupancy Raw Data'!P$3,FALSE))/100</f>
        <v>0.86586110404477201</v>
      </c>
      <c r="K38" s="109">
        <f>(VLOOKUP($A38,'Occupancy Raw Data'!$B$8:$BE$45,'Occupancy Raw Data'!R$3,FALSE))/100</f>
        <v>0.76737289675473308</v>
      </c>
      <c r="M38" s="110">
        <f>VLOOKUP($A38,'ADR Raw Data'!$B$6:$BE$43,'ADR Raw Data'!G$1,FALSE)</f>
        <v>141.278830191732</v>
      </c>
      <c r="N38" s="111">
        <f>VLOOKUP($A38,'ADR Raw Data'!$B$6:$BE$43,'ADR Raw Data'!H$1,FALSE)</f>
        <v>145.117408326831</v>
      </c>
      <c r="O38" s="111">
        <f>VLOOKUP($A38,'ADR Raw Data'!$B$6:$BE$43,'ADR Raw Data'!I$1,FALSE)</f>
        <v>150.960018648492</v>
      </c>
      <c r="P38" s="111">
        <f>VLOOKUP($A38,'ADR Raw Data'!$B$6:$BE$43,'ADR Raw Data'!J$1,FALSE)</f>
        <v>154.06965794238599</v>
      </c>
      <c r="Q38" s="111">
        <f>VLOOKUP($A38,'ADR Raw Data'!$B$6:$BE$43,'ADR Raw Data'!K$1,FALSE)</f>
        <v>154.88516701874801</v>
      </c>
      <c r="R38" s="112">
        <f>VLOOKUP($A38,'ADR Raw Data'!$B$6:$BE$43,'ADR Raw Data'!L$1,FALSE)</f>
        <v>149.627118545749</v>
      </c>
      <c r="S38" s="111">
        <f>VLOOKUP($A38,'ADR Raw Data'!$B$6:$BE$43,'ADR Raw Data'!N$1,FALSE)</f>
        <v>196.21054746807101</v>
      </c>
      <c r="T38" s="111">
        <f>VLOOKUP($A38,'ADR Raw Data'!$B$6:$BE$43,'ADR Raw Data'!O$1,FALSE)</f>
        <v>198.076343415596</v>
      </c>
      <c r="U38" s="112">
        <f>VLOOKUP($A38,'ADR Raw Data'!$B$6:$BE$43,'ADR Raw Data'!P$1,FALSE)</f>
        <v>197.15566956547201</v>
      </c>
      <c r="V38" s="113">
        <f>VLOOKUP($A38,'ADR Raw Data'!$B$6:$BE$43,'ADR Raw Data'!R$1,FALSE)</f>
        <v>164.94957178984399</v>
      </c>
      <c r="X38" s="110">
        <f>VLOOKUP($A38,'RevPAR Raw Data'!$B$6:$BE$43,'RevPAR Raw Data'!G$1,FALSE)</f>
        <v>88.850044263546096</v>
      </c>
      <c r="Y38" s="111">
        <f>VLOOKUP($A38,'RevPAR Raw Data'!$B$6:$BE$43,'RevPAR Raw Data'!H$1,FALSE)</f>
        <v>104.09617603663099</v>
      </c>
      <c r="Z38" s="111">
        <f>VLOOKUP($A38,'RevPAR Raw Data'!$B$6:$BE$43,'RevPAR Raw Data'!I$1,FALSE)</f>
        <v>113.260336555583</v>
      </c>
      <c r="AA38" s="111">
        <f>VLOOKUP($A38,'RevPAR Raw Data'!$B$6:$BE$43,'RevPAR Raw Data'!J$1,FALSE)</f>
        <v>119.050263546171</v>
      </c>
      <c r="AB38" s="111">
        <f>VLOOKUP($A38,'RevPAR Raw Data'!$B$6:$BE$43,'RevPAR Raw Data'!K$1,FALSE)</f>
        <v>119.36914322055399</v>
      </c>
      <c r="AC38" s="112">
        <f>VLOOKUP($A38,'RevPAR Raw Data'!$B$6:$BE$43,'RevPAR Raw Data'!L$1,FALSE)</f>
        <v>108.92519272449699</v>
      </c>
      <c r="AD38" s="111">
        <f>VLOOKUP($A38,'RevPAR Raw Data'!$B$6:$BE$43,'RevPAR Raw Data'!N$1,FALSE)</f>
        <v>167.664932587127</v>
      </c>
      <c r="AE38" s="111">
        <f>VLOOKUP($A38,'RevPAR Raw Data'!$B$6:$BE$43,'RevPAR Raw Data'!O$1,FALSE)</f>
        <v>173.75391885016501</v>
      </c>
      <c r="AF38" s="112">
        <f>VLOOKUP($A38,'RevPAR Raw Data'!$B$6:$BE$43,'RevPAR Raw Data'!P$1,FALSE)</f>
        <v>170.709425718646</v>
      </c>
      <c r="AG38" s="113">
        <f>VLOOKUP($A38,'RevPAR Raw Data'!$B$6:$BE$43,'RevPAR Raw Data'!R$1,FALSE)</f>
        <v>126.577830722825</v>
      </c>
    </row>
    <row r="39" spans="1:33" x14ac:dyDescent="0.2">
      <c r="A39" s="90" t="s">
        <v>14</v>
      </c>
      <c r="B39" s="78">
        <f>(VLOOKUP($A38,'Occupancy Raw Data'!$B$8:$BE$51,'Occupancy Raw Data'!T$3,FALSE))/100</f>
        <v>-7.1937485035354007E-2</v>
      </c>
      <c r="C39" s="79">
        <f>(VLOOKUP($A38,'Occupancy Raw Data'!$B$8:$BE$51,'Occupancy Raw Data'!U$3,FALSE))/100</f>
        <v>-7.9589919326160705E-2</v>
      </c>
      <c r="D39" s="79">
        <f>(VLOOKUP($A38,'Occupancy Raw Data'!$B$8:$BE$51,'Occupancy Raw Data'!V$3,FALSE))/100</f>
        <v>-5.7938360701712703E-2</v>
      </c>
      <c r="E39" s="79">
        <f>(VLOOKUP($A38,'Occupancy Raw Data'!$B$8:$BE$51,'Occupancy Raw Data'!W$3,FALSE))/100</f>
        <v>-7.0665511775195198E-3</v>
      </c>
      <c r="F39" s="79">
        <f>(VLOOKUP($A38,'Occupancy Raw Data'!$B$8:$BE$51,'Occupancy Raw Data'!X$3,FALSE))/100</f>
        <v>-7.6627579486065502E-3</v>
      </c>
      <c r="G39" s="79">
        <f>(VLOOKUP($A38,'Occupancy Raw Data'!$B$8:$BE$51,'Occupancy Raw Data'!Y$3,FALSE))/100</f>
        <v>-4.42117986190107E-2</v>
      </c>
      <c r="H39" s="80">
        <f>(VLOOKUP($A38,'Occupancy Raw Data'!$B$8:$BE$51,'Occupancy Raw Data'!AA$3,FALSE))/100</f>
        <v>9.1319382090355701E-4</v>
      </c>
      <c r="I39" s="80">
        <f>(VLOOKUP($A38,'Occupancy Raw Data'!$B$8:$BE$51,'Occupancy Raw Data'!AB$3,FALSE))/100</f>
        <v>6.6569006327919398E-3</v>
      </c>
      <c r="J39" s="79">
        <f>(VLOOKUP($A38,'Occupancy Raw Data'!$B$8:$BE$51,'Occupancy Raw Data'!AC$3,FALSE))/100</f>
        <v>3.8144628952449201E-3</v>
      </c>
      <c r="K39" s="81">
        <f>(VLOOKUP($A38,'Occupancy Raw Data'!$B$8:$BE$51,'Occupancy Raw Data'!AE$3,FALSE))/100</f>
        <v>-2.92387058594543E-2</v>
      </c>
      <c r="M39" s="78">
        <f>(VLOOKUP($A38,'ADR Raw Data'!$B$6:$BE$49,'ADR Raw Data'!T$1,FALSE))/100</f>
        <v>-2.5485829808178703E-2</v>
      </c>
      <c r="N39" s="79">
        <f>(VLOOKUP($A38,'ADR Raw Data'!$B$6:$BE$49,'ADR Raw Data'!U$1,FALSE))/100</f>
        <v>-4.3398443345061197E-2</v>
      </c>
      <c r="O39" s="79">
        <f>(VLOOKUP($A38,'ADR Raw Data'!$B$6:$BE$49,'ADR Raw Data'!V$1,FALSE))/100</f>
        <v>-1.6795154055522902E-2</v>
      </c>
      <c r="P39" s="79">
        <f>(VLOOKUP($A38,'ADR Raw Data'!$B$6:$BE$49,'ADR Raw Data'!W$1,FALSE))/100</f>
        <v>5.5564622484886098E-3</v>
      </c>
      <c r="Q39" s="79">
        <f>(VLOOKUP($A38,'ADR Raw Data'!$B$6:$BE$49,'ADR Raw Data'!X$1,FALSE))/100</f>
        <v>-1.5248039083191301E-3</v>
      </c>
      <c r="R39" s="79">
        <f>(VLOOKUP($A38,'ADR Raw Data'!$B$6:$BE$49,'ADR Raw Data'!Y$1,FALSE))/100</f>
        <v>-1.49364119524575E-2</v>
      </c>
      <c r="S39" s="80">
        <f>(VLOOKUP($A38,'ADR Raw Data'!$B$6:$BE$49,'ADR Raw Data'!AA$1,FALSE))/100</f>
        <v>9.21346505025618E-3</v>
      </c>
      <c r="T39" s="80">
        <f>(VLOOKUP($A38,'ADR Raw Data'!$B$6:$BE$49,'ADR Raw Data'!AB$1,FALSE))/100</f>
        <v>3.8083136343424803E-3</v>
      </c>
      <c r="U39" s="79">
        <f>(VLOOKUP($A38,'ADR Raw Data'!$B$6:$BE$49,'ADR Raw Data'!AC$1,FALSE))/100</f>
        <v>6.4767895586774205E-3</v>
      </c>
      <c r="V39" s="81">
        <f>(VLOOKUP($A38,'ADR Raw Data'!$B$6:$BE$49,'ADR Raw Data'!AE$1,FALSE))/100</f>
        <v>-3.9934970408695598E-3</v>
      </c>
      <c r="X39" s="78">
        <f>(VLOOKUP($A38,'RevPAR Raw Data'!$B$6:$BE$43,'RevPAR Raw Data'!T$1,FALSE))/100</f>
        <v>-9.5589928343093392E-2</v>
      </c>
      <c r="Y39" s="79">
        <f>(VLOOKUP($A38,'RevPAR Raw Data'!$B$6:$BE$43,'RevPAR Raw Data'!U$1,FALSE))/100</f>
        <v>-0.119534284066507</v>
      </c>
      <c r="Z39" s="79">
        <f>(VLOOKUP($A38,'RevPAR Raw Data'!$B$6:$BE$43,'RevPAR Raw Data'!V$1,FALSE))/100</f>
        <v>-7.3760431063525894E-2</v>
      </c>
      <c r="AA39" s="79">
        <f>(VLOOKUP($A38,'RevPAR Raw Data'!$B$6:$BE$43,'RevPAR Raw Data'!W$1,FALSE))/100</f>
        <v>-1.54935395387581E-3</v>
      </c>
      <c r="AB39" s="79">
        <f>(VLOOKUP($A38,'RevPAR Raw Data'!$B$6:$BE$43,'RevPAR Raw Data'!X$1,FALSE))/100</f>
        <v>-9.1758776536571499E-3</v>
      </c>
      <c r="AC39" s="79">
        <f>(VLOOKUP($A38,'RevPAR Raw Data'!$B$6:$BE$43,'RevPAR Raw Data'!Y$1,FALSE))/100</f>
        <v>-5.8487844934135599E-2</v>
      </c>
      <c r="AD39" s="80">
        <f>(VLOOKUP($A38,'RevPAR Raw Data'!$B$6:$BE$43,'RevPAR Raw Data'!AA$1,FALSE))/100</f>
        <v>1.01350725505127E-2</v>
      </c>
      <c r="AE39" s="80">
        <f>(VLOOKUP($A38,'RevPAR Raw Data'!$B$6:$BE$43,'RevPAR Raw Data'!AB$1,FALSE))/100</f>
        <v>1.0490565832576699E-2</v>
      </c>
      <c r="AF39" s="79">
        <f>(VLOOKUP($A38,'RevPAR Raw Data'!$B$6:$BE$43,'RevPAR Raw Data'!AC$1,FALSE))/100</f>
        <v>1.0315957927374199E-2</v>
      </c>
      <c r="AG39" s="81">
        <f>(VLOOKUP($A38,'RevPAR Raw Data'!$B$6:$BE$43,'RevPAR Raw Data'!AE$1,FALSE))/100</f>
        <v>-3.3115438214995303E-2</v>
      </c>
    </row>
    <row r="40" spans="1:33" x14ac:dyDescent="0.2">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x14ac:dyDescent="0.2">
      <c r="A41" s="105" t="s">
        <v>28</v>
      </c>
      <c r="B41" s="106">
        <f>(VLOOKUP($A41,'Occupancy Raw Data'!$B$8:$BE$45,'Occupancy Raw Data'!G$3,FALSE))/100</f>
        <v>0.59658524661063095</v>
      </c>
      <c r="C41" s="107">
        <f>(VLOOKUP($A41,'Occupancy Raw Data'!$B$8:$BE$45,'Occupancy Raw Data'!H$3,FALSE))/100</f>
        <v>0.74351742163554602</v>
      </c>
      <c r="D41" s="107">
        <f>(VLOOKUP($A41,'Occupancy Raw Data'!$B$8:$BE$45,'Occupancy Raw Data'!I$3,FALSE))/100</f>
        <v>0.79445666685470295</v>
      </c>
      <c r="E41" s="107">
        <f>(VLOOKUP($A41,'Occupancy Raw Data'!$B$8:$BE$45,'Occupancy Raw Data'!J$3,FALSE))/100</f>
        <v>0.81361764539967196</v>
      </c>
      <c r="F41" s="107">
        <f>(VLOOKUP($A41,'Occupancy Raw Data'!$B$8:$BE$45,'Occupancy Raw Data'!K$3,FALSE))/100</f>
        <v>0.73964385776875108</v>
      </c>
      <c r="G41" s="108">
        <f>(VLOOKUP($A41,'Occupancy Raw Data'!$B$8:$BE$45,'Occupancy Raw Data'!L$3,FALSE))/100</f>
        <v>0.73756416765386101</v>
      </c>
      <c r="H41" s="88">
        <f>(VLOOKUP($A41,'Occupancy Raw Data'!$B$8:$BE$45,'Occupancy Raw Data'!N$3,FALSE))/100</f>
        <v>0.7671724864143199</v>
      </c>
      <c r="I41" s="88">
        <f>(VLOOKUP($A41,'Occupancy Raw Data'!$B$8:$BE$45,'Occupancy Raw Data'!O$3,FALSE))/100</f>
        <v>0.78695398732629995</v>
      </c>
      <c r="J41" s="108">
        <f>(VLOOKUP($A41,'Occupancy Raw Data'!$B$8:$BE$45,'Occupancy Raw Data'!P$3,FALSE))/100</f>
        <v>0.77706323687030998</v>
      </c>
      <c r="K41" s="109">
        <f>(VLOOKUP($A41,'Occupancy Raw Data'!$B$8:$BE$45,'Occupancy Raw Data'!R$3,FALSE))/100</f>
        <v>0.74884961600141808</v>
      </c>
      <c r="M41" s="110">
        <f>VLOOKUP($A41,'ADR Raw Data'!$B$6:$BE$43,'ADR Raw Data'!G$1,FALSE)</f>
        <v>126.399657074416</v>
      </c>
      <c r="N41" s="111">
        <f>VLOOKUP($A41,'ADR Raw Data'!$B$6:$BE$43,'ADR Raw Data'!H$1,FALSE)</f>
        <v>146.316158923648</v>
      </c>
      <c r="O41" s="111">
        <f>VLOOKUP($A41,'ADR Raw Data'!$B$6:$BE$43,'ADR Raw Data'!I$1,FALSE)</f>
        <v>157.598788639053</v>
      </c>
      <c r="P41" s="111">
        <f>VLOOKUP($A41,'ADR Raw Data'!$B$6:$BE$43,'ADR Raw Data'!J$1,FALSE)</f>
        <v>155.64623263768499</v>
      </c>
      <c r="Q41" s="111">
        <f>VLOOKUP($A41,'ADR Raw Data'!$B$6:$BE$43,'ADR Raw Data'!K$1,FALSE)</f>
        <v>139.173928562349</v>
      </c>
      <c r="R41" s="112">
        <f>VLOOKUP($A41,'ADR Raw Data'!$B$6:$BE$43,'ADR Raw Data'!L$1,FALSE)</f>
        <v>146.15076992892099</v>
      </c>
      <c r="S41" s="111">
        <f>VLOOKUP($A41,'ADR Raw Data'!$B$6:$BE$43,'ADR Raw Data'!N$1,FALSE)</f>
        <v>131.66577930831599</v>
      </c>
      <c r="T41" s="111">
        <f>VLOOKUP($A41,'ADR Raw Data'!$B$6:$BE$43,'ADR Raw Data'!O$1,FALSE)</f>
        <v>130.469933812812</v>
      </c>
      <c r="U41" s="112">
        <f>VLOOKUP($A41,'ADR Raw Data'!$B$6:$BE$43,'ADR Raw Data'!P$1,FALSE)</f>
        <v>131.06024597701099</v>
      </c>
      <c r="V41" s="113">
        <f>VLOOKUP($A41,'ADR Raw Data'!$B$6:$BE$43,'ADR Raw Data'!R$1,FALSE)</f>
        <v>141.67674884852099</v>
      </c>
      <c r="X41" s="110">
        <f>VLOOKUP($A41,'RevPAR Raw Data'!$B$6:$BE$43,'RevPAR Raw Data'!G$1,FALSE)</f>
        <v>75.408170587239795</v>
      </c>
      <c r="Y41" s="111">
        <f>VLOOKUP($A41,'RevPAR Raw Data'!$B$6:$BE$43,'RevPAR Raw Data'!H$1,FALSE)</f>
        <v>108.788613226528</v>
      </c>
      <c r="Z41" s="111">
        <f>VLOOKUP($A41,'RevPAR Raw Data'!$B$6:$BE$43,'RevPAR Raw Data'!I$1,FALSE)</f>
        <v>125.205408322521</v>
      </c>
      <c r="AA41" s="111">
        <f>VLOOKUP($A41,'RevPAR Raw Data'!$B$6:$BE$43,'RevPAR Raw Data'!J$1,FALSE)</f>
        <v>126.63652131400301</v>
      </c>
      <c r="AB41" s="111">
        <f>VLOOKUP($A41,'RevPAR Raw Data'!$B$6:$BE$43,'RevPAR Raw Data'!K$1,FALSE)</f>
        <v>102.939141422688</v>
      </c>
      <c r="AC41" s="112">
        <f>VLOOKUP($A41,'RevPAR Raw Data'!$B$6:$BE$43,'RevPAR Raw Data'!L$1,FALSE)</f>
        <v>107.795570974596</v>
      </c>
      <c r="AD41" s="111">
        <f>VLOOKUP($A41,'RevPAR Raw Data'!$B$6:$BE$43,'RevPAR Raw Data'!N$1,FALSE)</f>
        <v>101.01036328764</v>
      </c>
      <c r="AE41" s="111">
        <f>VLOOKUP($A41,'RevPAR Raw Data'!$B$6:$BE$43,'RevPAR Raw Data'!O$1,FALSE)</f>
        <v>102.673834640191</v>
      </c>
      <c r="AF41" s="112">
        <f>VLOOKUP($A41,'RevPAR Raw Data'!$B$6:$BE$43,'RevPAR Raw Data'!P$1,FALSE)</f>
        <v>101.84209896391501</v>
      </c>
      <c r="AG41" s="113">
        <f>VLOOKUP($A41,'RevPAR Raw Data'!$B$6:$BE$43,'RevPAR Raw Data'!R$1,FALSE)</f>
        <v>106.094578971544</v>
      </c>
    </row>
    <row r="42" spans="1:33" x14ac:dyDescent="0.2">
      <c r="A42" s="90" t="s">
        <v>14</v>
      </c>
      <c r="B42" s="78">
        <f>(VLOOKUP($A41,'Occupancy Raw Data'!$B$8:$BE$51,'Occupancy Raw Data'!T$3,FALSE))/100</f>
        <v>8.8690845256371303E-3</v>
      </c>
      <c r="C42" s="79">
        <f>(VLOOKUP($A41,'Occupancy Raw Data'!$B$8:$BE$51,'Occupancy Raw Data'!U$3,FALSE))/100</f>
        <v>-2.1101860376301098E-2</v>
      </c>
      <c r="D42" s="79">
        <f>(VLOOKUP($A41,'Occupancy Raw Data'!$B$8:$BE$51,'Occupancy Raw Data'!V$3,FALSE))/100</f>
        <v>-3.63942314987706E-2</v>
      </c>
      <c r="E42" s="79">
        <f>(VLOOKUP($A41,'Occupancy Raw Data'!$B$8:$BE$51,'Occupancy Raw Data'!W$3,FALSE))/100</f>
        <v>-1.99782892233593E-2</v>
      </c>
      <c r="F42" s="79">
        <f>(VLOOKUP($A41,'Occupancy Raw Data'!$B$8:$BE$51,'Occupancy Raw Data'!X$3,FALSE))/100</f>
        <v>-1.06525258206593E-2</v>
      </c>
      <c r="G42" s="79">
        <f>(VLOOKUP($A41,'Occupancy Raw Data'!$B$8:$BE$51,'Occupancy Raw Data'!Y$3,FALSE))/100</f>
        <v>-1.7409012133593801E-2</v>
      </c>
      <c r="H42" s="80">
        <f>(VLOOKUP($A41,'Occupancy Raw Data'!$B$8:$BE$51,'Occupancy Raw Data'!AA$3,FALSE))/100</f>
        <v>-1.55008396227164E-2</v>
      </c>
      <c r="I42" s="80">
        <f>(VLOOKUP($A41,'Occupancy Raw Data'!$B$8:$BE$51,'Occupancy Raw Data'!AB$3,FALSE))/100</f>
        <v>-1.18371438495914E-2</v>
      </c>
      <c r="J42" s="79">
        <f>(VLOOKUP($A41,'Occupancy Raw Data'!$B$8:$BE$51,'Occupancy Raw Data'!AC$3,FALSE))/100</f>
        <v>-1.36490769937548E-2</v>
      </c>
      <c r="K42" s="81">
        <f>(VLOOKUP($A41,'Occupancy Raw Data'!$B$8:$BE$51,'Occupancy Raw Data'!AE$3,FALSE))/100</f>
        <v>-1.6297263807088302E-2</v>
      </c>
      <c r="M42" s="78">
        <f>(VLOOKUP($A41,'ADR Raw Data'!$B$6:$BE$49,'ADR Raw Data'!T$1,FALSE))/100</f>
        <v>-6.0963384472139505E-3</v>
      </c>
      <c r="N42" s="79">
        <f>(VLOOKUP($A41,'ADR Raw Data'!$B$6:$BE$49,'ADR Raw Data'!U$1,FALSE))/100</f>
        <v>5.5835318847073201E-4</v>
      </c>
      <c r="O42" s="79">
        <f>(VLOOKUP($A41,'ADR Raw Data'!$B$6:$BE$49,'ADR Raw Data'!V$1,FALSE))/100</f>
        <v>1.0358232196449199E-2</v>
      </c>
      <c r="P42" s="79">
        <f>(VLOOKUP($A41,'ADR Raw Data'!$B$6:$BE$49,'ADR Raw Data'!W$1,FALSE))/100</f>
        <v>8.511315162975451E-3</v>
      </c>
      <c r="Q42" s="79">
        <f>(VLOOKUP($A41,'ADR Raw Data'!$B$6:$BE$49,'ADR Raw Data'!X$1,FALSE))/100</f>
        <v>6.7203773347195702E-3</v>
      </c>
      <c r="R42" s="79">
        <f>(VLOOKUP($A41,'ADR Raw Data'!$B$6:$BE$49,'ADR Raw Data'!Y$1,FALSE))/100</f>
        <v>3.9700564953900905E-3</v>
      </c>
      <c r="S42" s="80">
        <f>(VLOOKUP($A41,'ADR Raw Data'!$B$6:$BE$49,'ADR Raw Data'!AA$1,FALSE))/100</f>
        <v>3.1643985143008403E-3</v>
      </c>
      <c r="T42" s="80">
        <f>(VLOOKUP($A41,'ADR Raw Data'!$B$6:$BE$49,'ADR Raw Data'!AB$1,FALSE))/100</f>
        <v>-1.16611130075128E-2</v>
      </c>
      <c r="U42" s="79">
        <f>(VLOOKUP($A41,'ADR Raw Data'!$B$6:$BE$49,'ADR Raw Data'!AC$1,FALSE))/100</f>
        <v>-4.3587436396914101E-3</v>
      </c>
      <c r="V42" s="81">
        <f>(VLOOKUP($A41,'ADR Raw Data'!$B$6:$BE$49,'ADR Raw Data'!AE$1,FALSE))/100</f>
        <v>1.5933748049127699E-3</v>
      </c>
      <c r="X42" s="78">
        <f>(VLOOKUP($A41,'RevPAR Raw Data'!$B$6:$BE$43,'RevPAR Raw Data'!T$1,FALSE))/100</f>
        <v>2.71867713743794E-3</v>
      </c>
      <c r="Y42" s="79">
        <f>(VLOOKUP($A41,'RevPAR Raw Data'!$B$6:$BE$43,'RevPAR Raw Data'!U$1,FALSE))/100</f>
        <v>-2.05552894788541E-2</v>
      </c>
      <c r="Z42" s="79">
        <f>(VLOOKUP($A41,'RevPAR Raw Data'!$B$6:$BE$43,'RevPAR Raw Data'!V$1,FALSE))/100</f>
        <v>-2.64129792027969E-2</v>
      </c>
      <c r="AA42" s="79">
        <f>(VLOOKUP($A41,'RevPAR Raw Data'!$B$6:$BE$43,'RevPAR Raw Data'!W$1,FALSE))/100</f>
        <v>-1.1637015576381001E-2</v>
      </c>
      <c r="AB42" s="79">
        <f>(VLOOKUP($A41,'RevPAR Raw Data'!$B$6:$BE$43,'RevPAR Raw Data'!X$1,FALSE))/100</f>
        <v>-4.0037374790224097E-3</v>
      </c>
      <c r="AC42" s="79">
        <f>(VLOOKUP($A41,'RevPAR Raw Data'!$B$6:$BE$43,'RevPAR Raw Data'!Y$1,FALSE))/100</f>
        <v>-1.3508070399903E-2</v>
      </c>
      <c r="AD42" s="80">
        <f>(VLOOKUP($A41,'RevPAR Raw Data'!$B$6:$BE$43,'RevPAR Raw Data'!AA$1,FALSE))/100</f>
        <v>-1.23854919422881E-2</v>
      </c>
      <c r="AE42" s="80">
        <f>(VLOOKUP($A41,'RevPAR Raw Data'!$B$6:$BE$43,'RevPAR Raw Data'!AB$1,FALSE))/100</f>
        <v>-2.3360222584987999E-2</v>
      </c>
      <c r="AF42" s="79">
        <f>(VLOOKUP($A41,'RevPAR Raw Data'!$B$6:$BE$43,'RevPAR Raw Data'!AC$1,FALSE))/100</f>
        <v>-1.7948327805912101E-2</v>
      </c>
      <c r="AG42" s="81">
        <f>(VLOOKUP($A41,'RevPAR Raw Data'!$B$6:$BE$43,'RevPAR Raw Data'!AE$1,FALSE))/100</f>
        <v>-1.4729856651714699E-2</v>
      </c>
    </row>
    <row r="43" spans="1:33" x14ac:dyDescent="0.2">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x14ac:dyDescent="0.2">
      <c r="A44" s="105" t="s">
        <v>29</v>
      </c>
      <c r="B44" s="106">
        <f>(VLOOKUP($A44,'Occupancy Raw Data'!$B$8:$BE$45,'Occupancy Raw Data'!G$3,FALSE))/100</f>
        <v>0.538555293735272</v>
      </c>
      <c r="C44" s="107">
        <f>(VLOOKUP($A44,'Occupancy Raw Data'!$B$8:$BE$45,'Occupancy Raw Data'!H$3,FALSE))/100</f>
        <v>0.63931096124156905</v>
      </c>
      <c r="D44" s="107">
        <f>(VLOOKUP($A44,'Occupancy Raw Data'!$B$8:$BE$45,'Occupancy Raw Data'!I$3,FALSE))/100</f>
        <v>0.68278215649630203</v>
      </c>
      <c r="E44" s="107">
        <f>(VLOOKUP($A44,'Occupancy Raw Data'!$B$8:$BE$45,'Occupancy Raw Data'!J$3,FALSE))/100</f>
        <v>0.66831884293491495</v>
      </c>
      <c r="F44" s="107">
        <f>(VLOOKUP($A44,'Occupancy Raw Data'!$B$8:$BE$45,'Occupancy Raw Data'!K$3,FALSE))/100</f>
        <v>0.688713740147883</v>
      </c>
      <c r="G44" s="108">
        <f>(VLOOKUP($A44,'Occupancy Raw Data'!$B$8:$BE$45,'Occupancy Raw Data'!L$3,FALSE))/100</f>
        <v>0.64353619891118796</v>
      </c>
      <c r="H44" s="88">
        <f>(VLOOKUP($A44,'Occupancy Raw Data'!$B$8:$BE$45,'Occupancy Raw Data'!N$3,FALSE))/100</f>
        <v>0.7429105387178021</v>
      </c>
      <c r="I44" s="88">
        <f>(VLOOKUP($A44,'Occupancy Raw Data'!$B$8:$BE$45,'Occupancy Raw Data'!O$3,FALSE))/100</f>
        <v>0.74031039245957497</v>
      </c>
      <c r="J44" s="108">
        <f>(VLOOKUP($A44,'Occupancy Raw Data'!$B$8:$BE$45,'Occupancy Raw Data'!P$3,FALSE))/100</f>
        <v>0.74161046558868904</v>
      </c>
      <c r="K44" s="109">
        <f>(VLOOKUP($A44,'Occupancy Raw Data'!$B$8:$BE$45,'Occupancy Raw Data'!R$3,FALSE))/100</f>
        <v>0.67155741796190294</v>
      </c>
      <c r="M44" s="110">
        <f>VLOOKUP($A44,'ADR Raw Data'!$B$6:$BE$43,'ADR Raw Data'!G$1,FALSE)</f>
        <v>96.003406759203301</v>
      </c>
      <c r="N44" s="111">
        <f>VLOOKUP($A44,'ADR Raw Data'!$B$6:$BE$43,'ADR Raw Data'!H$1,FALSE)</f>
        <v>100.19449034062001</v>
      </c>
      <c r="O44" s="111">
        <f>VLOOKUP($A44,'ADR Raw Data'!$B$6:$BE$43,'ADR Raw Data'!I$1,FALSE)</f>
        <v>102.01114006902201</v>
      </c>
      <c r="P44" s="111">
        <f>VLOOKUP($A44,'ADR Raw Data'!$B$6:$BE$43,'ADR Raw Data'!J$1,FALSE)</f>
        <v>99.604502127659501</v>
      </c>
      <c r="Q44" s="111">
        <f>VLOOKUP($A44,'ADR Raw Data'!$B$6:$BE$43,'ADR Raw Data'!K$1,FALSE)</f>
        <v>102.534168239735</v>
      </c>
      <c r="R44" s="112">
        <f>VLOOKUP($A44,'ADR Raw Data'!$B$6:$BE$43,'ADR Raw Data'!L$1,FALSE)</f>
        <v>100.256744444444</v>
      </c>
      <c r="S44" s="111">
        <f>VLOOKUP($A44,'ADR Raw Data'!$B$6:$BE$43,'ADR Raw Data'!N$1,FALSE)</f>
        <v>118.80161434977499</v>
      </c>
      <c r="T44" s="111">
        <f>VLOOKUP($A44,'ADR Raw Data'!$B$6:$BE$43,'ADR Raw Data'!O$1,FALSE)</f>
        <v>118.482263198331</v>
      </c>
      <c r="U44" s="112">
        <f>VLOOKUP($A44,'ADR Raw Data'!$B$6:$BE$43,'ADR Raw Data'!P$1,FALSE)</f>
        <v>118.642218691793</v>
      </c>
      <c r="V44" s="113">
        <f>VLOOKUP($A44,'ADR Raw Data'!$B$6:$BE$43,'ADR Raw Data'!R$1,FALSE)</f>
        <v>106.0576993812</v>
      </c>
      <c r="X44" s="110">
        <f>VLOOKUP($A44,'RevPAR Raw Data'!$B$6:$BE$43,'RevPAR Raw Data'!G$1,FALSE)</f>
        <v>51.703142926789603</v>
      </c>
      <c r="Y44" s="111">
        <f>VLOOKUP($A44,'RevPAR Raw Data'!$B$6:$BE$43,'RevPAR Raw Data'!H$1,FALSE)</f>
        <v>64.055435930771097</v>
      </c>
      <c r="Z44" s="111">
        <f>VLOOKUP($A44,'RevPAR Raw Data'!$B$6:$BE$43,'RevPAR Raw Data'!I$1,FALSE)</f>
        <v>69.651386202973896</v>
      </c>
      <c r="AA44" s="111">
        <f>VLOOKUP($A44,'RevPAR Raw Data'!$B$6:$BE$43,'RevPAR Raw Data'!J$1,FALSE)</f>
        <v>66.567565613065696</v>
      </c>
      <c r="AB44" s="111">
        <f>VLOOKUP($A44,'RevPAR Raw Data'!$B$6:$BE$43,'RevPAR Raw Data'!K$1,FALSE)</f>
        <v>70.616690501340699</v>
      </c>
      <c r="AC44" s="112">
        <f>VLOOKUP($A44,'RevPAR Raw Data'!$B$6:$BE$43,'RevPAR Raw Data'!L$1,FALSE)</f>
        <v>64.518844234988194</v>
      </c>
      <c r="AD44" s="111">
        <f>VLOOKUP($A44,'RevPAR Raw Data'!$B$6:$BE$43,'RevPAR Raw Data'!N$1,FALSE)</f>
        <v>88.258971317136499</v>
      </c>
      <c r="AE44" s="111">
        <f>VLOOKUP($A44,'RevPAR Raw Data'!$B$6:$BE$43,'RevPAR Raw Data'!O$1,FALSE)</f>
        <v>87.713650767855597</v>
      </c>
      <c r="AF44" s="112">
        <f>VLOOKUP($A44,'RevPAR Raw Data'!$B$6:$BE$43,'RevPAR Raw Data'!P$1,FALSE)</f>
        <v>87.986311042496098</v>
      </c>
      <c r="AG44" s="113">
        <f>VLOOKUP($A44,'RevPAR Raw Data'!$B$6:$BE$43,'RevPAR Raw Data'!R$1,FALSE)</f>
        <v>71.223834751419005</v>
      </c>
    </row>
    <row r="45" spans="1:33" x14ac:dyDescent="0.2">
      <c r="A45" s="90" t="s">
        <v>14</v>
      </c>
      <c r="B45" s="78">
        <f>(VLOOKUP($A44,'Occupancy Raw Data'!$B$8:$BE$51,'Occupancy Raw Data'!T$3,FALSE))/100</f>
        <v>9.7359093750826811E-2</v>
      </c>
      <c r="C45" s="79">
        <f>(VLOOKUP($A44,'Occupancy Raw Data'!$B$8:$BE$51,'Occupancy Raw Data'!U$3,FALSE))/100</f>
        <v>4.3476067428492998E-2</v>
      </c>
      <c r="D45" s="79">
        <f>(VLOOKUP($A44,'Occupancy Raw Data'!$B$8:$BE$51,'Occupancy Raw Data'!V$3,FALSE))/100</f>
        <v>0.12053739221104599</v>
      </c>
      <c r="E45" s="79">
        <f>(VLOOKUP($A44,'Occupancy Raw Data'!$B$8:$BE$51,'Occupancy Raw Data'!W$3,FALSE))/100</f>
        <v>8.1975504437885593E-2</v>
      </c>
      <c r="F45" s="79">
        <f>(VLOOKUP($A44,'Occupancy Raw Data'!$B$8:$BE$51,'Occupancy Raw Data'!X$3,FALSE))/100</f>
        <v>9.1678727600740903E-2</v>
      </c>
      <c r="G45" s="79">
        <f>(VLOOKUP($A44,'Occupancy Raw Data'!$B$8:$BE$51,'Occupancy Raw Data'!Y$3,FALSE))/100</f>
        <v>8.6561556101176704E-2</v>
      </c>
      <c r="H45" s="80">
        <f>(VLOOKUP($A44,'Occupancy Raw Data'!$B$8:$BE$51,'Occupancy Raw Data'!AA$3,FALSE))/100</f>
        <v>1.7942972454310101E-2</v>
      </c>
      <c r="I45" s="80">
        <f>(VLOOKUP($A44,'Occupancy Raw Data'!$B$8:$BE$51,'Occupancy Raw Data'!AB$3,FALSE))/100</f>
        <v>-1.50302632205798E-2</v>
      </c>
      <c r="J45" s="79">
        <f>(VLOOKUP($A44,'Occupancy Raw Data'!$B$8:$BE$51,'Occupancy Raw Data'!AC$3,FALSE))/100</f>
        <v>1.21383603175703E-3</v>
      </c>
      <c r="K45" s="81">
        <f>(VLOOKUP($A44,'Occupancy Raw Data'!$B$8:$BE$51,'Occupancy Raw Data'!AE$3,FALSE))/100</f>
        <v>5.8102692385183501E-2</v>
      </c>
      <c r="M45" s="78">
        <f>(VLOOKUP($A44,'ADR Raw Data'!$B$6:$BE$49,'ADR Raw Data'!T$1,FALSE))/100</f>
        <v>-1.8436920978690402E-2</v>
      </c>
      <c r="N45" s="79">
        <f>(VLOOKUP($A44,'ADR Raw Data'!$B$6:$BE$49,'ADR Raw Data'!U$1,FALSE))/100</f>
        <v>-5.7448969843035503E-3</v>
      </c>
      <c r="O45" s="79">
        <f>(VLOOKUP($A44,'ADR Raw Data'!$B$6:$BE$49,'ADR Raw Data'!V$1,FALSE))/100</f>
        <v>9.1823075359894098E-3</v>
      </c>
      <c r="P45" s="79">
        <f>(VLOOKUP($A44,'ADR Raw Data'!$B$6:$BE$49,'ADR Raw Data'!W$1,FALSE))/100</f>
        <v>-1.38115048244559E-2</v>
      </c>
      <c r="Q45" s="79">
        <f>(VLOOKUP($A44,'ADR Raw Data'!$B$6:$BE$49,'ADR Raw Data'!X$1,FALSE))/100</f>
        <v>7.7394378862912809E-3</v>
      </c>
      <c r="R45" s="79">
        <f>(VLOOKUP($A44,'ADR Raw Data'!$B$6:$BE$49,'ADR Raw Data'!Y$1,FALSE))/100</f>
        <v>-3.4114406520048303E-3</v>
      </c>
      <c r="S45" s="80">
        <f>(VLOOKUP($A44,'ADR Raw Data'!$B$6:$BE$49,'ADR Raw Data'!AA$1,FALSE))/100</f>
        <v>-2.4587396522993397E-3</v>
      </c>
      <c r="T45" s="80">
        <f>(VLOOKUP($A44,'ADR Raw Data'!$B$6:$BE$49,'ADR Raw Data'!AB$1,FALSE))/100</f>
        <v>-1.6954509463671198E-2</v>
      </c>
      <c r="U45" s="79">
        <f>(VLOOKUP($A44,'ADR Raw Data'!$B$6:$BE$49,'ADR Raw Data'!AC$1,FALSE))/100</f>
        <v>-9.8345814410024796E-3</v>
      </c>
      <c r="V45" s="81">
        <f>(VLOOKUP($A44,'ADR Raw Data'!$B$6:$BE$49,'ADR Raw Data'!AE$1,FALSE))/100</f>
        <v>-8.8898393078031598E-3</v>
      </c>
      <c r="X45" s="78">
        <f>(VLOOKUP($A44,'RevPAR Raw Data'!$B$6:$BE$43,'RevPAR Raw Data'!T$1,FALSE))/100</f>
        <v>7.71271708540954E-2</v>
      </c>
      <c r="Y45" s="79">
        <f>(VLOOKUP($A44,'RevPAR Raw Data'!$B$6:$BE$43,'RevPAR Raw Data'!U$1,FALSE))/100</f>
        <v>3.7481404915530099E-2</v>
      </c>
      <c r="Z45" s="79">
        <f>(VLOOKUP($A44,'RevPAR Raw Data'!$B$6:$BE$43,'RevPAR Raw Data'!V$1,FALSE))/100</f>
        <v>0.130826511151904</v>
      </c>
      <c r="AA45" s="79">
        <f>(VLOOKUP($A44,'RevPAR Raw Data'!$B$6:$BE$43,'RevPAR Raw Data'!W$1,FALSE))/100</f>
        <v>6.7031794538398498E-2</v>
      </c>
      <c r="AB45" s="79">
        <f>(VLOOKUP($A44,'RevPAR Raw Data'!$B$6:$BE$43,'RevPAR Raw Data'!X$1,FALSE))/100</f>
        <v>0.10012770730479201</v>
      </c>
      <c r="AC45" s="79">
        <f>(VLOOKUP($A44,'RevPAR Raw Data'!$B$6:$BE$43,'RevPAR Raw Data'!Y$1,FALSE))/100</f>
        <v>8.2854815837787588E-2</v>
      </c>
      <c r="AD45" s="80">
        <f>(VLOOKUP($A44,'RevPAR Raw Data'!$B$6:$BE$43,'RevPAR Raw Data'!AA$1,FALSE))/100</f>
        <v>1.54401157041572E-2</v>
      </c>
      <c r="AE45" s="80">
        <f>(VLOOKUP($A44,'RevPAR Raw Data'!$B$6:$BE$43,'RevPAR Raw Data'!AB$1,FALSE))/100</f>
        <v>-3.1729941944236305E-2</v>
      </c>
      <c r="AF45" s="79">
        <f>(VLOOKUP($A44,'RevPAR Raw Data'!$B$6:$BE$43,'RevPAR Raw Data'!AC$1,FALSE))/100</f>
        <v>-8.6326829785557894E-3</v>
      </c>
      <c r="AG45" s="81">
        <f>(VLOOKUP($A44,'RevPAR Raw Data'!$B$6:$BE$43,'RevPAR Raw Data'!AE$1,FALSE))/100</f>
        <v>4.8696329478725396E-2</v>
      </c>
    </row>
    <row r="46" spans="1:33" x14ac:dyDescent="0.2">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x14ac:dyDescent="0.2">
      <c r="A47" s="105" t="s">
        <v>30</v>
      </c>
      <c r="B47" s="106">
        <f>(VLOOKUP($A47,'Occupancy Raw Data'!$B$8:$BE$45,'Occupancy Raw Data'!G$3,FALSE))/100</f>
        <v>0.46080390850544001</v>
      </c>
      <c r="C47" s="107">
        <f>(VLOOKUP($A47,'Occupancy Raw Data'!$B$8:$BE$45,'Occupancy Raw Data'!H$3,FALSE))/100</f>
        <v>0.62780368643126794</v>
      </c>
      <c r="D47" s="107">
        <f>(VLOOKUP($A47,'Occupancy Raw Data'!$B$8:$BE$45,'Occupancy Raw Data'!I$3,FALSE))/100</f>
        <v>0.669775705085498</v>
      </c>
      <c r="E47" s="107">
        <f>(VLOOKUP($A47,'Occupancy Raw Data'!$B$8:$BE$45,'Occupancy Raw Data'!J$3,FALSE))/100</f>
        <v>0.714634687985787</v>
      </c>
      <c r="F47" s="107">
        <f>(VLOOKUP($A47,'Occupancy Raw Data'!$B$8:$BE$45,'Occupancy Raw Data'!K$3,FALSE))/100</f>
        <v>0.69042860315345289</v>
      </c>
      <c r="G47" s="108">
        <f>(VLOOKUP($A47,'Occupancy Raw Data'!$B$8:$BE$45,'Occupancy Raw Data'!L$3,FALSE))/100</f>
        <v>0.63268931823228902</v>
      </c>
      <c r="H47" s="88">
        <f>(VLOOKUP($A47,'Occupancy Raw Data'!$B$8:$BE$45,'Occupancy Raw Data'!N$3,FALSE))/100</f>
        <v>0.74528092382855804</v>
      </c>
      <c r="I47" s="88">
        <f>(VLOOKUP($A47,'Occupancy Raw Data'!$B$8:$BE$45,'Occupancy Raw Data'!O$3,FALSE))/100</f>
        <v>0.73906284699089397</v>
      </c>
      <c r="J47" s="108">
        <f>(VLOOKUP($A47,'Occupancy Raw Data'!$B$8:$BE$45,'Occupancy Raw Data'!P$3,FALSE))/100</f>
        <v>0.74217188540972601</v>
      </c>
      <c r="K47" s="109">
        <f>(VLOOKUP($A47,'Occupancy Raw Data'!$B$8:$BE$45,'Occupancy Raw Data'!R$3,FALSE))/100</f>
        <v>0.66397005171155699</v>
      </c>
      <c r="M47" s="110">
        <f>VLOOKUP($A47,'ADR Raw Data'!$B$6:$BE$43,'ADR Raw Data'!G$1,FALSE)</f>
        <v>98.928934939759003</v>
      </c>
      <c r="N47" s="111">
        <f>VLOOKUP($A47,'ADR Raw Data'!$B$6:$BE$43,'ADR Raw Data'!H$1,FALSE)</f>
        <v>109.746498054474</v>
      </c>
      <c r="O47" s="111">
        <f>VLOOKUP($A47,'ADR Raw Data'!$B$6:$BE$43,'ADR Raw Data'!I$1,FALSE)</f>
        <v>117.872911140583</v>
      </c>
      <c r="P47" s="111">
        <f>VLOOKUP($A47,'ADR Raw Data'!$B$6:$BE$43,'ADR Raw Data'!J$1,FALSE)</f>
        <v>125.539300807955</v>
      </c>
      <c r="Q47" s="111">
        <f>VLOOKUP($A47,'ADR Raw Data'!$B$6:$BE$43,'ADR Raw Data'!K$1,FALSE)</f>
        <v>126.29401415245999</v>
      </c>
      <c r="R47" s="112">
        <f>VLOOKUP($A47,'ADR Raw Data'!$B$6:$BE$43,'ADR Raw Data'!L$1,FALSE)</f>
        <v>117.07049140049099</v>
      </c>
      <c r="S47" s="111">
        <f>VLOOKUP($A47,'ADR Raw Data'!$B$6:$BE$43,'ADR Raw Data'!N$1,FALSE)</f>
        <v>138.371778903456</v>
      </c>
      <c r="T47" s="111">
        <f>VLOOKUP($A47,'ADR Raw Data'!$B$6:$BE$43,'ADR Raw Data'!O$1,FALSE)</f>
        <v>142.970555889423</v>
      </c>
      <c r="U47" s="112">
        <f>VLOOKUP($A47,'ADR Raw Data'!$B$6:$BE$43,'ADR Raw Data'!P$1,FALSE)</f>
        <v>140.66153500897599</v>
      </c>
      <c r="V47" s="113">
        <f>VLOOKUP($A47,'ADR Raw Data'!$B$6:$BE$43,'ADR Raw Data'!R$1,FALSE)</f>
        <v>124.604656218643</v>
      </c>
      <c r="X47" s="110">
        <f>VLOOKUP($A47,'RevPAR Raw Data'!$B$6:$BE$43,'RevPAR Raw Data'!G$1,FALSE)</f>
        <v>45.586839884521403</v>
      </c>
      <c r="Y47" s="111">
        <f>VLOOKUP($A47,'RevPAR Raw Data'!$B$6:$BE$43,'RevPAR Raw Data'!H$1,FALSE)</f>
        <v>68.899256051521206</v>
      </c>
      <c r="Z47" s="111">
        <f>VLOOKUP($A47,'RevPAR Raw Data'!$B$6:$BE$43,'RevPAR Raw Data'!I$1,FALSE)</f>
        <v>78.948412169664607</v>
      </c>
      <c r="AA47" s="111">
        <f>VLOOKUP($A47,'RevPAR Raw Data'!$B$6:$BE$43,'RevPAR Raw Data'!J$1,FALSE)</f>
        <v>89.714739062846903</v>
      </c>
      <c r="AB47" s="111">
        <f>VLOOKUP($A47,'RevPAR Raw Data'!$B$6:$BE$43,'RevPAR Raw Data'!K$1,FALSE)</f>
        <v>87.196999777925797</v>
      </c>
      <c r="AC47" s="112">
        <f>VLOOKUP($A47,'RevPAR Raw Data'!$B$6:$BE$43,'RevPAR Raw Data'!L$1,FALSE)</f>
        <v>74.069249389296004</v>
      </c>
      <c r="AD47" s="111">
        <f>VLOOKUP($A47,'RevPAR Raw Data'!$B$6:$BE$43,'RevPAR Raw Data'!N$1,FALSE)</f>
        <v>103.12584721296901</v>
      </c>
      <c r="AE47" s="111">
        <f>VLOOKUP($A47,'RevPAR Raw Data'!$B$6:$BE$43,'RevPAR Raw Data'!O$1,FALSE)</f>
        <v>105.664226071507</v>
      </c>
      <c r="AF47" s="112">
        <f>VLOOKUP($A47,'RevPAR Raw Data'!$B$6:$BE$43,'RevPAR Raw Data'!P$1,FALSE)</f>
        <v>104.395036642238</v>
      </c>
      <c r="AG47" s="113">
        <f>VLOOKUP($A47,'RevPAR Raw Data'!$B$6:$BE$43,'RevPAR Raw Data'!R$1,FALSE)</f>
        <v>82.7337600329938</v>
      </c>
    </row>
    <row r="48" spans="1:33" x14ac:dyDescent="0.2">
      <c r="A48" s="90" t="s">
        <v>14</v>
      </c>
      <c r="B48" s="78">
        <f>(VLOOKUP($A47,'Occupancy Raw Data'!$B$8:$BE$51,'Occupancy Raw Data'!T$3,FALSE))/100</f>
        <v>-0.123052499266778</v>
      </c>
      <c r="C48" s="79">
        <f>(VLOOKUP($A47,'Occupancy Raw Data'!$B$8:$BE$51,'Occupancy Raw Data'!U$3,FALSE))/100</f>
        <v>-6.43331556895302E-2</v>
      </c>
      <c r="D48" s="79">
        <f>(VLOOKUP($A47,'Occupancy Raw Data'!$B$8:$BE$51,'Occupancy Raw Data'!V$3,FALSE))/100</f>
        <v>-4.4874739166897798E-2</v>
      </c>
      <c r="E48" s="79">
        <f>(VLOOKUP($A47,'Occupancy Raw Data'!$B$8:$BE$51,'Occupancy Raw Data'!W$3,FALSE))/100</f>
        <v>8.29748526736406E-3</v>
      </c>
      <c r="F48" s="79">
        <f>(VLOOKUP($A47,'Occupancy Raw Data'!$B$8:$BE$51,'Occupancy Raw Data'!X$3,FALSE))/100</f>
        <v>5.9768111684749298E-2</v>
      </c>
      <c r="G48" s="79">
        <f>(VLOOKUP($A47,'Occupancy Raw Data'!$B$8:$BE$51,'Occupancy Raw Data'!Y$3,FALSE))/100</f>
        <v>-2.8998276549565598E-2</v>
      </c>
      <c r="H48" s="80">
        <f>(VLOOKUP($A47,'Occupancy Raw Data'!$B$8:$BE$51,'Occupancy Raw Data'!AA$3,FALSE))/100</f>
        <v>2.8714614976834699E-2</v>
      </c>
      <c r="I48" s="80">
        <f>(VLOOKUP($A47,'Occupancy Raw Data'!$B$8:$BE$51,'Occupancy Raw Data'!AB$3,FALSE))/100</f>
        <v>2.01317755193402E-2</v>
      </c>
      <c r="J48" s="79">
        <f>(VLOOKUP($A47,'Occupancy Raw Data'!$B$8:$BE$51,'Occupancy Raw Data'!AC$3,FALSE))/100</f>
        <v>2.44231952480874E-2</v>
      </c>
      <c r="K48" s="81">
        <f>(VLOOKUP($A47,'Occupancy Raw Data'!$B$8:$BE$51,'Occupancy Raw Data'!AE$3,FALSE))/100</f>
        <v>-1.25531146589239E-2</v>
      </c>
      <c r="M48" s="78">
        <f>(VLOOKUP($A47,'ADR Raw Data'!$B$6:$BE$49,'ADR Raw Data'!T$1,FALSE))/100</f>
        <v>1.7730718417674599E-2</v>
      </c>
      <c r="N48" s="79">
        <f>(VLOOKUP($A47,'ADR Raw Data'!$B$6:$BE$49,'ADR Raw Data'!U$1,FALSE))/100</f>
        <v>1.7508790971404901E-2</v>
      </c>
      <c r="O48" s="79">
        <f>(VLOOKUP($A47,'ADR Raw Data'!$B$6:$BE$49,'ADR Raw Data'!V$1,FALSE))/100</f>
        <v>-9.1942441687660401E-3</v>
      </c>
      <c r="P48" s="79">
        <f>(VLOOKUP($A47,'ADR Raw Data'!$B$6:$BE$49,'ADR Raw Data'!W$1,FALSE))/100</f>
        <v>-2.92346773433429E-2</v>
      </c>
      <c r="Q48" s="79">
        <f>(VLOOKUP($A47,'ADR Raw Data'!$B$6:$BE$49,'ADR Raw Data'!X$1,FALSE))/100</f>
        <v>-1.9146202603280302E-2</v>
      </c>
      <c r="R48" s="79">
        <f>(VLOOKUP($A47,'ADR Raw Data'!$B$6:$BE$49,'ADR Raw Data'!Y$1,FALSE))/100</f>
        <v>-2.6333442745899898E-3</v>
      </c>
      <c r="S48" s="80">
        <f>(VLOOKUP($A47,'ADR Raw Data'!$B$6:$BE$49,'ADR Raw Data'!AA$1,FALSE))/100</f>
        <v>2.4218098944274801E-2</v>
      </c>
      <c r="T48" s="80">
        <f>(VLOOKUP($A47,'ADR Raw Data'!$B$6:$BE$49,'ADR Raw Data'!AB$1,FALSE))/100</f>
        <v>3.5900877326150299E-2</v>
      </c>
      <c r="U48" s="79">
        <f>(VLOOKUP($A47,'ADR Raw Data'!$B$6:$BE$49,'ADR Raw Data'!AC$1,FALSE))/100</f>
        <v>3.00513131824846E-2</v>
      </c>
      <c r="V48" s="81">
        <f>(VLOOKUP($A47,'ADR Raw Data'!$B$6:$BE$49,'ADR Raw Data'!AE$1,FALSE))/100</f>
        <v>1.0717452276007001E-2</v>
      </c>
      <c r="X48" s="78">
        <f>(VLOOKUP($A47,'RevPAR Raw Data'!$B$6:$BE$43,'RevPAR Raw Data'!T$1,FALSE))/100</f>
        <v>-0.10750359006419399</v>
      </c>
      <c r="Y48" s="79">
        <f>(VLOOKUP($A47,'RevPAR Raw Data'!$B$6:$BE$43,'RevPAR Raw Data'!U$1,FALSE))/100</f>
        <v>-4.7950760493624005E-2</v>
      </c>
      <c r="Z48" s="79">
        <f>(VLOOKUP($A47,'RevPAR Raw Data'!$B$6:$BE$43,'RevPAR Raw Data'!V$1,FALSE))/100</f>
        <v>-5.36563940267537E-2</v>
      </c>
      <c r="AA48" s="79">
        <f>(VLOOKUP($A47,'RevPAR Raw Data'!$B$6:$BE$43,'RevPAR Raw Data'!W$1,FALSE))/100</f>
        <v>-2.1179766380531401E-2</v>
      </c>
      <c r="AB48" s="79">
        <f>(VLOOKUP($A47,'RevPAR Raw Data'!$B$6:$BE$43,'RevPAR Raw Data'!X$1,FALSE))/100</f>
        <v>3.9477576705937302E-2</v>
      </c>
      <c r="AC48" s="79">
        <f>(VLOOKUP($A47,'RevPAR Raw Data'!$B$6:$BE$43,'RevPAR Raw Data'!Y$1,FALSE))/100</f>
        <v>-3.1555258378630803E-2</v>
      </c>
      <c r="AD48" s="80">
        <f>(VLOOKUP($A47,'RevPAR Raw Data'!$B$6:$BE$43,'RevPAR Raw Data'!AA$1,FALSE))/100</f>
        <v>5.3628127307765297E-2</v>
      </c>
      <c r="AE48" s="80">
        <f>(VLOOKUP($A47,'RevPAR Raw Data'!$B$6:$BE$43,'RevPAR Raw Data'!AB$1,FALSE))/100</f>
        <v>5.6755401248768003E-2</v>
      </c>
      <c r="AF48" s="79">
        <f>(VLOOKUP($A47,'RevPAR Raw Data'!$B$6:$BE$43,'RevPAR Raw Data'!AC$1,FALSE))/100</f>
        <v>5.5208457519889398E-2</v>
      </c>
      <c r="AG48" s="81">
        <f>(VLOOKUP($A47,'RevPAR Raw Data'!$B$6:$BE$43,'RevPAR Raw Data'!AE$1,FALSE))/100</f>
        <v>-1.9701997901891101E-3</v>
      </c>
    </row>
    <row r="49" spans="1:33" x14ac:dyDescent="0.2">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x14ac:dyDescent="0.2">
      <c r="A50" s="105" t="s">
        <v>31</v>
      </c>
      <c r="B50" s="106">
        <f>(VLOOKUP($A50,'Occupancy Raw Data'!$B$8:$BE$45,'Occupancy Raw Data'!G$3,FALSE))/100</f>
        <v>0.49910193084867499</v>
      </c>
      <c r="C50" s="107">
        <f>(VLOOKUP($A50,'Occupancy Raw Data'!$B$8:$BE$45,'Occupancy Raw Data'!H$3,FALSE))/100</f>
        <v>0.58520431073192603</v>
      </c>
      <c r="D50" s="107">
        <f>(VLOOKUP($A50,'Occupancy Raw Data'!$B$8:$BE$45,'Occupancy Raw Data'!I$3,FALSE))/100</f>
        <v>0.61326897171082106</v>
      </c>
      <c r="E50" s="107">
        <f>(VLOOKUP($A50,'Occupancy Raw Data'!$B$8:$BE$45,'Occupancy Raw Data'!J$3,FALSE))/100</f>
        <v>0.61562640323304796</v>
      </c>
      <c r="F50" s="107">
        <f>(VLOOKUP($A50,'Occupancy Raw Data'!$B$8:$BE$45,'Occupancy Raw Data'!K$3,FALSE))/100</f>
        <v>0.61686124831611999</v>
      </c>
      <c r="G50" s="108">
        <f>(VLOOKUP($A50,'Occupancy Raw Data'!$B$8:$BE$45,'Occupancy Raw Data'!L$3,FALSE))/100</f>
        <v>0.58601257296811804</v>
      </c>
      <c r="H50" s="88">
        <f>(VLOOKUP($A50,'Occupancy Raw Data'!$B$8:$BE$45,'Occupancy Raw Data'!N$3,FALSE))/100</f>
        <v>0.73405927256398695</v>
      </c>
      <c r="I50" s="88">
        <f>(VLOOKUP($A50,'Occupancy Raw Data'!$B$8:$BE$45,'Occupancy Raw Data'!O$3,FALSE))/100</f>
        <v>0.67871576111360499</v>
      </c>
      <c r="J50" s="108">
        <f>(VLOOKUP($A50,'Occupancy Raw Data'!$B$8:$BE$45,'Occupancy Raw Data'!P$3,FALSE))/100</f>
        <v>0.70638751683879608</v>
      </c>
      <c r="K50" s="109">
        <f>(VLOOKUP($A50,'Occupancy Raw Data'!$B$8:$BE$45,'Occupancy Raw Data'!R$3,FALSE))/100</f>
        <v>0.62040541407402605</v>
      </c>
      <c r="M50" s="110">
        <f>VLOOKUP($A50,'ADR Raw Data'!$B$6:$BE$43,'ADR Raw Data'!G$1,FALSE)</f>
        <v>109.215211426</v>
      </c>
      <c r="N50" s="111">
        <f>VLOOKUP($A50,'ADR Raw Data'!$B$6:$BE$43,'ADR Raw Data'!H$1,FALSE)</f>
        <v>110.787813159409</v>
      </c>
      <c r="O50" s="111">
        <f>VLOOKUP($A50,'ADR Raw Data'!$B$6:$BE$43,'ADR Raw Data'!I$1,FALSE)</f>
        <v>111.012341204466</v>
      </c>
      <c r="P50" s="111">
        <f>VLOOKUP($A50,'ADR Raw Data'!$B$6:$BE$43,'ADR Raw Data'!J$1,FALSE)</f>
        <v>110.546703136396</v>
      </c>
      <c r="Q50" s="111">
        <f>VLOOKUP($A50,'ADR Raw Data'!$B$6:$BE$43,'ADR Raw Data'!K$1,FALSE)</f>
        <v>109.53766696997199</v>
      </c>
      <c r="R50" s="112">
        <f>VLOOKUP($A50,'ADR Raw Data'!$B$6:$BE$43,'ADR Raw Data'!L$1,FALSE)</f>
        <v>110.253083023638</v>
      </c>
      <c r="S50" s="111">
        <f>VLOOKUP($A50,'ADR Raw Data'!$B$6:$BE$43,'ADR Raw Data'!N$1,FALSE)</f>
        <v>134.64575317326799</v>
      </c>
      <c r="T50" s="111">
        <f>VLOOKUP($A50,'ADR Raw Data'!$B$6:$BE$43,'ADR Raw Data'!O$1,FALSE)</f>
        <v>131.83467912669499</v>
      </c>
      <c r="U50" s="112">
        <f>VLOOKUP($A50,'ADR Raw Data'!$B$6:$BE$43,'ADR Raw Data'!P$1,FALSE)</f>
        <v>133.295276122367</v>
      </c>
      <c r="V50" s="113">
        <f>VLOOKUP($A50,'ADR Raw Data'!$B$6:$BE$43,'ADR Raw Data'!R$1,FALSE)</f>
        <v>117.748973013493</v>
      </c>
      <c r="X50" s="110">
        <f>VLOOKUP($A50,'RevPAR Raw Data'!$B$6:$BE$43,'RevPAR Raw Data'!G$1,FALSE)</f>
        <v>54.509522900763301</v>
      </c>
      <c r="Y50" s="111">
        <f>VLOOKUP($A50,'RevPAR Raw Data'!$B$6:$BE$43,'RevPAR Raw Data'!H$1,FALSE)</f>
        <v>64.833505837449394</v>
      </c>
      <c r="Z50" s="111">
        <f>VLOOKUP($A50,'RevPAR Raw Data'!$B$6:$BE$43,'RevPAR Raw Data'!I$1,FALSE)</f>
        <v>68.080424337674003</v>
      </c>
      <c r="AA50" s="111">
        <f>VLOOKUP($A50,'RevPAR Raw Data'!$B$6:$BE$43,'RevPAR Raw Data'!J$1,FALSE)</f>
        <v>68.055469241131505</v>
      </c>
      <c r="AB50" s="111">
        <f>VLOOKUP($A50,'RevPAR Raw Data'!$B$6:$BE$43,'RevPAR Raw Data'!K$1,FALSE)</f>
        <v>67.569541984732794</v>
      </c>
      <c r="AC50" s="112">
        <f>VLOOKUP($A50,'RevPAR Raw Data'!$B$6:$BE$43,'RevPAR Raw Data'!L$1,FALSE)</f>
        <v>64.609692860350194</v>
      </c>
      <c r="AD50" s="111">
        <f>VLOOKUP($A50,'RevPAR Raw Data'!$B$6:$BE$43,'RevPAR Raw Data'!N$1,FALSE)</f>
        <v>98.837963628199304</v>
      </c>
      <c r="AE50" s="111">
        <f>VLOOKUP($A50,'RevPAR Raw Data'!$B$6:$BE$43,'RevPAR Raw Data'!O$1,FALSE)</f>
        <v>89.478274584643003</v>
      </c>
      <c r="AF50" s="112">
        <f>VLOOKUP($A50,'RevPAR Raw Data'!$B$6:$BE$43,'RevPAR Raw Data'!P$1,FALSE)</f>
        <v>94.158119106421097</v>
      </c>
      <c r="AG50" s="113">
        <f>VLOOKUP($A50,'RevPAR Raw Data'!$B$6:$BE$43,'RevPAR Raw Data'!R$1,FALSE)</f>
        <v>73.052100359227595</v>
      </c>
    </row>
    <row r="51" spans="1:33" x14ac:dyDescent="0.2">
      <c r="A51" s="90" t="s">
        <v>14</v>
      </c>
      <c r="B51" s="78">
        <f>(VLOOKUP($A50,'Occupancy Raw Data'!$B$8:$BE$51,'Occupancy Raw Data'!T$3,FALSE))/100</f>
        <v>7.9609141633436506E-3</v>
      </c>
      <c r="C51" s="79">
        <f>(VLOOKUP($A50,'Occupancy Raw Data'!$B$8:$BE$51,'Occupancy Raw Data'!U$3,FALSE))/100</f>
        <v>-7.01854057255162E-3</v>
      </c>
      <c r="D51" s="79">
        <f>(VLOOKUP($A50,'Occupancy Raw Data'!$B$8:$BE$51,'Occupancy Raw Data'!V$3,FALSE))/100</f>
        <v>2.1649561865438299E-2</v>
      </c>
      <c r="E51" s="79">
        <f>(VLOOKUP($A50,'Occupancy Raw Data'!$B$8:$BE$51,'Occupancy Raw Data'!W$3,FALSE))/100</f>
        <v>1.9195974130731999E-2</v>
      </c>
      <c r="F51" s="79">
        <f>(VLOOKUP($A50,'Occupancy Raw Data'!$B$8:$BE$51,'Occupancy Raw Data'!X$3,FALSE))/100</f>
        <v>4.1064505374563201E-2</v>
      </c>
      <c r="G51" s="79">
        <f>(VLOOKUP($A50,'Occupancy Raw Data'!$B$8:$BE$51,'Occupancy Raw Data'!Y$3,FALSE))/100</f>
        <v>1.6911664209527E-2</v>
      </c>
      <c r="H51" s="80">
        <f>(VLOOKUP($A50,'Occupancy Raw Data'!$B$8:$BE$51,'Occupancy Raw Data'!AA$3,FALSE))/100</f>
        <v>2.6887760456328399E-2</v>
      </c>
      <c r="I51" s="80">
        <f>(VLOOKUP($A50,'Occupancy Raw Data'!$B$8:$BE$51,'Occupancy Raw Data'!AB$3,FALSE))/100</f>
        <v>5.1853706025162698E-2</v>
      </c>
      <c r="J51" s="79">
        <f>(VLOOKUP($A50,'Occupancy Raw Data'!$B$8:$BE$51,'Occupancy Raw Data'!AC$3,FALSE))/100</f>
        <v>3.8732108408519199E-2</v>
      </c>
      <c r="K51" s="81">
        <f>(VLOOKUP($A50,'Occupancy Raw Data'!$B$8:$BE$51,'Occupancy Raw Data'!AE$3,FALSE))/100</f>
        <v>2.39088064356189E-2</v>
      </c>
      <c r="M51" s="78">
        <f>(VLOOKUP($A50,'ADR Raw Data'!$B$6:$BE$49,'ADR Raw Data'!T$1,FALSE))/100</f>
        <v>6.4096743520074204E-2</v>
      </c>
      <c r="N51" s="79">
        <f>(VLOOKUP($A50,'ADR Raw Data'!$B$6:$BE$49,'ADR Raw Data'!U$1,FALSE))/100</f>
        <v>3.0032994900134301E-2</v>
      </c>
      <c r="O51" s="79">
        <f>(VLOOKUP($A50,'ADR Raw Data'!$B$6:$BE$49,'ADR Raw Data'!V$1,FALSE))/100</f>
        <v>3.40807691342725E-2</v>
      </c>
      <c r="P51" s="79">
        <f>(VLOOKUP($A50,'ADR Raw Data'!$B$6:$BE$49,'ADR Raw Data'!W$1,FALSE))/100</f>
        <v>6.11299452928891E-2</v>
      </c>
      <c r="Q51" s="79">
        <f>(VLOOKUP($A50,'ADR Raw Data'!$B$6:$BE$49,'ADR Raw Data'!X$1,FALSE))/100</f>
        <v>3.6473104359607003E-2</v>
      </c>
      <c r="R51" s="79">
        <f>(VLOOKUP($A50,'ADR Raw Data'!$B$6:$BE$49,'ADR Raw Data'!Y$1,FALSE))/100</f>
        <v>4.4305575163299402E-2</v>
      </c>
      <c r="S51" s="80">
        <f>(VLOOKUP($A50,'ADR Raw Data'!$B$6:$BE$49,'ADR Raw Data'!AA$1,FALSE))/100</f>
        <v>7.9667868855877302E-2</v>
      </c>
      <c r="T51" s="80">
        <f>(VLOOKUP($A50,'ADR Raw Data'!$B$6:$BE$49,'ADR Raw Data'!AB$1,FALSE))/100</f>
        <v>6.1168397456219499E-2</v>
      </c>
      <c r="U51" s="79">
        <f>(VLOOKUP($A50,'ADR Raw Data'!$B$6:$BE$49,'ADR Raw Data'!AC$1,FALSE))/100</f>
        <v>7.0773613365719204E-2</v>
      </c>
      <c r="V51" s="81">
        <f>(VLOOKUP($A50,'ADR Raw Data'!$B$6:$BE$49,'ADR Raw Data'!AE$1,FALSE))/100</f>
        <v>5.4727855439742304E-2</v>
      </c>
      <c r="X51" s="78">
        <f>(VLOOKUP($A50,'RevPAR Raw Data'!$B$6:$BE$43,'RevPAR Raw Data'!T$1,FALSE))/100</f>
        <v>7.2567926356730997E-2</v>
      </c>
      <c r="Y51" s="79">
        <f>(VLOOKUP($A50,'RevPAR Raw Data'!$B$6:$BE$43,'RevPAR Raw Data'!U$1,FALSE))/100</f>
        <v>2.2803666534360799E-2</v>
      </c>
      <c r="Z51" s="79">
        <f>(VLOOKUP($A50,'RevPAR Raw Data'!$B$6:$BE$43,'RevPAR Raw Data'!V$1,FALSE))/100</f>
        <v>5.6468164719505005E-2</v>
      </c>
      <c r="AA51" s="79">
        <f>(VLOOKUP($A50,'RevPAR Raw Data'!$B$6:$BE$43,'RevPAR Raw Data'!W$1,FALSE))/100</f>
        <v>8.1499368272076503E-2</v>
      </c>
      <c r="AB51" s="79">
        <f>(VLOOKUP($A50,'RevPAR Raw Data'!$B$6:$BE$43,'RevPAR Raw Data'!X$1,FALSE))/100</f>
        <v>7.9035359724172305E-2</v>
      </c>
      <c r="AC51" s="79">
        <f>(VLOOKUP($A50,'RevPAR Raw Data'!$B$6:$BE$43,'RevPAR Raw Data'!Y$1,FALSE))/100</f>
        <v>6.1966520382598096E-2</v>
      </c>
      <c r="AD51" s="80">
        <f>(VLOOKUP($A50,'RevPAR Raw Data'!$B$6:$BE$43,'RevPAR Raw Data'!AA$1,FALSE))/100</f>
        <v>0.10869771988606799</v>
      </c>
      <c r="AE51" s="80">
        <f>(VLOOKUP($A50,'RevPAR Raw Data'!$B$6:$BE$43,'RevPAR Raw Data'!AB$1,FALSE))/100</f>
        <v>0.11619391158110699</v>
      </c>
      <c r="AF51" s="79">
        <f>(VLOOKUP($A50,'RevPAR Raw Data'!$B$6:$BE$43,'RevPAR Raw Data'!AC$1,FALSE))/100</f>
        <v>0.112246933039582</v>
      </c>
      <c r="AG51" s="81">
        <f>(VLOOKUP($A50,'RevPAR Raw Data'!$B$6:$BE$43,'RevPAR Raw Data'!AE$1,FALSE))/100</f>
        <v>7.9945139577706603E-2</v>
      </c>
    </row>
    <row r="52" spans="1:33" x14ac:dyDescent="0.2">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x14ac:dyDescent="0.2">
      <c r="A53" s="105" t="s">
        <v>32</v>
      </c>
      <c r="B53" s="106">
        <f>(VLOOKUP($A53,'Occupancy Raw Data'!$B$8:$BE$45,'Occupancy Raw Data'!G$3,FALSE))/100</f>
        <v>0.47739018087855201</v>
      </c>
      <c r="C53" s="107">
        <f>(VLOOKUP($A53,'Occupancy Raw Data'!$B$8:$BE$45,'Occupancy Raw Data'!H$3,FALSE))/100</f>
        <v>0.572997416020671</v>
      </c>
      <c r="D53" s="107">
        <f>(VLOOKUP($A53,'Occupancy Raw Data'!$B$8:$BE$45,'Occupancy Raw Data'!I$3,FALSE))/100</f>
        <v>0.54909560723514195</v>
      </c>
      <c r="E53" s="107">
        <f>(VLOOKUP($A53,'Occupancy Raw Data'!$B$8:$BE$45,'Occupancy Raw Data'!J$3,FALSE))/100</f>
        <v>0.55361757105943099</v>
      </c>
      <c r="F53" s="107">
        <f>(VLOOKUP($A53,'Occupancy Raw Data'!$B$8:$BE$45,'Occupancy Raw Data'!K$3,FALSE))/100</f>
        <v>0.60465116279069697</v>
      </c>
      <c r="G53" s="108">
        <f>(VLOOKUP($A53,'Occupancy Raw Data'!$B$8:$BE$45,'Occupancy Raw Data'!L$3,FALSE))/100</f>
        <v>0.55155038759689901</v>
      </c>
      <c r="H53" s="88">
        <f>(VLOOKUP($A53,'Occupancy Raw Data'!$B$8:$BE$45,'Occupancy Raw Data'!N$3,FALSE))/100</f>
        <v>0.64147286821705407</v>
      </c>
      <c r="I53" s="88">
        <f>(VLOOKUP($A53,'Occupancy Raw Data'!$B$8:$BE$45,'Occupancy Raw Data'!O$3,FALSE))/100</f>
        <v>0.60658914728682101</v>
      </c>
      <c r="J53" s="108">
        <f>(VLOOKUP($A53,'Occupancy Raw Data'!$B$8:$BE$45,'Occupancy Raw Data'!P$3,FALSE))/100</f>
        <v>0.62403100775193698</v>
      </c>
      <c r="K53" s="109">
        <f>(VLOOKUP($A53,'Occupancy Raw Data'!$B$8:$BE$45,'Occupancy Raw Data'!R$3,FALSE))/100</f>
        <v>0.57225913621262403</v>
      </c>
      <c r="M53" s="110">
        <f>VLOOKUP($A53,'ADR Raw Data'!$B$6:$BE$43,'ADR Raw Data'!G$1,FALSE)</f>
        <v>91.793491204330095</v>
      </c>
      <c r="N53" s="111">
        <f>VLOOKUP($A53,'ADR Raw Data'!$B$6:$BE$43,'ADR Raw Data'!H$1,FALSE)</f>
        <v>92.436617812852305</v>
      </c>
      <c r="O53" s="111">
        <f>VLOOKUP($A53,'ADR Raw Data'!$B$6:$BE$43,'ADR Raw Data'!I$1,FALSE)</f>
        <v>91.445352941176395</v>
      </c>
      <c r="P53" s="111">
        <f>VLOOKUP($A53,'ADR Raw Data'!$B$6:$BE$43,'ADR Raw Data'!J$1,FALSE)</f>
        <v>89.636802800466697</v>
      </c>
      <c r="Q53" s="111">
        <f>VLOOKUP($A53,'ADR Raw Data'!$B$6:$BE$43,'ADR Raw Data'!K$1,FALSE)</f>
        <v>93.562147435897401</v>
      </c>
      <c r="R53" s="112">
        <f>VLOOKUP($A53,'ADR Raw Data'!$B$6:$BE$43,'ADR Raw Data'!L$1,FALSE)</f>
        <v>91.812632935113598</v>
      </c>
      <c r="S53" s="111">
        <f>VLOOKUP($A53,'ADR Raw Data'!$B$6:$BE$43,'ADR Raw Data'!N$1,FALSE)</f>
        <v>100.41670694864</v>
      </c>
      <c r="T53" s="111">
        <f>VLOOKUP($A53,'ADR Raw Data'!$B$6:$BE$43,'ADR Raw Data'!O$1,FALSE)</f>
        <v>98.878477103301293</v>
      </c>
      <c r="U53" s="112">
        <f>VLOOKUP($A53,'ADR Raw Data'!$B$6:$BE$43,'ADR Raw Data'!P$1,FALSE)</f>
        <v>99.669089026915103</v>
      </c>
      <c r="V53" s="113">
        <f>VLOOKUP($A53,'ADR Raw Data'!$B$6:$BE$43,'ADR Raw Data'!R$1,FALSE)</f>
        <v>94.260411223996101</v>
      </c>
      <c r="X53" s="110">
        <f>VLOOKUP($A53,'RevPAR Raw Data'!$B$6:$BE$43,'RevPAR Raw Data'!G$1,FALSE)</f>
        <v>43.821311369508997</v>
      </c>
      <c r="Y53" s="111">
        <f>VLOOKUP($A53,'RevPAR Raw Data'!$B$6:$BE$43,'RevPAR Raw Data'!H$1,FALSE)</f>
        <v>52.965943152454699</v>
      </c>
      <c r="Z53" s="111">
        <f>VLOOKUP($A53,'RevPAR Raw Data'!$B$6:$BE$43,'RevPAR Raw Data'!I$1,FALSE)</f>
        <v>50.212241602067103</v>
      </c>
      <c r="AA53" s="111">
        <f>VLOOKUP($A53,'RevPAR Raw Data'!$B$6:$BE$43,'RevPAR Raw Data'!J$1,FALSE)</f>
        <v>49.624509043927603</v>
      </c>
      <c r="AB53" s="111">
        <f>VLOOKUP($A53,'RevPAR Raw Data'!$B$6:$BE$43,'RevPAR Raw Data'!K$1,FALSE)</f>
        <v>56.572461240309998</v>
      </c>
      <c r="AC53" s="112">
        <f>VLOOKUP($A53,'RevPAR Raw Data'!$B$6:$BE$43,'RevPAR Raw Data'!L$1,FALSE)</f>
        <v>50.6392932816537</v>
      </c>
      <c r="AD53" s="111">
        <f>VLOOKUP($A53,'RevPAR Raw Data'!$B$6:$BE$43,'RevPAR Raw Data'!N$1,FALSE)</f>
        <v>64.414593023255804</v>
      </c>
      <c r="AE53" s="111">
        <f>VLOOKUP($A53,'RevPAR Raw Data'!$B$6:$BE$43,'RevPAR Raw Data'!O$1,FALSE)</f>
        <v>59.9786111111111</v>
      </c>
      <c r="AF53" s="112">
        <f>VLOOKUP($A53,'RevPAR Raw Data'!$B$6:$BE$43,'RevPAR Raw Data'!P$1,FALSE)</f>
        <v>62.196602067183399</v>
      </c>
      <c r="AG53" s="113">
        <f>VLOOKUP($A53,'RevPAR Raw Data'!$B$6:$BE$43,'RevPAR Raw Data'!R$1,FALSE)</f>
        <v>53.941381506090799</v>
      </c>
    </row>
    <row r="54" spans="1:33" x14ac:dyDescent="0.2">
      <c r="A54" s="90" t="s">
        <v>14</v>
      </c>
      <c r="B54" s="78">
        <f>(VLOOKUP($A53,'Occupancy Raw Data'!$B$8:$BE$51,'Occupancy Raw Data'!T$3,FALSE))/100</f>
        <v>1.09439124487004E-2</v>
      </c>
      <c r="C54" s="79">
        <f>(VLOOKUP($A53,'Occupancy Raw Data'!$B$8:$BE$51,'Occupancy Raw Data'!U$3,FALSE))/100</f>
        <v>1.12866817155756E-3</v>
      </c>
      <c r="D54" s="79">
        <f>(VLOOKUP($A53,'Occupancy Raw Data'!$B$8:$BE$51,'Occupancy Raw Data'!V$3,FALSE))/100</f>
        <v>-1.9607843137254898E-2</v>
      </c>
      <c r="E54" s="79">
        <f>(VLOOKUP($A53,'Occupancy Raw Data'!$B$8:$BE$51,'Occupancy Raw Data'!W$3,FALSE))/100</f>
        <v>-7.7502691065662002E-2</v>
      </c>
      <c r="F54" s="79">
        <f>(VLOOKUP($A53,'Occupancy Raw Data'!$B$8:$BE$51,'Occupancy Raw Data'!X$3,FALSE))/100</f>
        <v>-3.00518134715025E-2</v>
      </c>
      <c r="G54" s="79">
        <f>(VLOOKUP($A53,'Occupancy Raw Data'!$B$8:$BE$51,'Occupancy Raw Data'!Y$3,FALSE))/100</f>
        <v>-2.4897213339424299E-2</v>
      </c>
      <c r="H54" s="80">
        <f>(VLOOKUP($A53,'Occupancy Raw Data'!$B$8:$BE$51,'Occupancy Raw Data'!AA$3,FALSE))/100</f>
        <v>-2.5515210991167797E-2</v>
      </c>
      <c r="I54" s="80">
        <f>(VLOOKUP($A53,'Occupancy Raw Data'!$B$8:$BE$51,'Occupancy Raw Data'!AB$3,FALSE))/100</f>
        <v>3.1868131868131797E-2</v>
      </c>
      <c r="J54" s="79">
        <f>(VLOOKUP($A53,'Occupancy Raw Data'!$B$8:$BE$51,'Occupancy Raw Data'!AC$3,FALSE))/100</f>
        <v>1.5552099533437001E-3</v>
      </c>
      <c r="K54" s="81">
        <f>(VLOOKUP($A53,'Occupancy Raw Data'!$B$8:$BE$51,'Occupancy Raw Data'!AE$3,FALSE))/100</f>
        <v>-1.6806722689075598E-2</v>
      </c>
      <c r="M54" s="78">
        <f>(VLOOKUP($A53,'ADR Raw Data'!$B$6:$BE$49,'ADR Raw Data'!T$1,FALSE))/100</f>
        <v>4.2236515833600101E-2</v>
      </c>
      <c r="N54" s="79">
        <f>(VLOOKUP($A53,'ADR Raw Data'!$B$6:$BE$49,'ADR Raw Data'!U$1,FALSE))/100</f>
        <v>2.3763567805008001E-2</v>
      </c>
      <c r="O54" s="79">
        <f>(VLOOKUP($A53,'ADR Raw Data'!$B$6:$BE$49,'ADR Raw Data'!V$1,FALSE))/100</f>
        <v>7.4653573521172604E-3</v>
      </c>
      <c r="P54" s="79">
        <f>(VLOOKUP($A53,'ADR Raw Data'!$B$6:$BE$49,'ADR Raw Data'!W$1,FALSE))/100</f>
        <v>-3.0193957486460098E-2</v>
      </c>
      <c r="Q54" s="79">
        <f>(VLOOKUP($A53,'ADR Raw Data'!$B$6:$BE$49,'ADR Raw Data'!X$1,FALSE))/100</f>
        <v>-2.6799261562150799E-2</v>
      </c>
      <c r="R54" s="79">
        <f>(VLOOKUP($A53,'ADR Raw Data'!$B$6:$BE$49,'ADR Raw Data'!Y$1,FALSE))/100</f>
        <v>6.0129070363709204E-4</v>
      </c>
      <c r="S54" s="80">
        <f>(VLOOKUP($A53,'ADR Raw Data'!$B$6:$BE$49,'ADR Raw Data'!AA$1,FALSE))/100</f>
        <v>2.0292759183513499E-3</v>
      </c>
      <c r="T54" s="80">
        <f>(VLOOKUP($A53,'ADR Raw Data'!$B$6:$BE$49,'ADR Raw Data'!AB$1,FALSE))/100</f>
        <v>-9.8755143745129E-3</v>
      </c>
      <c r="U54" s="79">
        <f>(VLOOKUP($A53,'ADR Raw Data'!$B$6:$BE$49,'ADR Raw Data'!AC$1,FALSE))/100</f>
        <v>-3.79595346059105E-3</v>
      </c>
      <c r="V54" s="81">
        <f>(VLOOKUP($A53,'ADR Raw Data'!$B$6:$BE$49,'ADR Raw Data'!AE$1,FALSE))/100</f>
        <v>-3.4977881557254897E-4</v>
      </c>
      <c r="X54" s="78">
        <f>(VLOOKUP($A53,'RevPAR Raw Data'!$B$6:$BE$43,'RevPAR Raw Data'!T$1,FALSE))/100</f>
        <v>5.3642661013721504E-2</v>
      </c>
      <c r="Y54" s="79">
        <f>(VLOOKUP($A53,'RevPAR Raw Data'!$B$6:$BE$43,'RevPAR Raw Data'!U$1,FALSE))/100</f>
        <v>2.4919057159189698E-2</v>
      </c>
      <c r="Z54" s="79">
        <f>(VLOOKUP($A53,'RevPAR Raw Data'!$B$6:$BE$43,'RevPAR Raw Data'!V$1,FALSE))/100</f>
        <v>-1.22888653410615E-2</v>
      </c>
      <c r="AA54" s="79">
        <f>(VLOOKUP($A53,'RevPAR Raw Data'!$B$6:$BE$43,'RevPAR Raw Data'!W$1,FALSE))/100</f>
        <v>-0.10535653559299901</v>
      </c>
      <c r="AB54" s="79">
        <f>(VLOOKUP($A53,'RevPAR Raw Data'!$B$6:$BE$43,'RevPAR Raw Data'!X$1,FALSE))/100</f>
        <v>-5.6045708624013597E-2</v>
      </c>
      <c r="AC54" s="79">
        <f>(VLOOKUP($A53,'RevPAR Raw Data'!$B$6:$BE$43,'RevPAR Raw Data'!Y$1,FALSE))/100</f>
        <v>-2.43108930987147E-2</v>
      </c>
      <c r="AD54" s="80">
        <f>(VLOOKUP($A53,'RevPAR Raw Data'!$B$6:$BE$43,'RevPAR Raw Data'!AA$1,FALSE))/100</f>
        <v>-2.3537712476032403E-2</v>
      </c>
      <c r="AE54" s="80">
        <f>(VLOOKUP($A53,'RevPAR Raw Data'!$B$6:$BE$43,'RevPAR Raw Data'!AB$1,FALSE))/100</f>
        <v>2.1677903299266301E-2</v>
      </c>
      <c r="AF54" s="79">
        <f>(VLOOKUP($A53,'RevPAR Raw Data'!$B$6:$BE$43,'RevPAR Raw Data'!AC$1,FALSE))/100</f>
        <v>-2.2466470118516903E-3</v>
      </c>
      <c r="AG54" s="81">
        <f>(VLOOKUP($A53,'RevPAR Raw Data'!$B$6:$BE$43,'RevPAR Raw Data'!AE$1,FALSE))/100</f>
        <v>-1.7150622869092299E-2</v>
      </c>
    </row>
    <row r="55" spans="1:33" x14ac:dyDescent="0.2">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x14ac:dyDescent="0.2">
      <c r="A56" s="105" t="s">
        <v>33</v>
      </c>
      <c r="B56" s="106">
        <f>(VLOOKUP($A56,'Occupancy Raw Data'!$B$8:$BE$45,'Occupancy Raw Data'!G$3,FALSE))/100</f>
        <v>0.51271301054909302</v>
      </c>
      <c r="C56" s="107">
        <f>(VLOOKUP($A56,'Occupancy Raw Data'!$B$8:$BE$45,'Occupancy Raw Data'!H$3,FALSE))/100</f>
        <v>0.59521233432512799</v>
      </c>
      <c r="D56" s="107">
        <f>(VLOOKUP($A56,'Occupancy Raw Data'!$B$8:$BE$45,'Occupancy Raw Data'!I$3,FALSE))/100</f>
        <v>0.64281850148769193</v>
      </c>
      <c r="E56" s="107">
        <f>(VLOOKUP($A56,'Occupancy Raw Data'!$B$8:$BE$45,'Occupancy Raw Data'!J$3,FALSE))/100</f>
        <v>0.69975655937246406</v>
      </c>
      <c r="F56" s="107">
        <f>(VLOOKUP($A56,'Occupancy Raw Data'!$B$8:$BE$45,'Occupancy Raw Data'!K$3,FALSE))/100</f>
        <v>0.71044089802542598</v>
      </c>
      <c r="G56" s="107">
        <f>(VLOOKUP($A56,'Occupancy Raw Data'!$B$8:$BE$45,'Occupancy Raw Data'!L$3,FALSE))/100</f>
        <v>0.632188260751961</v>
      </c>
      <c r="H56" s="88">
        <f>(VLOOKUP($A56,'Occupancy Raw Data'!$B$8:$BE$45,'Occupancy Raw Data'!N$3,FALSE))/100</f>
        <v>0.72964565864214193</v>
      </c>
      <c r="I56" s="88">
        <f>(VLOOKUP($A56,'Occupancy Raw Data'!$B$8:$BE$45,'Occupancy Raw Data'!O$3,FALSE))/100</f>
        <v>0.72951041384906601</v>
      </c>
      <c r="J56" s="107">
        <f>(VLOOKUP($A56,'Occupancy Raw Data'!$B$8:$BE$45,'Occupancy Raw Data'!P$3,FALSE))/100</f>
        <v>0.72957803624560402</v>
      </c>
      <c r="K56" s="130">
        <f>(VLOOKUP($A56,'Occupancy Raw Data'!$B$8:$BE$45,'Occupancy Raw Data'!R$3,FALSE))/100</f>
        <v>0.66001391089300199</v>
      </c>
      <c r="M56" s="110">
        <f>VLOOKUP($A56,'ADR Raw Data'!$B$6:$BE$43,'ADR Raw Data'!G$1,FALSE)</f>
        <v>114.942540226853</v>
      </c>
      <c r="N56" s="111">
        <f>VLOOKUP($A56,'ADR Raw Data'!$B$6:$BE$43,'ADR Raw Data'!H$1,FALSE)</f>
        <v>121.652347193819</v>
      </c>
      <c r="O56" s="111">
        <f>VLOOKUP($A56,'ADR Raw Data'!$B$6:$BE$43,'ADR Raw Data'!I$1,FALSE)</f>
        <v>126.56189354092101</v>
      </c>
      <c r="P56" s="111">
        <f>VLOOKUP($A56,'ADR Raw Data'!$B$6:$BE$43,'ADR Raw Data'!J$1,FALSE)</f>
        <v>133.40618863548499</v>
      </c>
      <c r="Q56" s="111">
        <f>VLOOKUP($A56,'ADR Raw Data'!$B$6:$BE$43,'ADR Raw Data'!K$1,FALSE)</f>
        <v>142.85626689510701</v>
      </c>
      <c r="R56" s="112">
        <f>VLOOKUP($A56,'ADR Raw Data'!$B$6:$BE$43,'ADR Raw Data'!L$1,FALSE)</f>
        <v>128.93014804039001</v>
      </c>
      <c r="S56" s="111">
        <f>VLOOKUP($A56,'ADR Raw Data'!$B$6:$BE$43,'ADR Raw Data'!N$1,FALSE)</f>
        <v>155.655067655236</v>
      </c>
      <c r="T56" s="111">
        <f>VLOOKUP($A56,'ADR Raw Data'!$B$6:$BE$43,'ADR Raw Data'!O$1,FALSE)</f>
        <v>156.45650908416701</v>
      </c>
      <c r="U56" s="112">
        <f>VLOOKUP($A56,'ADR Raw Data'!$B$6:$BE$43,'ADR Raw Data'!P$1,FALSE)</f>
        <v>156.055751228102</v>
      </c>
      <c r="V56" s="113">
        <f>VLOOKUP($A56,'ADR Raw Data'!$B$6:$BE$43,'ADR Raw Data'!R$1,FALSE)</f>
        <v>137.497172799391</v>
      </c>
      <c r="X56" s="110">
        <f>VLOOKUP($A56,'RevPAR Raw Data'!$B$6:$BE$43,'RevPAR Raw Data'!G$1,FALSE)</f>
        <v>58.932535839870098</v>
      </c>
      <c r="Y56" s="111">
        <f>VLOOKUP($A56,'RevPAR Raw Data'!$B$6:$BE$43,'RevPAR Raw Data'!H$1,FALSE)</f>
        <v>72.408977549364295</v>
      </c>
      <c r="Z56" s="111">
        <f>VLOOKUP($A56,'RevPAR Raw Data'!$B$6:$BE$43,'RevPAR Raw Data'!I$1,FALSE)</f>
        <v>81.356326751419999</v>
      </c>
      <c r="AA56" s="111">
        <f>VLOOKUP($A56,'RevPAR Raw Data'!$B$6:$BE$43,'RevPAR Raw Data'!J$1,FALSE)</f>
        <v>93.351855558560899</v>
      </c>
      <c r="AB56" s="111">
        <f>VLOOKUP($A56,'RevPAR Raw Data'!$B$6:$BE$43,'RevPAR Raw Data'!K$1,FALSE)</f>
        <v>101.49093454152001</v>
      </c>
      <c r="AC56" s="112">
        <f>VLOOKUP($A56,'RevPAR Raw Data'!$B$6:$BE$43,'RevPAR Raw Data'!L$1,FALSE)</f>
        <v>81.508126048147105</v>
      </c>
      <c r="AD56" s="111">
        <f>VLOOKUP($A56,'RevPAR Raw Data'!$B$6:$BE$43,'RevPAR Raw Data'!N$1,FALSE)</f>
        <v>113.573044360292</v>
      </c>
      <c r="AE56" s="111">
        <f>VLOOKUP($A56,'RevPAR Raw Data'!$B$6:$BE$43,'RevPAR Raw Data'!O$1,FALSE)</f>
        <v>114.136652691371</v>
      </c>
      <c r="AF56" s="112">
        <f>VLOOKUP($A56,'RevPAR Raw Data'!$B$6:$BE$43,'RevPAR Raw Data'!P$1,FALSE)</f>
        <v>113.854848525831</v>
      </c>
      <c r="AG56" s="113">
        <f>VLOOKUP($A56,'RevPAR Raw Data'!$B$6:$BE$43,'RevPAR Raw Data'!R$1,FALSE)</f>
        <v>90.750046756057003</v>
      </c>
    </row>
    <row r="57" spans="1:33" ht="17.25" thickBot="1" x14ac:dyDescent="0.25">
      <c r="A57" s="94" t="s">
        <v>14</v>
      </c>
      <c r="B57" s="84">
        <f>(VLOOKUP($A56,'Occupancy Raw Data'!$B$8:$BE$51,'Occupancy Raw Data'!T$3,FALSE))/100</f>
        <v>7.1668963380636608E-2</v>
      </c>
      <c r="C57" s="85">
        <f>(VLOOKUP($A56,'Occupancy Raw Data'!$B$8:$BE$51,'Occupancy Raw Data'!U$3,FALSE))/100</f>
        <v>-7.6621419821870596E-2</v>
      </c>
      <c r="D57" s="85">
        <f>(VLOOKUP($A56,'Occupancy Raw Data'!$B$8:$BE$51,'Occupancy Raw Data'!V$3,FALSE))/100</f>
        <v>-7.5100805876357701E-2</v>
      </c>
      <c r="E57" s="85">
        <f>(VLOOKUP($A56,'Occupancy Raw Data'!$B$8:$BE$51,'Occupancy Raw Data'!W$3,FALSE))/100</f>
        <v>7.6325601580968907E-3</v>
      </c>
      <c r="F57" s="85">
        <f>(VLOOKUP($A56,'Occupancy Raw Data'!$B$8:$BE$51,'Occupancy Raw Data'!X$3,FALSE))/100</f>
        <v>6.7002363833908507E-2</v>
      </c>
      <c r="G57" s="85">
        <f>(VLOOKUP($A56,'Occupancy Raw Data'!$B$8:$BE$51,'Occupancy Raw Data'!Y$3,FALSE))/100</f>
        <v>-5.4700933117765608E-3</v>
      </c>
      <c r="H57" s="86">
        <f>(VLOOKUP($A56,'Occupancy Raw Data'!$B$8:$BE$51,'Occupancy Raw Data'!AA$3,FALSE))/100</f>
        <v>2.3504909213786597E-2</v>
      </c>
      <c r="I57" s="86">
        <f>(VLOOKUP($A56,'Occupancy Raw Data'!$B$8:$BE$51,'Occupancy Raw Data'!AB$3,FALSE))/100</f>
        <v>8.225068853805001E-2</v>
      </c>
      <c r="J57" s="85">
        <f>(VLOOKUP($A56,'Occupancy Raw Data'!$B$8:$BE$51,'Occupancy Raw Data'!AC$3,FALSE))/100</f>
        <v>5.2055641875709602E-2</v>
      </c>
      <c r="K57" s="87">
        <f>(VLOOKUP($A56,'Occupancy Raw Data'!$B$8:$BE$51,'Occupancy Raw Data'!AE$3,FALSE))/100</f>
        <v>1.2006524878671002E-2</v>
      </c>
      <c r="M57" s="84">
        <f>(VLOOKUP($A56,'ADR Raw Data'!$B$6:$BE$49,'ADR Raw Data'!T$1,FALSE))/100</f>
        <v>2.2574417567029002E-3</v>
      </c>
      <c r="N57" s="85">
        <f>(VLOOKUP($A56,'ADR Raw Data'!$B$6:$BE$49,'ADR Raw Data'!U$1,FALSE))/100</f>
        <v>1.9487465238076998E-2</v>
      </c>
      <c r="O57" s="85">
        <f>(VLOOKUP($A56,'ADR Raw Data'!$B$6:$BE$49,'ADR Raw Data'!V$1,FALSE))/100</f>
        <v>3.0747826913105096E-3</v>
      </c>
      <c r="P57" s="85">
        <f>(VLOOKUP($A56,'ADR Raw Data'!$B$6:$BE$49,'ADR Raw Data'!W$1,FALSE))/100</f>
        <v>5.7995872535959198E-2</v>
      </c>
      <c r="Q57" s="85">
        <f>(VLOOKUP($A56,'ADR Raw Data'!$B$6:$BE$49,'ADR Raw Data'!X$1,FALSE))/100</f>
        <v>5.2645449545683301E-2</v>
      </c>
      <c r="R57" s="85">
        <f>(VLOOKUP($A56,'ADR Raw Data'!$B$6:$BE$49,'ADR Raw Data'!Y$1,FALSE))/100</f>
        <v>3.1143138650992701E-2</v>
      </c>
      <c r="S57" s="86">
        <f>(VLOOKUP($A56,'ADR Raw Data'!$B$6:$BE$49,'ADR Raw Data'!AA$1,FALSE))/100</f>
        <v>2.3903592480173999E-2</v>
      </c>
      <c r="T57" s="86">
        <f>(VLOOKUP($A56,'ADR Raw Data'!$B$6:$BE$49,'ADR Raw Data'!AB$1,FALSE))/100</f>
        <v>6.6944528051828905E-2</v>
      </c>
      <c r="U57" s="85">
        <f>(VLOOKUP($A56,'ADR Raw Data'!$B$6:$BE$49,'ADR Raw Data'!AC$1,FALSE))/100</f>
        <v>4.4509250971291797E-2</v>
      </c>
      <c r="V57" s="87">
        <f>(VLOOKUP($A56,'ADR Raw Data'!$B$6:$BE$49,'ADR Raw Data'!AE$1,FALSE))/100</f>
        <v>3.8186464963338003E-2</v>
      </c>
      <c r="X57" s="84">
        <f>(VLOOKUP($A56,'RevPAR Raw Data'!$B$6:$BE$43,'RevPAR Raw Data'!T$1,FALSE))/100</f>
        <v>7.4088193647934592E-2</v>
      </c>
      <c r="Y57" s="85">
        <f>(VLOOKUP($A56,'RevPAR Raw Data'!$B$6:$BE$43,'RevPAR Raw Data'!U$1,FALSE))/100</f>
        <v>-5.86271118390643E-2</v>
      </c>
      <c r="Z57" s="85">
        <f>(VLOOKUP($A56,'RevPAR Raw Data'!$B$6:$BE$43,'RevPAR Raw Data'!V$1,FALSE))/100</f>
        <v>-7.2256941843059308E-2</v>
      </c>
      <c r="AA57" s="85">
        <f>(VLOOKUP($A56,'RevPAR Raw Data'!$B$6:$BE$43,'RevPAR Raw Data'!W$1,FALSE))/100</f>
        <v>6.6071089680108108E-2</v>
      </c>
      <c r="AB57" s="85">
        <f>(VLOOKUP($A56,'RevPAR Raw Data'!$B$6:$BE$43,'RevPAR Raw Data'!X$1,FALSE))/100</f>
        <v>0.12317518294425099</v>
      </c>
      <c r="AC57" s="85">
        <f>(VLOOKUP($A56,'RevPAR Raw Data'!$B$6:$BE$43,'RevPAR Raw Data'!Y$1,FALSE))/100</f>
        <v>2.55026894647736E-2</v>
      </c>
      <c r="AD57" s="86">
        <f>(VLOOKUP($A56,'RevPAR Raw Data'!$B$6:$BE$43,'RevPAR Raw Data'!AA$1,FALSE))/100</f>
        <v>4.7970353465090501E-2</v>
      </c>
      <c r="AE57" s="86">
        <f>(VLOOKUP($A56,'RevPAR Raw Data'!$B$6:$BE$43,'RevPAR Raw Data'!AB$1,FALSE))/100</f>
        <v>0.15470145011599601</v>
      </c>
      <c r="AF57" s="85">
        <f>(VLOOKUP($A56,'RevPAR Raw Data'!$B$6:$BE$43,'RevPAR Raw Data'!AC$1,FALSE))/100</f>
        <v>9.888185047571911E-2</v>
      </c>
      <c r="AG57" s="87">
        <f>(VLOOKUP($A56,'RevPAR Raw Data'!$B$6:$BE$43,'RevPAR Raw Data'!AE$1,FALSE))/100</f>
        <v>5.0651476583619799E-2</v>
      </c>
    </row>
    <row r="58" spans="1:33" x14ac:dyDescent="0.2">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x14ac:dyDescent="0.2">
      <c r="A59" s="123" t="s">
        <v>34</v>
      </c>
      <c r="B59" s="106">
        <f>(VLOOKUP($A59,'Occupancy Raw Data'!$B$8:$BE$45,'Occupancy Raw Data'!G$3,FALSE))/100</f>
        <v>0.56695531090901097</v>
      </c>
      <c r="C59" s="107">
        <f>(VLOOKUP($A59,'Occupancy Raw Data'!$B$8:$BE$45,'Occupancy Raw Data'!H$3,FALSE))/100</f>
        <v>0.71655715591140501</v>
      </c>
      <c r="D59" s="107">
        <f>(VLOOKUP($A59,'Occupancy Raw Data'!$B$8:$BE$45,'Occupancy Raw Data'!I$3,FALSE))/100</f>
        <v>0.78375179496105407</v>
      </c>
      <c r="E59" s="107">
        <f>(VLOOKUP($A59,'Occupancy Raw Data'!$B$8:$BE$45,'Occupancy Raw Data'!J$3,FALSE))/100</f>
        <v>0.78460467342587292</v>
      </c>
      <c r="F59" s="107">
        <f>(VLOOKUP($A59,'Occupancy Raw Data'!$B$8:$BE$45,'Occupancy Raw Data'!K$3,FALSE))/100</f>
        <v>0.71186632435490094</v>
      </c>
      <c r="G59" s="108">
        <f>(VLOOKUP($A59,'Occupancy Raw Data'!$B$8:$BE$45,'Occupancy Raw Data'!L$3,FALSE))/100</f>
        <v>0.71274705191244903</v>
      </c>
      <c r="H59" s="88">
        <f>(VLOOKUP($A59,'Occupancy Raw Data'!$B$8:$BE$45,'Occupancy Raw Data'!N$3,FALSE))/100</f>
        <v>0.76002784909272803</v>
      </c>
      <c r="I59" s="88">
        <f>(VLOOKUP($A59,'Occupancy Raw Data'!$B$8:$BE$45,'Occupancy Raw Data'!O$3,FALSE))/100</f>
        <v>0.798759028637125</v>
      </c>
      <c r="J59" s="108">
        <f>(VLOOKUP($A59,'Occupancy Raw Data'!$B$8:$BE$45,'Occupancy Raw Data'!P$3,FALSE))/100</f>
        <v>0.77939343886492696</v>
      </c>
      <c r="K59" s="109">
        <f>(VLOOKUP($A59,'Occupancy Raw Data'!$B$8:$BE$45,'Occupancy Raw Data'!R$3,FALSE))/100</f>
        <v>0.73178887675601401</v>
      </c>
      <c r="M59" s="110">
        <f>VLOOKUP($A59,'ADR Raw Data'!$B$6:$BE$43,'ADR Raw Data'!G$1,FALSE)</f>
        <v>149.72191984158599</v>
      </c>
      <c r="N59" s="111">
        <f>VLOOKUP($A59,'ADR Raw Data'!$B$6:$BE$43,'ADR Raw Data'!H$1,FALSE)</f>
        <v>171.68689188204399</v>
      </c>
      <c r="O59" s="111">
        <f>VLOOKUP($A59,'ADR Raw Data'!$B$6:$BE$43,'ADR Raw Data'!I$1,FALSE)</f>
        <v>183.36300709550599</v>
      </c>
      <c r="P59" s="111">
        <f>VLOOKUP($A59,'ADR Raw Data'!$B$6:$BE$43,'ADR Raw Data'!J$1,FALSE)</f>
        <v>178.73932449669999</v>
      </c>
      <c r="Q59" s="111">
        <f>VLOOKUP($A59,'ADR Raw Data'!$B$6:$BE$43,'ADR Raw Data'!K$1,FALSE)</f>
        <v>160.69589471496499</v>
      </c>
      <c r="R59" s="112">
        <f>VLOOKUP($A59,'ADR Raw Data'!$B$6:$BE$43,'ADR Raw Data'!L$1,FALSE)</f>
        <v>170.11754678368899</v>
      </c>
      <c r="S59" s="111">
        <f>VLOOKUP($A59,'ADR Raw Data'!$B$6:$BE$43,'ADR Raw Data'!N$1,FALSE)</f>
        <v>155.90095052157801</v>
      </c>
      <c r="T59" s="111">
        <f>VLOOKUP($A59,'ADR Raw Data'!$B$6:$BE$43,'ADR Raw Data'!O$1,FALSE)</f>
        <v>158.70934284113201</v>
      </c>
      <c r="U59" s="112">
        <f>VLOOKUP($A59,'ADR Raw Data'!$B$6:$BE$43,'ADR Raw Data'!P$1,FALSE)</f>
        <v>157.34003674513301</v>
      </c>
      <c r="V59" s="113">
        <f>VLOOKUP($A59,'ADR Raw Data'!$B$6:$BE$43,'ADR Raw Data'!R$1,FALSE)</f>
        <v>166.229342019641</v>
      </c>
      <c r="X59" s="110">
        <f>VLOOKUP($A59,'RevPAR Raw Data'!$B$6:$BE$43,'RevPAR Raw Data'!G$1,FALSE)</f>
        <v>84.8856376136808</v>
      </c>
      <c r="Y59" s="111">
        <f>VLOOKUP($A59,'RevPAR Raw Data'!$B$6:$BE$43,'RevPAR Raw Data'!H$1,FALSE)</f>
        <v>123.023470954266</v>
      </c>
      <c r="Z59" s="111">
        <f>VLOOKUP($A59,'RevPAR Raw Data'!$B$6:$BE$43,'RevPAR Raw Data'!I$1,FALSE)</f>
        <v>143.711085940559</v>
      </c>
      <c r="AA59" s="111">
        <f>VLOOKUP($A59,'RevPAR Raw Data'!$B$6:$BE$43,'RevPAR Raw Data'!J$1,FALSE)</f>
        <v>140.239709325094</v>
      </c>
      <c r="AB59" s="111">
        <f>VLOOKUP($A59,'RevPAR Raw Data'!$B$6:$BE$43,'RevPAR Raw Data'!K$1,FALSE)</f>
        <v>114.393995909664</v>
      </c>
      <c r="AC59" s="112">
        <f>VLOOKUP($A59,'RevPAR Raw Data'!$B$6:$BE$43,'RevPAR Raw Data'!L$1,FALSE)</f>
        <v>121.250779948653</v>
      </c>
      <c r="AD59" s="111">
        <f>VLOOKUP($A59,'RevPAR Raw Data'!$B$6:$BE$43,'RevPAR Raw Data'!N$1,FALSE)</f>
        <v>118.489064096427</v>
      </c>
      <c r="AE59" s="111">
        <f>VLOOKUP($A59,'RevPAR Raw Data'!$B$6:$BE$43,'RevPAR Raw Data'!O$1,FALSE)</f>
        <v>126.77052052341899</v>
      </c>
      <c r="AF59" s="112">
        <f>VLOOKUP($A59,'RevPAR Raw Data'!$B$6:$BE$43,'RevPAR Raw Data'!P$1,FALSE)</f>
        <v>122.629792309923</v>
      </c>
      <c r="AG59" s="113">
        <f>VLOOKUP($A59,'RevPAR Raw Data'!$B$6:$BE$43,'RevPAR Raw Data'!R$1,FALSE)</f>
        <v>121.644783480444</v>
      </c>
    </row>
    <row r="60" spans="1:33" x14ac:dyDescent="0.2">
      <c r="A60" s="90" t="s">
        <v>14</v>
      </c>
      <c r="B60" s="78">
        <f>(VLOOKUP($A59,'Occupancy Raw Data'!$B$8:$BE$51,'Occupancy Raw Data'!T$3,FALSE))/100</f>
        <v>-6.2493370374429195E-2</v>
      </c>
      <c r="C60" s="79">
        <f>(VLOOKUP($A59,'Occupancy Raw Data'!$B$8:$BE$51,'Occupancy Raw Data'!U$3,FALSE))/100</f>
        <v>-5.6154713596437193E-2</v>
      </c>
      <c r="D60" s="79">
        <f>(VLOOKUP($A59,'Occupancy Raw Data'!$B$8:$BE$51,'Occupancy Raw Data'!V$3,FALSE))/100</f>
        <v>-4.9210234278597394E-2</v>
      </c>
      <c r="E60" s="79">
        <f>(VLOOKUP($A59,'Occupancy Raw Data'!$B$8:$BE$51,'Occupancy Raw Data'!W$3,FALSE))/100</f>
        <v>-3.0099382017344301E-2</v>
      </c>
      <c r="F60" s="79">
        <f>(VLOOKUP($A59,'Occupancy Raw Data'!$B$8:$BE$51,'Occupancy Raw Data'!X$3,FALSE))/100</f>
        <v>-1.7452836947970701E-2</v>
      </c>
      <c r="G60" s="79">
        <f>(VLOOKUP($A59,'Occupancy Raw Data'!$B$8:$BE$51,'Occupancy Raw Data'!Y$3,FALSE))/100</f>
        <v>-4.24490416775022E-2</v>
      </c>
      <c r="H60" s="80">
        <f>(VLOOKUP($A59,'Occupancy Raw Data'!$B$8:$BE$51,'Occupancy Raw Data'!AA$3,FALSE))/100</f>
        <v>-1.1131858186330801E-2</v>
      </c>
      <c r="I60" s="80">
        <f>(VLOOKUP($A59,'Occupancy Raw Data'!$B$8:$BE$51,'Occupancy Raw Data'!AB$3,FALSE))/100</f>
        <v>-1.14357105581709E-2</v>
      </c>
      <c r="J60" s="79">
        <f>(VLOOKUP($A59,'Occupancy Raw Data'!$B$8:$BE$51,'Occupancy Raw Data'!AC$3,FALSE))/100</f>
        <v>-1.1287582612870798E-2</v>
      </c>
      <c r="K60" s="81">
        <f>(VLOOKUP($A59,'Occupancy Raw Data'!$B$8:$BE$51,'Occupancy Raw Data'!AE$3,FALSE))/100</f>
        <v>-3.3176519467368402E-2</v>
      </c>
      <c r="M60" s="78">
        <f>(VLOOKUP($A59,'ADR Raw Data'!$B$6:$BE$49,'ADR Raw Data'!T$1,FALSE))/100</f>
        <v>-3.10321372158174E-2</v>
      </c>
      <c r="N60" s="79">
        <f>(VLOOKUP($A59,'ADR Raw Data'!$B$6:$BE$49,'ADR Raw Data'!U$1,FALSE))/100</f>
        <v>-9.3590628157866999E-3</v>
      </c>
      <c r="O60" s="79">
        <f>(VLOOKUP($A59,'ADR Raw Data'!$B$6:$BE$49,'ADR Raw Data'!V$1,FALSE))/100</f>
        <v>-1.4040555224949401E-2</v>
      </c>
      <c r="P60" s="79">
        <f>(VLOOKUP($A59,'ADR Raw Data'!$B$6:$BE$49,'ADR Raw Data'!W$1,FALSE))/100</f>
        <v>-9.7894208877935996E-4</v>
      </c>
      <c r="Q60" s="79">
        <f>(VLOOKUP($A59,'ADR Raw Data'!$B$6:$BE$49,'ADR Raw Data'!X$1,FALSE))/100</f>
        <v>-8.0813429388730991E-3</v>
      </c>
      <c r="R60" s="79">
        <f>(VLOOKUP($A59,'ADR Raw Data'!$B$6:$BE$49,'ADR Raw Data'!Y$1,FALSE))/100</f>
        <v>-1.1395566043437898E-2</v>
      </c>
      <c r="S60" s="80">
        <f>(VLOOKUP($A59,'ADR Raw Data'!$B$6:$BE$49,'ADR Raw Data'!AA$1,FALSE))/100</f>
        <v>7.1844268718542405E-3</v>
      </c>
      <c r="T60" s="80">
        <f>(VLOOKUP($A59,'ADR Raw Data'!$B$6:$BE$49,'ADR Raw Data'!AB$1,FALSE))/100</f>
        <v>3.6126451352217199E-3</v>
      </c>
      <c r="U60" s="79">
        <f>(VLOOKUP($A59,'ADR Raw Data'!$B$6:$BE$49,'ADR Raw Data'!AC$1,FALSE))/100</f>
        <v>5.3334131004810301E-3</v>
      </c>
      <c r="V60" s="81">
        <f>(VLOOKUP($A59,'ADR Raw Data'!$B$6:$BE$49,'ADR Raw Data'!AE$1,FALSE))/100</f>
        <v>-7.2569187437004799E-3</v>
      </c>
      <c r="X60" s="78">
        <f>(VLOOKUP($A59,'RevPAR Raw Data'!$B$6:$BE$43,'RevPAR Raw Data'!T$1,FALSE))/100</f>
        <v>-9.1586204745708499E-2</v>
      </c>
      <c r="Y60" s="79">
        <f>(VLOOKUP($A59,'RevPAR Raw Data'!$B$6:$BE$43,'RevPAR Raw Data'!U$1,FALSE))/100</f>
        <v>-6.4988220920272399E-2</v>
      </c>
      <c r="Z60" s="79">
        <f>(VLOOKUP($A59,'RevPAR Raw Data'!$B$6:$BE$43,'RevPAR Raw Data'!V$1,FALSE))/100</f>
        <v>-6.2559850491525501E-2</v>
      </c>
      <c r="AA60" s="79">
        <f>(VLOOKUP($A59,'RevPAR Raw Data'!$B$6:$BE$43,'RevPAR Raw Data'!W$1,FALSE))/100</f>
        <v>-3.1048858554220699E-2</v>
      </c>
      <c r="AB60" s="79">
        <f>(VLOOKUP($A59,'RevPAR Raw Data'!$B$6:$BE$43,'RevPAR Raw Data'!X$1,FALSE))/100</f>
        <v>-2.5393137526211002E-2</v>
      </c>
      <c r="AC60" s="79">
        <f>(VLOOKUP($A59,'RevPAR Raw Data'!$B$6:$BE$43,'RevPAR Raw Data'!Y$1,FALSE))/100</f>
        <v>-5.3360876863023599E-2</v>
      </c>
      <c r="AD60" s="80">
        <f>(VLOOKUP($A59,'RevPAR Raw Data'!$B$6:$BE$43,'RevPAR Raw Data'!AA$1,FALSE))/100</f>
        <v>-4.02740733556416E-3</v>
      </c>
      <c r="AE60" s="80">
        <f>(VLOOKUP($A59,'RevPAR Raw Data'!$B$6:$BE$43,'RevPAR Raw Data'!AB$1,FALSE))/100</f>
        <v>-7.8643785870649904E-3</v>
      </c>
      <c r="AF60" s="79">
        <f>(VLOOKUP($A59,'RevPAR Raw Data'!$B$6:$BE$43,'RevPAR Raw Data'!AC$1,FALSE))/100</f>
        <v>-6.0143708533700498E-3</v>
      </c>
      <c r="AG60" s="81">
        <f>(VLOOKUP($A59,'RevPAR Raw Data'!$B$6:$BE$43,'RevPAR Raw Data'!AE$1,FALSE))/100</f>
        <v>-4.0192678905095397E-2</v>
      </c>
    </row>
    <row r="61" spans="1:33" x14ac:dyDescent="0.2">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x14ac:dyDescent="0.2">
      <c r="A62" s="105" t="s">
        <v>35</v>
      </c>
      <c r="B62" s="106">
        <f>(VLOOKUP($A62,'Occupancy Raw Data'!$B$8:$BE$45,'Occupancy Raw Data'!G$3,FALSE))/100</f>
        <v>0.63780359028511002</v>
      </c>
      <c r="C62" s="107">
        <f>(VLOOKUP($A62,'Occupancy Raw Data'!$B$8:$BE$45,'Occupancy Raw Data'!H$3,FALSE))/100</f>
        <v>0.81520591341076998</v>
      </c>
      <c r="D62" s="107">
        <f>(VLOOKUP($A62,'Occupancy Raw Data'!$B$8:$BE$45,'Occupancy Raw Data'!I$3,FALSE))/100</f>
        <v>0.79736008447729601</v>
      </c>
      <c r="E62" s="107">
        <f>(VLOOKUP($A62,'Occupancy Raw Data'!$B$8:$BE$45,'Occupancy Raw Data'!J$3,FALSE))/100</f>
        <v>0.86631467793030592</v>
      </c>
      <c r="F62" s="107">
        <f>(VLOOKUP($A62,'Occupancy Raw Data'!$B$8:$BE$45,'Occupancy Raw Data'!K$3,FALSE))/100</f>
        <v>0.77233368532206892</v>
      </c>
      <c r="G62" s="108">
        <f>(VLOOKUP($A62,'Occupancy Raw Data'!$B$8:$BE$45,'Occupancy Raw Data'!L$3,FALSE))/100</f>
        <v>0.77780359028511004</v>
      </c>
      <c r="H62" s="88">
        <f>(VLOOKUP($A62,'Occupancy Raw Data'!$B$8:$BE$45,'Occupancy Raw Data'!N$3,FALSE))/100</f>
        <v>0.79968321013727506</v>
      </c>
      <c r="I62" s="88">
        <f>(VLOOKUP($A62,'Occupancy Raw Data'!$B$8:$BE$45,'Occupancy Raw Data'!O$3,FALSE))/100</f>
        <v>0.83833157338965092</v>
      </c>
      <c r="J62" s="108">
        <f>(VLOOKUP($A62,'Occupancy Raw Data'!$B$8:$BE$45,'Occupancy Raw Data'!P$3,FALSE))/100</f>
        <v>0.81900739176346304</v>
      </c>
      <c r="K62" s="109">
        <f>(VLOOKUP($A62,'Occupancy Raw Data'!$B$8:$BE$45,'Occupancy Raw Data'!R$3,FALSE))/100</f>
        <v>0.78957610499321107</v>
      </c>
      <c r="M62" s="110">
        <f>VLOOKUP($A62,'ADR Raw Data'!$B$6:$BE$43,'ADR Raw Data'!G$1,FALSE)</f>
        <v>154.577144039735</v>
      </c>
      <c r="N62" s="111">
        <f>VLOOKUP($A62,'ADR Raw Data'!$B$6:$BE$43,'ADR Raw Data'!H$1,FALSE)</f>
        <v>181.071384715025</v>
      </c>
      <c r="O62" s="111">
        <f>VLOOKUP($A62,'ADR Raw Data'!$B$6:$BE$43,'ADR Raw Data'!I$1,FALSE)</f>
        <v>188.30114951662</v>
      </c>
      <c r="P62" s="111">
        <f>VLOOKUP($A62,'ADR Raw Data'!$B$6:$BE$43,'ADR Raw Data'!J$1,FALSE)</f>
        <v>182.822356167723</v>
      </c>
      <c r="Q62" s="111">
        <f>VLOOKUP($A62,'ADR Raw Data'!$B$6:$BE$43,'ADR Raw Data'!K$1,FALSE)</f>
        <v>161.981648892534</v>
      </c>
      <c r="R62" s="112">
        <f>VLOOKUP($A62,'ADR Raw Data'!$B$6:$BE$43,'ADR Raw Data'!L$1,FALSE)</f>
        <v>174.80755410138701</v>
      </c>
      <c r="S62" s="111">
        <f>VLOOKUP($A62,'ADR Raw Data'!$B$6:$BE$43,'ADR Raw Data'!N$1,FALSE)</f>
        <v>138.18203882213101</v>
      </c>
      <c r="T62" s="111">
        <f>VLOOKUP($A62,'ADR Raw Data'!$B$6:$BE$43,'ADR Raw Data'!O$1,FALSE)</f>
        <v>137.60702355460299</v>
      </c>
      <c r="U62" s="112">
        <f>VLOOKUP($A62,'ADR Raw Data'!$B$6:$BE$43,'ADR Raw Data'!P$1,FALSE)</f>
        <v>137.887747550283</v>
      </c>
      <c r="V62" s="113">
        <f>VLOOKUP($A62,'ADR Raw Data'!$B$6:$BE$43,'ADR Raw Data'!R$1,FALSE)</f>
        <v>163.86584417569401</v>
      </c>
      <c r="X62" s="110">
        <f>VLOOKUP($A62,'RevPAR Raw Data'!$B$6:$BE$43,'RevPAR Raw Data'!G$1,FALSE)</f>
        <v>98.589857444561702</v>
      </c>
      <c r="Y62" s="111">
        <f>VLOOKUP($A62,'RevPAR Raw Data'!$B$6:$BE$43,'RevPAR Raw Data'!H$1,FALSE)</f>
        <v>147.61046356916501</v>
      </c>
      <c r="Z62" s="111">
        <f>VLOOKUP($A62,'RevPAR Raw Data'!$B$6:$BE$43,'RevPAR Raw Data'!I$1,FALSE)</f>
        <v>150.14382048574399</v>
      </c>
      <c r="AA62" s="111">
        <f>VLOOKUP($A62,'RevPAR Raw Data'!$B$6:$BE$43,'RevPAR Raw Data'!J$1,FALSE)</f>
        <v>158.3816906019</v>
      </c>
      <c r="AB62" s="111">
        <f>VLOOKUP($A62,'RevPAR Raw Data'!$B$6:$BE$43,'RevPAR Raw Data'!K$1,FALSE)</f>
        <v>125.103883843717</v>
      </c>
      <c r="AC62" s="112">
        <f>VLOOKUP($A62,'RevPAR Raw Data'!$B$6:$BE$43,'RevPAR Raw Data'!L$1,FALSE)</f>
        <v>135.965943189017</v>
      </c>
      <c r="AD62" s="111">
        <f>VLOOKUP($A62,'RevPAR Raw Data'!$B$6:$BE$43,'RevPAR Raw Data'!N$1,FALSE)</f>
        <v>110.501856388595</v>
      </c>
      <c r="AE62" s="111">
        <f>VLOOKUP($A62,'RevPAR Raw Data'!$B$6:$BE$43,'RevPAR Raw Data'!O$1,FALSE)</f>
        <v>115.36031256599701</v>
      </c>
      <c r="AF62" s="112">
        <f>VLOOKUP($A62,'RevPAR Raw Data'!$B$6:$BE$43,'RevPAR Raw Data'!P$1,FALSE)</f>
        <v>112.931084477296</v>
      </c>
      <c r="AG62" s="113">
        <f>VLOOKUP($A62,'RevPAR Raw Data'!$B$6:$BE$43,'RevPAR Raw Data'!R$1,FALSE)</f>
        <v>129.38455498566901</v>
      </c>
    </row>
    <row r="63" spans="1:33" x14ac:dyDescent="0.2">
      <c r="A63" s="90" t="s">
        <v>14</v>
      </c>
      <c r="B63" s="78">
        <f>(VLOOKUP($A62,'Occupancy Raw Data'!$B$8:$BE$51,'Occupancy Raw Data'!T$3,FALSE))/100</f>
        <v>-2.4796596741241798E-2</v>
      </c>
      <c r="C63" s="79">
        <f>(VLOOKUP($A62,'Occupancy Raw Data'!$B$8:$BE$51,'Occupancy Raw Data'!U$3,FALSE))/100</f>
        <v>-6.0483439797974999E-2</v>
      </c>
      <c r="D63" s="79">
        <f>(VLOOKUP($A62,'Occupancy Raw Data'!$B$8:$BE$51,'Occupancy Raw Data'!V$3,FALSE))/100</f>
        <v>-0.14972867534905501</v>
      </c>
      <c r="E63" s="79">
        <f>(VLOOKUP($A62,'Occupancy Raw Data'!$B$8:$BE$51,'Occupancy Raw Data'!W$3,FALSE))/100</f>
        <v>-7.4259560996599708E-2</v>
      </c>
      <c r="F63" s="79">
        <f>(VLOOKUP($A62,'Occupancy Raw Data'!$B$8:$BE$51,'Occupancy Raw Data'!X$3,FALSE))/100</f>
        <v>-7.8723049099173506E-2</v>
      </c>
      <c r="G63" s="79">
        <f>(VLOOKUP($A62,'Occupancy Raw Data'!$B$8:$BE$51,'Occupancy Raw Data'!Y$3,FALSE))/100</f>
        <v>-8.1395652356411399E-2</v>
      </c>
      <c r="H63" s="80">
        <f>(VLOOKUP($A62,'Occupancy Raw Data'!$B$8:$BE$51,'Occupancy Raw Data'!AA$3,FALSE))/100</f>
        <v>-4.1252277250216303E-2</v>
      </c>
      <c r="I63" s="80">
        <f>(VLOOKUP($A62,'Occupancy Raw Data'!$B$8:$BE$51,'Occupancy Raw Data'!AB$3,FALSE))/100</f>
        <v>1.2234103965487799E-2</v>
      </c>
      <c r="J63" s="79">
        <f>(VLOOKUP($A62,'Occupancy Raw Data'!$B$8:$BE$51,'Occupancy Raw Data'!AC$3,FALSE))/100</f>
        <v>-1.4603879370717401E-2</v>
      </c>
      <c r="K63" s="81">
        <f>(VLOOKUP($A62,'Occupancy Raw Data'!$B$8:$BE$51,'Occupancy Raw Data'!AE$3,FALSE))/100</f>
        <v>-6.2564393675503496E-2</v>
      </c>
      <c r="M63" s="78">
        <f>(VLOOKUP($A62,'ADR Raw Data'!$B$6:$BE$49,'ADR Raw Data'!T$1,FALSE))/100</f>
        <v>-1.8768565682958999E-2</v>
      </c>
      <c r="N63" s="79">
        <f>(VLOOKUP($A62,'ADR Raw Data'!$B$6:$BE$49,'ADR Raw Data'!U$1,FALSE))/100</f>
        <v>-5.9767534926053103E-3</v>
      </c>
      <c r="O63" s="79">
        <f>(VLOOKUP($A62,'ADR Raw Data'!$B$6:$BE$49,'ADR Raw Data'!V$1,FALSE))/100</f>
        <v>-1.40957578153825E-2</v>
      </c>
      <c r="P63" s="79">
        <f>(VLOOKUP($A62,'ADR Raw Data'!$B$6:$BE$49,'ADR Raw Data'!W$1,FALSE))/100</f>
        <v>-3.3982609823821203E-2</v>
      </c>
      <c r="Q63" s="79">
        <f>(VLOOKUP($A62,'ADR Raw Data'!$B$6:$BE$49,'ADR Raw Data'!X$1,FALSE))/100</f>
        <v>-3.8761571887937996E-2</v>
      </c>
      <c r="R63" s="79">
        <f>(VLOOKUP($A62,'ADR Raw Data'!$B$6:$BE$49,'ADR Raw Data'!Y$1,FALSE))/100</f>
        <v>-2.4392186180390199E-2</v>
      </c>
      <c r="S63" s="80">
        <f>(VLOOKUP($A62,'ADR Raw Data'!$B$6:$BE$49,'ADR Raw Data'!AA$1,FALSE))/100</f>
        <v>-4.7219454478702003E-2</v>
      </c>
      <c r="T63" s="80">
        <f>(VLOOKUP($A62,'ADR Raw Data'!$B$6:$BE$49,'ADR Raw Data'!AB$1,FALSE))/100</f>
        <v>-1.69255010244359E-2</v>
      </c>
      <c r="U63" s="79">
        <f>(VLOOKUP($A62,'ADR Raw Data'!$B$6:$BE$49,'ADR Raw Data'!AC$1,FALSE))/100</f>
        <v>-3.2449503630742699E-2</v>
      </c>
      <c r="V63" s="81">
        <f>(VLOOKUP($A62,'ADR Raw Data'!$B$6:$BE$49,'ADR Raw Data'!AE$1,FALSE))/100</f>
        <v>-2.9463771846847103E-2</v>
      </c>
      <c r="X63" s="78">
        <f>(VLOOKUP($A62,'RevPAR Raw Data'!$B$6:$BE$43,'RevPAR Raw Data'!T$1,FALSE))/100</f>
        <v>-4.3099765869548994E-2</v>
      </c>
      <c r="Y63" s="79">
        <f>(VLOOKUP($A62,'RevPAR Raw Data'!$B$6:$BE$43,'RevPAR Raw Data'!U$1,FALSE))/100</f>
        <v>-6.6098698680522996E-2</v>
      </c>
      <c r="Z63" s="79">
        <f>(VLOOKUP($A62,'RevPAR Raw Data'!$B$6:$BE$43,'RevPAR Raw Data'!V$1,FALSE))/100</f>
        <v>-0.16171389401869898</v>
      </c>
      <c r="AA63" s="79">
        <f>(VLOOKUP($A62,'RevPAR Raw Data'!$B$6:$BE$43,'RevPAR Raw Data'!W$1,FALSE))/100</f>
        <v>-0.105718637133385</v>
      </c>
      <c r="AB63" s="79">
        <f>(VLOOKUP($A62,'RevPAR Raw Data'!$B$6:$BE$43,'RevPAR Raw Data'!X$1,FALSE))/100</f>
        <v>-0.114433191860216</v>
      </c>
      <c r="AC63" s="79">
        <f>(VLOOKUP($A62,'RevPAR Raw Data'!$B$6:$BE$43,'RevPAR Raw Data'!Y$1,FALSE))/100</f>
        <v>-0.103802420630249</v>
      </c>
      <c r="AD63" s="80">
        <f>(VLOOKUP($A62,'RevPAR Raw Data'!$B$6:$BE$43,'RevPAR Raw Data'!AA$1,FALSE))/100</f>
        <v>-8.6523821701158909E-2</v>
      </c>
      <c r="AE63" s="80">
        <f>(VLOOKUP($A62,'RevPAR Raw Data'!$B$6:$BE$43,'RevPAR Raw Data'!AB$1,FALSE))/100</f>
        <v>-4.8984653981490097E-3</v>
      </c>
      <c r="AF63" s="79">
        <f>(VLOOKUP($A62,'RevPAR Raw Data'!$B$6:$BE$43,'RevPAR Raw Data'!AC$1,FALSE))/100</f>
        <v>-4.6579494364797094E-2</v>
      </c>
      <c r="AG63" s="81">
        <f>(VLOOKUP($A62,'RevPAR Raw Data'!$B$6:$BE$43,'RevPAR Raw Data'!AE$1,FALSE))/100</f>
        <v>-9.0184782501359292E-2</v>
      </c>
    </row>
    <row r="64" spans="1:33" x14ac:dyDescent="0.2">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x14ac:dyDescent="0.2">
      <c r="A65" s="105" t="s">
        <v>36</v>
      </c>
      <c r="B65" s="106">
        <f>(VLOOKUP($A65,'Occupancy Raw Data'!$B$8:$BE$45,'Occupancy Raw Data'!G$3,FALSE))/100</f>
        <v>0.52838073128264595</v>
      </c>
      <c r="C65" s="107">
        <f>(VLOOKUP($A65,'Occupancy Raw Data'!$B$8:$BE$45,'Occupancy Raw Data'!H$3,FALSE))/100</f>
        <v>0.63575159605339504</v>
      </c>
      <c r="D65" s="107">
        <f>(VLOOKUP($A65,'Occupancy Raw Data'!$B$8:$BE$45,'Occupancy Raw Data'!I$3,FALSE))/100</f>
        <v>0.73313987231572797</v>
      </c>
      <c r="E65" s="107">
        <f>(VLOOKUP($A65,'Occupancy Raw Data'!$B$8:$BE$45,'Occupancy Raw Data'!J$3,FALSE))/100</f>
        <v>0.73116656993615703</v>
      </c>
      <c r="F65" s="107">
        <f>(VLOOKUP($A65,'Occupancy Raw Data'!$B$8:$BE$45,'Occupancy Raw Data'!K$3,FALSE))/100</f>
        <v>0.647359257109692</v>
      </c>
      <c r="G65" s="108">
        <f>(VLOOKUP($A65,'Occupancy Raw Data'!$B$8:$BE$45,'Occupancy Raw Data'!L$3,FALSE))/100</f>
        <v>0.655159605339524</v>
      </c>
      <c r="H65" s="88">
        <f>(VLOOKUP($A65,'Occupancy Raw Data'!$B$8:$BE$45,'Occupancy Raw Data'!N$3,FALSE))/100</f>
        <v>0.71143354614045196</v>
      </c>
      <c r="I65" s="88">
        <f>(VLOOKUP($A65,'Occupancy Raw Data'!$B$8:$BE$45,'Occupancy Raw Data'!O$3,FALSE))/100</f>
        <v>0.76784677887405606</v>
      </c>
      <c r="J65" s="108">
        <f>(VLOOKUP($A65,'Occupancy Raw Data'!$B$8:$BE$45,'Occupancy Raw Data'!P$3,FALSE))/100</f>
        <v>0.73964016250725395</v>
      </c>
      <c r="K65" s="109">
        <f>(VLOOKUP($A65,'Occupancy Raw Data'!$B$8:$BE$45,'Occupancy Raw Data'!R$3,FALSE))/100</f>
        <v>0.67929690738744697</v>
      </c>
      <c r="M65" s="110">
        <f>VLOOKUP($A65,'ADR Raw Data'!$B$6:$BE$43,'ADR Raw Data'!G$1,FALSE)</f>
        <v>126.732045254833</v>
      </c>
      <c r="N65" s="111">
        <f>VLOOKUP($A65,'ADR Raw Data'!$B$6:$BE$43,'ADR Raw Data'!H$1,FALSE)</f>
        <v>142.68686324630201</v>
      </c>
      <c r="O65" s="111">
        <f>VLOOKUP($A65,'ADR Raw Data'!$B$6:$BE$43,'ADR Raw Data'!I$1,FALSE)</f>
        <v>159.84749683343799</v>
      </c>
      <c r="P65" s="111">
        <f>VLOOKUP($A65,'ADR Raw Data'!$B$6:$BE$43,'ADR Raw Data'!J$1,FALSE)</f>
        <v>152.13870455627799</v>
      </c>
      <c r="Q65" s="111">
        <f>VLOOKUP($A65,'ADR Raw Data'!$B$6:$BE$43,'ADR Raw Data'!K$1,FALSE)</f>
        <v>135.06181280258201</v>
      </c>
      <c r="R65" s="112">
        <f>VLOOKUP($A65,'ADR Raw Data'!$B$6:$BE$43,'ADR Raw Data'!L$1,FALSE)</f>
        <v>144.55683498104199</v>
      </c>
      <c r="S65" s="111">
        <f>VLOOKUP($A65,'ADR Raw Data'!$B$6:$BE$43,'ADR Raw Data'!N$1,FALSE)</f>
        <v>129.715085658345</v>
      </c>
      <c r="T65" s="111">
        <f>VLOOKUP($A65,'ADR Raw Data'!$B$6:$BE$43,'ADR Raw Data'!O$1,FALSE)</f>
        <v>130.27773847316701</v>
      </c>
      <c r="U65" s="112">
        <f>VLOOKUP($A65,'ADR Raw Data'!$B$6:$BE$43,'ADR Raw Data'!P$1,FALSE)</f>
        <v>130.00714061519099</v>
      </c>
      <c r="V65" s="113">
        <f>VLOOKUP($A65,'ADR Raw Data'!$B$6:$BE$43,'ADR Raw Data'!R$1,FALSE)</f>
        <v>140.03050018308301</v>
      </c>
      <c r="X65" s="110">
        <f>VLOOKUP($A65,'RevPAR Raw Data'!$B$6:$BE$43,'RevPAR Raw Data'!G$1,FALSE)</f>
        <v>66.962770748694098</v>
      </c>
      <c r="Y65" s="111">
        <f>VLOOKUP($A65,'RevPAR Raw Data'!$B$6:$BE$43,'RevPAR Raw Data'!H$1,FALSE)</f>
        <v>90.713401044689405</v>
      </c>
      <c r="Z65" s="111">
        <f>VLOOKUP($A65,'RevPAR Raw Data'!$B$6:$BE$43,'RevPAR Raw Data'!I$1,FALSE)</f>
        <v>117.190573418456</v>
      </c>
      <c r="AA65" s="111">
        <f>VLOOKUP($A65,'RevPAR Raw Data'!$B$6:$BE$43,'RevPAR Raw Data'!J$1,FALSE)</f>
        <v>111.238734764944</v>
      </c>
      <c r="AB65" s="111">
        <f>VLOOKUP($A65,'RevPAR Raw Data'!$B$6:$BE$43,'RevPAR Raw Data'!K$1,FALSE)</f>
        <v>87.433514799767806</v>
      </c>
      <c r="AC65" s="112">
        <f>VLOOKUP($A65,'RevPAR Raw Data'!$B$6:$BE$43,'RevPAR Raw Data'!L$1,FALSE)</f>
        <v>94.707798955310494</v>
      </c>
      <c r="AD65" s="111">
        <f>VLOOKUP($A65,'RevPAR Raw Data'!$B$6:$BE$43,'RevPAR Raw Data'!N$1,FALSE)</f>
        <v>92.283663377829299</v>
      </c>
      <c r="AE65" s="111">
        <f>VLOOKUP($A65,'RevPAR Raw Data'!$B$6:$BE$43,'RevPAR Raw Data'!O$1,FALSE)</f>
        <v>100.033341845618</v>
      </c>
      <c r="AF65" s="112">
        <f>VLOOKUP($A65,'RevPAR Raw Data'!$B$6:$BE$43,'RevPAR Raw Data'!P$1,FALSE)</f>
        <v>96.158502611723705</v>
      </c>
      <c r="AG65" s="113">
        <f>VLOOKUP($A65,'RevPAR Raw Data'!$B$6:$BE$43,'RevPAR Raw Data'!R$1,FALSE)</f>
        <v>95.122285714285695</v>
      </c>
    </row>
    <row r="66" spans="1:33" x14ac:dyDescent="0.2">
      <c r="A66" s="90" t="s">
        <v>14</v>
      </c>
      <c r="B66" s="78">
        <f>(VLOOKUP($A65,'Occupancy Raw Data'!$B$8:$BE$51,'Occupancy Raw Data'!T$3,FALSE))/100</f>
        <v>9.8720466766343898E-3</v>
      </c>
      <c r="C66" s="79">
        <f>(VLOOKUP($A65,'Occupancy Raw Data'!$B$8:$BE$51,'Occupancy Raw Data'!U$3,FALSE))/100</f>
        <v>-3.4157340124531303E-2</v>
      </c>
      <c r="D66" s="79">
        <f>(VLOOKUP($A65,'Occupancy Raw Data'!$B$8:$BE$51,'Occupancy Raw Data'!V$3,FALSE))/100</f>
        <v>-4.1448955827608505E-2</v>
      </c>
      <c r="E66" s="79">
        <f>(VLOOKUP($A65,'Occupancy Raw Data'!$B$8:$BE$51,'Occupancy Raw Data'!W$3,FALSE))/100</f>
        <v>-2.7283318606752399E-2</v>
      </c>
      <c r="F66" s="79">
        <f>(VLOOKUP($A65,'Occupancy Raw Data'!$B$8:$BE$51,'Occupancy Raw Data'!X$3,FALSE))/100</f>
        <v>-7.1124221402764795E-2</v>
      </c>
      <c r="G66" s="79">
        <f>(VLOOKUP($A65,'Occupancy Raw Data'!$B$8:$BE$51,'Occupancy Raw Data'!Y$3,FALSE))/100</f>
        <v>-3.50811650682816E-2</v>
      </c>
      <c r="H66" s="80">
        <f>(VLOOKUP($A65,'Occupancy Raw Data'!$B$8:$BE$51,'Occupancy Raw Data'!AA$3,FALSE))/100</f>
        <v>-3.9963896121564903E-2</v>
      </c>
      <c r="I66" s="80">
        <f>(VLOOKUP($A65,'Occupancy Raw Data'!$B$8:$BE$51,'Occupancy Raw Data'!AB$3,FALSE))/100</f>
        <v>5.4472794149401701E-3</v>
      </c>
      <c r="J66" s="79">
        <f>(VLOOKUP($A65,'Occupancy Raw Data'!$B$8:$BE$51,'Occupancy Raw Data'!AC$3,FALSE))/100</f>
        <v>-1.69167136954541E-2</v>
      </c>
      <c r="K66" s="81">
        <f>(VLOOKUP($A65,'Occupancy Raw Data'!$B$8:$BE$51,'Occupancy Raw Data'!AE$3,FALSE))/100</f>
        <v>-2.95026432869658E-2</v>
      </c>
      <c r="M66" s="78">
        <f>(VLOOKUP($A65,'ADR Raw Data'!$B$6:$BE$49,'ADR Raw Data'!T$1,FALSE))/100</f>
        <v>-2.4295352470018197E-2</v>
      </c>
      <c r="N66" s="79">
        <f>(VLOOKUP($A65,'ADR Raw Data'!$B$6:$BE$49,'ADR Raw Data'!U$1,FALSE))/100</f>
        <v>-3.6039420775297298E-3</v>
      </c>
      <c r="O66" s="79">
        <f>(VLOOKUP($A65,'ADR Raw Data'!$B$6:$BE$49,'ADR Raw Data'!V$1,FALSE))/100</f>
        <v>5.5648777463230402E-2</v>
      </c>
      <c r="P66" s="79">
        <f>(VLOOKUP($A65,'ADR Raw Data'!$B$6:$BE$49,'ADR Raw Data'!W$1,FALSE))/100</f>
        <v>1.1438404928778002E-2</v>
      </c>
      <c r="Q66" s="79">
        <f>(VLOOKUP($A65,'ADR Raw Data'!$B$6:$BE$49,'ADR Raw Data'!X$1,FALSE))/100</f>
        <v>-3.8270275828849801E-2</v>
      </c>
      <c r="R66" s="79">
        <f>(VLOOKUP($A65,'ADR Raw Data'!$B$6:$BE$49,'ADR Raw Data'!Y$1,FALSE))/100</f>
        <v>3.6445262419082802E-3</v>
      </c>
      <c r="S66" s="80">
        <f>(VLOOKUP($A65,'ADR Raw Data'!$B$6:$BE$49,'ADR Raw Data'!AA$1,FALSE))/100</f>
        <v>-5.49998325358729E-2</v>
      </c>
      <c r="T66" s="80">
        <f>(VLOOKUP($A65,'ADR Raw Data'!$B$6:$BE$49,'ADR Raw Data'!AB$1,FALSE))/100</f>
        <v>-6.8574265541868795E-2</v>
      </c>
      <c r="U66" s="79">
        <f>(VLOOKUP($A65,'ADR Raw Data'!$B$6:$BE$49,'ADR Raw Data'!AC$1,FALSE))/100</f>
        <v>-6.1906049142018894E-2</v>
      </c>
      <c r="V66" s="81">
        <f>(VLOOKUP($A65,'ADR Raw Data'!$B$6:$BE$49,'ADR Raw Data'!AE$1,FALSE))/100</f>
        <v>-1.6360343899777401E-2</v>
      </c>
      <c r="X66" s="78">
        <f>(VLOOKUP($A65,'RevPAR Raw Data'!$B$6:$BE$43,'RevPAR Raw Data'!T$1,FALSE))/100</f>
        <v>-1.46631506469931E-2</v>
      </c>
      <c r="Y66" s="79">
        <f>(VLOOKUP($A65,'RevPAR Raw Data'!$B$6:$BE$43,'RevPAR Raw Data'!U$1,FALSE))/100</f>
        <v>-3.7638181126729703E-2</v>
      </c>
      <c r="Z66" s="79">
        <f>(VLOOKUP($A65,'RevPAR Raw Data'!$B$6:$BE$43,'RevPAR Raw Data'!V$1,FALSE))/100</f>
        <v>1.1893237916687999E-2</v>
      </c>
      <c r="AA66" s="79">
        <f>(VLOOKUP($A65,'RevPAR Raw Data'!$B$6:$BE$43,'RevPAR Raw Data'!W$1,FALSE))/100</f>
        <v>-1.6156991323999299E-2</v>
      </c>
      <c r="AB66" s="79">
        <f>(VLOOKUP($A65,'RevPAR Raw Data'!$B$6:$BE$43,'RevPAR Raw Data'!X$1,FALSE))/100</f>
        <v>-0.106672553660418</v>
      </c>
      <c r="AC66" s="79">
        <f>(VLOOKUP($A65,'RevPAR Raw Data'!$B$6:$BE$43,'RevPAR Raw Data'!Y$1,FALSE))/100</f>
        <v>-3.1564493053061402E-2</v>
      </c>
      <c r="AD66" s="80">
        <f>(VLOOKUP($A65,'RevPAR Raw Data'!$B$6:$BE$43,'RevPAR Raw Data'!AA$1,FALSE))/100</f>
        <v>-9.2765721063270801E-2</v>
      </c>
      <c r="AE66" s="80">
        <f>(VLOOKUP($A65,'RevPAR Raw Data'!$B$6:$BE$43,'RevPAR Raw Data'!AB$1,FALSE))/100</f>
        <v>-6.3500529312009404E-2</v>
      </c>
      <c r="AF66" s="79">
        <f>(VLOOKUP($A65,'RevPAR Raw Data'!$B$6:$BE$43,'RevPAR Raw Data'!AC$1,FALSE))/100</f>
        <v>-7.7775515928120709E-2</v>
      </c>
      <c r="AG66" s="81">
        <f>(VLOOKUP($A65,'RevPAR Raw Data'!$B$6:$BE$43,'RevPAR Raw Data'!AE$1,FALSE))/100</f>
        <v>-4.5380313796616001E-2</v>
      </c>
    </row>
    <row r="67" spans="1:33" x14ac:dyDescent="0.2">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x14ac:dyDescent="0.2">
      <c r="A68" s="105" t="s">
        <v>37</v>
      </c>
      <c r="B68" s="106">
        <f>(VLOOKUP($A68,'Occupancy Raw Data'!$B$8:$BE$45,'Occupancy Raw Data'!G$3,FALSE))/100</f>
        <v>0.59611829944547101</v>
      </c>
      <c r="C68" s="107">
        <f>(VLOOKUP($A68,'Occupancy Raw Data'!$B$8:$BE$45,'Occupancy Raw Data'!H$3,FALSE))/100</f>
        <v>0.76455637707948199</v>
      </c>
      <c r="D68" s="107">
        <f>(VLOOKUP($A68,'Occupancy Raw Data'!$B$8:$BE$45,'Occupancy Raw Data'!I$3,FALSE))/100</f>
        <v>0.84935304990757798</v>
      </c>
      <c r="E68" s="107">
        <f>(VLOOKUP($A68,'Occupancy Raw Data'!$B$8:$BE$45,'Occupancy Raw Data'!J$3,FALSE))/100</f>
        <v>0.85732439926062798</v>
      </c>
      <c r="F68" s="107">
        <f>(VLOOKUP($A68,'Occupancy Raw Data'!$B$8:$BE$45,'Occupancy Raw Data'!K$3,FALSE))/100</f>
        <v>0.72562384473197694</v>
      </c>
      <c r="G68" s="108">
        <f>(VLOOKUP($A68,'Occupancy Raw Data'!$B$8:$BE$45,'Occupancy Raw Data'!L$3,FALSE))/100</f>
        <v>0.75859519408502707</v>
      </c>
      <c r="H68" s="88">
        <f>(VLOOKUP($A68,'Occupancy Raw Data'!$B$8:$BE$45,'Occupancy Raw Data'!N$3,FALSE))/100</f>
        <v>0.752195009242144</v>
      </c>
      <c r="I68" s="88">
        <f>(VLOOKUP($A68,'Occupancy Raw Data'!$B$8:$BE$45,'Occupancy Raw Data'!O$3,FALSE))/100</f>
        <v>0.78431146025877996</v>
      </c>
      <c r="J68" s="108">
        <f>(VLOOKUP($A68,'Occupancy Raw Data'!$B$8:$BE$45,'Occupancy Raw Data'!P$3,FALSE))/100</f>
        <v>0.76825323475046203</v>
      </c>
      <c r="K68" s="109">
        <f>(VLOOKUP($A68,'Occupancy Raw Data'!$B$8:$BE$45,'Occupancy Raw Data'!R$3,FALSE))/100</f>
        <v>0.76135463427515104</v>
      </c>
      <c r="M68" s="110">
        <f>VLOOKUP($A68,'ADR Raw Data'!$B$6:$BE$43,'ADR Raw Data'!G$1,FALSE)</f>
        <v>134.47960852713101</v>
      </c>
      <c r="N68" s="111">
        <f>VLOOKUP($A68,'ADR Raw Data'!$B$6:$BE$43,'ADR Raw Data'!H$1,FALSE)</f>
        <v>160.232101843457</v>
      </c>
      <c r="O68" s="111">
        <f>VLOOKUP($A68,'ADR Raw Data'!$B$6:$BE$43,'ADR Raw Data'!I$1,FALSE)</f>
        <v>180.205255712731</v>
      </c>
      <c r="P68" s="111">
        <f>VLOOKUP($A68,'ADR Raw Data'!$B$6:$BE$43,'ADR Raw Data'!J$1,FALSE)</f>
        <v>174.45589408435501</v>
      </c>
      <c r="Q68" s="111">
        <f>VLOOKUP($A68,'ADR Raw Data'!$B$6:$BE$43,'ADR Raw Data'!K$1,FALSE)</f>
        <v>146.38863875179101</v>
      </c>
      <c r="R68" s="112">
        <f>VLOOKUP($A68,'ADR Raw Data'!$B$6:$BE$43,'ADR Raw Data'!L$1,FALSE)</f>
        <v>161.22393092105199</v>
      </c>
      <c r="S68" s="111">
        <f>VLOOKUP($A68,'ADR Raw Data'!$B$6:$BE$43,'ADR Raw Data'!N$1,FALSE)</f>
        <v>133.333561664874</v>
      </c>
      <c r="T68" s="111">
        <f>VLOOKUP($A68,'ADR Raw Data'!$B$6:$BE$43,'ADR Raw Data'!O$1,FALSE)</f>
        <v>131.999698040948</v>
      </c>
      <c r="U68" s="112">
        <f>VLOOKUP($A68,'ADR Raw Data'!$B$6:$BE$43,'ADR Raw Data'!P$1,FALSE)</f>
        <v>132.65268947368401</v>
      </c>
      <c r="V68" s="113">
        <f>VLOOKUP($A68,'ADR Raw Data'!$B$6:$BE$43,'ADR Raw Data'!R$1,FALSE)</f>
        <v>152.98675257955401</v>
      </c>
      <c r="X68" s="110">
        <f>VLOOKUP($A68,'RevPAR Raw Data'!$B$6:$BE$43,'RevPAR Raw Data'!G$1,FALSE)</f>
        <v>80.165755545286501</v>
      </c>
      <c r="Y68" s="111">
        <f>VLOOKUP($A68,'RevPAR Raw Data'!$B$6:$BE$43,'RevPAR Raw Data'!H$1,FALSE)</f>
        <v>122.506475277264</v>
      </c>
      <c r="Z68" s="111">
        <f>VLOOKUP($A68,'RevPAR Raw Data'!$B$6:$BE$43,'RevPAR Raw Data'!I$1,FALSE)</f>
        <v>153.057883548983</v>
      </c>
      <c r="AA68" s="111">
        <f>VLOOKUP($A68,'RevPAR Raw Data'!$B$6:$BE$43,'RevPAR Raw Data'!J$1,FALSE)</f>
        <v>149.56529459334499</v>
      </c>
      <c r="AB68" s="111">
        <f>VLOOKUP($A68,'RevPAR Raw Data'!$B$6:$BE$43,'RevPAR Raw Data'!K$1,FALSE)</f>
        <v>106.22308687615499</v>
      </c>
      <c r="AC68" s="112">
        <f>VLOOKUP($A68,'RevPAR Raw Data'!$B$6:$BE$43,'RevPAR Raw Data'!L$1,FALSE)</f>
        <v>122.303699168207</v>
      </c>
      <c r="AD68" s="111">
        <f>VLOOKUP($A68,'RevPAR Raw Data'!$B$6:$BE$43,'RevPAR Raw Data'!N$1,FALSE)</f>
        <v>100.29283964879799</v>
      </c>
      <c r="AE68" s="111">
        <f>VLOOKUP($A68,'RevPAR Raw Data'!$B$6:$BE$43,'RevPAR Raw Data'!O$1,FALSE)</f>
        <v>103.52887592421401</v>
      </c>
      <c r="AF68" s="112">
        <f>VLOOKUP($A68,'RevPAR Raw Data'!$B$6:$BE$43,'RevPAR Raw Data'!P$1,FALSE)</f>
        <v>101.910857786506</v>
      </c>
      <c r="AG68" s="113">
        <f>VLOOKUP($A68,'RevPAR Raw Data'!$B$6:$BE$43,'RevPAR Raw Data'!R$1,FALSE)</f>
        <v>116.477173059149</v>
      </c>
    </row>
    <row r="69" spans="1:33" x14ac:dyDescent="0.2">
      <c r="A69" s="90" t="s">
        <v>14</v>
      </c>
      <c r="B69" s="78">
        <f>(VLOOKUP($A68,'Occupancy Raw Data'!$B$8:$BE$51,'Occupancy Raw Data'!T$3,FALSE))/100</f>
        <v>-3.9581086328875997E-2</v>
      </c>
      <c r="C69" s="79">
        <f>(VLOOKUP($A68,'Occupancy Raw Data'!$B$8:$BE$51,'Occupancy Raw Data'!U$3,FALSE))/100</f>
        <v>-2.7211240447074098E-2</v>
      </c>
      <c r="D69" s="79">
        <f>(VLOOKUP($A68,'Occupancy Raw Data'!$B$8:$BE$51,'Occupancy Raw Data'!V$3,FALSE))/100</f>
        <v>-3.0798228131023401E-2</v>
      </c>
      <c r="E69" s="79">
        <f>(VLOOKUP($A68,'Occupancy Raw Data'!$B$8:$BE$51,'Occupancy Raw Data'!W$3,FALSE))/100</f>
        <v>-1.2948882430197399E-2</v>
      </c>
      <c r="F69" s="79">
        <f>(VLOOKUP($A68,'Occupancy Raw Data'!$B$8:$BE$51,'Occupancy Raw Data'!X$3,FALSE))/100</f>
        <v>-3.82901179332314E-2</v>
      </c>
      <c r="G69" s="79">
        <f>(VLOOKUP($A68,'Occupancy Raw Data'!$B$8:$BE$51,'Occupancy Raw Data'!Y$3,FALSE))/100</f>
        <v>-2.8950209455791298E-2</v>
      </c>
      <c r="H69" s="80">
        <f>(VLOOKUP($A68,'Occupancy Raw Data'!$B$8:$BE$51,'Occupancy Raw Data'!AA$3,FALSE))/100</f>
        <v>1.5068835729296902E-2</v>
      </c>
      <c r="I69" s="80">
        <f>(VLOOKUP($A68,'Occupancy Raw Data'!$B$8:$BE$51,'Occupancy Raw Data'!AB$3,FALSE))/100</f>
        <v>1.5797110311475002E-2</v>
      </c>
      <c r="J69" s="79">
        <f>(VLOOKUP($A68,'Occupancy Raw Data'!$B$8:$BE$51,'Occupancy Raw Data'!AC$3,FALSE))/100</f>
        <v>1.5440453786486901E-2</v>
      </c>
      <c r="K69" s="81">
        <f>(VLOOKUP($A68,'Occupancy Raw Data'!$B$8:$BE$51,'Occupancy Raw Data'!AE$3,FALSE))/100</f>
        <v>-1.6555498980280602E-2</v>
      </c>
      <c r="M69" s="78">
        <f>(VLOOKUP($A68,'ADR Raw Data'!$B$6:$BE$49,'ADR Raw Data'!T$1,FALSE))/100</f>
        <v>1.1430506966167001E-3</v>
      </c>
      <c r="N69" s="79">
        <f>(VLOOKUP($A68,'ADR Raw Data'!$B$6:$BE$49,'ADR Raw Data'!U$1,FALSE))/100</f>
        <v>4.9997382218434604E-3</v>
      </c>
      <c r="O69" s="79">
        <f>(VLOOKUP($A68,'ADR Raw Data'!$B$6:$BE$49,'ADR Raw Data'!V$1,FALSE))/100</f>
        <v>8.6502022311070303E-3</v>
      </c>
      <c r="P69" s="79">
        <f>(VLOOKUP($A68,'ADR Raw Data'!$B$6:$BE$49,'ADR Raw Data'!W$1,FALSE))/100</f>
        <v>-1.79856068683113E-3</v>
      </c>
      <c r="Q69" s="79">
        <f>(VLOOKUP($A68,'ADR Raw Data'!$B$6:$BE$49,'ADR Raw Data'!X$1,FALSE))/100</f>
        <v>1.5088585959260098E-2</v>
      </c>
      <c r="R69" s="79">
        <f>(VLOOKUP($A68,'ADR Raw Data'!$B$6:$BE$49,'ADR Raw Data'!Y$1,FALSE))/100</f>
        <v>6.2164796414538107E-3</v>
      </c>
      <c r="S69" s="80">
        <f>(VLOOKUP($A68,'ADR Raw Data'!$B$6:$BE$49,'ADR Raw Data'!AA$1,FALSE))/100</f>
        <v>1.5004024554956401E-2</v>
      </c>
      <c r="T69" s="80">
        <f>(VLOOKUP($A68,'ADR Raw Data'!$B$6:$BE$49,'ADR Raw Data'!AB$1,FALSE))/100</f>
        <v>1.33858205576101E-2</v>
      </c>
      <c r="U69" s="79">
        <f>(VLOOKUP($A68,'ADR Raw Data'!$B$6:$BE$49,'ADR Raw Data'!AC$1,FALSE))/100</f>
        <v>1.4179893650014399E-2</v>
      </c>
      <c r="V69" s="81">
        <f>(VLOOKUP($A68,'ADR Raw Data'!$B$6:$BE$49,'ADR Raw Data'!AE$1,FALSE))/100</f>
        <v>6.4222887071087795E-3</v>
      </c>
      <c r="X69" s="78">
        <f>(VLOOKUP($A68,'RevPAR Raw Data'!$B$6:$BE$43,'RevPAR Raw Data'!T$1,FALSE))/100</f>
        <v>-3.8483278820560296E-2</v>
      </c>
      <c r="Y69" s="79">
        <f>(VLOOKUP($A68,'RevPAR Raw Data'!$B$6:$BE$43,'RevPAR Raw Data'!U$1,FALSE))/100</f>
        <v>-2.2347551304157599E-2</v>
      </c>
      <c r="Z69" s="79">
        <f>(VLOOKUP($A68,'RevPAR Raw Data'!$B$6:$BE$43,'RevPAR Raw Data'!V$1,FALSE))/100</f>
        <v>-2.24144368016095E-2</v>
      </c>
      <c r="AA69" s="79">
        <f>(VLOOKUP($A68,'RevPAR Raw Data'!$B$6:$BE$43,'RevPAR Raw Data'!W$1,FALSE))/100</f>
        <v>-1.47241537661512E-2</v>
      </c>
      <c r="AB69" s="79">
        <f>(VLOOKUP($A68,'RevPAR Raw Data'!$B$6:$BE$43,'RevPAR Raw Data'!X$1,FALSE))/100</f>
        <v>-2.3779275709797001E-2</v>
      </c>
      <c r="AC69" s="79">
        <f>(VLOOKUP($A68,'RevPAR Raw Data'!$B$6:$BE$43,'RevPAR Raw Data'!Y$1,FALSE))/100</f>
        <v>-2.2913698202035201E-2</v>
      </c>
      <c r="AD69" s="80">
        <f>(VLOOKUP($A68,'RevPAR Raw Data'!$B$6:$BE$43,'RevPAR Raw Data'!AA$1,FALSE))/100</f>
        <v>3.0298953465550296E-2</v>
      </c>
      <c r="AE69" s="80">
        <f>(VLOOKUP($A68,'RevPAR Raw Data'!$B$6:$BE$43,'RevPAR Raw Data'!AB$1,FALSE))/100</f>
        <v>2.9394388153043297E-2</v>
      </c>
      <c r="AF69" s="79">
        <f>(VLOOKUP($A68,'RevPAR Raw Data'!$B$6:$BE$43,'RevPAR Raw Data'!AC$1,FALSE))/100</f>
        <v>2.9839291429101598E-2</v>
      </c>
      <c r="AG69" s="81">
        <f>(VLOOKUP($A68,'RevPAR Raw Data'!$B$6:$BE$43,'RevPAR Raw Data'!AE$1,FALSE))/100</f>
        <v>-1.02395344673135E-2</v>
      </c>
    </row>
    <row r="70" spans="1:33" x14ac:dyDescent="0.2">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x14ac:dyDescent="0.2">
      <c r="A71" s="105" t="s">
        <v>38</v>
      </c>
      <c r="B71" s="106">
        <f>(VLOOKUP($A71,'Occupancy Raw Data'!$B$8:$BE$45,'Occupancy Raw Data'!G$3,FALSE))/100</f>
        <v>0.568248772504091</v>
      </c>
      <c r="C71" s="107">
        <f>(VLOOKUP($A71,'Occupancy Raw Data'!$B$8:$BE$45,'Occupancy Raw Data'!H$3,FALSE))/100</f>
        <v>0.71587561374795394</v>
      </c>
      <c r="D71" s="107">
        <f>(VLOOKUP($A71,'Occupancy Raw Data'!$B$8:$BE$45,'Occupancy Raw Data'!I$3,FALSE))/100</f>
        <v>0.77888707037643201</v>
      </c>
      <c r="E71" s="107">
        <f>(VLOOKUP($A71,'Occupancy Raw Data'!$B$8:$BE$45,'Occupancy Raw Data'!J$3,FALSE))/100</f>
        <v>0.78232405891980306</v>
      </c>
      <c r="F71" s="107">
        <f>(VLOOKUP($A71,'Occupancy Raw Data'!$B$8:$BE$45,'Occupancy Raw Data'!K$3,FALSE))/100</f>
        <v>0.71980360065466398</v>
      </c>
      <c r="G71" s="108">
        <f>(VLOOKUP($A71,'Occupancy Raw Data'!$B$8:$BE$45,'Occupancy Raw Data'!L$3,FALSE))/100</f>
        <v>0.713027823240589</v>
      </c>
      <c r="H71" s="88">
        <f>(VLOOKUP($A71,'Occupancy Raw Data'!$B$8:$BE$45,'Occupancy Raw Data'!N$3,FALSE))/100</f>
        <v>0.70507364975450004</v>
      </c>
      <c r="I71" s="88">
        <f>(VLOOKUP($A71,'Occupancy Raw Data'!$B$8:$BE$45,'Occupancy Raw Data'!O$3,FALSE))/100</f>
        <v>0.74762684124386203</v>
      </c>
      <c r="J71" s="108">
        <f>(VLOOKUP($A71,'Occupancy Raw Data'!$B$8:$BE$45,'Occupancy Raw Data'!P$3,FALSE))/100</f>
        <v>0.72635024549918104</v>
      </c>
      <c r="K71" s="109">
        <f>(VLOOKUP($A71,'Occupancy Raw Data'!$B$8:$BE$45,'Occupancy Raw Data'!R$3,FALSE))/100</f>
        <v>0.71683422960018706</v>
      </c>
      <c r="M71" s="110">
        <f>VLOOKUP($A71,'ADR Raw Data'!$B$6:$BE$43,'ADR Raw Data'!G$1,FALSE)</f>
        <v>127.080826612903</v>
      </c>
      <c r="N71" s="111">
        <f>VLOOKUP($A71,'ADR Raw Data'!$B$6:$BE$43,'ADR Raw Data'!H$1,FALSE)</f>
        <v>139.81383630544099</v>
      </c>
      <c r="O71" s="111">
        <f>VLOOKUP($A71,'ADR Raw Data'!$B$6:$BE$43,'ADR Raw Data'!I$1,FALSE)</f>
        <v>147.105751208237</v>
      </c>
      <c r="P71" s="111">
        <f>VLOOKUP($A71,'ADR Raw Data'!$B$6:$BE$43,'ADR Raw Data'!J$1,FALSE)</f>
        <v>138.817910041841</v>
      </c>
      <c r="Q71" s="111">
        <f>VLOOKUP($A71,'ADR Raw Data'!$B$6:$BE$43,'ADR Raw Data'!K$1,FALSE)</f>
        <v>148.429793087767</v>
      </c>
      <c r="R71" s="112">
        <f>VLOOKUP($A71,'ADR Raw Data'!$B$6:$BE$43,'ADR Raw Data'!L$1,FALSE)</f>
        <v>140.89842813202901</v>
      </c>
      <c r="S71" s="111">
        <f>VLOOKUP($A71,'ADR Raw Data'!$B$6:$BE$43,'ADR Raw Data'!N$1,FALSE)</f>
        <v>157.90955431754799</v>
      </c>
      <c r="T71" s="111">
        <f>VLOOKUP($A71,'ADR Raw Data'!$B$6:$BE$43,'ADR Raw Data'!O$1,FALSE)</f>
        <v>152.176768826619</v>
      </c>
      <c r="U71" s="112">
        <f>VLOOKUP($A71,'ADR Raw Data'!$B$6:$BE$43,'ADR Raw Data'!P$1,FALSE)</f>
        <v>154.95919783686301</v>
      </c>
      <c r="V71" s="113">
        <f>VLOOKUP($A71,'ADR Raw Data'!$B$6:$BE$43,'ADR Raw Data'!R$1,FALSE)</f>
        <v>144.96912162823301</v>
      </c>
      <c r="X71" s="110">
        <f>VLOOKUP($A71,'RevPAR Raw Data'!$B$6:$BE$43,'RevPAR Raw Data'!G$1,FALSE)</f>
        <v>72.2135237315875</v>
      </c>
      <c r="Y71" s="111">
        <f>VLOOKUP($A71,'RevPAR Raw Data'!$B$6:$BE$43,'RevPAR Raw Data'!H$1,FALSE)</f>
        <v>100.089315875613</v>
      </c>
      <c r="Z71" s="111">
        <f>VLOOKUP($A71,'RevPAR Raw Data'!$B$6:$BE$43,'RevPAR Raw Data'!I$1,FALSE)</f>
        <v>114.578767594108</v>
      </c>
      <c r="AA71" s="111">
        <f>VLOOKUP($A71,'RevPAR Raw Data'!$B$6:$BE$43,'RevPAR Raw Data'!J$1,FALSE)</f>
        <v>108.600590834697</v>
      </c>
      <c r="AB71" s="111">
        <f>VLOOKUP($A71,'RevPAR Raw Data'!$B$6:$BE$43,'RevPAR Raw Data'!K$1,FALSE)</f>
        <v>106.840299509001</v>
      </c>
      <c r="AC71" s="112">
        <f>VLOOKUP($A71,'RevPAR Raw Data'!$B$6:$BE$43,'RevPAR Raw Data'!L$1,FALSE)</f>
        <v>100.464499509001</v>
      </c>
      <c r="AD71" s="111">
        <f>VLOOKUP($A71,'RevPAR Raw Data'!$B$6:$BE$43,'RevPAR Raw Data'!N$1,FALSE)</f>
        <v>111.33786579378</v>
      </c>
      <c r="AE71" s="111">
        <f>VLOOKUP($A71,'RevPAR Raw Data'!$B$6:$BE$43,'RevPAR Raw Data'!O$1,FALSE)</f>
        <v>113.771436988543</v>
      </c>
      <c r="AF71" s="112">
        <f>VLOOKUP($A71,'RevPAR Raw Data'!$B$6:$BE$43,'RevPAR Raw Data'!P$1,FALSE)</f>
        <v>112.554651391162</v>
      </c>
      <c r="AG71" s="113">
        <f>VLOOKUP($A71,'RevPAR Raw Data'!$B$6:$BE$43,'RevPAR Raw Data'!R$1,FALSE)</f>
        <v>103.91882861819001</v>
      </c>
    </row>
    <row r="72" spans="1:33" x14ac:dyDescent="0.2">
      <c r="A72" s="90" t="s">
        <v>14</v>
      </c>
      <c r="B72" s="78">
        <f>(VLOOKUP($A71,'Occupancy Raw Data'!$B$8:$BE$51,'Occupancy Raw Data'!T$3,FALSE))/100</f>
        <v>2.4990861894534203E-2</v>
      </c>
      <c r="C72" s="79">
        <f>(VLOOKUP($A71,'Occupancy Raw Data'!$B$8:$BE$51,'Occupancy Raw Data'!U$3,FALSE))/100</f>
        <v>-1.35965547231655E-2</v>
      </c>
      <c r="D72" s="79">
        <f>(VLOOKUP($A71,'Occupancy Raw Data'!$B$8:$BE$51,'Occupancy Raw Data'!V$3,FALSE))/100</f>
        <v>1.6271663436597802E-2</v>
      </c>
      <c r="E72" s="79">
        <f>(VLOOKUP($A71,'Occupancy Raw Data'!$B$8:$BE$51,'Occupancy Raw Data'!W$3,FALSE))/100</f>
        <v>2.22812996172972E-2</v>
      </c>
      <c r="F72" s="79">
        <f>(VLOOKUP($A71,'Occupancy Raw Data'!$B$8:$BE$51,'Occupancy Raw Data'!X$3,FALSE))/100</f>
        <v>0.10998429299945901</v>
      </c>
      <c r="G72" s="79">
        <f>(VLOOKUP($A71,'Occupancy Raw Data'!$B$8:$BE$51,'Occupancy Raw Data'!Y$3,FALSE))/100</f>
        <v>3.0295584846791603E-2</v>
      </c>
      <c r="H72" s="80">
        <f>(VLOOKUP($A71,'Occupancy Raw Data'!$B$8:$BE$51,'Occupancy Raw Data'!AA$3,FALSE))/100</f>
        <v>-2.0099685857649398E-2</v>
      </c>
      <c r="I72" s="80">
        <f>(VLOOKUP($A71,'Occupancy Raw Data'!$B$8:$BE$51,'Occupancy Raw Data'!AB$3,FALSE))/100</f>
        <v>-7.0288132826543406E-2</v>
      </c>
      <c r="J72" s="79">
        <f>(VLOOKUP($A71,'Occupancy Raw Data'!$B$8:$BE$51,'Occupancy Raw Data'!AC$3,FALSE))/100</f>
        <v>-4.6587435045885403E-2</v>
      </c>
      <c r="K72" s="81">
        <f>(VLOOKUP($A71,'Occupancy Raw Data'!$B$8:$BE$51,'Occupancy Raw Data'!AE$3,FALSE))/100</f>
        <v>6.7912321475621295E-3</v>
      </c>
      <c r="M72" s="78">
        <f>(VLOOKUP($A71,'ADR Raw Data'!$B$6:$BE$49,'ADR Raw Data'!T$1,FALSE))/100</f>
        <v>-2.45788575623383E-2</v>
      </c>
      <c r="N72" s="79">
        <f>(VLOOKUP($A71,'ADR Raw Data'!$B$6:$BE$49,'ADR Raw Data'!U$1,FALSE))/100</f>
        <v>-4.5190502575324495E-3</v>
      </c>
      <c r="O72" s="79">
        <f>(VLOOKUP($A71,'ADR Raw Data'!$B$6:$BE$49,'ADR Raw Data'!V$1,FALSE))/100</f>
        <v>8.7885017332372597E-3</v>
      </c>
      <c r="P72" s="79">
        <f>(VLOOKUP($A71,'ADR Raw Data'!$B$6:$BE$49,'ADR Raw Data'!W$1,FALSE))/100</f>
        <v>-2.9325071945157301E-2</v>
      </c>
      <c r="Q72" s="79">
        <f>(VLOOKUP($A71,'ADR Raw Data'!$B$6:$BE$49,'ADR Raw Data'!X$1,FALSE))/100</f>
        <v>5.2564049425141104E-2</v>
      </c>
      <c r="R72" s="79">
        <f>(VLOOKUP($A71,'ADR Raw Data'!$B$6:$BE$49,'ADR Raw Data'!Y$1,FALSE))/100</f>
        <v>1.5243528360854399E-3</v>
      </c>
      <c r="S72" s="80">
        <f>(VLOOKUP($A71,'ADR Raw Data'!$B$6:$BE$49,'ADR Raw Data'!AA$1,FALSE))/100</f>
        <v>5.93299355104576E-2</v>
      </c>
      <c r="T72" s="80">
        <f>(VLOOKUP($A71,'ADR Raw Data'!$B$6:$BE$49,'ADR Raw Data'!AB$1,FALSE))/100</f>
        <v>-9.6049434987393101E-2</v>
      </c>
      <c r="U72" s="79">
        <f>(VLOOKUP($A71,'ADR Raw Data'!$B$6:$BE$49,'ADR Raw Data'!AC$1,FALSE))/100</f>
        <v>-2.68904826520719E-2</v>
      </c>
      <c r="V72" s="81">
        <f>(VLOOKUP($A71,'ADR Raw Data'!$B$6:$BE$49,'ADR Raw Data'!AE$1,FALSE))/100</f>
        <v>-9.4844160378854403E-3</v>
      </c>
      <c r="X72" s="78">
        <f>(VLOOKUP($A71,'RevPAR Raw Data'!$B$6:$BE$43,'RevPAR Raw Data'!T$1,FALSE))/100</f>
        <v>-2.02242502669948E-4</v>
      </c>
      <c r="Y72" s="79">
        <f>(VLOOKUP($A71,'RevPAR Raw Data'!$B$6:$BE$43,'RevPAR Raw Data'!U$1,FALSE))/100</f>
        <v>-1.8054161466574702E-2</v>
      </c>
      <c r="Z72" s="79">
        <f>(VLOOKUP($A71,'RevPAR Raw Data'!$B$6:$BE$43,'RevPAR Raw Data'!V$1,FALSE))/100</f>
        <v>2.5203168712150302E-2</v>
      </c>
      <c r="AA72" s="79">
        <f>(VLOOKUP($A71,'RevPAR Raw Data'!$B$6:$BE$43,'RevPAR Raw Data'!W$1,FALSE))/100</f>
        <v>-7.6971730421689696E-3</v>
      </c>
      <c r="AB72" s="79">
        <f>(VLOOKUP($A71,'RevPAR Raw Data'!$B$6:$BE$43,'RevPAR Raw Data'!X$1,FALSE))/100</f>
        <v>0.16832956223781298</v>
      </c>
      <c r="AC72" s="79">
        <f>(VLOOKUP($A71,'RevPAR Raw Data'!$B$6:$BE$43,'RevPAR Raw Data'!Y$1,FALSE))/100</f>
        <v>3.18661188435592E-2</v>
      </c>
      <c r="AD72" s="80">
        <f>(VLOOKUP($A71,'RevPAR Raw Data'!$B$6:$BE$43,'RevPAR Raw Data'!AA$1,FALSE))/100</f>
        <v>3.80377365870933E-2</v>
      </c>
      <c r="AE72" s="80">
        <f>(VLOOKUP($A71,'RevPAR Raw Data'!$B$6:$BE$43,'RevPAR Raw Data'!AB$1,FALSE))/100</f>
        <v>-0.159586432369628</v>
      </c>
      <c r="AF72" s="79">
        <f>(VLOOKUP($A71,'RevPAR Raw Data'!$B$6:$BE$43,'RevPAR Raw Data'!AC$1,FALSE))/100</f>
        <v>-7.2225159084051402E-2</v>
      </c>
      <c r="AG72" s="81">
        <f>(VLOOKUP($A71,'RevPAR Raw Data'!$B$6:$BE$43,'RevPAR Raw Data'!AE$1,FALSE))/100</f>
        <v>-2.7575947614206595E-3</v>
      </c>
    </row>
    <row r="73" spans="1:33" x14ac:dyDescent="0.2">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x14ac:dyDescent="0.2">
      <c r="A74" s="105" t="s">
        <v>39</v>
      </c>
      <c r="B74" s="106">
        <f>(VLOOKUP($A74,'Occupancy Raw Data'!$B$8:$BE$45,'Occupancy Raw Data'!G$3,FALSE))/100</f>
        <v>0.54151464897733492</v>
      </c>
      <c r="C74" s="107">
        <f>(VLOOKUP($A74,'Occupancy Raw Data'!$B$8:$BE$45,'Occupancy Raw Data'!H$3,FALSE))/100</f>
        <v>0.63969043670536196</v>
      </c>
      <c r="D74" s="107">
        <f>(VLOOKUP($A74,'Occupancy Raw Data'!$B$8:$BE$45,'Occupancy Raw Data'!I$3,FALSE))/100</f>
        <v>0.67374239911553302</v>
      </c>
      <c r="E74" s="107">
        <f>(VLOOKUP($A74,'Occupancy Raw Data'!$B$8:$BE$45,'Occupancy Raw Data'!J$3,FALSE))/100</f>
        <v>0.67783305693753404</v>
      </c>
      <c r="F74" s="107">
        <f>(VLOOKUP($A74,'Occupancy Raw Data'!$B$8:$BE$45,'Occupancy Raw Data'!K$3,FALSE))/100</f>
        <v>0.67396351575455993</v>
      </c>
      <c r="G74" s="108">
        <f>(VLOOKUP($A74,'Occupancy Raw Data'!$B$8:$BE$45,'Occupancy Raw Data'!L$3,FALSE))/100</f>
        <v>0.641348811498065</v>
      </c>
      <c r="H74" s="88">
        <f>(VLOOKUP($A74,'Occupancy Raw Data'!$B$8:$BE$45,'Occupancy Raw Data'!N$3,FALSE))/100</f>
        <v>0.77755666113874999</v>
      </c>
      <c r="I74" s="88">
        <f>(VLOOKUP($A74,'Occupancy Raw Data'!$B$8:$BE$45,'Occupancy Raw Data'!O$3,FALSE))/100</f>
        <v>0.79834162520729601</v>
      </c>
      <c r="J74" s="108">
        <f>(VLOOKUP($A74,'Occupancy Raw Data'!$B$8:$BE$45,'Occupancy Raw Data'!P$3,FALSE))/100</f>
        <v>0.787949143173023</v>
      </c>
      <c r="K74" s="109">
        <f>(VLOOKUP($A74,'Occupancy Raw Data'!$B$8:$BE$45,'Occupancy Raw Data'!R$3,FALSE))/100</f>
        <v>0.68323462054805306</v>
      </c>
      <c r="M74" s="110">
        <f>VLOOKUP($A74,'ADR Raw Data'!$B$6:$BE$43,'ADR Raw Data'!G$1,FALSE)</f>
        <v>95.965285830951402</v>
      </c>
      <c r="N74" s="111">
        <f>VLOOKUP($A74,'ADR Raw Data'!$B$6:$BE$43,'ADR Raw Data'!H$1,FALSE)</f>
        <v>100.279064984445</v>
      </c>
      <c r="O74" s="111">
        <f>VLOOKUP($A74,'ADR Raw Data'!$B$6:$BE$43,'ADR Raw Data'!I$1,FALSE)</f>
        <v>102.688386937971</v>
      </c>
      <c r="P74" s="111">
        <f>VLOOKUP($A74,'ADR Raw Data'!$B$6:$BE$43,'ADR Raw Data'!J$1,FALSE)</f>
        <v>102.32163757951299</v>
      </c>
      <c r="Q74" s="111">
        <f>VLOOKUP($A74,'ADR Raw Data'!$B$6:$BE$43,'ADR Raw Data'!K$1,FALSE)</f>
        <v>103.66894356955299</v>
      </c>
      <c r="R74" s="112">
        <f>VLOOKUP($A74,'ADR Raw Data'!$B$6:$BE$43,'ADR Raw Data'!L$1,FALSE)</f>
        <v>101.201017410791</v>
      </c>
      <c r="S74" s="111">
        <f>VLOOKUP($A74,'ADR Raw Data'!$B$6:$BE$43,'ADR Raw Data'!N$1,FALSE)</f>
        <v>116.317793260344</v>
      </c>
      <c r="T74" s="111">
        <f>VLOOKUP($A74,'ADR Raw Data'!$B$6:$BE$43,'ADR Raw Data'!O$1,FALSE)</f>
        <v>117.725697271846</v>
      </c>
      <c r="U74" s="112">
        <f>VLOOKUP($A74,'ADR Raw Data'!$B$6:$BE$43,'ADR Raw Data'!P$1,FALSE)</f>
        <v>117.031029886347</v>
      </c>
      <c r="V74" s="113">
        <f>VLOOKUP($A74,'ADR Raw Data'!$B$6:$BE$43,'ADR Raw Data'!R$1,FALSE)</f>
        <v>106.417064888231</v>
      </c>
      <c r="X74" s="110">
        <f>VLOOKUP($A74,'RevPAR Raw Data'!$B$6:$BE$43,'RevPAR Raw Data'!G$1,FALSE)</f>
        <v>51.966608070757303</v>
      </c>
      <c r="Y74" s="111">
        <f>VLOOKUP($A74,'RevPAR Raw Data'!$B$6:$BE$43,'RevPAR Raw Data'!H$1,FALSE)</f>
        <v>64.147558872305098</v>
      </c>
      <c r="Z74" s="111">
        <f>VLOOKUP($A74,'RevPAR Raw Data'!$B$6:$BE$43,'RevPAR Raw Data'!I$1,FALSE)</f>
        <v>69.185520176893306</v>
      </c>
      <c r="AA74" s="111">
        <f>VLOOKUP($A74,'RevPAR Raw Data'!$B$6:$BE$43,'RevPAR Raw Data'!J$1,FALSE)</f>
        <v>69.356988391376404</v>
      </c>
      <c r="AB74" s="111">
        <f>VLOOKUP($A74,'RevPAR Raw Data'!$B$6:$BE$43,'RevPAR Raw Data'!K$1,FALSE)</f>
        <v>69.869085682697602</v>
      </c>
      <c r="AC74" s="112">
        <f>VLOOKUP($A74,'RevPAR Raw Data'!$B$6:$BE$43,'RevPAR Raw Data'!L$1,FALSE)</f>
        <v>64.905152238805897</v>
      </c>
      <c r="AD74" s="111">
        <f>VLOOKUP($A74,'RevPAR Raw Data'!$B$6:$BE$43,'RevPAR Raw Data'!N$1,FALSE)</f>
        <v>90.443674958540598</v>
      </c>
      <c r="AE74" s="111">
        <f>VLOOKUP($A74,'RevPAR Raw Data'!$B$6:$BE$43,'RevPAR Raw Data'!O$1,FALSE)</f>
        <v>93.9853244886677</v>
      </c>
      <c r="AF74" s="112">
        <f>VLOOKUP($A74,'RevPAR Raw Data'!$B$6:$BE$43,'RevPAR Raw Data'!P$1,FALSE)</f>
        <v>92.214499723604206</v>
      </c>
      <c r="AG74" s="113">
        <f>VLOOKUP($A74,'RevPAR Raw Data'!$B$6:$BE$43,'RevPAR Raw Data'!R$1,FALSE)</f>
        <v>72.707822948748301</v>
      </c>
    </row>
    <row r="75" spans="1:33" x14ac:dyDescent="0.2">
      <c r="A75" s="90" t="s">
        <v>14</v>
      </c>
      <c r="B75" s="78">
        <f>(VLOOKUP($A74,'Occupancy Raw Data'!$B$8:$BE$51,'Occupancy Raw Data'!T$3,FALSE))/100</f>
        <v>-7.0297178203851396E-3</v>
      </c>
      <c r="C75" s="79">
        <f>(VLOOKUP($A74,'Occupancy Raw Data'!$B$8:$BE$51,'Occupancy Raw Data'!U$3,FALSE))/100</f>
        <v>-2.88005530131573E-3</v>
      </c>
      <c r="D75" s="79">
        <f>(VLOOKUP($A74,'Occupancy Raw Data'!$B$8:$BE$51,'Occupancy Raw Data'!V$3,FALSE))/100</f>
        <v>1.7750700358846003E-2</v>
      </c>
      <c r="E75" s="79">
        <f>(VLOOKUP($A74,'Occupancy Raw Data'!$B$8:$BE$51,'Occupancy Raw Data'!W$3,FALSE))/100</f>
        <v>-6.0771833491781299E-3</v>
      </c>
      <c r="F75" s="79">
        <f>(VLOOKUP($A74,'Occupancy Raw Data'!$B$8:$BE$51,'Occupancy Raw Data'!X$3,FALSE))/100</f>
        <v>1.4502435045042198E-2</v>
      </c>
      <c r="G75" s="79">
        <f>(VLOOKUP($A74,'Occupancy Raw Data'!$B$8:$BE$51,'Occupancy Raw Data'!Y$3,FALSE))/100</f>
        <v>3.6177538915513302E-3</v>
      </c>
      <c r="H75" s="80">
        <f>(VLOOKUP($A74,'Occupancy Raw Data'!$B$8:$BE$51,'Occupancy Raw Data'!AA$3,FALSE))/100</f>
        <v>3.4163655013702901E-2</v>
      </c>
      <c r="I75" s="80">
        <f>(VLOOKUP($A74,'Occupancy Raw Data'!$B$8:$BE$51,'Occupancy Raw Data'!AB$3,FALSE))/100</f>
        <v>3.3688097045041096E-2</v>
      </c>
      <c r="J75" s="79">
        <f>(VLOOKUP($A74,'Occupancy Raw Data'!$B$8:$BE$51,'Occupancy Raw Data'!AC$3,FALSE))/100</f>
        <v>3.3922685221745401E-2</v>
      </c>
      <c r="K75" s="81">
        <f>(VLOOKUP($A74,'Occupancy Raw Data'!$B$8:$BE$51,'Occupancy Raw Data'!AE$3,FALSE))/100</f>
        <v>1.3405183235444399E-2</v>
      </c>
      <c r="M75" s="78">
        <f>(VLOOKUP($A74,'ADR Raw Data'!$B$6:$BE$49,'ADR Raw Data'!T$1,FALSE))/100</f>
        <v>2.4557289007881199E-2</v>
      </c>
      <c r="N75" s="79">
        <f>(VLOOKUP($A74,'ADR Raw Data'!$B$6:$BE$49,'ADR Raw Data'!U$1,FALSE))/100</f>
        <v>2.6773144888350503E-2</v>
      </c>
      <c r="O75" s="79">
        <f>(VLOOKUP($A74,'ADR Raw Data'!$B$6:$BE$49,'ADR Raw Data'!V$1,FALSE))/100</f>
        <v>3.59515363504972E-2</v>
      </c>
      <c r="P75" s="79">
        <f>(VLOOKUP($A74,'ADR Raw Data'!$B$6:$BE$49,'ADR Raw Data'!W$1,FALSE))/100</f>
        <v>2.2206064810329197E-2</v>
      </c>
      <c r="Q75" s="79">
        <f>(VLOOKUP($A74,'ADR Raw Data'!$B$6:$BE$49,'ADR Raw Data'!X$1,FALSE))/100</f>
        <v>2.6428831258421402E-2</v>
      </c>
      <c r="R75" s="79">
        <f>(VLOOKUP($A74,'ADR Raw Data'!$B$6:$BE$49,'ADR Raw Data'!Y$1,FALSE))/100</f>
        <v>2.7448697613913803E-2</v>
      </c>
      <c r="S75" s="80">
        <f>(VLOOKUP($A74,'ADR Raw Data'!$B$6:$BE$49,'ADR Raw Data'!AA$1,FALSE))/100</f>
        <v>1.92284890152499E-2</v>
      </c>
      <c r="T75" s="80">
        <f>(VLOOKUP($A74,'ADR Raw Data'!$B$6:$BE$49,'ADR Raw Data'!AB$1,FALSE))/100</f>
        <v>5.0068803216450498E-2</v>
      </c>
      <c r="U75" s="79">
        <f>(VLOOKUP($A74,'ADR Raw Data'!$B$6:$BE$49,'ADR Raw Data'!AC$1,FALSE))/100</f>
        <v>3.47170801006354E-2</v>
      </c>
      <c r="V75" s="81">
        <f>(VLOOKUP($A74,'ADR Raw Data'!$B$6:$BE$49,'ADR Raw Data'!AE$1,FALSE))/100</f>
        <v>3.1023895784828198E-2</v>
      </c>
      <c r="X75" s="78">
        <f>(VLOOKUP($A74,'RevPAR Raw Data'!$B$6:$BE$43,'RevPAR Raw Data'!T$1,FALSE))/100</f>
        <v>1.7354940375337E-2</v>
      </c>
      <c r="Y75" s="79">
        <f>(VLOOKUP($A74,'RevPAR Raw Data'!$B$6:$BE$43,'RevPAR Raw Data'!U$1,FALSE))/100</f>
        <v>2.3815981449166201E-2</v>
      </c>
      <c r="Z75" s="79">
        <f>(VLOOKUP($A74,'RevPAR Raw Data'!$B$6:$BE$43,'RevPAR Raw Data'!V$1,FALSE))/100</f>
        <v>5.4340401658541107E-2</v>
      </c>
      <c r="AA75" s="79">
        <f>(VLOOKUP($A74,'RevPAR Raw Data'!$B$6:$BE$43,'RevPAR Raw Data'!W$1,FALSE))/100</f>
        <v>1.5993931133834901E-2</v>
      </c>
      <c r="AB75" s="79">
        <f>(VLOOKUP($A74,'RevPAR Raw Data'!$B$6:$BE$43,'RevPAR Raw Data'!X$1,FALSE))/100</f>
        <v>4.1314548712105201E-2</v>
      </c>
      <c r="AC75" s="79">
        <f>(VLOOKUP($A74,'RevPAR Raw Data'!$B$6:$BE$43,'RevPAR Raw Data'!Y$1,FALSE))/100</f>
        <v>3.1165754138075902E-2</v>
      </c>
      <c r="AD75" s="80">
        <f>(VLOOKUP($A74,'RevPAR Raw Data'!$B$6:$BE$43,'RevPAR Raw Data'!AA$1,FALSE))/100</f>
        <v>5.4049059494104601E-2</v>
      </c>
      <c r="AE75" s="80">
        <f>(VLOOKUP($A74,'RevPAR Raw Data'!$B$6:$BE$43,'RevPAR Raw Data'!AB$1,FALSE))/100</f>
        <v>8.5443622963176397E-2</v>
      </c>
      <c r="AF75" s="79">
        <f>(VLOOKUP($A74,'RevPAR Raw Data'!$B$6:$BE$43,'RevPAR Raw Data'!AC$1,FALSE))/100</f>
        <v>6.9817461902452804E-2</v>
      </c>
      <c r="AG75" s="81">
        <f>(VLOOKUP($A74,'RevPAR Raw Data'!$B$6:$BE$43,'RevPAR Raw Data'!AE$1,FALSE))/100</f>
        <v>4.48449600279456E-2</v>
      </c>
    </row>
    <row r="76" spans="1:33" x14ac:dyDescent="0.2">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x14ac:dyDescent="0.2">
      <c r="A77" s="105" t="s">
        <v>40</v>
      </c>
      <c r="B77" s="106">
        <f>(VLOOKUP($A77,'Occupancy Raw Data'!$B$8:$BE$45,'Occupancy Raw Data'!G$3,FALSE))/100</f>
        <v>0.68734015345268507</v>
      </c>
      <c r="C77" s="107">
        <f>(VLOOKUP($A77,'Occupancy Raw Data'!$B$8:$BE$45,'Occupancy Raw Data'!H$3,FALSE))/100</f>
        <v>0.86609426379247301</v>
      </c>
      <c r="D77" s="107">
        <f>(VLOOKUP($A77,'Occupancy Raw Data'!$B$8:$BE$45,'Occupancy Raw Data'!I$3,FALSE))/100</f>
        <v>0.92363902082572091</v>
      </c>
      <c r="E77" s="107">
        <f>(VLOOKUP($A77,'Occupancy Raw Data'!$B$8:$BE$45,'Occupancy Raw Data'!J$3,FALSE))/100</f>
        <v>0.94638290098648103</v>
      </c>
      <c r="F77" s="107">
        <f>(VLOOKUP($A77,'Occupancy Raw Data'!$B$8:$BE$45,'Occupancy Raw Data'!K$3,FALSE))/100</f>
        <v>0.87495432955791008</v>
      </c>
      <c r="G77" s="108">
        <f>(VLOOKUP($A77,'Occupancy Raw Data'!$B$8:$BE$45,'Occupancy Raw Data'!L$3,FALSE))/100</f>
        <v>0.85968213372305402</v>
      </c>
      <c r="H77" s="88">
        <f>(VLOOKUP($A77,'Occupancy Raw Data'!$B$8:$BE$45,'Occupancy Raw Data'!N$3,FALSE))/100</f>
        <v>0.83284618195104099</v>
      </c>
      <c r="I77" s="88">
        <f>(VLOOKUP($A77,'Occupancy Raw Data'!$B$8:$BE$45,'Occupancy Raw Data'!O$3,FALSE))/100</f>
        <v>0.78266900952557095</v>
      </c>
      <c r="J77" s="108">
        <f>(VLOOKUP($A77,'Occupancy Raw Data'!$B$8:$BE$45,'Occupancy Raw Data'!P$3,FALSE))/100</f>
        <v>0.80775759573830597</v>
      </c>
      <c r="K77" s="109">
        <f>(VLOOKUP($A77,'Occupancy Raw Data'!$B$8:$BE$45,'Occupancy Raw Data'!R$3,FALSE))/100</f>
        <v>0.84484655144169696</v>
      </c>
      <c r="M77" s="110">
        <f>VLOOKUP($A77,'ADR Raw Data'!$B$6:$BE$43,'ADR Raw Data'!G$1,FALSE)</f>
        <v>118.98252491694301</v>
      </c>
      <c r="N77" s="111">
        <f>VLOOKUP($A77,'ADR Raw Data'!$B$6:$BE$43,'ADR Raw Data'!H$1,FALSE)</f>
        <v>143.13895591647301</v>
      </c>
      <c r="O77" s="111">
        <f>VLOOKUP($A77,'ADR Raw Data'!$B$6:$BE$43,'ADR Raw Data'!I$1,FALSE)</f>
        <v>156.595415348101</v>
      </c>
      <c r="P77" s="111">
        <f>VLOOKUP($A77,'ADR Raw Data'!$B$6:$BE$43,'ADR Raw Data'!J$1,FALSE)</f>
        <v>163.95532381044299</v>
      </c>
      <c r="Q77" s="111">
        <f>VLOOKUP($A77,'ADR Raw Data'!$B$6:$BE$43,'ADR Raw Data'!K$1,FALSE)</f>
        <v>139.56579914395999</v>
      </c>
      <c r="R77" s="112">
        <f>VLOOKUP($A77,'ADR Raw Data'!$B$6:$BE$43,'ADR Raw Data'!L$1,FALSE)</f>
        <v>146.02354108672</v>
      </c>
      <c r="S77" s="111">
        <f>VLOOKUP($A77,'ADR Raw Data'!$B$6:$BE$43,'ADR Raw Data'!N$1,FALSE)</f>
        <v>127.635411274402</v>
      </c>
      <c r="T77" s="111">
        <f>VLOOKUP($A77,'ADR Raw Data'!$B$6:$BE$43,'ADR Raw Data'!O$1,FALSE)</f>
        <v>123.73339005080901</v>
      </c>
      <c r="U77" s="112">
        <f>VLOOKUP($A77,'ADR Raw Data'!$B$6:$BE$43,'ADR Raw Data'!P$1,FALSE)</f>
        <v>125.74499817130599</v>
      </c>
      <c r="V77" s="113">
        <f>VLOOKUP($A77,'ADR Raw Data'!$B$6:$BE$43,'ADR Raw Data'!R$1,FALSE)</f>
        <v>140.484023866538</v>
      </c>
      <c r="X77" s="110">
        <f>VLOOKUP($A77,'RevPAR Raw Data'!$B$6:$BE$43,'RevPAR Raw Data'!G$1,FALSE)</f>
        <v>81.781466934599905</v>
      </c>
      <c r="Y77" s="111">
        <f>VLOOKUP($A77,'RevPAR Raw Data'!$B$6:$BE$43,'RevPAR Raw Data'!H$1,FALSE)</f>
        <v>123.971828644501</v>
      </c>
      <c r="Z77" s="111">
        <f>VLOOKUP($A77,'RevPAR Raw Data'!$B$6:$BE$43,'RevPAR Raw Data'!I$1,FALSE)</f>
        <v>144.63763609791701</v>
      </c>
      <c r="AA77" s="111">
        <f>VLOOKUP($A77,'RevPAR Raw Data'!$B$6:$BE$43,'RevPAR Raw Data'!J$1,FALSE)</f>
        <v>155.16451497990499</v>
      </c>
      <c r="AB77" s="111">
        <f>VLOOKUP($A77,'RevPAR Raw Data'!$B$6:$BE$43,'RevPAR Raw Data'!K$1,FALSE)</f>
        <v>122.113700219218</v>
      </c>
      <c r="AC77" s="112">
        <f>VLOOKUP($A77,'RevPAR Raw Data'!$B$6:$BE$43,'RevPAR Raw Data'!L$1,FALSE)</f>
        <v>125.533829375228</v>
      </c>
      <c r="AD77" s="111">
        <f>VLOOKUP($A77,'RevPAR Raw Data'!$B$6:$BE$43,'RevPAR Raw Data'!N$1,FALSE)</f>
        <v>106.300664961636</v>
      </c>
      <c r="AE77" s="111">
        <f>VLOOKUP($A77,'RevPAR Raw Data'!$B$6:$BE$43,'RevPAR Raw Data'!O$1,FALSE)</f>
        <v>96.842289836308098</v>
      </c>
      <c r="AF77" s="112">
        <f>VLOOKUP($A77,'RevPAR Raw Data'!$B$6:$BE$43,'RevPAR Raw Data'!P$1,FALSE)</f>
        <v>101.57147739897199</v>
      </c>
      <c r="AG77" s="113">
        <f>VLOOKUP($A77,'RevPAR Raw Data'!$B$6:$BE$43,'RevPAR Raw Data'!R$1,FALSE)</f>
        <v>118.687443096298</v>
      </c>
    </row>
    <row r="78" spans="1:33" x14ac:dyDescent="0.2">
      <c r="A78" s="90" t="s">
        <v>14</v>
      </c>
      <c r="B78" s="78">
        <f>(VLOOKUP($A77,'Occupancy Raw Data'!$B$8:$BE$51,'Occupancy Raw Data'!T$3,FALSE))/100</f>
        <v>9.3665444891587998E-2</v>
      </c>
      <c r="C78" s="79">
        <f>(VLOOKUP($A77,'Occupancy Raw Data'!$B$8:$BE$51,'Occupancy Raw Data'!U$3,FALSE))/100</f>
        <v>2.2190957479463501E-2</v>
      </c>
      <c r="D78" s="79">
        <f>(VLOOKUP($A77,'Occupancy Raw Data'!$B$8:$BE$51,'Occupancy Raw Data'!V$3,FALSE))/100</f>
        <v>2.0212278320123903E-2</v>
      </c>
      <c r="E78" s="79">
        <f>(VLOOKUP($A77,'Occupancy Raw Data'!$B$8:$BE$51,'Occupancy Raw Data'!W$3,FALSE))/100</f>
        <v>9.5836208742765307E-3</v>
      </c>
      <c r="F78" s="79">
        <f>(VLOOKUP($A77,'Occupancy Raw Data'!$B$8:$BE$51,'Occupancy Raw Data'!X$3,FALSE))/100</f>
        <v>4.5759380629072199E-2</v>
      </c>
      <c r="G78" s="79">
        <f>(VLOOKUP($A77,'Occupancy Raw Data'!$B$8:$BE$51,'Occupancy Raw Data'!Y$3,FALSE))/100</f>
        <v>3.4471869960071497E-2</v>
      </c>
      <c r="H78" s="80">
        <f>(VLOOKUP($A77,'Occupancy Raw Data'!$B$8:$BE$51,'Occupancy Raw Data'!AA$3,FALSE))/100</f>
        <v>-2.9113523185556298E-2</v>
      </c>
      <c r="I78" s="80">
        <f>(VLOOKUP($A77,'Occupancy Raw Data'!$B$8:$BE$51,'Occupancy Raw Data'!AB$3,FALSE))/100</f>
        <v>-6.7396093193027098E-2</v>
      </c>
      <c r="J78" s="79">
        <f>(VLOOKUP($A77,'Occupancy Raw Data'!$B$8:$BE$51,'Occupancy Raw Data'!AC$3,FALSE))/100</f>
        <v>-4.8045122751066101E-2</v>
      </c>
      <c r="K78" s="81">
        <f>(VLOOKUP($A77,'Occupancy Raw Data'!$B$8:$BE$51,'Occupancy Raw Data'!AE$3,FALSE))/100</f>
        <v>1.0543279464323102E-2</v>
      </c>
      <c r="M78" s="78">
        <f>(VLOOKUP($A77,'ADR Raw Data'!$B$6:$BE$49,'ADR Raw Data'!T$1,FALSE))/100</f>
        <v>3.4603591188985899E-2</v>
      </c>
      <c r="N78" s="79">
        <f>(VLOOKUP($A77,'ADR Raw Data'!$B$6:$BE$49,'ADR Raw Data'!U$1,FALSE))/100</f>
        <v>2.6105105220291903E-2</v>
      </c>
      <c r="O78" s="79">
        <f>(VLOOKUP($A77,'ADR Raw Data'!$B$6:$BE$49,'ADR Raw Data'!V$1,FALSE))/100</f>
        <v>5.0955834770207098E-2</v>
      </c>
      <c r="P78" s="79">
        <f>(VLOOKUP($A77,'ADR Raw Data'!$B$6:$BE$49,'ADR Raw Data'!W$1,FALSE))/100</f>
        <v>9.9844385349957904E-2</v>
      </c>
      <c r="Q78" s="79">
        <f>(VLOOKUP($A77,'ADR Raw Data'!$B$6:$BE$49,'ADR Raw Data'!X$1,FALSE))/100</f>
        <v>7.8594041822020302E-2</v>
      </c>
      <c r="R78" s="79">
        <f>(VLOOKUP($A77,'ADR Raw Data'!$B$6:$BE$49,'ADR Raw Data'!Y$1,FALSE))/100</f>
        <v>5.8221589608518601E-2</v>
      </c>
      <c r="S78" s="80">
        <f>(VLOOKUP($A77,'ADR Raw Data'!$B$6:$BE$49,'ADR Raw Data'!AA$1,FALSE))/100</f>
        <v>6.31667107397062E-2</v>
      </c>
      <c r="T78" s="80">
        <f>(VLOOKUP($A77,'ADR Raw Data'!$B$6:$BE$49,'ADR Raw Data'!AB$1,FALSE))/100</f>
        <v>5.8601360148531498E-2</v>
      </c>
      <c r="U78" s="79">
        <f>(VLOOKUP($A77,'ADR Raw Data'!$B$6:$BE$49,'ADR Raw Data'!AC$1,FALSE))/100</f>
        <v>6.1270609871465202E-2</v>
      </c>
      <c r="V78" s="81">
        <f>(VLOOKUP($A77,'ADR Raw Data'!$B$6:$BE$49,'ADR Raw Data'!AE$1,FALSE))/100</f>
        <v>6.1589533414420805E-2</v>
      </c>
      <c r="X78" s="78">
        <f>(VLOOKUP($A77,'RevPAR Raw Data'!$B$6:$BE$43,'RevPAR Raw Data'!T$1,FALSE))/100</f>
        <v>0.13151019684413601</v>
      </c>
      <c r="Y78" s="79">
        <f>(VLOOKUP($A77,'RevPAR Raw Data'!$B$6:$BE$43,'RevPAR Raw Data'!U$1,FALSE))/100</f>
        <v>4.8875359979695998E-2</v>
      </c>
      <c r="Z78" s="79">
        <f>(VLOOKUP($A77,'RevPAR Raw Data'!$B$6:$BE$43,'RevPAR Raw Data'!V$1,FALSE))/100</f>
        <v>7.2198046604740704E-2</v>
      </c>
      <c r="AA78" s="79">
        <f>(VLOOKUP($A77,'RevPAR Raw Data'!$B$6:$BE$43,'RevPAR Raw Data'!W$1,FALSE))/100</f>
        <v>0.110384876959853</v>
      </c>
      <c r="AB78" s="79">
        <f>(VLOOKUP($A77,'RevPAR Raw Data'!$B$6:$BE$43,'RevPAR Raw Data'!X$1,FALSE))/100</f>
        <v>0.127949837126003</v>
      </c>
      <c r="AC78" s="79">
        <f>(VLOOKUP($A77,'RevPAR Raw Data'!$B$6:$BE$43,'RevPAR Raw Data'!Y$1,FALSE))/100</f>
        <v>9.4700466634443606E-2</v>
      </c>
      <c r="AD78" s="80">
        <f>(VLOOKUP($A77,'RevPAR Raw Data'!$B$6:$BE$43,'RevPAR Raw Data'!AA$1,FALSE))/100</f>
        <v>3.2214182056474104E-2</v>
      </c>
      <c r="AE78" s="80">
        <f>(VLOOKUP($A77,'RevPAR Raw Data'!$B$6:$BE$43,'RevPAR Raw Data'!AB$1,FALSE))/100</f>
        <v>-1.27442357743041E-2</v>
      </c>
      <c r="AF78" s="79">
        <f>(VLOOKUP($A77,'RevPAR Raw Data'!$B$6:$BE$43,'RevPAR Raw Data'!AC$1,FALSE))/100</f>
        <v>1.02817331480918E-2</v>
      </c>
      <c r="AG78" s="81">
        <f>(VLOOKUP($A77,'RevPAR Raw Data'!$B$6:$BE$43,'RevPAR Raw Data'!AE$1,FALSE))/100</f>
        <v>7.2782168541609502E-2</v>
      </c>
    </row>
    <row r="79" spans="1:33" x14ac:dyDescent="0.2">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x14ac:dyDescent="0.2">
      <c r="A80" s="132" t="s">
        <v>41</v>
      </c>
      <c r="B80" s="106">
        <f>(VLOOKUP($A80,'Occupancy Raw Data'!$B$8:$BE$45,'Occupancy Raw Data'!G$3,FALSE))/100</f>
        <v>0.62954933816215597</v>
      </c>
      <c r="C80" s="107">
        <f>(VLOOKUP($A80,'Occupancy Raw Data'!$B$8:$BE$45,'Occupancy Raw Data'!H$3,FALSE))/100</f>
        <v>0.71858501874569602</v>
      </c>
      <c r="D80" s="107">
        <f>(VLOOKUP($A80,'Occupancy Raw Data'!$B$8:$BE$45,'Occupancy Raw Data'!I$3,FALSE))/100</f>
        <v>0.75123058481471006</v>
      </c>
      <c r="E80" s="107">
        <f>(VLOOKUP($A80,'Occupancy Raw Data'!$B$8:$BE$45,'Occupancy Raw Data'!J$3,FALSE))/100</f>
        <v>0.77367441148715799</v>
      </c>
      <c r="F80" s="107">
        <f>(VLOOKUP($A80,'Occupancy Raw Data'!$B$8:$BE$45,'Occupancy Raw Data'!K$3,FALSE))/100</f>
        <v>0.77163406360784503</v>
      </c>
      <c r="G80" s="108">
        <f>(VLOOKUP($A80,'Occupancy Raw Data'!$B$8:$BE$45,'Occupancy Raw Data'!L$3,FALSE))/100</f>
        <v>0.72893468336351308</v>
      </c>
      <c r="H80" s="88">
        <f>(VLOOKUP($A80,'Occupancy Raw Data'!$B$8:$BE$45,'Occupancy Raw Data'!N$3,FALSE))/100</f>
        <v>0.85656354408426594</v>
      </c>
      <c r="I80" s="88">
        <f>(VLOOKUP($A80,'Occupancy Raw Data'!$B$8:$BE$45,'Occupancy Raw Data'!O$3,FALSE))/100</f>
        <v>0.87936443163559308</v>
      </c>
      <c r="J80" s="108">
        <f>(VLOOKUP($A80,'Occupancy Raw Data'!$B$8:$BE$45,'Occupancy Raw Data'!P$3,FALSE))/100</f>
        <v>0.86796398785993001</v>
      </c>
      <c r="K80" s="109">
        <f>(VLOOKUP($A80,'Occupancy Raw Data'!$B$8:$BE$45,'Occupancy Raw Data'!R$3,FALSE))/100</f>
        <v>0.76865734179106093</v>
      </c>
      <c r="M80" s="110">
        <f>VLOOKUP($A80,'ADR Raw Data'!$B$6:$BE$43,'ADR Raw Data'!G$1,FALSE)</f>
        <v>141.55771506238801</v>
      </c>
      <c r="N80" s="111">
        <f>VLOOKUP($A80,'ADR Raw Data'!$B$6:$BE$43,'ADR Raw Data'!H$1,FALSE)</f>
        <v>145.39499448447199</v>
      </c>
      <c r="O80" s="111">
        <f>VLOOKUP($A80,'ADR Raw Data'!$B$6:$BE$43,'ADR Raw Data'!I$1,FALSE)</f>
        <v>151.283133376336</v>
      </c>
      <c r="P80" s="111">
        <f>VLOOKUP($A80,'ADR Raw Data'!$B$6:$BE$43,'ADR Raw Data'!J$1,FALSE)</f>
        <v>154.390900296686</v>
      </c>
      <c r="Q80" s="111">
        <f>VLOOKUP($A80,'ADR Raw Data'!$B$6:$BE$43,'ADR Raw Data'!K$1,FALSE)</f>
        <v>155.208650342092</v>
      </c>
      <c r="R80" s="112">
        <f>VLOOKUP($A80,'ADR Raw Data'!$B$6:$BE$43,'ADR Raw Data'!L$1,FALSE)</f>
        <v>149.93313677993601</v>
      </c>
      <c r="S80" s="111">
        <f>VLOOKUP($A80,'ADR Raw Data'!$B$6:$BE$43,'ADR Raw Data'!N$1,FALSE)</f>
        <v>196.513065544141</v>
      </c>
      <c r="T80" s="111">
        <f>VLOOKUP($A80,'ADR Raw Data'!$B$6:$BE$43,'ADR Raw Data'!O$1,FALSE)</f>
        <v>198.35864603961801</v>
      </c>
      <c r="U80" s="112">
        <f>VLOOKUP($A80,'ADR Raw Data'!$B$6:$BE$43,'ADR Raw Data'!P$1,FALSE)</f>
        <v>197.44797636195301</v>
      </c>
      <c r="V80" s="113">
        <f>VLOOKUP($A80,'ADR Raw Data'!$B$6:$BE$43,'ADR Raw Data'!R$1,FALSE)</f>
        <v>165.262713025198</v>
      </c>
      <c r="X80" s="110">
        <f>VLOOKUP($A80,'RevPAR Raw Data'!$B$6:$BE$43,'RevPAR Raw Data'!G$1,FALSE)</f>
        <v>89.117565829273801</v>
      </c>
      <c r="Y80" s="111">
        <f>VLOOKUP($A80,'RevPAR Raw Data'!$B$6:$BE$43,'RevPAR Raw Data'!H$1,FALSE)</f>
        <v>104.478664837154</v>
      </c>
      <c r="Z80" s="111">
        <f>VLOOKUP($A80,'RevPAR Raw Data'!$B$6:$BE$43,'RevPAR Raw Data'!I$1,FALSE)</f>
        <v>113.64851675890699</v>
      </c>
      <c r="AA80" s="111">
        <f>VLOOKUP($A80,'RevPAR Raw Data'!$B$6:$BE$43,'RevPAR Raw Data'!J$1,FALSE)</f>
        <v>119.448288926011</v>
      </c>
      <c r="AB80" s="111">
        <f>VLOOKUP($A80,'RevPAR Raw Data'!$B$6:$BE$43,'RevPAR Raw Data'!K$1,FALSE)</f>
        <v>119.764281570557</v>
      </c>
      <c r="AC80" s="112">
        <f>VLOOKUP($A80,'RevPAR Raw Data'!$B$6:$BE$43,'RevPAR Raw Data'!L$1,FALSE)</f>
        <v>109.29146358438101</v>
      </c>
      <c r="AD80" s="111">
        <f>VLOOKUP($A80,'RevPAR Raw Data'!$B$6:$BE$43,'RevPAR Raw Data'!N$1,FALSE)</f>
        <v>168.32592788135301</v>
      </c>
      <c r="AE80" s="111">
        <f>VLOOKUP($A80,'RevPAR Raw Data'!$B$6:$BE$43,'RevPAR Raw Data'!O$1,FALSE)</f>
        <v>174.42953803463399</v>
      </c>
      <c r="AF80" s="112">
        <f>VLOOKUP($A80,'RevPAR Raw Data'!$B$6:$BE$43,'RevPAR Raw Data'!P$1,FALSE)</f>
        <v>171.377732957994</v>
      </c>
      <c r="AG80" s="113">
        <f>VLOOKUP($A80,'RevPAR Raw Data'!$B$6:$BE$43,'RevPAR Raw Data'!R$1,FALSE)</f>
        <v>127.03039769112701</v>
      </c>
    </row>
    <row r="81" spans="1:33" x14ac:dyDescent="0.2">
      <c r="A81" s="90" t="s">
        <v>14</v>
      </c>
      <c r="B81" s="78">
        <f>(VLOOKUP($A80,'Occupancy Raw Data'!$B$8:$BE$51,'Occupancy Raw Data'!T$3,FALSE))/100</f>
        <v>-7.3268260864819995E-2</v>
      </c>
      <c r="C81" s="79">
        <f>(VLOOKUP($A80,'Occupancy Raw Data'!$B$8:$BE$51,'Occupancy Raw Data'!U$3,FALSE))/100</f>
        <v>-7.9263591365404701E-2</v>
      </c>
      <c r="D81" s="79">
        <f>(VLOOKUP($A80,'Occupancy Raw Data'!$B$8:$BE$51,'Occupancy Raw Data'!V$3,FALSE))/100</f>
        <v>-5.8074090025120401E-2</v>
      </c>
      <c r="E81" s="79">
        <f>(VLOOKUP($A80,'Occupancy Raw Data'!$B$8:$BE$51,'Occupancy Raw Data'!W$3,FALSE))/100</f>
        <v>-8.0908462566087695E-3</v>
      </c>
      <c r="F81" s="79">
        <f>(VLOOKUP($A80,'Occupancy Raw Data'!$B$8:$BE$51,'Occupancy Raw Data'!X$3,FALSE))/100</f>
        <v>-8.81981786359173E-3</v>
      </c>
      <c r="G81" s="79">
        <f>(VLOOKUP($A80,'Occupancy Raw Data'!$B$8:$BE$51,'Occupancy Raw Data'!Y$3,FALSE))/100</f>
        <v>-4.48470748927466E-2</v>
      </c>
      <c r="H81" s="80">
        <f>(VLOOKUP($A80,'Occupancy Raw Data'!$B$8:$BE$51,'Occupancy Raw Data'!AA$3,FALSE))/100</f>
        <v>1.9533613474539101E-3</v>
      </c>
      <c r="I81" s="80">
        <f>(VLOOKUP($A80,'Occupancy Raw Data'!$B$8:$BE$51,'Occupancy Raw Data'!AB$3,FALSE))/100</f>
        <v>8.0072210387936403E-3</v>
      </c>
      <c r="J81" s="79">
        <f>(VLOOKUP($A80,'Occupancy Raw Data'!$B$8:$BE$51,'Occupancy Raw Data'!AC$3,FALSE))/100</f>
        <v>5.01093331149803E-3</v>
      </c>
      <c r="K81" s="81">
        <f>(VLOOKUP($A80,'Occupancy Raw Data'!$B$8:$BE$51,'Occupancy Raw Data'!AE$3,FALSE))/100</f>
        <v>-2.9310861018924703E-2</v>
      </c>
      <c r="M81" s="78">
        <f>(VLOOKUP($A80,'ADR Raw Data'!$B$6:$BE$49,'ADR Raw Data'!T$1,FALSE))/100</f>
        <v>-2.5143619632701099E-2</v>
      </c>
      <c r="N81" s="79">
        <f>(VLOOKUP($A80,'ADR Raw Data'!$B$6:$BE$49,'ADR Raw Data'!U$1,FALSE))/100</f>
        <v>-4.3431557437245097E-2</v>
      </c>
      <c r="O81" s="79">
        <f>(VLOOKUP($A80,'ADR Raw Data'!$B$6:$BE$49,'ADR Raw Data'!V$1,FALSE))/100</f>
        <v>-1.6712291483127598E-2</v>
      </c>
      <c r="P81" s="79">
        <f>(VLOOKUP($A80,'ADR Raw Data'!$B$6:$BE$49,'ADR Raw Data'!W$1,FALSE))/100</f>
        <v>6.0670168079674505E-3</v>
      </c>
      <c r="Q81" s="79">
        <f>(VLOOKUP($A80,'ADR Raw Data'!$B$6:$BE$49,'ADR Raw Data'!X$1,FALSE))/100</f>
        <v>-1.03034958794288E-3</v>
      </c>
      <c r="R81" s="79">
        <f>(VLOOKUP($A80,'ADR Raw Data'!$B$6:$BE$49,'ADR Raw Data'!Y$1,FALSE))/100</f>
        <v>-1.46578619143218E-2</v>
      </c>
      <c r="S81" s="80">
        <f>(VLOOKUP($A80,'ADR Raw Data'!$B$6:$BE$49,'ADR Raw Data'!AA$1,FALSE))/100</f>
        <v>8.0946828286438191E-3</v>
      </c>
      <c r="T81" s="80">
        <f>(VLOOKUP($A80,'ADR Raw Data'!$B$6:$BE$49,'ADR Raw Data'!AB$1,FALSE))/100</f>
        <v>2.2213697559202001E-3</v>
      </c>
      <c r="U81" s="79">
        <f>(VLOOKUP($A80,'ADR Raw Data'!$B$6:$BE$49,'ADR Raw Data'!AC$1,FALSE))/100</f>
        <v>5.1201437784591094E-3</v>
      </c>
      <c r="V81" s="81">
        <f>(VLOOKUP($A80,'ADR Raw Data'!$B$6:$BE$49,'ADR Raw Data'!AE$1,FALSE))/100</f>
        <v>-4.2084893259677798E-3</v>
      </c>
      <c r="X81" s="78">
        <f>(VLOOKUP($A80,'RevPAR Raw Data'!$B$6:$BE$43,'RevPAR Raw Data'!T$1,FALSE))/100</f>
        <v>-9.6569651215186597E-2</v>
      </c>
      <c r="Y81" s="79">
        <f>(VLOOKUP($A80,'RevPAR Raw Data'!$B$6:$BE$43,'RevPAR Raw Data'!U$1,FALSE))/100</f>
        <v>-0.119252607581581</v>
      </c>
      <c r="Z81" s="79">
        <f>(VLOOKUP($A80,'RevPAR Raw Data'!$B$6:$BE$43,'RevPAR Raw Data'!V$1,FALSE))/100</f>
        <v>-7.3815830388130804E-2</v>
      </c>
      <c r="AA81" s="79">
        <f>(VLOOKUP($A80,'RevPAR Raw Data'!$B$6:$BE$43,'RevPAR Raw Data'!W$1,FALSE))/100</f>
        <v>-2.0729167488708401E-3</v>
      </c>
      <c r="AB81" s="79">
        <f>(VLOOKUP($A80,'RevPAR Raw Data'!$B$6:$BE$43,'RevPAR Raw Data'!X$1,FALSE))/100</f>
        <v>-9.8410799558331305E-3</v>
      </c>
      <c r="AC81" s="79">
        <f>(VLOOKUP($A80,'RevPAR Raw Data'!$B$6:$BE$43,'RevPAR Raw Data'!Y$1,FALSE))/100</f>
        <v>-5.88475745760293E-2</v>
      </c>
      <c r="AD81" s="80">
        <f>(VLOOKUP($A80,'RevPAR Raw Data'!$B$6:$BE$43,'RevPAR Raw Data'!AA$1,FALSE))/100</f>
        <v>1.0063856016655099E-2</v>
      </c>
      <c r="AE81" s="80">
        <f>(VLOOKUP($A80,'RevPAR Raw Data'!$B$6:$BE$43,'RevPAR Raw Data'!AB$1,FALSE))/100</f>
        <v>1.0246377793358298E-2</v>
      </c>
      <c r="AF81" s="79">
        <f>(VLOOKUP($A80,'RevPAR Raw Data'!$B$6:$BE$43,'RevPAR Raw Data'!AC$1,FALSE))/100</f>
        <v>1.01567337889762E-2</v>
      </c>
      <c r="AG81" s="81">
        <f>(VLOOKUP($A80,'RevPAR Raw Data'!$B$6:$BE$43,'RevPAR Raw Data'!AE$1,FALSE))/100</f>
        <v>-3.3395995899159397E-2</v>
      </c>
    </row>
    <row r="82" spans="1:33" x14ac:dyDescent="0.2">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x14ac:dyDescent="0.2">
      <c r="A83" s="105" t="s">
        <v>42</v>
      </c>
      <c r="B83" s="106">
        <f>(VLOOKUP($A83,'Occupancy Raw Data'!$B$8:$BE$45,'Occupancy Raw Data'!G$3,FALSE))/100</f>
        <v>0.67615539182853301</v>
      </c>
      <c r="C83" s="107">
        <f>(VLOOKUP($A83,'Occupancy Raw Data'!$B$8:$BE$45,'Occupancy Raw Data'!H$3,FALSE))/100</f>
        <v>0.80743469524447409</v>
      </c>
      <c r="D83" s="107">
        <f>(VLOOKUP($A83,'Occupancy Raw Data'!$B$8:$BE$45,'Occupancy Raw Data'!I$3,FALSE))/100</f>
        <v>0.84410582719356897</v>
      </c>
      <c r="E83" s="107">
        <f>(VLOOKUP($A83,'Occupancy Raw Data'!$B$8:$BE$45,'Occupancy Raw Data'!J$3,FALSE))/100</f>
        <v>0.8457803081044869</v>
      </c>
      <c r="F83" s="107">
        <f>(VLOOKUP($A83,'Occupancy Raw Data'!$B$8:$BE$45,'Occupancy Raw Data'!K$3,FALSE))/100</f>
        <v>0.80676490288010694</v>
      </c>
      <c r="G83" s="108">
        <f>(VLOOKUP($A83,'Occupancy Raw Data'!$B$8:$BE$45,'Occupancy Raw Data'!L$3,FALSE))/100</f>
        <v>0.79604822505023409</v>
      </c>
      <c r="H83" s="88">
        <f>(VLOOKUP($A83,'Occupancy Raw Data'!$B$8:$BE$45,'Occupancy Raw Data'!N$3,FALSE))/100</f>
        <v>0.86788345612859996</v>
      </c>
      <c r="I83" s="88">
        <f>(VLOOKUP($A83,'Occupancy Raw Data'!$B$8:$BE$45,'Occupancy Raw Data'!O$3,FALSE))/100</f>
        <v>0.87257200267916901</v>
      </c>
      <c r="J83" s="108">
        <f>(VLOOKUP($A83,'Occupancy Raw Data'!$B$8:$BE$45,'Occupancy Raw Data'!P$3,FALSE))/100</f>
        <v>0.87022772940388404</v>
      </c>
      <c r="K83" s="109">
        <f>(VLOOKUP($A83,'Occupancy Raw Data'!$B$8:$BE$45,'Occupancy Raw Data'!R$3,FALSE))/100</f>
        <v>0.81724236915127701</v>
      </c>
      <c r="M83" s="110">
        <f>VLOOKUP($A83,'ADR Raw Data'!$B$6:$BE$43,'ADR Raw Data'!G$1,FALSE)</f>
        <v>104.691640985636</v>
      </c>
      <c r="N83" s="111">
        <f>VLOOKUP($A83,'ADR Raw Data'!$B$6:$BE$43,'ADR Raw Data'!H$1,FALSE)</f>
        <v>111.968089216092</v>
      </c>
      <c r="O83" s="111">
        <f>VLOOKUP($A83,'ADR Raw Data'!$B$6:$BE$43,'ADR Raw Data'!I$1,FALSE)</f>
        <v>114.663987681015</v>
      </c>
      <c r="P83" s="111">
        <f>VLOOKUP($A83,'ADR Raw Data'!$B$6:$BE$43,'ADR Raw Data'!J$1,FALSE)</f>
        <v>115.451955790932</v>
      </c>
      <c r="Q83" s="111">
        <f>VLOOKUP($A83,'ADR Raw Data'!$B$6:$BE$43,'ADR Raw Data'!K$1,FALSE)</f>
        <v>111.180045703611</v>
      </c>
      <c r="R83" s="112">
        <f>VLOOKUP($A83,'ADR Raw Data'!$B$6:$BE$43,'ADR Raw Data'!L$1,FALSE)</f>
        <v>111.884283689524</v>
      </c>
      <c r="S83" s="111">
        <f>VLOOKUP($A83,'ADR Raw Data'!$B$6:$BE$43,'ADR Raw Data'!N$1,FALSE)</f>
        <v>144.03589986494299</v>
      </c>
      <c r="T83" s="111">
        <f>VLOOKUP($A83,'ADR Raw Data'!$B$6:$BE$43,'ADR Raw Data'!O$1,FALSE)</f>
        <v>143.45651049702499</v>
      </c>
      <c r="U83" s="112">
        <f>VLOOKUP($A83,'ADR Raw Data'!$B$6:$BE$43,'ADR Raw Data'!P$1,FALSE)</f>
        <v>143.74542478352799</v>
      </c>
      <c r="V83" s="113">
        <f>VLOOKUP($A83,'ADR Raw Data'!$B$6:$BE$43,'ADR Raw Data'!R$1,FALSE)</f>
        <v>121.577665627561</v>
      </c>
      <c r="X83" s="110">
        <f>VLOOKUP($A83,'RevPAR Raw Data'!$B$6:$BE$43,'RevPAR Raw Data'!G$1,FALSE)</f>
        <v>70.787817531815094</v>
      </c>
      <c r="Y83" s="111">
        <f>VLOOKUP($A83,'RevPAR Raw Data'!$B$6:$BE$43,'RevPAR Raw Data'!H$1,FALSE)</f>
        <v>90.406919993301997</v>
      </c>
      <c r="Z83" s="111">
        <f>VLOOKUP($A83,'RevPAR Raw Data'!$B$6:$BE$43,'RevPAR Raw Data'!I$1,FALSE)</f>
        <v>96.788540170797006</v>
      </c>
      <c r="AA83" s="111">
        <f>VLOOKUP($A83,'RevPAR Raw Data'!$B$6:$BE$43,'RevPAR Raw Data'!J$1,FALSE)</f>
        <v>97.646990740120501</v>
      </c>
      <c r="AB83" s="111">
        <f>VLOOKUP($A83,'RevPAR Raw Data'!$B$6:$BE$43,'RevPAR Raw Data'!K$1,FALSE)</f>
        <v>89.696158774279894</v>
      </c>
      <c r="AC83" s="112">
        <f>VLOOKUP($A83,'RevPAR Raw Data'!$B$6:$BE$43,'RevPAR Raw Data'!L$1,FALSE)</f>
        <v>89.065285442062901</v>
      </c>
      <c r="AD83" s="111">
        <f>VLOOKUP($A83,'RevPAR Raw Data'!$B$6:$BE$43,'RevPAR Raw Data'!N$1,FALSE)</f>
        <v>125.00637458137901</v>
      </c>
      <c r="AE83" s="111">
        <f>VLOOKUP($A83,'RevPAR Raw Data'!$B$6:$BE$43,'RevPAR Raw Data'!O$1,FALSE)</f>
        <v>125.17613466175401</v>
      </c>
      <c r="AF83" s="112">
        <f>VLOOKUP($A83,'RevPAR Raw Data'!$B$6:$BE$43,'RevPAR Raw Data'!P$1,FALSE)</f>
        <v>125.091254621567</v>
      </c>
      <c r="AG83" s="113">
        <f>VLOOKUP($A83,'RevPAR Raw Data'!$B$6:$BE$43,'RevPAR Raw Data'!R$1,FALSE)</f>
        <v>99.358419493349899</v>
      </c>
    </row>
    <row r="84" spans="1:33" x14ac:dyDescent="0.2">
      <c r="A84" s="90" t="s">
        <v>14</v>
      </c>
      <c r="B84" s="78">
        <f>(VLOOKUP($A83,'Occupancy Raw Data'!$B$8:$BE$51,'Occupancy Raw Data'!T$3,FALSE))/100</f>
        <v>-5.3935610326535002E-2</v>
      </c>
      <c r="C84" s="79">
        <f>(VLOOKUP($A83,'Occupancy Raw Data'!$B$8:$BE$51,'Occupancy Raw Data'!U$3,FALSE))/100</f>
        <v>-6.7481081857672709E-2</v>
      </c>
      <c r="D84" s="79">
        <f>(VLOOKUP($A83,'Occupancy Raw Data'!$B$8:$BE$51,'Occupancy Raw Data'!V$3,FALSE))/100</f>
        <v>-3.8684805105638501E-2</v>
      </c>
      <c r="E84" s="79">
        <f>(VLOOKUP($A83,'Occupancy Raw Data'!$B$8:$BE$51,'Occupancy Raw Data'!W$3,FALSE))/100</f>
        <v>-2.0276396090120399E-2</v>
      </c>
      <c r="F84" s="79">
        <f>(VLOOKUP($A83,'Occupancy Raw Data'!$B$8:$BE$51,'Occupancy Raw Data'!X$3,FALSE))/100</f>
        <v>-2.05975135181997E-2</v>
      </c>
      <c r="G84" s="79">
        <f>(VLOOKUP($A83,'Occupancy Raw Data'!$B$8:$BE$51,'Occupancy Raw Data'!Y$3,FALSE))/100</f>
        <v>-3.9901184579766602E-2</v>
      </c>
      <c r="H84" s="80">
        <f>(VLOOKUP($A83,'Occupancy Raw Data'!$B$8:$BE$51,'Occupancy Raw Data'!AA$3,FALSE))/100</f>
        <v>-1.8310329533604E-3</v>
      </c>
      <c r="I84" s="80">
        <f>(VLOOKUP($A83,'Occupancy Raw Data'!$B$8:$BE$51,'Occupancy Raw Data'!AB$3,FALSE))/100</f>
        <v>-1.07221299318833E-2</v>
      </c>
      <c r="J84" s="79">
        <f>(VLOOKUP($A83,'Occupancy Raw Data'!$B$8:$BE$51,'Occupancy Raw Data'!AC$3,FALSE))/100</f>
        <v>-6.3084444803946805E-3</v>
      </c>
      <c r="K84" s="81">
        <f>(VLOOKUP($A83,'Occupancy Raw Data'!$B$8:$BE$51,'Occupancy Raw Data'!AE$3,FALSE))/100</f>
        <v>-2.99238703982635E-2</v>
      </c>
      <c r="M84" s="78">
        <f>(VLOOKUP($A83,'ADR Raw Data'!$B$6:$BE$49,'ADR Raw Data'!T$1,FALSE))/100</f>
        <v>-2.0406165792761201E-2</v>
      </c>
      <c r="N84" s="79">
        <f>(VLOOKUP($A83,'ADR Raw Data'!$B$6:$BE$49,'ADR Raw Data'!U$1,FALSE))/100</f>
        <v>-3.0451053278673198E-2</v>
      </c>
      <c r="O84" s="79">
        <f>(VLOOKUP($A83,'ADR Raw Data'!$B$6:$BE$49,'ADR Raw Data'!V$1,FALSE))/100</f>
        <v>-1.6646610442849197E-2</v>
      </c>
      <c r="P84" s="79">
        <f>(VLOOKUP($A83,'ADR Raw Data'!$B$6:$BE$49,'ADR Raw Data'!W$1,FALSE))/100</f>
        <v>-1.8379275144570897E-2</v>
      </c>
      <c r="Q84" s="79">
        <f>(VLOOKUP($A83,'ADR Raw Data'!$B$6:$BE$49,'ADR Raw Data'!X$1,FALSE))/100</f>
        <v>-3.1593945686213799E-2</v>
      </c>
      <c r="R84" s="79">
        <f>(VLOOKUP($A83,'ADR Raw Data'!$B$6:$BE$49,'ADR Raw Data'!Y$1,FALSE))/100</f>
        <v>-2.3237029403994698E-2</v>
      </c>
      <c r="S84" s="80">
        <f>(VLOOKUP($A83,'ADR Raw Data'!$B$6:$BE$49,'ADR Raw Data'!AA$1,FALSE))/100</f>
        <v>-1.2378175042795701E-2</v>
      </c>
      <c r="T84" s="80">
        <f>(VLOOKUP($A83,'ADR Raw Data'!$B$6:$BE$49,'ADR Raw Data'!AB$1,FALSE))/100</f>
        <v>-1.8020694283567101E-2</v>
      </c>
      <c r="U84" s="79">
        <f>(VLOOKUP($A83,'ADR Raw Data'!$B$6:$BE$49,'ADR Raw Data'!AC$1,FALSE))/100</f>
        <v>-1.5213173742989401E-2</v>
      </c>
      <c r="V84" s="81">
        <f>(VLOOKUP($A83,'ADR Raw Data'!$B$6:$BE$49,'ADR Raw Data'!AE$1,FALSE))/100</f>
        <v>-1.85693279674304E-2</v>
      </c>
      <c r="X84" s="78">
        <f>(VLOOKUP($A83,'RevPAR Raw Data'!$B$6:$BE$43,'RevPAR Raw Data'!T$1,FALSE))/100</f>
        <v>-7.3241157112839197E-2</v>
      </c>
      <c r="Y84" s="79">
        <f>(VLOOKUP($A83,'RevPAR Raw Data'!$B$6:$BE$43,'RevPAR Raw Data'!U$1,FALSE))/100</f>
        <v>-9.5877265117395499E-2</v>
      </c>
      <c r="Z84" s="79">
        <f>(VLOOKUP($A83,'RevPAR Raw Data'!$B$6:$BE$43,'RevPAR Raw Data'!V$1,FALSE))/100</f>
        <v>-5.4687444667836704E-2</v>
      </c>
      <c r="AA84" s="79">
        <f>(VLOOKUP($A83,'RevPAR Raw Data'!$B$6:$BE$43,'RevPAR Raw Data'!W$1,FALSE))/100</f>
        <v>-3.82830057720107E-2</v>
      </c>
      <c r="AB84" s="79">
        <f>(VLOOKUP($A83,'RevPAR Raw Data'!$B$6:$BE$43,'RevPAR Raw Data'!X$1,FALSE))/100</f>
        <v>-5.15407024810485E-2</v>
      </c>
      <c r="AC84" s="79">
        <f>(VLOOKUP($A83,'RevPAR Raw Data'!$B$6:$BE$43,'RevPAR Raw Data'!Y$1,FALSE))/100</f>
        <v>-6.2211028984427097E-2</v>
      </c>
      <c r="AD84" s="80">
        <f>(VLOOKUP($A83,'RevPAR Raw Data'!$B$6:$BE$43,'RevPAR Raw Data'!AA$1,FALSE))/100</f>
        <v>-1.4186543149750298E-2</v>
      </c>
      <c r="AE84" s="80">
        <f>(VLOOKUP($A83,'RevPAR Raw Data'!$B$6:$BE$43,'RevPAR Raw Data'!AB$1,FALSE))/100</f>
        <v>-2.85496039898793E-2</v>
      </c>
      <c r="AF84" s="79">
        <f>(VLOOKUP($A83,'RevPAR Raw Data'!$B$6:$BE$43,'RevPAR Raw Data'!AC$1,FALSE))/100</f>
        <v>-2.1425646761455801E-2</v>
      </c>
      <c r="AG84" s="81">
        <f>(VLOOKUP($A83,'RevPAR Raw Data'!$B$6:$BE$43,'RevPAR Raw Data'!AE$1,FALSE))/100</f>
        <v>-4.7937532202213695E-2</v>
      </c>
    </row>
    <row r="85" spans="1:33" x14ac:dyDescent="0.2">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x14ac:dyDescent="0.2">
      <c r="A86" s="105" t="s">
        <v>43</v>
      </c>
      <c r="B86" s="106">
        <f>(VLOOKUP($A86,'Occupancy Raw Data'!$B$8:$BE$45,'Occupancy Raw Data'!G$3,FALSE))/100</f>
        <v>0.63434112949229804</v>
      </c>
      <c r="C86" s="107">
        <f>(VLOOKUP($A86,'Occupancy Raw Data'!$B$8:$BE$45,'Occupancy Raw Data'!H$3,FALSE))/100</f>
        <v>0.74572162007986298</v>
      </c>
      <c r="D86" s="107">
        <f>(VLOOKUP($A86,'Occupancy Raw Data'!$B$8:$BE$45,'Occupancy Raw Data'!I$3,FALSE))/100</f>
        <v>0.78422703936109495</v>
      </c>
      <c r="E86" s="107">
        <f>(VLOOKUP($A86,'Occupancy Raw Data'!$B$8:$BE$45,'Occupancy Raw Data'!J$3,FALSE))/100</f>
        <v>0.80875641756988004</v>
      </c>
      <c r="F86" s="107">
        <f>(VLOOKUP($A86,'Occupancy Raw Data'!$B$8:$BE$45,'Occupancy Raw Data'!K$3,FALSE))/100</f>
        <v>0.78978893325727295</v>
      </c>
      <c r="G86" s="108">
        <f>(VLOOKUP($A86,'Occupancy Raw Data'!$B$8:$BE$45,'Occupancy Raw Data'!L$3,FALSE))/100</f>
        <v>0.75256702795208197</v>
      </c>
      <c r="H86" s="88">
        <f>(VLOOKUP($A86,'Occupancy Raw Data'!$B$8:$BE$45,'Occupancy Raw Data'!N$3,FALSE))/100</f>
        <v>0.86166571591557295</v>
      </c>
      <c r="I86" s="88">
        <f>(VLOOKUP($A86,'Occupancy Raw Data'!$B$8:$BE$45,'Occupancy Raw Data'!O$3,FALSE))/100</f>
        <v>0.85653166001140901</v>
      </c>
      <c r="J86" s="108">
        <f>(VLOOKUP($A86,'Occupancy Raw Data'!$B$8:$BE$45,'Occupancy Raw Data'!P$3,FALSE))/100</f>
        <v>0.85909868796349098</v>
      </c>
      <c r="K86" s="109">
        <f>(VLOOKUP($A86,'Occupancy Raw Data'!$B$8:$BE$45,'Occupancy Raw Data'!R$3,FALSE))/100</f>
        <v>0.783004645098199</v>
      </c>
      <c r="M86" s="110">
        <f>VLOOKUP($A86,'ADR Raw Data'!$B$6:$BE$43,'ADR Raw Data'!G$1,FALSE)</f>
        <v>90.119878709532301</v>
      </c>
      <c r="N86" s="111">
        <f>VLOOKUP($A86,'ADR Raw Data'!$B$6:$BE$43,'ADR Raw Data'!H$1,FALSE)</f>
        <v>98.364326200038207</v>
      </c>
      <c r="O86" s="111">
        <f>VLOOKUP($A86,'ADR Raw Data'!$B$6:$BE$43,'ADR Raw Data'!I$1,FALSE)</f>
        <v>99.444588943444202</v>
      </c>
      <c r="P86" s="111">
        <f>VLOOKUP($A86,'ADR Raw Data'!$B$6:$BE$43,'ADR Raw Data'!J$1,FALSE)</f>
        <v>105.50053660730001</v>
      </c>
      <c r="Q86" s="111">
        <f>VLOOKUP($A86,'ADR Raw Data'!$B$6:$BE$43,'ADR Raw Data'!K$1,FALSE)</f>
        <v>99.155977464788705</v>
      </c>
      <c r="R86" s="112">
        <f>VLOOKUP($A86,'ADR Raw Data'!$B$6:$BE$43,'ADR Raw Data'!L$1,FALSE)</f>
        <v>98.899580181921493</v>
      </c>
      <c r="S86" s="111">
        <f>VLOOKUP($A86,'ADR Raw Data'!$B$6:$BE$43,'ADR Raw Data'!N$1,FALSE)</f>
        <v>133.119236295928</v>
      </c>
      <c r="T86" s="111">
        <f>VLOOKUP($A86,'ADR Raw Data'!$B$6:$BE$43,'ADR Raw Data'!O$1,FALSE)</f>
        <v>128.86872092907001</v>
      </c>
      <c r="U86" s="112">
        <f>VLOOKUP($A86,'ADR Raw Data'!$B$6:$BE$43,'ADR Raw Data'!P$1,FALSE)</f>
        <v>131.000328984063</v>
      </c>
      <c r="V86" s="113">
        <f>VLOOKUP($A86,'ADR Raw Data'!$B$6:$BE$43,'ADR Raw Data'!R$1,FALSE)</f>
        <v>108.962542260557</v>
      </c>
      <c r="X86" s="110">
        <f>VLOOKUP($A86,'RevPAR Raw Data'!$B$6:$BE$43,'RevPAR Raw Data'!G$1,FALSE)</f>
        <v>57.1667456503137</v>
      </c>
      <c r="Y86" s="111">
        <f>VLOOKUP($A86,'RevPAR Raw Data'!$B$6:$BE$43,'RevPAR Raw Data'!H$1,FALSE)</f>
        <v>73.352404691956593</v>
      </c>
      <c r="Z86" s="111">
        <f>VLOOKUP($A86,'RevPAR Raw Data'!$B$6:$BE$43,'RevPAR Raw Data'!I$1,FALSE)</f>
        <v>77.987135567598401</v>
      </c>
      <c r="AA86" s="111">
        <f>VLOOKUP($A86,'RevPAR Raw Data'!$B$6:$BE$43,'RevPAR Raw Data'!J$1,FALSE)</f>
        <v>85.324236038220107</v>
      </c>
      <c r="AB86" s="111">
        <f>VLOOKUP($A86,'RevPAR Raw Data'!$B$6:$BE$43,'RevPAR Raw Data'!K$1,FALSE)</f>
        <v>78.312293667997693</v>
      </c>
      <c r="AC86" s="112">
        <f>VLOOKUP($A86,'RevPAR Raw Data'!$B$6:$BE$43,'RevPAR Raw Data'!L$1,FALSE)</f>
        <v>74.428563123217302</v>
      </c>
      <c r="AD86" s="111">
        <f>VLOOKUP($A86,'RevPAR Raw Data'!$B$6:$BE$43,'RevPAR Raw Data'!N$1,FALSE)</f>
        <v>114.704282045065</v>
      </c>
      <c r="AE86" s="111">
        <f>VLOOKUP($A86,'RevPAR Raw Data'!$B$6:$BE$43,'RevPAR Raw Data'!O$1,FALSE)</f>
        <v>110.380139460924</v>
      </c>
      <c r="AF86" s="112">
        <f>VLOOKUP($A86,'RevPAR Raw Data'!$B$6:$BE$43,'RevPAR Raw Data'!P$1,FALSE)</f>
        <v>112.542210752994</v>
      </c>
      <c r="AG86" s="113">
        <f>VLOOKUP($A86,'RevPAR Raw Data'!$B$6:$BE$43,'RevPAR Raw Data'!R$1,FALSE)</f>
        <v>85.318176731725202</v>
      </c>
    </row>
    <row r="87" spans="1:33" x14ac:dyDescent="0.2">
      <c r="A87" s="90" t="s">
        <v>14</v>
      </c>
      <c r="B87" s="78">
        <f>(VLOOKUP($A86,'Occupancy Raw Data'!$B$8:$BE$51,'Occupancy Raw Data'!T$3,FALSE))/100</f>
        <v>3.1077821195921097E-2</v>
      </c>
      <c r="C87" s="79">
        <f>(VLOOKUP($A86,'Occupancy Raw Data'!$B$8:$BE$51,'Occupancy Raw Data'!U$3,FALSE))/100</f>
        <v>1.6096016257623701E-2</v>
      </c>
      <c r="D87" s="79">
        <f>(VLOOKUP($A86,'Occupancy Raw Data'!$B$8:$BE$51,'Occupancy Raw Data'!V$3,FALSE))/100</f>
        <v>-5.3942777131596203E-5</v>
      </c>
      <c r="E87" s="79">
        <f>(VLOOKUP($A86,'Occupancy Raw Data'!$B$8:$BE$51,'Occupancy Raw Data'!W$3,FALSE))/100</f>
        <v>4.7471439318703401E-2</v>
      </c>
      <c r="F87" s="79">
        <f>(VLOOKUP($A86,'Occupancy Raw Data'!$B$8:$BE$51,'Occupancy Raw Data'!X$3,FALSE))/100</f>
        <v>2.40311755678034E-2</v>
      </c>
      <c r="G87" s="79">
        <f>(VLOOKUP($A86,'Occupancy Raw Data'!$B$8:$BE$51,'Occupancy Raw Data'!Y$3,FALSE))/100</f>
        <v>2.3411242467251802E-2</v>
      </c>
      <c r="H87" s="80">
        <f>(VLOOKUP($A86,'Occupancy Raw Data'!$B$8:$BE$51,'Occupancy Raw Data'!AA$3,FALSE))/100</f>
        <v>3.43207583303086E-2</v>
      </c>
      <c r="I87" s="80">
        <f>(VLOOKUP($A86,'Occupancy Raw Data'!$B$8:$BE$51,'Occupancy Raw Data'!AB$3,FALSE))/100</f>
        <v>-5.4496871516671597E-3</v>
      </c>
      <c r="J87" s="79">
        <f>(VLOOKUP($A86,'Occupancy Raw Data'!$B$8:$BE$51,'Occupancy Raw Data'!AC$3,FALSE))/100</f>
        <v>1.4105139052169799E-2</v>
      </c>
      <c r="K87" s="81">
        <f>(VLOOKUP($A86,'Occupancy Raw Data'!$B$8:$BE$51,'Occupancy Raw Data'!AE$3,FALSE))/100</f>
        <v>2.0475633517545798E-2</v>
      </c>
      <c r="M87" s="78">
        <f>(VLOOKUP($A86,'ADR Raw Data'!$B$6:$BE$49,'ADR Raw Data'!T$1,FALSE))/100</f>
        <v>1.2420392164032502E-2</v>
      </c>
      <c r="N87" s="79">
        <f>(VLOOKUP($A86,'ADR Raw Data'!$B$6:$BE$49,'ADR Raw Data'!U$1,FALSE))/100</f>
        <v>2.8191568663232299E-2</v>
      </c>
      <c r="O87" s="79">
        <f>(VLOOKUP($A86,'ADR Raw Data'!$B$6:$BE$49,'ADR Raw Data'!V$1,FALSE))/100</f>
        <v>2.0036128039814097E-2</v>
      </c>
      <c r="P87" s="79">
        <f>(VLOOKUP($A86,'ADR Raw Data'!$B$6:$BE$49,'ADR Raw Data'!W$1,FALSE))/100</f>
        <v>7.45603656277668E-2</v>
      </c>
      <c r="Q87" s="79">
        <f>(VLOOKUP($A86,'ADR Raw Data'!$B$6:$BE$49,'ADR Raw Data'!X$1,FALSE))/100</f>
        <v>-1.6561717893526898E-2</v>
      </c>
      <c r="R87" s="79">
        <f>(VLOOKUP($A86,'ADR Raw Data'!$B$6:$BE$49,'ADR Raw Data'!Y$1,FALSE))/100</f>
        <v>2.4304589031398201E-2</v>
      </c>
      <c r="S87" s="80">
        <f>(VLOOKUP($A86,'ADR Raw Data'!$B$6:$BE$49,'ADR Raw Data'!AA$1,FALSE))/100</f>
        <v>3.0790912915790499E-2</v>
      </c>
      <c r="T87" s="80">
        <f>(VLOOKUP($A86,'ADR Raw Data'!$B$6:$BE$49,'ADR Raw Data'!AB$1,FALSE))/100</f>
        <v>-2.8070882271336802E-2</v>
      </c>
      <c r="U87" s="79">
        <f>(VLOOKUP($A86,'ADR Raw Data'!$B$6:$BE$49,'ADR Raw Data'!AC$1,FALSE))/100</f>
        <v>8.0179481391640301E-4</v>
      </c>
      <c r="V87" s="81">
        <f>(VLOOKUP($A86,'ADR Raw Data'!$B$6:$BE$49,'ADR Raw Data'!AE$1,FALSE))/100</f>
        <v>1.4678898988341601E-2</v>
      </c>
      <c r="X87" s="78">
        <f>(VLOOKUP($A86,'RevPAR Raw Data'!$B$6:$BE$43,'RevPAR Raw Data'!T$1,FALSE))/100</f>
        <v>4.3884212086810599E-2</v>
      </c>
      <c r="Y87" s="79">
        <f>(VLOOKUP($A86,'RevPAR Raw Data'!$B$6:$BE$43,'RevPAR Raw Data'!U$1,FALSE))/100</f>
        <v>4.47413568683874E-2</v>
      </c>
      <c r="Z87" s="79">
        <f>(VLOOKUP($A86,'RevPAR Raw Data'!$B$6:$BE$43,'RevPAR Raw Data'!V$1,FALSE))/100</f>
        <v>1.9981104458293E-2</v>
      </c>
      <c r="AA87" s="79">
        <f>(VLOOKUP($A86,'RevPAR Raw Data'!$B$6:$BE$43,'RevPAR Raw Data'!W$1,FALSE))/100</f>
        <v>0.12557129281894899</v>
      </c>
      <c r="AB87" s="79">
        <f>(VLOOKUP($A86,'RevPAR Raw Data'!$B$6:$BE$43,'RevPAR Raw Data'!X$1,FALSE))/100</f>
        <v>7.0714601238727106E-3</v>
      </c>
      <c r="AC87" s="79">
        <f>(VLOOKUP($A86,'RevPAR Raw Data'!$B$6:$BE$43,'RevPAR Raw Data'!Y$1,FALSE))/100</f>
        <v>4.8284832125531002E-2</v>
      </c>
      <c r="AD87" s="80">
        <f>(VLOOKUP($A86,'RevPAR Raw Data'!$B$6:$BE$43,'RevPAR Raw Data'!AA$1,FALSE))/100</f>
        <v>6.6168438727051596E-2</v>
      </c>
      <c r="AE87" s="80">
        <f>(VLOOKUP($A86,'RevPAR Raw Data'!$B$6:$BE$43,'RevPAR Raw Data'!AB$1,FALSE))/100</f>
        <v>-3.3367591896553896E-2</v>
      </c>
      <c r="AF87" s="79">
        <f>(VLOOKUP($A86,'RevPAR Raw Data'!$B$6:$BE$43,'RevPAR Raw Data'!AC$1,FALSE))/100</f>
        <v>1.4918243293427801E-2</v>
      </c>
      <c r="AG87" s="81">
        <f>(VLOOKUP($A86,'RevPAR Raw Data'!$B$6:$BE$43,'RevPAR Raw Data'!AE$1,FALSE))/100</f>
        <v>3.54550922620138E-2</v>
      </c>
    </row>
    <row r="88" spans="1:33" x14ac:dyDescent="0.2">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x14ac:dyDescent="0.2">
      <c r="A89" s="105" t="s">
        <v>44</v>
      </c>
      <c r="B89" s="106">
        <f>(VLOOKUP($A89,'Occupancy Raw Data'!$B$8:$BE$45,'Occupancy Raw Data'!G$3,FALSE))/100</f>
        <v>0.65373815373815303</v>
      </c>
      <c r="C89" s="107">
        <f>(VLOOKUP($A89,'Occupancy Raw Data'!$B$8:$BE$45,'Occupancy Raw Data'!H$3,FALSE))/100</f>
        <v>0.74464724464724397</v>
      </c>
      <c r="D89" s="107">
        <f>(VLOOKUP($A89,'Occupancy Raw Data'!$B$8:$BE$45,'Occupancy Raw Data'!I$3,FALSE))/100</f>
        <v>0.77641277641277595</v>
      </c>
      <c r="E89" s="107">
        <f>(VLOOKUP($A89,'Occupancy Raw Data'!$B$8:$BE$45,'Occupancy Raw Data'!J$3,FALSE))/100</f>
        <v>0.82116532116532104</v>
      </c>
      <c r="F89" s="107">
        <f>(VLOOKUP($A89,'Occupancy Raw Data'!$B$8:$BE$45,'Occupancy Raw Data'!K$3,FALSE))/100</f>
        <v>0.76886626886626797</v>
      </c>
      <c r="G89" s="108">
        <f>(VLOOKUP($A89,'Occupancy Raw Data'!$B$8:$BE$45,'Occupancy Raw Data'!L$3,FALSE))/100</f>
        <v>0.75296595296595203</v>
      </c>
      <c r="H89" s="88">
        <f>(VLOOKUP($A89,'Occupancy Raw Data'!$B$8:$BE$45,'Occupancy Raw Data'!N$3,FALSE))/100</f>
        <v>0.819585819585819</v>
      </c>
      <c r="I89" s="88">
        <f>(VLOOKUP($A89,'Occupancy Raw Data'!$B$8:$BE$45,'Occupancy Raw Data'!O$3,FALSE))/100</f>
        <v>0.85521235521235495</v>
      </c>
      <c r="J89" s="108">
        <f>(VLOOKUP($A89,'Occupancy Raw Data'!$B$8:$BE$45,'Occupancy Raw Data'!P$3,FALSE))/100</f>
        <v>0.83739908739908697</v>
      </c>
      <c r="K89" s="109">
        <f>(VLOOKUP($A89,'Occupancy Raw Data'!$B$8:$BE$45,'Occupancy Raw Data'!R$3,FALSE))/100</f>
        <v>0.77708970566113389</v>
      </c>
      <c r="M89" s="110">
        <f>VLOOKUP($A89,'ADR Raw Data'!$B$6:$BE$43,'ADR Raw Data'!G$1,FALSE)</f>
        <v>120.43570338255</v>
      </c>
      <c r="N89" s="111">
        <f>VLOOKUP($A89,'ADR Raw Data'!$B$6:$BE$43,'ADR Raw Data'!H$1,FALSE)</f>
        <v>126.98507506481199</v>
      </c>
      <c r="O89" s="111">
        <f>VLOOKUP($A89,'ADR Raw Data'!$B$6:$BE$43,'ADR Raw Data'!I$1,FALSE)</f>
        <v>131.187327056962</v>
      </c>
      <c r="P89" s="111">
        <f>VLOOKUP($A89,'ADR Raw Data'!$B$6:$BE$43,'ADR Raw Data'!J$1,FALSE)</f>
        <v>132.71966428723999</v>
      </c>
      <c r="Q89" s="111">
        <f>VLOOKUP($A89,'ADR Raw Data'!$B$6:$BE$43,'ADR Raw Data'!K$1,FALSE)</f>
        <v>123.94911743893999</v>
      </c>
      <c r="R89" s="112">
        <f>VLOOKUP($A89,'ADR Raw Data'!$B$6:$BE$43,'ADR Raw Data'!L$1,FALSE)</f>
        <v>127.34522637516299</v>
      </c>
      <c r="S89" s="111">
        <f>VLOOKUP($A89,'ADR Raw Data'!$B$6:$BE$43,'ADR Raw Data'!N$1,FALSE)</f>
        <v>157.30516104924999</v>
      </c>
      <c r="T89" s="111">
        <f>VLOOKUP($A89,'ADR Raw Data'!$B$6:$BE$43,'ADR Raw Data'!O$1,FALSE)</f>
        <v>162.998087276831</v>
      </c>
      <c r="U89" s="112">
        <f>VLOOKUP($A89,'ADR Raw Data'!$B$6:$BE$43,'ADR Raw Data'!P$1,FALSE)</f>
        <v>160.21217451535099</v>
      </c>
      <c r="V89" s="113">
        <f>VLOOKUP($A89,'ADR Raw Data'!$B$6:$BE$43,'ADR Raw Data'!R$1,FALSE)</f>
        <v>137.46457743507</v>
      </c>
      <c r="X89" s="110">
        <f>VLOOKUP($A89,'RevPAR Raw Data'!$B$6:$BE$43,'RevPAR Raw Data'!G$1,FALSE)</f>
        <v>78.733414373464299</v>
      </c>
      <c r="Y89" s="111">
        <f>VLOOKUP($A89,'RevPAR Raw Data'!$B$6:$BE$43,'RevPAR Raw Data'!H$1,FALSE)</f>
        <v>94.559086258336194</v>
      </c>
      <c r="Z89" s="111">
        <f>VLOOKUP($A89,'RevPAR Raw Data'!$B$6:$BE$43,'RevPAR Raw Data'!I$1,FALSE)</f>
        <v>101.855516830466</v>
      </c>
      <c r="AA89" s="111">
        <f>VLOOKUP($A89,'RevPAR Raw Data'!$B$6:$BE$43,'RevPAR Raw Data'!J$1,FALSE)</f>
        <v>108.984785749385</v>
      </c>
      <c r="AB89" s="111">
        <f>VLOOKUP($A89,'RevPAR Raw Data'!$B$6:$BE$43,'RevPAR Raw Data'!K$1,FALSE)</f>
        <v>95.300295454545406</v>
      </c>
      <c r="AC89" s="112">
        <f>VLOOKUP($A89,'RevPAR Raw Data'!$B$6:$BE$43,'RevPAR Raw Data'!L$1,FALSE)</f>
        <v>95.886619733239698</v>
      </c>
      <c r="AD89" s="111">
        <f>VLOOKUP($A89,'RevPAR Raw Data'!$B$6:$BE$43,'RevPAR Raw Data'!N$1,FALSE)</f>
        <v>128.92507934362899</v>
      </c>
      <c r="AE89" s="111">
        <f>VLOOKUP($A89,'RevPAR Raw Data'!$B$6:$BE$43,'RevPAR Raw Data'!O$1,FALSE)</f>
        <v>139.39797811512801</v>
      </c>
      <c r="AF89" s="112">
        <f>VLOOKUP($A89,'RevPAR Raw Data'!$B$6:$BE$43,'RevPAR Raw Data'!P$1,FALSE)</f>
        <v>134.16152872937801</v>
      </c>
      <c r="AG89" s="113">
        <f>VLOOKUP($A89,'RevPAR Raw Data'!$B$6:$BE$43,'RevPAR Raw Data'!R$1,FALSE)</f>
        <v>106.82230801785001</v>
      </c>
    </row>
    <row r="90" spans="1:33" x14ac:dyDescent="0.2">
      <c r="A90" s="90" t="s">
        <v>14</v>
      </c>
      <c r="B90" s="78">
        <f>(VLOOKUP($A89,'Occupancy Raw Data'!$B$8:$BE$51,'Occupancy Raw Data'!T$3,FALSE))/100</f>
        <v>-0.14587200669674799</v>
      </c>
      <c r="C90" s="79">
        <f>(VLOOKUP($A89,'Occupancy Raw Data'!$B$8:$BE$51,'Occupancy Raw Data'!U$3,FALSE))/100</f>
        <v>-9.9316386803131193E-2</v>
      </c>
      <c r="D90" s="79">
        <f>(VLOOKUP($A89,'Occupancy Raw Data'!$B$8:$BE$51,'Occupancy Raw Data'!V$3,FALSE))/100</f>
        <v>-8.8913155579822198E-2</v>
      </c>
      <c r="E90" s="79">
        <f>(VLOOKUP($A89,'Occupancy Raw Data'!$B$8:$BE$51,'Occupancy Raw Data'!W$3,FALSE))/100</f>
        <v>-3.40128245450027E-2</v>
      </c>
      <c r="F90" s="79">
        <f>(VLOOKUP($A89,'Occupancy Raw Data'!$B$8:$BE$51,'Occupancy Raw Data'!X$3,FALSE))/100</f>
        <v>-5.5804407548593504E-2</v>
      </c>
      <c r="G90" s="79">
        <f>(VLOOKUP($A89,'Occupancy Raw Data'!$B$8:$BE$51,'Occupancy Raw Data'!Y$3,FALSE))/100</f>
        <v>-8.3696477090126689E-2</v>
      </c>
      <c r="H90" s="80">
        <f>(VLOOKUP($A89,'Occupancy Raw Data'!$B$8:$BE$51,'Occupancy Raw Data'!AA$3,FALSE))/100</f>
        <v>-4.8045228289627401E-2</v>
      </c>
      <c r="I90" s="80">
        <f>(VLOOKUP($A89,'Occupancy Raw Data'!$B$8:$BE$51,'Occupancy Raw Data'!AB$3,FALSE))/100</f>
        <v>-2.0430596148611802E-2</v>
      </c>
      <c r="J90" s="79">
        <f>(VLOOKUP($A89,'Occupancy Raw Data'!$B$8:$BE$51,'Occupancy Raw Data'!AC$3,FALSE))/100</f>
        <v>-3.4141572365861898E-2</v>
      </c>
      <c r="K90" s="81">
        <f>(VLOOKUP($A89,'Occupancy Raw Data'!$B$8:$BE$51,'Occupancy Raw Data'!AE$3,FALSE))/100</f>
        <v>-6.8989581954378904E-2</v>
      </c>
      <c r="M90" s="78">
        <f>(VLOOKUP($A89,'ADR Raw Data'!$B$6:$BE$49,'ADR Raw Data'!T$1,FALSE))/100</f>
        <v>-5.6476496376938898E-2</v>
      </c>
      <c r="N90" s="79">
        <f>(VLOOKUP($A89,'ADR Raw Data'!$B$6:$BE$49,'ADR Raw Data'!U$1,FALSE))/100</f>
        <v>-7.3324328788377705E-2</v>
      </c>
      <c r="O90" s="79">
        <f>(VLOOKUP($A89,'ADR Raw Data'!$B$6:$BE$49,'ADR Raw Data'!V$1,FALSE))/100</f>
        <v>-0.102439192903581</v>
      </c>
      <c r="P90" s="79">
        <f>(VLOOKUP($A89,'ADR Raw Data'!$B$6:$BE$49,'ADR Raw Data'!W$1,FALSE))/100</f>
        <v>-0.10428138720813401</v>
      </c>
      <c r="Q90" s="79">
        <f>(VLOOKUP($A89,'ADR Raw Data'!$B$6:$BE$49,'ADR Raw Data'!X$1,FALSE))/100</f>
        <v>-0.12830899480598298</v>
      </c>
      <c r="R90" s="79">
        <f>(VLOOKUP($A89,'ADR Raw Data'!$B$6:$BE$49,'ADR Raw Data'!Y$1,FALSE))/100</f>
        <v>-9.3656321920943406E-2</v>
      </c>
      <c r="S90" s="80">
        <f>(VLOOKUP($A89,'ADR Raw Data'!$B$6:$BE$49,'ADR Raw Data'!AA$1,FALSE))/100</f>
        <v>-4.8793917867410802E-2</v>
      </c>
      <c r="T90" s="80">
        <f>(VLOOKUP($A89,'ADR Raw Data'!$B$6:$BE$49,'ADR Raw Data'!AB$1,FALSE))/100</f>
        <v>-1.92275475672497E-2</v>
      </c>
      <c r="U90" s="79">
        <f>(VLOOKUP($A89,'ADR Raw Data'!$B$6:$BE$49,'ADR Raw Data'!AC$1,FALSE))/100</f>
        <v>-3.3625632226984996E-2</v>
      </c>
      <c r="V90" s="81">
        <f>(VLOOKUP($A89,'ADR Raw Data'!$B$6:$BE$49,'ADR Raw Data'!AE$1,FALSE))/100</f>
        <v>-7.1233526502538794E-2</v>
      </c>
      <c r="X90" s="78">
        <f>(VLOOKUP($A89,'RevPAR Raw Data'!$B$6:$BE$43,'RevPAR Raw Data'!T$1,FALSE))/100</f>
        <v>-0.19411016321598201</v>
      </c>
      <c r="Y90" s="79">
        <f>(VLOOKUP($A89,'RevPAR Raw Data'!$B$6:$BE$43,'RevPAR Raw Data'!U$1,FALSE))/100</f>
        <v>-0.16535840819148198</v>
      </c>
      <c r="Z90" s="79">
        <f>(VLOOKUP($A89,'RevPAR Raw Data'!$B$6:$BE$43,'RevPAR Raw Data'!V$1,FALSE))/100</f>
        <v>-0.18224415658729601</v>
      </c>
      <c r="AA90" s="79">
        <f>(VLOOKUP($A89,'RevPAR Raw Data'!$B$6:$BE$43,'RevPAR Raw Data'!W$1,FALSE))/100</f>
        <v>-0.13474730722671699</v>
      </c>
      <c r="AB90" s="79">
        <f>(VLOOKUP($A89,'RevPAR Raw Data'!$B$6:$BE$43,'RevPAR Raw Data'!X$1,FALSE))/100</f>
        <v>-0.17695319491627298</v>
      </c>
      <c r="AC90" s="79">
        <f>(VLOOKUP($A89,'RevPAR Raw Data'!$B$6:$BE$43,'RevPAR Raw Data'!Y$1,FALSE))/100</f>
        <v>-0.16951409480906801</v>
      </c>
      <c r="AD90" s="80">
        <f>(VLOOKUP($A89,'RevPAR Raw Data'!$B$6:$BE$43,'RevPAR Raw Data'!AA$1,FALSE))/100</f>
        <v>-9.4494831233953192E-2</v>
      </c>
      <c r="AE90" s="80">
        <f>(VLOOKUP($A89,'RevPAR Raw Data'!$B$6:$BE$43,'RevPAR Raw Data'!AB$1,FALSE))/100</f>
        <v>-3.9265313456586799E-2</v>
      </c>
      <c r="AF90" s="79">
        <f>(VLOOKUP($A89,'RevPAR Raw Data'!$B$6:$BE$43,'RevPAR Raw Data'!AC$1,FALSE))/100</f>
        <v>-6.6619172636821503E-2</v>
      </c>
      <c r="AG90" s="81">
        <f>(VLOOKUP($A89,'RevPAR Raw Data'!$B$6:$BE$43,'RevPAR Raw Data'!AE$1,FALSE))/100</f>
        <v>-0.135308737242371</v>
      </c>
    </row>
    <row r="91" spans="1:33" x14ac:dyDescent="0.2">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x14ac:dyDescent="0.2">
      <c r="A92" s="105" t="s">
        <v>45</v>
      </c>
      <c r="B92" s="106">
        <f>(VLOOKUP($A92,'Occupancy Raw Data'!$B$8:$BE$45,'Occupancy Raw Data'!G$3,FALSE))/100</f>
        <v>0.65744564793890703</v>
      </c>
      <c r="C92" s="107">
        <f>(VLOOKUP($A92,'Occupancy Raw Data'!$B$8:$BE$45,'Occupancy Raw Data'!H$3,FALSE))/100</f>
        <v>0.7397334995714171</v>
      </c>
      <c r="D92" s="107">
        <f>(VLOOKUP($A92,'Occupancy Raw Data'!$B$8:$BE$45,'Occupancy Raw Data'!I$3,FALSE))/100</f>
        <v>0.78150081820306994</v>
      </c>
      <c r="E92" s="107">
        <f>(VLOOKUP($A92,'Occupancy Raw Data'!$B$8:$BE$45,'Occupancy Raw Data'!J$3,FALSE))/100</f>
        <v>0.80464427647471293</v>
      </c>
      <c r="F92" s="107">
        <f>(VLOOKUP($A92,'Occupancy Raw Data'!$B$8:$BE$45,'Occupancy Raw Data'!K$3,FALSE))/100</f>
        <v>0.82677472142133501</v>
      </c>
      <c r="G92" s="108">
        <f>(VLOOKUP($A92,'Occupancy Raw Data'!$B$8:$BE$45,'Occupancy Raw Data'!L$3,FALSE))/100</f>
        <v>0.76201979272188791</v>
      </c>
      <c r="H92" s="88">
        <f>(VLOOKUP($A92,'Occupancy Raw Data'!$B$8:$BE$45,'Occupancy Raw Data'!N$3,FALSE))/100</f>
        <v>0.90189355567676999</v>
      </c>
      <c r="I92" s="88">
        <f>(VLOOKUP($A92,'Occupancy Raw Data'!$B$8:$BE$45,'Occupancy Raw Data'!O$3,FALSE))/100</f>
        <v>0.93251772773318709</v>
      </c>
      <c r="J92" s="108">
        <f>(VLOOKUP($A92,'Occupancy Raw Data'!$B$8:$BE$45,'Occupancy Raw Data'!P$3,FALSE))/100</f>
        <v>0.91720564170497898</v>
      </c>
      <c r="K92" s="109">
        <f>(VLOOKUP($A92,'Occupancy Raw Data'!$B$8:$BE$45,'Occupancy Raw Data'!R$3,FALSE))/100</f>
        <v>0.80635860671705695</v>
      </c>
      <c r="M92" s="110">
        <f>VLOOKUP($A92,'ADR Raw Data'!$B$6:$BE$43,'ADR Raw Data'!G$1,FALSE)</f>
        <v>202.100081391489</v>
      </c>
      <c r="N92" s="111">
        <f>VLOOKUP($A92,'ADR Raw Data'!$B$6:$BE$43,'ADR Raw Data'!H$1,FALSE)</f>
        <v>203.75078565258599</v>
      </c>
      <c r="O92" s="111">
        <f>VLOOKUP($A92,'ADR Raw Data'!$B$6:$BE$43,'ADR Raw Data'!I$1,FALSE)</f>
        <v>215.591839884335</v>
      </c>
      <c r="P92" s="111">
        <f>VLOOKUP($A92,'ADR Raw Data'!$B$6:$BE$43,'ADR Raw Data'!J$1,FALSE)</f>
        <v>220.66975784427601</v>
      </c>
      <c r="Q92" s="111">
        <f>VLOOKUP($A92,'ADR Raw Data'!$B$6:$BE$43,'ADR Raw Data'!K$1,FALSE)</f>
        <v>227.638238378887</v>
      </c>
      <c r="R92" s="112">
        <f>VLOOKUP($A92,'ADR Raw Data'!$B$6:$BE$43,'ADR Raw Data'!L$1,FALSE)</f>
        <v>214.651248303507</v>
      </c>
      <c r="S92" s="111">
        <f>VLOOKUP($A92,'ADR Raw Data'!$B$6:$BE$43,'ADR Raw Data'!N$1,FALSE)</f>
        <v>280.57812592880498</v>
      </c>
      <c r="T92" s="111">
        <f>VLOOKUP($A92,'ADR Raw Data'!$B$6:$BE$43,'ADR Raw Data'!O$1,FALSE)</f>
        <v>283.88151194117103</v>
      </c>
      <c r="U92" s="112">
        <f>VLOOKUP($A92,'ADR Raw Data'!$B$6:$BE$43,'ADR Raw Data'!P$1,FALSE)</f>
        <v>282.25739275731701</v>
      </c>
      <c r="V92" s="113">
        <f>VLOOKUP($A92,'ADR Raw Data'!$B$6:$BE$43,'ADR Raw Data'!R$1,FALSE)</f>
        <v>236.62259192528501</v>
      </c>
      <c r="X92" s="110">
        <f>VLOOKUP($A92,'RevPAR Raw Data'!$B$6:$BE$43,'RevPAR Raw Data'!G$1,FALSE)</f>
        <v>132.869818958933</v>
      </c>
      <c r="Y92" s="111">
        <f>VLOOKUP($A92,'RevPAR Raw Data'!$B$6:$BE$43,'RevPAR Raw Data'!H$1,FALSE)</f>
        <v>150.72128171121301</v>
      </c>
      <c r="Z92" s="111">
        <f>VLOOKUP($A92,'RevPAR Raw Data'!$B$6:$BE$43,'RevPAR Raw Data'!I$1,FALSE)</f>
        <v>168.485199267513</v>
      </c>
      <c r="AA92" s="111">
        <f>VLOOKUP($A92,'RevPAR Raw Data'!$B$6:$BE$43,'RevPAR Raw Data'!J$1,FALSE)</f>
        <v>177.560657640458</v>
      </c>
      <c r="AB92" s="111">
        <f>VLOOKUP($A92,'RevPAR Raw Data'!$B$6:$BE$43,'RevPAR Raw Data'!K$1,FALSE)</f>
        <v>188.20554112054799</v>
      </c>
      <c r="AC92" s="112">
        <f>VLOOKUP($A92,'RevPAR Raw Data'!$B$6:$BE$43,'RevPAR Raw Data'!L$1,FALSE)</f>
        <v>163.568499739733</v>
      </c>
      <c r="AD92" s="111">
        <f>VLOOKUP($A92,'RevPAR Raw Data'!$B$6:$BE$43,'RevPAR Raw Data'!N$1,FALSE)</f>
        <v>253.051603639055</v>
      </c>
      <c r="AE92" s="111">
        <f>VLOOKUP($A92,'RevPAR Raw Data'!$B$6:$BE$43,'RevPAR Raw Data'!O$1,FALSE)</f>
        <v>264.724542460843</v>
      </c>
      <c r="AF92" s="112">
        <f>VLOOKUP($A92,'RevPAR Raw Data'!$B$6:$BE$43,'RevPAR Raw Data'!P$1,FALSE)</f>
        <v>258.88807304994901</v>
      </c>
      <c r="AG92" s="113">
        <f>VLOOKUP($A92,'RevPAR Raw Data'!$B$6:$BE$43,'RevPAR Raw Data'!R$1,FALSE)</f>
        <v>190.802663542652</v>
      </c>
    </row>
    <row r="93" spans="1:33" x14ac:dyDescent="0.2">
      <c r="A93" s="90" t="s">
        <v>14</v>
      </c>
      <c r="B93" s="78">
        <f>(VLOOKUP($A92,'Occupancy Raw Data'!$B$8:$BE$51,'Occupancy Raw Data'!T$3,FALSE))/100</f>
        <v>-0.103997297902947</v>
      </c>
      <c r="C93" s="79">
        <f>(VLOOKUP($A92,'Occupancy Raw Data'!$B$8:$BE$51,'Occupancy Raw Data'!U$3,FALSE))/100</f>
        <v>-0.126369767783236</v>
      </c>
      <c r="D93" s="79">
        <f>(VLOOKUP($A92,'Occupancy Raw Data'!$B$8:$BE$51,'Occupancy Raw Data'!V$3,FALSE))/100</f>
        <v>-9.380362298353781E-2</v>
      </c>
      <c r="E93" s="79">
        <f>(VLOOKUP($A92,'Occupancy Raw Data'!$B$8:$BE$51,'Occupancy Raw Data'!W$3,FALSE))/100</f>
        <v>-1.8457880023146502E-2</v>
      </c>
      <c r="F93" s="79">
        <f>(VLOOKUP($A92,'Occupancy Raw Data'!$B$8:$BE$51,'Occupancy Raw Data'!X$3,FALSE))/100</f>
        <v>1.3063469039662099E-2</v>
      </c>
      <c r="G93" s="79">
        <f>(VLOOKUP($A92,'Occupancy Raw Data'!$B$8:$BE$51,'Occupancy Raw Data'!Y$3,FALSE))/100</f>
        <v>-6.5871776816940605E-2</v>
      </c>
      <c r="H93" s="80">
        <f>(VLOOKUP($A92,'Occupancy Raw Data'!$B$8:$BE$51,'Occupancy Raw Data'!AA$3,FALSE))/100</f>
        <v>8.2667154665223598E-3</v>
      </c>
      <c r="I93" s="80">
        <f>(VLOOKUP($A92,'Occupancy Raw Data'!$B$8:$BE$51,'Occupancy Raw Data'!AB$3,FALSE))/100</f>
        <v>7.1473969307189397E-3</v>
      </c>
      <c r="J93" s="79">
        <f>(VLOOKUP($A92,'Occupancy Raw Data'!$B$8:$BE$51,'Occupancy Raw Data'!AC$3,FALSE))/100</f>
        <v>7.6974023577198901E-3</v>
      </c>
      <c r="K93" s="81">
        <f>(VLOOKUP($A92,'Occupancy Raw Data'!$B$8:$BE$51,'Occupancy Raw Data'!AE$3,FALSE))/100</f>
        <v>-4.3169402849728901E-2</v>
      </c>
      <c r="M93" s="78">
        <f>(VLOOKUP($A92,'ADR Raw Data'!$B$6:$BE$49,'ADR Raw Data'!T$1,FALSE))/100</f>
        <v>-2.9867879429974899E-3</v>
      </c>
      <c r="N93" s="79">
        <f>(VLOOKUP($A92,'ADR Raw Data'!$B$6:$BE$49,'ADR Raw Data'!U$1,FALSE))/100</f>
        <v>-3.14989213747289E-2</v>
      </c>
      <c r="O93" s="79">
        <f>(VLOOKUP($A92,'ADR Raw Data'!$B$6:$BE$49,'ADR Raw Data'!V$1,FALSE))/100</f>
        <v>2.2245642309066498E-2</v>
      </c>
      <c r="P93" s="79">
        <f>(VLOOKUP($A92,'ADR Raw Data'!$B$6:$BE$49,'ADR Raw Data'!W$1,FALSE))/100</f>
        <v>5.5801706106148694E-2</v>
      </c>
      <c r="Q93" s="79">
        <f>(VLOOKUP($A92,'ADR Raw Data'!$B$6:$BE$49,'ADR Raw Data'!X$1,FALSE))/100</f>
        <v>5.1102746687947002E-2</v>
      </c>
      <c r="R93" s="79">
        <f>(VLOOKUP($A92,'ADR Raw Data'!$B$6:$BE$49,'ADR Raw Data'!Y$1,FALSE))/100</f>
        <v>2.1800474523276502E-2</v>
      </c>
      <c r="S93" s="80">
        <f>(VLOOKUP($A92,'ADR Raw Data'!$B$6:$BE$49,'ADR Raw Data'!AA$1,FALSE))/100</f>
        <v>2.83722206284827E-2</v>
      </c>
      <c r="T93" s="80">
        <f>(VLOOKUP($A92,'ADR Raw Data'!$B$6:$BE$49,'ADR Raw Data'!AB$1,FALSE))/100</f>
        <v>2.42929420515655E-2</v>
      </c>
      <c r="U93" s="79">
        <f>(VLOOKUP($A92,'ADR Raw Data'!$B$6:$BE$49,'ADR Raw Data'!AC$1,FALSE))/100</f>
        <v>2.6278081357152899E-2</v>
      </c>
      <c r="V93" s="81">
        <f>(VLOOKUP($A92,'ADR Raw Data'!$B$6:$BE$49,'ADR Raw Data'!AE$1,FALSE))/100</f>
        <v>2.8271494959025499E-2</v>
      </c>
      <c r="X93" s="78">
        <f>(VLOOKUP($A92,'RevPAR Raw Data'!$B$6:$BE$43,'RevPAR Raw Data'!T$1,FALSE))/100</f>
        <v>-0.10667346797046401</v>
      </c>
      <c r="Y93" s="79">
        <f>(VLOOKUP($A92,'RevPAR Raw Data'!$B$6:$BE$43,'RevPAR Raw Data'!U$1,FALSE))/100</f>
        <v>-0.15388817777841798</v>
      </c>
      <c r="Z93" s="79">
        <f>(VLOOKUP($A92,'RevPAR Raw Data'!$B$6:$BE$43,'RevPAR Raw Data'!V$1,FALSE))/100</f>
        <v>-7.3644702518657595E-2</v>
      </c>
      <c r="AA93" s="79">
        <f>(VLOOKUP($A92,'RevPAR Raw Data'!$B$6:$BE$43,'RevPAR Raw Data'!W$1,FALSE))/100</f>
        <v>3.6313844886608E-2</v>
      </c>
      <c r="AB93" s="79">
        <f>(VLOOKUP($A92,'RevPAR Raw Data'!$B$6:$BE$43,'RevPAR Raw Data'!X$1,FALSE))/100</f>
        <v>6.4833794876808792E-2</v>
      </c>
      <c r="AC93" s="79">
        <f>(VLOOKUP($A92,'RevPAR Raw Data'!$B$6:$BE$43,'RevPAR Raw Data'!Y$1,FALSE))/100</f>
        <v>-4.5507338285964698E-2</v>
      </c>
      <c r="AD93" s="80">
        <f>(VLOOKUP($A92,'RevPAR Raw Data'!$B$6:$BE$43,'RevPAR Raw Data'!AA$1,FALSE))/100</f>
        <v>3.6873481170094202E-2</v>
      </c>
      <c r="AE93" s="80">
        <f>(VLOOKUP($A92,'RevPAR Raw Data'!$B$6:$BE$43,'RevPAR Raw Data'!AB$1,FALSE))/100</f>
        <v>3.1613970281741899E-2</v>
      </c>
      <c r="AF93" s="79">
        <f>(VLOOKUP($A92,'RevPAR Raw Data'!$B$6:$BE$43,'RevPAR Raw Data'!AC$1,FALSE))/100</f>
        <v>3.41777566802677E-2</v>
      </c>
      <c r="AG93" s="81">
        <f>(VLOOKUP($A92,'RevPAR Raw Data'!$B$6:$BE$43,'RevPAR Raw Data'!AE$1,FALSE))/100</f>
        <v>-1.61183714457536E-2</v>
      </c>
    </row>
    <row r="94" spans="1:33" x14ac:dyDescent="0.2">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x14ac:dyDescent="0.2">
      <c r="A95" s="105" t="s">
        <v>46</v>
      </c>
      <c r="B95" s="106">
        <f>(VLOOKUP($A95,'Occupancy Raw Data'!$B$8:$BE$45,'Occupancy Raw Data'!G$3,FALSE))/100</f>
        <v>0.524564595788926</v>
      </c>
      <c r="C95" s="107">
        <f>(VLOOKUP($A95,'Occupancy Raw Data'!$B$8:$BE$45,'Occupancy Raw Data'!H$3,FALSE))/100</f>
        <v>0.57031453080322303</v>
      </c>
      <c r="D95" s="107">
        <f>(VLOOKUP($A95,'Occupancy Raw Data'!$B$8:$BE$45,'Occupancy Raw Data'!I$3,FALSE))/100</f>
        <v>0.57993241486872793</v>
      </c>
      <c r="E95" s="107">
        <f>(VLOOKUP($A95,'Occupancy Raw Data'!$B$8:$BE$45,'Occupancy Raw Data'!J$3,FALSE))/100</f>
        <v>0.59890824018715794</v>
      </c>
      <c r="F95" s="107">
        <f>(VLOOKUP($A95,'Occupancy Raw Data'!$B$8:$BE$45,'Occupancy Raw Data'!K$3,FALSE))/100</f>
        <v>0.63789966207434301</v>
      </c>
      <c r="G95" s="108">
        <f>(VLOOKUP($A95,'Occupancy Raw Data'!$B$8:$BE$45,'Occupancy Raw Data'!L$3,FALSE))/100</f>
        <v>0.58232388874447605</v>
      </c>
      <c r="H95" s="88">
        <f>(VLOOKUP($A95,'Occupancy Raw Data'!$B$8:$BE$45,'Occupancy Raw Data'!N$3,FALSE))/100</f>
        <v>0.79490512087340703</v>
      </c>
      <c r="I95" s="88">
        <f>(VLOOKUP($A95,'Occupancy Raw Data'!$B$8:$BE$45,'Occupancy Raw Data'!O$3,FALSE))/100</f>
        <v>0.83467637119833593</v>
      </c>
      <c r="J95" s="108">
        <f>(VLOOKUP($A95,'Occupancy Raw Data'!$B$8:$BE$45,'Occupancy Raw Data'!P$3,FALSE))/100</f>
        <v>0.81479074603587198</v>
      </c>
      <c r="K95" s="109">
        <f>(VLOOKUP($A95,'Occupancy Raw Data'!$B$8:$BE$45,'Occupancy Raw Data'!R$3,FALSE))/100</f>
        <v>0.64874299082773201</v>
      </c>
      <c r="M95" s="110">
        <f>VLOOKUP($A95,'ADR Raw Data'!$B$6:$BE$43,'ADR Raw Data'!G$1,FALSE)</f>
        <v>128.06521060455799</v>
      </c>
      <c r="N95" s="111">
        <f>VLOOKUP($A95,'ADR Raw Data'!$B$6:$BE$43,'ADR Raw Data'!H$1,FALSE)</f>
        <v>129.727187784867</v>
      </c>
      <c r="O95" s="111">
        <f>VLOOKUP($A95,'ADR Raw Data'!$B$6:$BE$43,'ADR Raw Data'!I$1,FALSE)</f>
        <v>131.921658449125</v>
      </c>
      <c r="P95" s="111">
        <f>VLOOKUP($A95,'ADR Raw Data'!$B$6:$BE$43,'ADR Raw Data'!J$1,FALSE)</f>
        <v>130.72381944444399</v>
      </c>
      <c r="Q95" s="111">
        <f>VLOOKUP($A95,'ADR Raw Data'!$B$6:$BE$43,'ADR Raw Data'!K$1,FALSE)</f>
        <v>133.00400570497101</v>
      </c>
      <c r="R95" s="112">
        <f>VLOOKUP($A95,'ADR Raw Data'!$B$6:$BE$43,'ADR Raw Data'!L$1,FALSE)</f>
        <v>130.787766717257</v>
      </c>
      <c r="S95" s="111">
        <f>VLOOKUP($A95,'ADR Raw Data'!$B$6:$BE$43,'ADR Raw Data'!N$1,FALSE)</f>
        <v>174.463780248528</v>
      </c>
      <c r="T95" s="111">
        <f>VLOOKUP($A95,'ADR Raw Data'!$B$6:$BE$43,'ADR Raw Data'!O$1,FALSE)</f>
        <v>175.36135316100899</v>
      </c>
      <c r="U95" s="112">
        <f>VLOOKUP($A95,'ADR Raw Data'!$B$6:$BE$43,'ADR Raw Data'!P$1,FALSE)</f>
        <v>174.923519700111</v>
      </c>
      <c r="V95" s="113">
        <f>VLOOKUP($A95,'ADR Raw Data'!$B$6:$BE$43,'ADR Raw Data'!R$1,FALSE)</f>
        <v>146.62560503720599</v>
      </c>
      <c r="X95" s="110">
        <f>VLOOKUP($A95,'RevPAR Raw Data'!$B$6:$BE$43,'RevPAR Raw Data'!G$1,FALSE)</f>
        <v>67.178475435404195</v>
      </c>
      <c r="Y95" s="111">
        <f>VLOOKUP($A95,'RevPAR Raw Data'!$B$6:$BE$43,'RevPAR Raw Data'!H$1,FALSE)</f>
        <v>73.985300233948493</v>
      </c>
      <c r="Z95" s="111">
        <f>VLOOKUP($A95,'RevPAR Raw Data'!$B$6:$BE$43,'RevPAR Raw Data'!I$1,FALSE)</f>
        <v>76.5056459578892</v>
      </c>
      <c r="AA95" s="111">
        <f>VLOOKUP($A95,'RevPAR Raw Data'!$B$6:$BE$43,'RevPAR Raw Data'!J$1,FALSE)</f>
        <v>78.291572654016093</v>
      </c>
      <c r="AB95" s="111">
        <f>VLOOKUP($A95,'RevPAR Raw Data'!$B$6:$BE$43,'RevPAR Raw Data'!K$1,FALSE)</f>
        <v>84.843210293735297</v>
      </c>
      <c r="AC95" s="112">
        <f>VLOOKUP($A95,'RevPAR Raw Data'!$B$6:$BE$43,'RevPAR Raw Data'!L$1,FALSE)</f>
        <v>76.160840914998701</v>
      </c>
      <c r="AD95" s="111">
        <f>VLOOKUP($A95,'RevPAR Raw Data'!$B$6:$BE$43,'RevPAR Raw Data'!N$1,FALSE)</f>
        <v>138.68215232648799</v>
      </c>
      <c r="AE95" s="111">
        <f>VLOOKUP($A95,'RevPAR Raw Data'!$B$6:$BE$43,'RevPAR Raw Data'!O$1,FALSE)</f>
        <v>146.36997790486001</v>
      </c>
      <c r="AF95" s="112">
        <f>VLOOKUP($A95,'RevPAR Raw Data'!$B$6:$BE$43,'RevPAR Raw Data'!P$1,FALSE)</f>
        <v>142.52606511567399</v>
      </c>
      <c r="AG95" s="113">
        <f>VLOOKUP($A95,'RevPAR Raw Data'!$B$6:$BE$43,'RevPAR Raw Data'!R$1,FALSE)</f>
        <v>95.122333543763204</v>
      </c>
    </row>
    <row r="96" spans="1:33" x14ac:dyDescent="0.2">
      <c r="A96" s="90" t="s">
        <v>14</v>
      </c>
      <c r="B96" s="78">
        <f>(VLOOKUP($A95,'Occupancy Raw Data'!$B$8:$BE$51,'Occupancy Raw Data'!T$3,FALSE))/100</f>
        <v>-5.65740320556972E-2</v>
      </c>
      <c r="C96" s="79">
        <f>(VLOOKUP($A95,'Occupancy Raw Data'!$B$8:$BE$51,'Occupancy Raw Data'!U$3,FALSE))/100</f>
        <v>-6.8973714671661093E-2</v>
      </c>
      <c r="D96" s="79">
        <f>(VLOOKUP($A95,'Occupancy Raw Data'!$B$8:$BE$51,'Occupancy Raw Data'!V$3,FALSE))/100</f>
        <v>-3.1544557465117203E-2</v>
      </c>
      <c r="E96" s="79">
        <f>(VLOOKUP($A95,'Occupancy Raw Data'!$B$8:$BE$51,'Occupancy Raw Data'!W$3,FALSE))/100</f>
        <v>-9.5976287814083412E-3</v>
      </c>
      <c r="F96" s="79">
        <f>(VLOOKUP($A95,'Occupancy Raw Data'!$B$8:$BE$51,'Occupancy Raw Data'!X$3,FALSE))/100</f>
        <v>-3.4748778322839E-2</v>
      </c>
      <c r="G96" s="79">
        <f>(VLOOKUP($A95,'Occupancy Raw Data'!$B$8:$BE$51,'Occupancy Raw Data'!Y$3,FALSE))/100</f>
        <v>-4.0014994388097996E-2</v>
      </c>
      <c r="H96" s="80">
        <f>(VLOOKUP($A95,'Occupancy Raw Data'!$B$8:$BE$51,'Occupancy Raw Data'!AA$3,FALSE))/100</f>
        <v>2.4884654131455798E-3</v>
      </c>
      <c r="I96" s="80">
        <f>(VLOOKUP($A95,'Occupancy Raw Data'!$B$8:$BE$51,'Occupancy Raw Data'!AB$3,FALSE))/100</f>
        <v>6.3352922453775107E-2</v>
      </c>
      <c r="J96" s="79">
        <f>(VLOOKUP($A95,'Occupancy Raw Data'!$B$8:$BE$51,'Occupancy Raw Data'!AC$3,FALSE))/100</f>
        <v>3.2766702565584803E-2</v>
      </c>
      <c r="K96" s="81">
        <f>(VLOOKUP($A95,'Occupancy Raw Data'!$B$8:$BE$51,'Occupancy Raw Data'!AE$3,FALSE))/100</f>
        <v>-1.5108435306239001E-2</v>
      </c>
      <c r="M96" s="78">
        <f>(VLOOKUP($A95,'ADR Raw Data'!$B$6:$BE$49,'ADR Raw Data'!T$1,FALSE))/100</f>
        <v>-2.1163490729082302E-2</v>
      </c>
      <c r="N96" s="79">
        <f>(VLOOKUP($A95,'ADR Raw Data'!$B$6:$BE$49,'ADR Raw Data'!U$1,FALSE))/100</f>
        <v>-2.6331147171700601E-2</v>
      </c>
      <c r="O96" s="79">
        <f>(VLOOKUP($A95,'ADR Raw Data'!$B$6:$BE$49,'ADR Raw Data'!V$1,FALSE))/100</f>
        <v>-1.47362006053604E-2</v>
      </c>
      <c r="P96" s="79">
        <f>(VLOOKUP($A95,'ADR Raw Data'!$B$6:$BE$49,'ADR Raw Data'!W$1,FALSE))/100</f>
        <v>-4.4209567868581601E-2</v>
      </c>
      <c r="Q96" s="79">
        <f>(VLOOKUP($A95,'ADR Raw Data'!$B$6:$BE$49,'ADR Raw Data'!X$1,FALSE))/100</f>
        <v>-3.55176885953883E-2</v>
      </c>
      <c r="R96" s="79">
        <f>(VLOOKUP($A95,'ADR Raw Data'!$B$6:$BE$49,'ADR Raw Data'!Y$1,FALSE))/100</f>
        <v>-2.8661717317792001E-2</v>
      </c>
      <c r="S96" s="80">
        <f>(VLOOKUP($A95,'ADR Raw Data'!$B$6:$BE$49,'ADR Raw Data'!AA$1,FALSE))/100</f>
        <v>-9.84956898533711E-3</v>
      </c>
      <c r="T96" s="80">
        <f>(VLOOKUP($A95,'ADR Raw Data'!$B$6:$BE$49,'ADR Raw Data'!AB$1,FALSE))/100</f>
        <v>-1.43456233005124E-2</v>
      </c>
      <c r="U96" s="79">
        <f>(VLOOKUP($A95,'ADR Raw Data'!$B$6:$BE$49,'ADR Raw Data'!AC$1,FALSE))/100</f>
        <v>-1.2022414767309199E-2</v>
      </c>
      <c r="V96" s="81">
        <f>(VLOOKUP($A95,'ADR Raw Data'!$B$6:$BE$49,'ADR Raw Data'!AE$1,FALSE))/100</f>
        <v>-1.6980591388876299E-2</v>
      </c>
      <c r="X96" s="78">
        <f>(VLOOKUP($A95,'RevPAR Raw Data'!$B$6:$BE$43,'RevPAR Raw Data'!T$1,FALSE))/100</f>
        <v>-7.6540218781861999E-2</v>
      </c>
      <c r="Y96" s="79">
        <f>(VLOOKUP($A95,'RevPAR Raw Data'!$B$6:$BE$43,'RevPAR Raw Data'!U$1,FALSE))/100</f>
        <v>-9.3488704811363302E-2</v>
      </c>
      <c r="Z96" s="79">
        <f>(VLOOKUP($A95,'RevPAR Raw Data'!$B$6:$BE$43,'RevPAR Raw Data'!V$1,FALSE))/100</f>
        <v>-4.5815911143664401E-2</v>
      </c>
      <c r="AA96" s="79">
        <f>(VLOOKUP($A95,'RevPAR Raw Data'!$B$6:$BE$43,'RevPAR Raw Data'!W$1,FALSE))/100</f>
        <v>-5.3382889629000799E-2</v>
      </c>
      <c r="AB96" s="79">
        <f>(VLOOKUP($A95,'RevPAR Raw Data'!$B$6:$BE$43,'RevPAR Raw Data'!X$1,FALSE))/100</f>
        <v>-6.9032270630686593E-2</v>
      </c>
      <c r="AC96" s="79">
        <f>(VLOOKUP($A95,'RevPAR Raw Data'!$B$6:$BE$43,'RevPAR Raw Data'!Y$1,FALSE))/100</f>
        <v>-6.7529813248265305E-2</v>
      </c>
      <c r="AD96" s="80">
        <f>(VLOOKUP($A95,'RevPAR Raw Data'!$B$6:$BE$43,'RevPAR Raw Data'!AA$1,FALSE))/100</f>
        <v>-7.3856138839459191E-3</v>
      </c>
      <c r="AE96" s="80">
        <f>(VLOOKUP($A95,'RevPAR Raw Data'!$B$6:$BE$43,'RevPAR Raw Data'!AB$1,FALSE))/100</f>
        <v>4.8098461992754193E-2</v>
      </c>
      <c r="AF96" s="79">
        <f>(VLOOKUP($A95,'RevPAR Raw Data'!$B$6:$BE$43,'RevPAR Raw Data'!AC$1,FALSE))/100</f>
        <v>2.0350352909475001E-2</v>
      </c>
      <c r="AG96" s="81">
        <f>(VLOOKUP($A95,'RevPAR Raw Data'!$B$6:$BE$43,'RevPAR Raw Data'!AE$1,FALSE))/100</f>
        <v>-3.1832476528654896E-2</v>
      </c>
    </row>
    <row r="97" spans="1:33" x14ac:dyDescent="0.2">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x14ac:dyDescent="0.2">
      <c r="A98" s="123" t="s">
        <v>47</v>
      </c>
      <c r="B98" s="106">
        <f>(VLOOKUP($A98,'Occupancy Raw Data'!$B$8:$BE$45,'Occupancy Raw Data'!G$3,FALSE))/100</f>
        <v>0.50768307055971806</v>
      </c>
      <c r="C98" s="107">
        <f>(VLOOKUP($A98,'Occupancy Raw Data'!$B$8:$BE$45,'Occupancy Raw Data'!H$3,FALSE))/100</f>
        <v>0.63381440547932999</v>
      </c>
      <c r="D98" s="107">
        <f>(VLOOKUP($A98,'Occupancy Raw Data'!$B$8:$BE$45,'Occupancy Raw Data'!I$3,FALSE))/100</f>
        <v>0.66281215948764693</v>
      </c>
      <c r="E98" s="107">
        <f>(VLOOKUP($A98,'Occupancy Raw Data'!$B$8:$BE$45,'Occupancy Raw Data'!J$3,FALSE))/100</f>
        <v>0.67170717605461505</v>
      </c>
      <c r="F98" s="107">
        <f>(VLOOKUP($A98,'Occupancy Raw Data'!$B$8:$BE$45,'Occupancy Raw Data'!K$3,FALSE))/100</f>
        <v>0.67252996508705909</v>
      </c>
      <c r="G98" s="108">
        <f>(VLOOKUP($A98,'Occupancy Raw Data'!$B$8:$BE$45,'Occupancy Raw Data'!L$3,FALSE))/100</f>
        <v>0.629709355333674</v>
      </c>
      <c r="H98" s="88">
        <f>(VLOOKUP($A98,'Occupancy Raw Data'!$B$8:$BE$45,'Occupancy Raw Data'!N$3,FALSE))/100</f>
        <v>0.73299384020102709</v>
      </c>
      <c r="I98" s="88">
        <f>(VLOOKUP($A98,'Occupancy Raw Data'!$B$8:$BE$45,'Occupancy Raw Data'!O$3,FALSE))/100</f>
        <v>0.71900642664946901</v>
      </c>
      <c r="J98" s="108">
        <f>(VLOOKUP($A98,'Occupancy Raw Data'!$B$8:$BE$45,'Occupancy Raw Data'!P$3,FALSE))/100</f>
        <v>0.72600013342524805</v>
      </c>
      <c r="K98" s="109">
        <f>(VLOOKUP($A98,'Occupancy Raw Data'!$B$8:$BE$45,'Occupancy Raw Data'!R$3,FALSE))/100</f>
        <v>0.65722100621698099</v>
      </c>
      <c r="M98" s="110">
        <f>VLOOKUP($A98,'ADR Raw Data'!$B$6:$BE$43,'ADR Raw Data'!G$1,FALSE)</f>
        <v>108.715964520367</v>
      </c>
      <c r="N98" s="111">
        <f>VLOOKUP($A98,'ADR Raw Data'!$B$6:$BE$43,'ADR Raw Data'!H$1,FALSE)</f>
        <v>114.25815416462</v>
      </c>
      <c r="O98" s="111">
        <f>VLOOKUP($A98,'ADR Raw Data'!$B$6:$BE$43,'ADR Raw Data'!I$1,FALSE)</f>
        <v>116.82591021941801</v>
      </c>
      <c r="P98" s="111">
        <f>VLOOKUP($A98,'ADR Raw Data'!$B$6:$BE$43,'ADR Raw Data'!J$1,FALSE)</f>
        <v>118.51343044428199</v>
      </c>
      <c r="Q98" s="111">
        <f>VLOOKUP($A98,'ADR Raw Data'!$B$6:$BE$43,'ADR Raw Data'!K$1,FALSE)</f>
        <v>121.639110537975</v>
      </c>
      <c r="R98" s="112">
        <f>VLOOKUP($A98,'ADR Raw Data'!$B$6:$BE$43,'ADR Raw Data'!L$1,FALSE)</f>
        <v>116.38944790129</v>
      </c>
      <c r="S98" s="111">
        <f>VLOOKUP($A98,'ADR Raw Data'!$B$6:$BE$43,'ADR Raw Data'!N$1,FALSE)</f>
        <v>140.66075147139099</v>
      </c>
      <c r="T98" s="111">
        <f>VLOOKUP($A98,'ADR Raw Data'!$B$6:$BE$43,'ADR Raw Data'!O$1,FALSE)</f>
        <v>140.123061887235</v>
      </c>
      <c r="U98" s="112">
        <f>VLOOKUP($A98,'ADR Raw Data'!$B$6:$BE$43,'ADR Raw Data'!P$1,FALSE)</f>
        <v>140.39449651581199</v>
      </c>
      <c r="V98" s="113">
        <f>VLOOKUP($A98,'ADR Raw Data'!$B$6:$BE$43,'ADR Raw Data'!R$1,FALSE)</f>
        <v>123.96579407585</v>
      </c>
      <c r="X98" s="110">
        <f>VLOOKUP($A98,'RevPAR Raw Data'!$B$6:$BE$43,'RevPAR Raw Data'!G$1,FALSE)</f>
        <v>55.193254686561801</v>
      </c>
      <c r="Y98" s="111">
        <f>VLOOKUP($A98,'RevPAR Raw Data'!$B$6:$BE$43,'RevPAR Raw Data'!H$1,FALSE)</f>
        <v>72.418464053014205</v>
      </c>
      <c r="Z98" s="111">
        <f>VLOOKUP($A98,'RevPAR Raw Data'!$B$6:$BE$43,'RevPAR Raw Data'!I$1,FALSE)</f>
        <v>77.433633836642997</v>
      </c>
      <c r="AA98" s="111">
        <f>VLOOKUP($A98,'RevPAR Raw Data'!$B$6:$BE$43,'RevPAR Raw Data'!J$1,FALSE)</f>
        <v>79.606321688274093</v>
      </c>
      <c r="AB98" s="111">
        <f>VLOOKUP($A98,'RevPAR Raw Data'!$B$6:$BE$43,'RevPAR Raw Data'!K$1,FALSE)</f>
        <v>81.805946763325807</v>
      </c>
      <c r="AC98" s="112">
        <f>VLOOKUP($A98,'RevPAR Raw Data'!$B$6:$BE$43,'RevPAR Raw Data'!L$1,FALSE)</f>
        <v>73.291524205563803</v>
      </c>
      <c r="AD98" s="111">
        <f>VLOOKUP($A98,'RevPAR Raw Data'!$B$6:$BE$43,'RevPAR Raw Data'!N$1,FALSE)</f>
        <v>103.103464386577</v>
      </c>
      <c r="AE98" s="111">
        <f>VLOOKUP($A98,'RevPAR Raw Data'!$B$6:$BE$43,'RevPAR Raw Data'!O$1,FALSE)</f>
        <v>100.74938201872401</v>
      </c>
      <c r="AF98" s="112">
        <f>VLOOKUP($A98,'RevPAR Raw Data'!$B$6:$BE$43,'RevPAR Raw Data'!P$1,FALSE)</f>
        <v>101.92642320265</v>
      </c>
      <c r="AG98" s="113">
        <f>VLOOKUP($A98,'RevPAR Raw Data'!$B$6:$BE$43,'RevPAR Raw Data'!R$1,FALSE)</f>
        <v>81.472923919017205</v>
      </c>
    </row>
    <row r="99" spans="1:33" x14ac:dyDescent="0.2">
      <c r="A99" s="90" t="s">
        <v>14</v>
      </c>
      <c r="B99" s="78">
        <f>(VLOOKUP($A98,'Occupancy Raw Data'!$B$8:$BE$51,'Occupancy Raw Data'!T$3,FALSE))/100</f>
        <v>2.60847990323313E-2</v>
      </c>
      <c r="C99" s="79">
        <f>(VLOOKUP($A98,'Occupancy Raw Data'!$B$8:$BE$51,'Occupancy Raw Data'!U$3,FALSE))/100</f>
        <v>3.6910983281297997E-3</v>
      </c>
      <c r="D99" s="79">
        <f>(VLOOKUP($A98,'Occupancy Raw Data'!$B$8:$BE$51,'Occupancy Raw Data'!V$3,FALSE))/100</f>
        <v>3.1293001810434401E-2</v>
      </c>
      <c r="E99" s="79">
        <f>(VLOOKUP($A98,'Occupancy Raw Data'!$B$8:$BE$51,'Occupancy Raw Data'!W$3,FALSE))/100</f>
        <v>2.59261226021399E-2</v>
      </c>
      <c r="F99" s="79">
        <f>(VLOOKUP($A98,'Occupancy Raw Data'!$B$8:$BE$51,'Occupancy Raw Data'!X$3,FALSE))/100</f>
        <v>5.9147094756157398E-2</v>
      </c>
      <c r="G99" s="79">
        <f>(VLOOKUP($A98,'Occupancy Raw Data'!$B$8:$BE$51,'Occupancy Raw Data'!Y$3,FALSE))/100</f>
        <v>2.9385531412720902E-2</v>
      </c>
      <c r="H99" s="80">
        <f>(VLOOKUP($A98,'Occupancy Raw Data'!$B$8:$BE$51,'Occupancy Raw Data'!AA$3,FALSE))/100</f>
        <v>2.46033119607088E-2</v>
      </c>
      <c r="I99" s="80">
        <f>(VLOOKUP($A98,'Occupancy Raw Data'!$B$8:$BE$51,'Occupancy Raw Data'!AB$3,FALSE))/100</f>
        <v>2.0731924804341002E-2</v>
      </c>
      <c r="J99" s="79">
        <f>(VLOOKUP($A98,'Occupancy Raw Data'!$B$8:$BE$51,'Occupancy Raw Data'!AC$3,FALSE))/100</f>
        <v>2.2682601726531401E-2</v>
      </c>
      <c r="K99" s="81">
        <f>(VLOOKUP($A98,'Occupancy Raw Data'!$B$8:$BE$51,'Occupancy Raw Data'!AE$3,FALSE))/100</f>
        <v>2.7260518306261302E-2</v>
      </c>
      <c r="M99" s="78">
        <f>(VLOOKUP($A98,'ADR Raw Data'!$B$6:$BE$49,'ADR Raw Data'!T$1,FALSE))/100</f>
        <v>-4.4009633182352402E-3</v>
      </c>
      <c r="N99" s="79">
        <f>(VLOOKUP($A98,'ADR Raw Data'!$B$6:$BE$49,'ADR Raw Data'!U$1,FALSE))/100</f>
        <v>8.4377758033798798E-3</v>
      </c>
      <c r="O99" s="79">
        <f>(VLOOKUP($A98,'ADR Raw Data'!$B$6:$BE$49,'ADR Raw Data'!V$1,FALSE))/100</f>
        <v>6.1339581785146303E-3</v>
      </c>
      <c r="P99" s="79">
        <f>(VLOOKUP($A98,'ADR Raw Data'!$B$6:$BE$49,'ADR Raw Data'!W$1,FALSE))/100</f>
        <v>6.48647950632757E-3</v>
      </c>
      <c r="Q99" s="79">
        <f>(VLOOKUP($A98,'ADR Raw Data'!$B$6:$BE$49,'ADR Raw Data'!X$1,FALSE))/100</f>
        <v>7.8168604442504994E-3</v>
      </c>
      <c r="R99" s="79">
        <f>(VLOOKUP($A98,'ADR Raw Data'!$B$6:$BE$49,'ADR Raw Data'!Y$1,FALSE))/100</f>
        <v>5.82259336918136E-3</v>
      </c>
      <c r="S99" s="80">
        <f>(VLOOKUP($A98,'ADR Raw Data'!$B$6:$BE$49,'ADR Raw Data'!AA$1,FALSE))/100</f>
        <v>1.21747559836561E-2</v>
      </c>
      <c r="T99" s="80">
        <f>(VLOOKUP($A98,'ADR Raw Data'!$B$6:$BE$49,'ADR Raw Data'!AB$1,FALSE))/100</f>
        <v>1.7130101546288202E-3</v>
      </c>
      <c r="U99" s="79">
        <f>(VLOOKUP($A98,'ADR Raw Data'!$B$6:$BE$49,'ADR Raw Data'!AC$1,FALSE))/100</f>
        <v>6.9708664604814698E-3</v>
      </c>
      <c r="V99" s="81">
        <f>(VLOOKUP($A98,'ADR Raw Data'!$B$6:$BE$49,'ADR Raw Data'!AE$1,FALSE))/100</f>
        <v>5.9592466571517901E-3</v>
      </c>
      <c r="X99" s="78">
        <f>(VLOOKUP($A98,'RevPAR Raw Data'!$B$6:$BE$43,'RevPAR Raw Data'!T$1,FALSE))/100</f>
        <v>2.1569037470391298E-2</v>
      </c>
      <c r="Y99" s="79">
        <f>(VLOOKUP($A98,'RevPAR Raw Data'!$B$6:$BE$43,'RevPAR Raw Data'!U$1,FALSE))/100</f>
        <v>1.2160018791670599E-2</v>
      </c>
      <c r="Z99" s="79">
        <f>(VLOOKUP($A98,'RevPAR Raw Data'!$B$6:$BE$43,'RevPAR Raw Data'!V$1,FALSE))/100</f>
        <v>3.7618909953334397E-2</v>
      </c>
      <c r="AA99" s="79">
        <f>(VLOOKUP($A98,'RevPAR Raw Data'!$B$6:$BE$43,'RevPAR Raw Data'!W$1,FALSE))/100</f>
        <v>3.2580771371404797E-2</v>
      </c>
      <c r="AB99" s="79">
        <f>(VLOOKUP($A98,'RevPAR Raw Data'!$B$6:$BE$43,'RevPAR Raw Data'!X$1,FALSE))/100</f>
        <v>6.7426299785799601E-2</v>
      </c>
      <c r="AC99" s="79">
        <f>(VLOOKUP($A98,'RevPAR Raw Data'!$B$6:$BE$43,'RevPAR Raw Data'!Y$1,FALSE))/100</f>
        <v>3.53792247822559E-2</v>
      </c>
      <c r="AD99" s="80">
        <f>(VLOOKUP($A98,'RevPAR Raw Data'!$B$6:$BE$43,'RevPAR Raw Data'!AA$1,FALSE))/100</f>
        <v>3.7077607263876405E-2</v>
      </c>
      <c r="AE99" s="80">
        <f>(VLOOKUP($A98,'RevPAR Raw Data'!$B$6:$BE$43,'RevPAR Raw Data'!AB$1,FALSE))/100</f>
        <v>2.24804489566846E-2</v>
      </c>
      <c r="AF99" s="79">
        <f>(VLOOKUP($A98,'RevPAR Raw Data'!$B$6:$BE$43,'RevPAR Raw Data'!AC$1,FALSE))/100</f>
        <v>2.9811585574624901E-2</v>
      </c>
      <c r="AG99" s="81">
        <f>(VLOOKUP($A98,'RevPAR Raw Data'!$B$6:$BE$43,'RevPAR Raw Data'!AE$1,FALSE))/100</f>
        <v>3.3382217116001901E-2</v>
      </c>
    </row>
    <row r="100" spans="1:33" x14ac:dyDescent="0.2">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x14ac:dyDescent="0.2">
      <c r="A101" s="105" t="s">
        <v>49</v>
      </c>
      <c r="B101" s="106">
        <f>(VLOOKUP($A101,'Occupancy Raw Data'!$B$8:$BE$45,'Occupancy Raw Data'!G$3,FALSE))/100</f>
        <v>0.47852198697068404</v>
      </c>
      <c r="C101" s="107">
        <f>(VLOOKUP($A101,'Occupancy Raw Data'!$B$8:$BE$45,'Occupancy Raw Data'!H$3,FALSE))/100</f>
        <v>0.57817589576547201</v>
      </c>
      <c r="D101" s="107">
        <f>(VLOOKUP($A101,'Occupancy Raw Data'!$B$8:$BE$45,'Occupancy Raw Data'!I$3,FALSE))/100</f>
        <v>0.58754071661237706</v>
      </c>
      <c r="E101" s="107">
        <f>(VLOOKUP($A101,'Occupancy Raw Data'!$B$8:$BE$45,'Occupancy Raw Data'!J$3,FALSE))/100</f>
        <v>0.60586319218241003</v>
      </c>
      <c r="F101" s="107">
        <f>(VLOOKUP($A101,'Occupancy Raw Data'!$B$8:$BE$45,'Occupancy Raw Data'!K$3,FALSE))/100</f>
        <v>0.62520358306188906</v>
      </c>
      <c r="G101" s="108">
        <f>(VLOOKUP($A101,'Occupancy Raw Data'!$B$8:$BE$45,'Occupancy Raw Data'!L$3,FALSE))/100</f>
        <v>0.57506107491856606</v>
      </c>
      <c r="H101" s="88">
        <f>(VLOOKUP($A101,'Occupancy Raw Data'!$B$8:$BE$45,'Occupancy Raw Data'!N$3,FALSE))/100</f>
        <v>0.70246335504885904</v>
      </c>
      <c r="I101" s="88">
        <f>(VLOOKUP($A101,'Occupancy Raw Data'!$B$8:$BE$45,'Occupancy Raw Data'!O$3,FALSE))/100</f>
        <v>0.68729641693811006</v>
      </c>
      <c r="J101" s="108">
        <f>(VLOOKUP($A101,'Occupancy Raw Data'!$B$8:$BE$45,'Occupancy Raw Data'!P$3,FALSE))/100</f>
        <v>0.69487988599348494</v>
      </c>
      <c r="K101" s="109">
        <f>(VLOOKUP($A101,'Occupancy Raw Data'!$B$8:$BE$45,'Occupancy Raw Data'!R$3,FALSE))/100</f>
        <v>0.60929502093997201</v>
      </c>
      <c r="M101" s="110">
        <f>VLOOKUP($A101,'ADR Raw Data'!$B$6:$BE$43,'ADR Raw Data'!G$1,FALSE)</f>
        <v>119.741495426504</v>
      </c>
      <c r="N101" s="111">
        <f>VLOOKUP($A101,'ADR Raw Data'!$B$6:$BE$43,'ADR Raw Data'!H$1,FALSE)</f>
        <v>123.08818133802799</v>
      </c>
      <c r="O101" s="111">
        <f>VLOOKUP($A101,'ADR Raw Data'!$B$6:$BE$43,'ADR Raw Data'!I$1,FALSE)</f>
        <v>124.98954608454601</v>
      </c>
      <c r="P101" s="111">
        <f>VLOOKUP($A101,'ADR Raw Data'!$B$6:$BE$43,'ADR Raw Data'!J$1,FALSE)</f>
        <v>128.71204637096699</v>
      </c>
      <c r="Q101" s="111">
        <f>VLOOKUP($A101,'ADR Raw Data'!$B$6:$BE$43,'ADR Raw Data'!K$1,FALSE)</f>
        <v>138.36498371865801</v>
      </c>
      <c r="R101" s="112">
        <f>VLOOKUP($A101,'ADR Raw Data'!$B$6:$BE$43,'ADR Raw Data'!L$1,FALSE)</f>
        <v>127.42652777286</v>
      </c>
      <c r="S101" s="111">
        <f>VLOOKUP($A101,'ADR Raw Data'!$B$6:$BE$43,'ADR Raw Data'!N$1,FALSE)</f>
        <v>155.76739602955999</v>
      </c>
      <c r="T101" s="111">
        <f>VLOOKUP($A101,'ADR Raw Data'!$B$6:$BE$43,'ADR Raw Data'!O$1,FALSE)</f>
        <v>155.83676688388601</v>
      </c>
      <c r="U101" s="112">
        <f>VLOOKUP($A101,'ADR Raw Data'!$B$6:$BE$43,'ADR Raw Data'!P$1,FALSE)</f>
        <v>155.801702922434</v>
      </c>
      <c r="V101" s="113">
        <f>VLOOKUP($A101,'ADR Raw Data'!$B$6:$BE$43,'ADR Raw Data'!R$1,FALSE)</f>
        <v>136.67250071599</v>
      </c>
      <c r="X101" s="110">
        <f>VLOOKUP($A101,'RevPAR Raw Data'!$B$6:$BE$43,'RevPAR Raw Data'!G$1,FALSE)</f>
        <v>57.298938314332197</v>
      </c>
      <c r="Y101" s="111">
        <f>VLOOKUP($A101,'RevPAR Raw Data'!$B$6:$BE$43,'RevPAR Raw Data'!H$1,FALSE)</f>
        <v>71.166619503257294</v>
      </c>
      <c r="Z101" s="111">
        <f>VLOOKUP($A101,'RevPAR Raw Data'!$B$6:$BE$43,'RevPAR Raw Data'!I$1,FALSE)</f>
        <v>73.436447475570006</v>
      </c>
      <c r="AA101" s="111">
        <f>VLOOKUP($A101,'RevPAR Raw Data'!$B$6:$BE$43,'RevPAR Raw Data'!J$1,FALSE)</f>
        <v>77.981891286644895</v>
      </c>
      <c r="AB101" s="111">
        <f>VLOOKUP($A101,'RevPAR Raw Data'!$B$6:$BE$43,'RevPAR Raw Data'!K$1,FALSE)</f>
        <v>86.506283591205204</v>
      </c>
      <c r="AC101" s="112">
        <f>VLOOKUP($A101,'RevPAR Raw Data'!$B$6:$BE$43,'RevPAR Raw Data'!L$1,FALSE)</f>
        <v>73.278036034201904</v>
      </c>
      <c r="AD101" s="111">
        <f>VLOOKUP($A101,'RevPAR Raw Data'!$B$6:$BE$43,'RevPAR Raw Data'!N$1,FALSE)</f>
        <v>109.420887622149</v>
      </c>
      <c r="AE101" s="111">
        <f>VLOOKUP($A101,'RevPAR Raw Data'!$B$6:$BE$43,'RevPAR Raw Data'!O$1,FALSE)</f>
        <v>107.10605150651401</v>
      </c>
      <c r="AF101" s="112">
        <f>VLOOKUP($A101,'RevPAR Raw Data'!$B$6:$BE$43,'RevPAR Raw Data'!P$1,FALSE)</f>
        <v>108.263469564332</v>
      </c>
      <c r="AG101" s="113">
        <f>VLOOKUP($A101,'RevPAR Raw Data'!$B$6:$BE$43,'RevPAR Raw Data'!R$1,FALSE)</f>
        <v>83.273874185667694</v>
      </c>
    </row>
    <row r="102" spans="1:33" x14ac:dyDescent="0.2">
      <c r="A102" s="90" t="s">
        <v>14</v>
      </c>
      <c r="B102" s="78">
        <f>(VLOOKUP($A101,'Occupancy Raw Data'!$B$8:$BE$51,'Occupancy Raw Data'!T$3,FALSE))/100</f>
        <v>1.7625584886842301E-2</v>
      </c>
      <c r="C102" s="79">
        <f>(VLOOKUP($A101,'Occupancy Raw Data'!$B$8:$BE$51,'Occupancy Raw Data'!U$3,FALSE))/100</f>
        <v>-2.10794351259906E-2</v>
      </c>
      <c r="D102" s="79">
        <f>(VLOOKUP($A101,'Occupancy Raw Data'!$B$8:$BE$51,'Occupancy Raw Data'!V$3,FALSE))/100</f>
        <v>-2.02986143734009E-2</v>
      </c>
      <c r="E102" s="79">
        <f>(VLOOKUP($A101,'Occupancy Raw Data'!$B$8:$BE$51,'Occupancy Raw Data'!W$3,FALSE))/100</f>
        <v>-1.88162326703579E-2</v>
      </c>
      <c r="F102" s="79">
        <f>(VLOOKUP($A101,'Occupancy Raw Data'!$B$8:$BE$51,'Occupancy Raw Data'!X$3,FALSE))/100</f>
        <v>2.3678095456458999E-2</v>
      </c>
      <c r="G102" s="79">
        <f>(VLOOKUP($A101,'Occupancy Raw Data'!$B$8:$BE$51,'Occupancy Raw Data'!Y$3,FALSE))/100</f>
        <v>-4.67071285303562E-3</v>
      </c>
      <c r="H102" s="80">
        <f>(VLOOKUP($A101,'Occupancy Raw Data'!$B$8:$BE$51,'Occupancy Raw Data'!AA$3,FALSE))/100</f>
        <v>-4.0342400559643298E-4</v>
      </c>
      <c r="I102" s="80">
        <f>(VLOOKUP($A101,'Occupancy Raw Data'!$B$8:$BE$51,'Occupancy Raw Data'!AB$3,FALSE))/100</f>
        <v>2.1969907542502002E-2</v>
      </c>
      <c r="J102" s="79">
        <f>(VLOOKUP($A101,'Occupancy Raw Data'!$B$8:$BE$51,'Occupancy Raw Data'!AC$3,FALSE))/100</f>
        <v>1.0537380982209901E-2</v>
      </c>
      <c r="K102" s="81">
        <f>(VLOOKUP($A101,'Occupancy Raw Data'!$B$8:$BE$51,'Occupancy Raw Data'!AE$3,FALSE))/100</f>
        <v>2.3427799358269203E-4</v>
      </c>
      <c r="M102" s="78">
        <f>(VLOOKUP($A101,'ADR Raw Data'!$B$6:$BE$49,'ADR Raw Data'!T$1,FALSE))/100</f>
        <v>2.57375405359359E-2</v>
      </c>
      <c r="N102" s="79">
        <f>(VLOOKUP($A101,'ADR Raw Data'!$B$6:$BE$49,'ADR Raw Data'!U$1,FALSE))/100</f>
        <v>4.9228984349807103E-2</v>
      </c>
      <c r="O102" s="79">
        <f>(VLOOKUP($A101,'ADR Raw Data'!$B$6:$BE$49,'ADR Raw Data'!V$1,FALSE))/100</f>
        <v>3.2894144396613499E-2</v>
      </c>
      <c r="P102" s="79">
        <f>(VLOOKUP($A101,'ADR Raw Data'!$B$6:$BE$49,'ADR Raw Data'!W$1,FALSE))/100</f>
        <v>6.8851525654338705E-2</v>
      </c>
      <c r="Q102" s="79">
        <f>(VLOOKUP($A101,'ADR Raw Data'!$B$6:$BE$49,'ADR Raw Data'!X$1,FALSE))/100</f>
        <v>4.62358400152275E-2</v>
      </c>
      <c r="R102" s="79">
        <f>(VLOOKUP($A101,'ADR Raw Data'!$B$6:$BE$49,'ADR Raw Data'!Y$1,FALSE))/100</f>
        <v>4.6118830537026104E-2</v>
      </c>
      <c r="S102" s="80">
        <f>(VLOOKUP($A101,'ADR Raw Data'!$B$6:$BE$49,'ADR Raw Data'!AA$1,FALSE))/100</f>
        <v>1.001868653695E-3</v>
      </c>
      <c r="T102" s="80">
        <f>(VLOOKUP($A101,'ADR Raw Data'!$B$6:$BE$49,'ADR Raw Data'!AB$1,FALSE))/100</f>
        <v>1.21017279705266E-2</v>
      </c>
      <c r="U102" s="79">
        <f>(VLOOKUP($A101,'ADR Raw Data'!$B$6:$BE$49,'ADR Raw Data'!AC$1,FALSE))/100</f>
        <v>6.4029527736057202E-3</v>
      </c>
      <c r="V102" s="81">
        <f>(VLOOKUP($A101,'ADR Raw Data'!$B$6:$BE$49,'ADR Raw Data'!AE$1,FALSE))/100</f>
        <v>3.1858986539523404E-2</v>
      </c>
      <c r="X102" s="78">
        <f>(VLOOKUP($A101,'RevPAR Raw Data'!$B$6:$BE$43,'RevPAR Raw Data'!T$1,FALSE))/100</f>
        <v>4.38167646282729E-2</v>
      </c>
      <c r="Y102" s="79">
        <f>(VLOOKUP($A101,'RevPAR Raw Data'!$B$6:$BE$43,'RevPAR Raw Data'!U$1,FALSE))/100</f>
        <v>2.71118300418964E-2</v>
      </c>
      <c r="Z102" s="79">
        <f>(VLOOKUP($A101,'RevPAR Raw Data'!$B$6:$BE$43,'RevPAR Raw Data'!V$1,FALSE))/100</f>
        <v>1.19278244709628E-2</v>
      </c>
      <c r="AA102" s="79">
        <f>(VLOOKUP($A101,'RevPAR Raw Data'!$B$6:$BE$43,'RevPAR Raw Data'!W$1,FALSE))/100</f>
        <v>4.8739766657559497E-2</v>
      </c>
      <c r="AB102" s="79">
        <f>(VLOOKUP($A101,'RevPAR Raw Data'!$B$6:$BE$43,'RevPAR Raw Data'!X$1,FALSE))/100</f>
        <v>7.1008712105076602E-2</v>
      </c>
      <c r="AC102" s="79">
        <f>(VLOOKUP($A101,'RevPAR Raw Data'!$B$6:$BE$43,'RevPAR Raw Data'!Y$1,FALSE))/100</f>
        <v>4.1232709869434198E-2</v>
      </c>
      <c r="AD102" s="80">
        <f>(VLOOKUP($A101,'RevPAR Raw Data'!$B$6:$BE$43,'RevPAR Raw Data'!AA$1,FALSE))/100</f>
        <v>5.9804047023321401E-4</v>
      </c>
      <c r="AE102" s="80">
        <f>(VLOOKUP($A101,'RevPAR Raw Data'!$B$6:$BE$43,'RevPAR Raw Data'!AB$1,FALSE))/100</f>
        <v>3.43375093576457E-2</v>
      </c>
      <c r="AF102" s="79">
        <f>(VLOOKUP($A101,'RevPAR Raw Data'!$B$6:$BE$43,'RevPAR Raw Data'!AC$1,FALSE))/100</f>
        <v>1.7007804108602202E-2</v>
      </c>
      <c r="AG102" s="81">
        <f>(VLOOKUP($A101,'RevPAR Raw Data'!$B$6:$BE$43,'RevPAR Raw Data'!AE$1,FALSE))/100</f>
        <v>3.2100728392550203E-2</v>
      </c>
    </row>
    <row r="103" spans="1:33" x14ac:dyDescent="0.2">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x14ac:dyDescent="0.2">
      <c r="A104" s="105" t="s">
        <v>53</v>
      </c>
      <c r="B104" s="106">
        <f>(VLOOKUP($A104,'Occupancy Raw Data'!$B$8:$BE$54,'Occupancy Raw Data'!G$3,FALSE))/100</f>
        <v>0.50098859315589306</v>
      </c>
      <c r="C104" s="107">
        <f>(VLOOKUP($A104,'Occupancy Raw Data'!$B$8:$BE$54,'Occupancy Raw Data'!H$3,FALSE))/100</f>
        <v>0.60106463878326899</v>
      </c>
      <c r="D104" s="107">
        <f>(VLOOKUP($A104,'Occupancy Raw Data'!$B$8:$BE$54,'Occupancy Raw Data'!I$3,FALSE))/100</f>
        <v>0.63330798479087402</v>
      </c>
      <c r="E104" s="107">
        <f>(VLOOKUP($A104,'Occupancy Raw Data'!$B$8:$BE$54,'Occupancy Raw Data'!J$3,FALSE))/100</f>
        <v>0.605019011406844</v>
      </c>
      <c r="F104" s="107">
        <f>(VLOOKUP($A104,'Occupancy Raw Data'!$B$8:$BE$54,'Occupancy Raw Data'!K$3,FALSE))/100</f>
        <v>0.61733840304182497</v>
      </c>
      <c r="G104" s="108">
        <f>(VLOOKUP($A104,'Occupancy Raw Data'!$B$8:$BE$54,'Occupancy Raw Data'!L$3,FALSE))/100</f>
        <v>0.59154372623574103</v>
      </c>
      <c r="H104" s="88">
        <f>(VLOOKUP($A104,'Occupancy Raw Data'!$B$8:$BE$54,'Occupancy Raw Data'!N$3,FALSE))/100</f>
        <v>0.67908745247148206</v>
      </c>
      <c r="I104" s="88">
        <f>(VLOOKUP($A104,'Occupancy Raw Data'!$B$8:$BE$54,'Occupancy Raw Data'!O$3,FALSE))/100</f>
        <v>0.6961216730038019</v>
      </c>
      <c r="J104" s="108">
        <f>(VLOOKUP($A104,'Occupancy Raw Data'!$B$8:$BE$54,'Occupancy Raw Data'!P$3,FALSE))/100</f>
        <v>0.68760456273764203</v>
      </c>
      <c r="K104" s="109">
        <f>(VLOOKUP($A104,'Occupancy Raw Data'!$B$8:$BE$54,'Occupancy Raw Data'!R$3,FALSE))/100</f>
        <v>0.61898967952199802</v>
      </c>
      <c r="M104" s="110">
        <f>VLOOKUP($A104,'ADR Raw Data'!$B$6:$BE$54,'ADR Raw Data'!G$1,FALSE)</f>
        <v>94.7282908318154</v>
      </c>
      <c r="N104" s="111">
        <f>VLOOKUP($A104,'ADR Raw Data'!$B$6:$BE$54,'ADR Raw Data'!H$1,FALSE)</f>
        <v>100.376272773279</v>
      </c>
      <c r="O104" s="111">
        <f>VLOOKUP($A104,'ADR Raw Data'!$B$6:$BE$54,'ADR Raw Data'!I$1,FALSE)</f>
        <v>101.21134966378401</v>
      </c>
      <c r="P104" s="111">
        <f>VLOOKUP($A104,'ADR Raw Data'!$B$6:$BE$54,'ADR Raw Data'!J$1,FALSE)</f>
        <v>98.512330316741995</v>
      </c>
      <c r="Q104" s="111">
        <f>VLOOKUP($A104,'ADR Raw Data'!$B$6:$BE$54,'ADR Raw Data'!K$1,FALSE)</f>
        <v>98.990295639319996</v>
      </c>
      <c r="R104" s="112">
        <f>VLOOKUP($A104,'ADR Raw Data'!$B$6:$BE$54,'ADR Raw Data'!L$1,FALSE)</f>
        <v>98.927841826502799</v>
      </c>
      <c r="S104" s="111">
        <f>VLOOKUP($A104,'ADR Raw Data'!$B$6:$BE$54,'ADR Raw Data'!N$1,FALSE)</f>
        <v>113.10976707726699</v>
      </c>
      <c r="T104" s="111">
        <f>VLOOKUP($A104,'ADR Raw Data'!$B$6:$BE$54,'ADR Raw Data'!O$1,FALSE)</f>
        <v>114.360061175442</v>
      </c>
      <c r="U104" s="112">
        <f>VLOOKUP($A104,'ADR Raw Data'!$B$6:$BE$54,'ADR Raw Data'!P$1,FALSE)</f>
        <v>113.742657597876</v>
      </c>
      <c r="V104" s="113">
        <f>VLOOKUP($A104,'ADR Raw Data'!$B$6:$BE$54,'ADR Raw Data'!R$1,FALSE)</f>
        <v>103.629851872652</v>
      </c>
      <c r="X104" s="110">
        <f>VLOOKUP($A104,'RevPAR Raw Data'!$B$6:$BE$54,'RevPAR Raw Data'!G$1,FALSE)</f>
        <v>47.457793155893498</v>
      </c>
      <c r="Y104" s="111">
        <f>VLOOKUP($A104,'RevPAR Raw Data'!$B$6:$BE$54,'RevPAR Raw Data'!H$1,FALSE)</f>
        <v>60.3326281368821</v>
      </c>
      <c r="Z104" s="111">
        <f>VLOOKUP($A104,'RevPAR Raw Data'!$B$6:$BE$54,'RevPAR Raw Data'!I$1,FALSE)</f>
        <v>64.097955893536096</v>
      </c>
      <c r="AA104" s="111">
        <f>VLOOKUP($A104,'RevPAR Raw Data'!$B$6:$BE$54,'RevPAR Raw Data'!J$1,FALSE)</f>
        <v>59.601832699619699</v>
      </c>
      <c r="AB104" s="111">
        <f>VLOOKUP($A104,'RevPAR Raw Data'!$B$6:$BE$54,'RevPAR Raw Data'!K$1,FALSE)</f>
        <v>61.110511026615903</v>
      </c>
      <c r="AC104" s="112">
        <f>VLOOKUP($A104,'RevPAR Raw Data'!$B$6:$BE$54,'RevPAR Raw Data'!L$1,FALSE)</f>
        <v>58.520144182509497</v>
      </c>
      <c r="AD104" s="111">
        <f>VLOOKUP($A104,'RevPAR Raw Data'!$B$6:$BE$54,'RevPAR Raw Data'!N$1,FALSE)</f>
        <v>76.811423574144399</v>
      </c>
      <c r="AE104" s="111">
        <f>VLOOKUP($A104,'RevPAR Raw Data'!$B$6:$BE$54,'RevPAR Raw Data'!O$1,FALSE)</f>
        <v>79.608517110266106</v>
      </c>
      <c r="AF104" s="112">
        <f>VLOOKUP($A104,'RevPAR Raw Data'!$B$6:$BE$54,'RevPAR Raw Data'!P$1,FALSE)</f>
        <v>78.209970342205295</v>
      </c>
      <c r="AG104" s="113">
        <f>VLOOKUP($A104,'RevPAR Raw Data'!$B$6:$BE$54,'RevPAR Raw Data'!R$1,FALSE)</f>
        <v>64.145808799565401</v>
      </c>
    </row>
    <row r="105" spans="1:33" x14ac:dyDescent="0.2">
      <c r="A105" s="90" t="s">
        <v>14</v>
      </c>
      <c r="B105" s="78">
        <f>(VLOOKUP($A104,'Occupancy Raw Data'!$B$8:$BE$54,'Occupancy Raw Data'!T$3,FALSE))/100</f>
        <v>4.7226722566398295E-2</v>
      </c>
      <c r="C105" s="79">
        <f>(VLOOKUP($A104,'Occupancy Raw Data'!$B$8:$BE$54,'Occupancy Raw Data'!U$3,FALSE))/100</f>
        <v>1.25422313132204E-2</v>
      </c>
      <c r="D105" s="79">
        <f>(VLOOKUP($A104,'Occupancy Raw Data'!$B$8:$BE$54,'Occupancy Raw Data'!V$3,FALSE))/100</f>
        <v>5.7752110138302302E-2</v>
      </c>
      <c r="E105" s="79">
        <f>(VLOOKUP($A104,'Occupancy Raw Data'!$B$8:$BE$54,'Occupancy Raw Data'!W$3,FALSE))/100</f>
        <v>8.6774481420068099E-3</v>
      </c>
      <c r="F105" s="79">
        <f>(VLOOKUP($A104,'Occupancy Raw Data'!$B$8:$BE$54,'Occupancy Raw Data'!X$3,FALSE))/100</f>
        <v>1.5321973622278299E-2</v>
      </c>
      <c r="G105" s="79">
        <f>(VLOOKUP($A104,'Occupancy Raw Data'!$B$8:$BE$54,'Occupancy Raw Data'!Y$3,FALSE))/100</f>
        <v>2.7491752381821302E-2</v>
      </c>
      <c r="H105" s="80">
        <f>(VLOOKUP($A104,'Occupancy Raw Data'!$B$8:$BE$54,'Occupancy Raw Data'!AA$3,FALSE))/100</f>
        <v>-3.2038039600802398E-2</v>
      </c>
      <c r="I105" s="80">
        <f>(VLOOKUP($A104,'Occupancy Raw Data'!$B$8:$BE$54,'Occupancy Raw Data'!AB$3,FALSE))/100</f>
        <v>-3.9560332780865098E-2</v>
      </c>
      <c r="J105" s="79">
        <f>(VLOOKUP($A104,'Occupancy Raw Data'!$B$8:$BE$54,'Occupancy Raw Data'!AC$3,FALSE))/100</f>
        <v>-3.58604426499547E-2</v>
      </c>
      <c r="K105" s="81">
        <f>(VLOOKUP($A104,'Occupancy Raw Data'!$B$8:$BE$54,'Occupancy Raw Data'!AE$3,FALSE))/100</f>
        <v>6.50122404269629E-3</v>
      </c>
      <c r="M105" s="78">
        <f>(VLOOKUP($A104,'ADR Raw Data'!$B$6:$BE$54,'ADR Raw Data'!T$1,FALSE))/100</f>
        <v>-5.1852033276336702E-2</v>
      </c>
      <c r="N105" s="79">
        <f>(VLOOKUP($A104,'ADR Raw Data'!$B$6:$BE$54,'ADR Raw Data'!U$1,FALSE))/100</f>
        <v>-3.47557313583437E-2</v>
      </c>
      <c r="O105" s="79">
        <f>(VLOOKUP($A104,'ADR Raw Data'!$B$6:$BE$54,'ADR Raw Data'!V$1,FALSE))/100</f>
        <v>-3.1773941580973103E-2</v>
      </c>
      <c r="P105" s="79">
        <f>(VLOOKUP($A104,'ADR Raw Data'!$B$6:$BE$54,'ADR Raw Data'!W$1,FALSE))/100</f>
        <v>-4.3502448333711197E-2</v>
      </c>
      <c r="Q105" s="79">
        <f>(VLOOKUP($A104,'ADR Raw Data'!$B$6:$BE$54,'ADR Raw Data'!X$1,FALSE))/100</f>
        <v>-2.7035766050879803E-2</v>
      </c>
      <c r="R105" s="79">
        <f>(VLOOKUP($A104,'ADR Raw Data'!$B$6:$BE$54,'ADR Raw Data'!Y$1,FALSE))/100</f>
        <v>-3.7122620608063199E-2</v>
      </c>
      <c r="S105" s="80">
        <f>(VLOOKUP($A104,'ADR Raw Data'!$B$6:$BE$54,'ADR Raw Data'!AA$1,FALSE))/100</f>
        <v>-4.9617040553200403E-2</v>
      </c>
      <c r="T105" s="80">
        <f>(VLOOKUP($A104,'ADR Raw Data'!$B$6:$BE$54,'ADR Raw Data'!AB$1,FALSE))/100</f>
        <v>-4.8682505689817107E-2</v>
      </c>
      <c r="U105" s="79">
        <f>(VLOOKUP($A104,'ADR Raw Data'!$B$6:$BE$54,'ADR Raw Data'!AC$1,FALSE))/100</f>
        <v>-4.9160206257165599E-2</v>
      </c>
      <c r="V105" s="81">
        <f>(VLOOKUP($A104,'ADR Raw Data'!$B$6:$BE$54,'ADR Raw Data'!AE$1,FALSE))/100</f>
        <v>-4.3433604577707306E-2</v>
      </c>
      <c r="X105" s="78">
        <f>(VLOOKUP($A104,'RevPAR Raw Data'!$B$6:$BE$54,'RevPAR Raw Data'!T$1,FALSE))/100</f>
        <v>-7.07411229998362E-3</v>
      </c>
      <c r="Y105" s="79">
        <f>(VLOOKUP($A104,'RevPAR Raw Data'!$B$6:$BE$54,'RevPAR Raw Data'!U$1,FALSE))/100</f>
        <v>-2.2649414467279701E-2</v>
      </c>
      <c r="Z105" s="79">
        <f>(VLOOKUP($A104,'RevPAR Raw Data'!$B$6:$BE$54,'RevPAR Raw Data'!V$1,FALSE))/100</f>
        <v>2.41431563836168E-2</v>
      </c>
      <c r="AA105" s="79">
        <f>(VLOOKUP($A104,'RevPAR Raw Data'!$B$6:$BE$54,'RevPAR Raw Data'!W$1,FALSE))/100</f>
        <v>-3.5202490431170498E-2</v>
      </c>
      <c r="AB105" s="79">
        <f>(VLOOKUP($A104,'RevPAR Raw Data'!$B$6:$BE$54,'RevPAR Raw Data'!X$1,FALSE))/100</f>
        <v>-1.2128033722891101E-2</v>
      </c>
      <c r="AC105" s="79">
        <f>(VLOOKUP($A104,'RevPAR Raw Data'!$B$6:$BE$54,'RevPAR Raw Data'!Y$1,FALSE))/100</f>
        <v>-1.0651434119763098E-2</v>
      </c>
      <c r="AD105" s="80">
        <f>(VLOOKUP($A104,'RevPAR Raw Data'!$B$6:$BE$54,'RevPAR Raw Data'!AA$1,FALSE))/100</f>
        <v>-8.0065447443884802E-2</v>
      </c>
      <c r="AE105" s="80">
        <f>(VLOOKUP($A104,'RevPAR Raw Data'!$B$6:$BE$54,'RevPAR Raw Data'!AB$1,FALSE))/100</f>
        <v>-8.6316942344986713E-2</v>
      </c>
      <c r="AF105" s="79">
        <f>(VLOOKUP($A104,'RevPAR Raw Data'!$B$6:$BE$54,'RevPAR Raw Data'!AC$1,FALSE))/100</f>
        <v>-8.3257742149975403E-2</v>
      </c>
      <c r="AG105" s="81">
        <f>(VLOOKUP($A104,'RevPAR Raw Data'!$B$6:$BE$54,'RevPAR Raw Data'!AE$1,FALSE))/100</f>
        <v>-3.7214752129352505E-2</v>
      </c>
    </row>
    <row r="106" spans="1:33" x14ac:dyDescent="0.2">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x14ac:dyDescent="0.2">
      <c r="A107" s="105" t="s">
        <v>52</v>
      </c>
      <c r="B107" s="106">
        <f>(VLOOKUP($A107,'Occupancy Raw Data'!$B$8:$BE$45,'Occupancy Raw Data'!G$3,FALSE))/100</f>
        <v>0.58164689462665697</v>
      </c>
      <c r="C107" s="107">
        <f>(VLOOKUP($A107,'Occupancy Raw Data'!$B$8:$BE$45,'Occupancy Raw Data'!H$3,FALSE))/100</f>
        <v>0.68318213538032102</v>
      </c>
      <c r="D107" s="107">
        <f>(VLOOKUP($A107,'Occupancy Raw Data'!$B$8:$BE$45,'Occupancy Raw Data'!I$3,FALSE))/100</f>
        <v>0.73953244940683804</v>
      </c>
      <c r="E107" s="107">
        <f>(VLOOKUP($A107,'Occupancy Raw Data'!$B$8:$BE$45,'Occupancy Raw Data'!J$3,FALSE))/100</f>
        <v>0.74092812281926002</v>
      </c>
      <c r="F107" s="107">
        <f>(VLOOKUP($A107,'Occupancy Raw Data'!$B$8:$BE$45,'Occupancy Raw Data'!K$3,FALSE))/100</f>
        <v>0.77058618283321711</v>
      </c>
      <c r="G107" s="108">
        <f>(VLOOKUP($A107,'Occupancy Raw Data'!$B$8:$BE$45,'Occupancy Raw Data'!L$3,FALSE))/100</f>
        <v>0.70317515701325806</v>
      </c>
      <c r="H107" s="88">
        <f>(VLOOKUP($A107,'Occupancy Raw Data'!$B$8:$BE$45,'Occupancy Raw Data'!N$3,FALSE))/100</f>
        <v>0.81612002791346794</v>
      </c>
      <c r="I107" s="88">
        <f>(VLOOKUP($A107,'Occupancy Raw Data'!$B$8:$BE$45,'Occupancy Raw Data'!O$3,FALSE))/100</f>
        <v>0.790997906489881</v>
      </c>
      <c r="J107" s="108">
        <f>(VLOOKUP($A107,'Occupancy Raw Data'!$B$8:$BE$45,'Occupancy Raw Data'!P$3,FALSE))/100</f>
        <v>0.80355896720167397</v>
      </c>
      <c r="K107" s="109">
        <f>(VLOOKUP($A107,'Occupancy Raw Data'!$B$8:$BE$45,'Occupancy Raw Data'!R$3,FALSE))/100</f>
        <v>0.73185624563852003</v>
      </c>
      <c r="M107" s="110">
        <f>VLOOKUP($A107,'ADR Raw Data'!$B$6:$BE$43,'ADR Raw Data'!G$1,FALSE)</f>
        <v>97.263224355128898</v>
      </c>
      <c r="N107" s="111">
        <f>VLOOKUP($A107,'ADR Raw Data'!$B$6:$BE$43,'ADR Raw Data'!H$1,FALSE)</f>
        <v>100.011036772216</v>
      </c>
      <c r="O107" s="111">
        <f>VLOOKUP($A107,'ADR Raw Data'!$B$6:$BE$43,'ADR Raw Data'!I$1,FALSE)</f>
        <v>102.79677990092</v>
      </c>
      <c r="P107" s="111">
        <f>VLOOKUP($A107,'ADR Raw Data'!$B$6:$BE$43,'ADR Raw Data'!J$1,FALSE)</f>
        <v>100.627497056745</v>
      </c>
      <c r="Q107" s="111">
        <f>VLOOKUP($A107,'ADR Raw Data'!$B$6:$BE$43,'ADR Raw Data'!K$1,FALSE)</f>
        <v>105.790808240887</v>
      </c>
      <c r="R107" s="112">
        <f>VLOOKUP($A107,'ADR Raw Data'!$B$6:$BE$43,'ADR Raw Data'!L$1,FALSE)</f>
        <v>101.539092939016</v>
      </c>
      <c r="S107" s="111">
        <f>VLOOKUP($A107,'ADR Raw Data'!$B$6:$BE$43,'ADR Raw Data'!N$1,FALSE)</f>
        <v>124.23429884566001</v>
      </c>
      <c r="T107" s="111">
        <f>VLOOKUP($A107,'ADR Raw Data'!$B$6:$BE$43,'ADR Raw Data'!O$1,FALSE)</f>
        <v>122.643559770621</v>
      </c>
      <c r="U107" s="112">
        <f>VLOOKUP($A107,'ADR Raw Data'!$B$6:$BE$43,'ADR Raw Data'!P$1,FALSE)</f>
        <v>123.451362353452</v>
      </c>
      <c r="V107" s="113">
        <f>VLOOKUP($A107,'ADR Raw Data'!$B$6:$BE$43,'ADR Raw Data'!R$1,FALSE)</f>
        <v>108.413120721947</v>
      </c>
      <c r="X107" s="110">
        <f>VLOOKUP($A107,'RevPAR Raw Data'!$B$6:$BE$43,'RevPAR Raw Data'!G$1,FALSE)</f>
        <v>56.572852407536601</v>
      </c>
      <c r="Y107" s="111">
        <f>VLOOKUP($A107,'RevPAR Raw Data'!$B$6:$BE$43,'RevPAR Raw Data'!H$1,FALSE)</f>
        <v>68.325753663642701</v>
      </c>
      <c r="Z107" s="111">
        <f>VLOOKUP($A107,'RevPAR Raw Data'!$B$6:$BE$43,'RevPAR Raw Data'!I$1,FALSE)</f>
        <v>76.021554431262999</v>
      </c>
      <c r="AA107" s="111">
        <f>VLOOKUP($A107,'RevPAR Raw Data'!$B$6:$BE$43,'RevPAR Raw Data'!J$1,FALSE)</f>
        <v>74.557742498255394</v>
      </c>
      <c r="AB107" s="111">
        <f>VLOOKUP($A107,'RevPAR Raw Data'!$B$6:$BE$43,'RevPAR Raw Data'!K$1,FALSE)</f>
        <v>81.520935101186296</v>
      </c>
      <c r="AC107" s="112">
        <f>VLOOKUP($A107,'RevPAR Raw Data'!$B$6:$BE$43,'RevPAR Raw Data'!L$1,FALSE)</f>
        <v>71.399767620376807</v>
      </c>
      <c r="AD107" s="111">
        <f>VLOOKUP($A107,'RevPAR Raw Data'!$B$6:$BE$43,'RevPAR Raw Data'!N$1,FALSE)</f>
        <v>101.39009944173</v>
      </c>
      <c r="AE107" s="111">
        <f>VLOOKUP($A107,'RevPAR Raw Data'!$B$6:$BE$43,'RevPAR Raw Data'!O$1,FALSE)</f>
        <v>97.010799023028596</v>
      </c>
      <c r="AF107" s="112">
        <f>VLOOKUP($A107,'RevPAR Raw Data'!$B$6:$BE$43,'RevPAR Raw Data'!P$1,FALSE)</f>
        <v>99.200449232379597</v>
      </c>
      <c r="AG107" s="113">
        <f>VLOOKUP($A107,'RevPAR Raw Data'!$B$6:$BE$43,'RevPAR Raw Data'!R$1,FALSE)</f>
        <v>79.342819509520396</v>
      </c>
    </row>
    <row r="108" spans="1:33" x14ac:dyDescent="0.2">
      <c r="A108" s="90" t="s">
        <v>14</v>
      </c>
      <c r="B108" s="78">
        <f>(VLOOKUP($A107,'Occupancy Raw Data'!$B$8:$BE$51,'Occupancy Raw Data'!T$3,FALSE))/100</f>
        <v>0.15119786960887299</v>
      </c>
      <c r="C108" s="79">
        <f>(VLOOKUP($A107,'Occupancy Raw Data'!$B$8:$BE$51,'Occupancy Raw Data'!U$3,FALSE))/100</f>
        <v>7.5938769557595404E-2</v>
      </c>
      <c r="D108" s="79">
        <f>(VLOOKUP($A107,'Occupancy Raw Data'!$B$8:$BE$51,'Occupancy Raw Data'!V$3,FALSE))/100</f>
        <v>0.18945778575925101</v>
      </c>
      <c r="E108" s="79">
        <f>(VLOOKUP($A107,'Occupancy Raw Data'!$B$8:$BE$51,'Occupancy Raw Data'!W$3,FALSE))/100</f>
        <v>0.160261911478671</v>
      </c>
      <c r="F108" s="79">
        <f>(VLOOKUP($A107,'Occupancy Raw Data'!$B$8:$BE$51,'Occupancy Raw Data'!X$3,FALSE))/100</f>
        <v>0.17180047637447798</v>
      </c>
      <c r="G108" s="79">
        <f>(VLOOKUP($A107,'Occupancy Raw Data'!$B$8:$BE$51,'Occupancy Raw Data'!Y$3,FALSE))/100</f>
        <v>0.14967326186635499</v>
      </c>
      <c r="H108" s="80">
        <f>(VLOOKUP($A107,'Occupancy Raw Data'!$B$8:$BE$51,'Occupancy Raw Data'!AA$3,FALSE))/100</f>
        <v>6.9813002631760795E-2</v>
      </c>
      <c r="I108" s="80">
        <f>(VLOOKUP($A107,'Occupancy Raw Data'!$B$8:$BE$51,'Occupancy Raw Data'!AB$3,FALSE))/100</f>
        <v>1.0251837997257001E-2</v>
      </c>
      <c r="J108" s="79">
        <f>(VLOOKUP($A107,'Occupancy Raw Data'!$B$8:$BE$51,'Occupancy Raw Data'!AC$3,FALSE))/100</f>
        <v>3.96450249509539E-2</v>
      </c>
      <c r="K108" s="81">
        <f>(VLOOKUP($A107,'Occupancy Raw Data'!$B$8:$BE$51,'Occupancy Raw Data'!AE$3,FALSE))/100</f>
        <v>0.112730201128214</v>
      </c>
      <c r="M108" s="78">
        <f>(VLOOKUP($A107,'ADR Raw Data'!$B$6:$BE$49,'ADR Raw Data'!T$1,FALSE))/100</f>
        <v>1.86930200763346E-2</v>
      </c>
      <c r="N108" s="79">
        <f>(VLOOKUP($A107,'ADR Raw Data'!$B$6:$BE$49,'ADR Raw Data'!U$1,FALSE))/100</f>
        <v>2.8335643298083101E-2</v>
      </c>
      <c r="O108" s="79">
        <f>(VLOOKUP($A107,'ADR Raw Data'!$B$6:$BE$49,'ADR Raw Data'!V$1,FALSE))/100</f>
        <v>5.7613646329776301E-2</v>
      </c>
      <c r="P108" s="79">
        <f>(VLOOKUP($A107,'ADR Raw Data'!$B$6:$BE$49,'ADR Raw Data'!W$1,FALSE))/100</f>
        <v>1.84004654253167E-2</v>
      </c>
      <c r="Q108" s="79">
        <f>(VLOOKUP($A107,'ADR Raw Data'!$B$6:$BE$49,'ADR Raw Data'!X$1,FALSE))/100</f>
        <v>3.9683040183977003E-2</v>
      </c>
      <c r="R108" s="79">
        <f>(VLOOKUP($A107,'ADR Raw Data'!$B$6:$BE$49,'ADR Raw Data'!Y$1,FALSE))/100</f>
        <v>3.35660484493919E-2</v>
      </c>
      <c r="S108" s="80">
        <f>(VLOOKUP($A107,'ADR Raw Data'!$B$6:$BE$49,'ADR Raw Data'!AA$1,FALSE))/100</f>
        <v>4.2409304650125199E-2</v>
      </c>
      <c r="T108" s="80">
        <f>(VLOOKUP($A107,'ADR Raw Data'!$B$6:$BE$49,'ADR Raw Data'!AB$1,FALSE))/100</f>
        <v>1.47144236602257E-2</v>
      </c>
      <c r="U108" s="79">
        <f>(VLOOKUP($A107,'ADR Raw Data'!$B$6:$BE$49,'ADR Raw Data'!AC$1,FALSE))/100</f>
        <v>2.8474323073851702E-2</v>
      </c>
      <c r="V108" s="81">
        <f>(VLOOKUP($A107,'ADR Raw Data'!$B$6:$BE$49,'ADR Raw Data'!AE$1,FALSE))/100</f>
        <v>2.7044153740700197E-2</v>
      </c>
      <c r="X108" s="78">
        <f>(VLOOKUP($A107,'RevPAR Raw Data'!$B$6:$BE$43,'RevPAR Raw Data'!T$1,FALSE))/100</f>
        <v>0.172717234497306</v>
      </c>
      <c r="Y108" s="79">
        <f>(VLOOKUP($A107,'RevPAR Raw Data'!$B$6:$BE$43,'RevPAR Raw Data'!U$1,FALSE))/100</f>
        <v>0.106426186742357</v>
      </c>
      <c r="Z108" s="79">
        <f>(VLOOKUP($A107,'RevPAR Raw Data'!$B$6:$BE$43,'RevPAR Raw Data'!V$1,FALSE))/100</f>
        <v>0.257986785952183</v>
      </c>
      <c r="AA108" s="79">
        <f>(VLOOKUP($A107,'RevPAR Raw Data'!$B$6:$BE$43,'RevPAR Raw Data'!W$1,FALSE))/100</f>
        <v>0.18161127066514599</v>
      </c>
      <c r="AB108" s="79">
        <f>(VLOOKUP($A107,'RevPAR Raw Data'!$B$6:$BE$43,'RevPAR Raw Data'!X$1,FALSE))/100</f>
        <v>0.21830108176604998</v>
      </c>
      <c r="AC108" s="79">
        <f>(VLOOKUP($A107,'RevPAR Raw Data'!$B$6:$BE$43,'RevPAR Raw Data'!Y$1,FALSE))/100</f>
        <v>0.18826325027513199</v>
      </c>
      <c r="AD108" s="80">
        <f>(VLOOKUP($A107,'RevPAR Raw Data'!$B$6:$BE$43,'RevPAR Raw Data'!AA$1,FALSE))/100</f>
        <v>0.11518302817903599</v>
      </c>
      <c r="AE108" s="80">
        <f>(VLOOKUP($A107,'RevPAR Raw Data'!$B$6:$BE$43,'RevPAR Raw Data'!AB$1,FALSE))/100</f>
        <v>2.51171115450705E-2</v>
      </c>
      <c r="AF108" s="79">
        <f>(VLOOKUP($A107,'RevPAR Raw Data'!$B$6:$BE$43,'RevPAR Raw Data'!AC$1,FALSE))/100</f>
        <v>6.9248213273530007E-2</v>
      </c>
      <c r="AG108" s="81">
        <f>(VLOOKUP($A107,'RevPAR Raw Data'!$B$6:$BE$43,'RevPAR Raw Data'!AE$1,FALSE))/100</f>
        <v>0.14282304775944499</v>
      </c>
    </row>
    <row r="109" spans="1:33" x14ac:dyDescent="0.2">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x14ac:dyDescent="0.2">
      <c r="A110" s="105" t="s">
        <v>55</v>
      </c>
      <c r="B110" s="106">
        <f>(VLOOKUP($A110,'Occupancy Raw Data'!$B$8:$BE$45,'Occupancy Raw Data'!G$3,FALSE))/100</f>
        <v>0.55291366205418002</v>
      </c>
      <c r="C110" s="107">
        <f>(VLOOKUP($A110,'Occupancy Raw Data'!$B$8:$BE$45,'Occupancy Raw Data'!H$3,FALSE))/100</f>
        <v>0.77061001754044001</v>
      </c>
      <c r="D110" s="107">
        <f>(VLOOKUP($A110,'Occupancy Raw Data'!$B$8:$BE$45,'Occupancy Raw Data'!I$3,FALSE))/100</f>
        <v>0.75053595790294192</v>
      </c>
      <c r="E110" s="107">
        <f>(VLOOKUP($A110,'Occupancy Raw Data'!$B$8:$BE$45,'Occupancy Raw Data'!J$3,FALSE))/100</f>
        <v>0.73650360553498306</v>
      </c>
      <c r="F110" s="107">
        <f>(VLOOKUP($A110,'Occupancy Raw Data'!$B$8:$BE$45,'Occupancy Raw Data'!K$3,FALSE))/100</f>
        <v>0.76145000974468902</v>
      </c>
      <c r="G110" s="108">
        <f>(VLOOKUP($A110,'Occupancy Raw Data'!$B$8:$BE$45,'Occupancy Raw Data'!L$3,FALSE))/100</f>
        <v>0.71440265055544705</v>
      </c>
      <c r="H110" s="88">
        <f>(VLOOKUP($A110,'Occupancy Raw Data'!$B$8:$BE$45,'Occupancy Raw Data'!N$3,FALSE))/100</f>
        <v>0.72714870395634312</v>
      </c>
      <c r="I110" s="88">
        <f>(VLOOKUP($A110,'Occupancy Raw Data'!$B$8:$BE$45,'Occupancy Raw Data'!O$3,FALSE))/100</f>
        <v>0.71116741375950099</v>
      </c>
      <c r="J110" s="108">
        <f>(VLOOKUP($A110,'Occupancy Raw Data'!$B$8:$BE$45,'Occupancy Raw Data'!P$3,FALSE))/100</f>
        <v>0.71915805885792194</v>
      </c>
      <c r="K110" s="109">
        <f>(VLOOKUP($A110,'Occupancy Raw Data'!$B$8:$BE$45,'Occupancy Raw Data'!R$3,FALSE))/100</f>
        <v>0.71576133864186797</v>
      </c>
      <c r="M110" s="110">
        <f>VLOOKUP($A110,'ADR Raw Data'!$B$6:$BE$43,'ADR Raw Data'!G$1,FALSE)</f>
        <v>143.86219950652</v>
      </c>
      <c r="N110" s="111">
        <f>VLOOKUP($A110,'ADR Raw Data'!$B$6:$BE$43,'ADR Raw Data'!H$1,FALSE)</f>
        <v>143.90794638340901</v>
      </c>
      <c r="O110" s="111">
        <f>VLOOKUP($A110,'ADR Raw Data'!$B$6:$BE$43,'ADR Raw Data'!I$1,FALSE)</f>
        <v>146.404588418592</v>
      </c>
      <c r="P110" s="111">
        <f>VLOOKUP($A110,'ADR Raw Data'!$B$6:$BE$43,'ADR Raw Data'!J$1,FALSE)</f>
        <v>147.316964805504</v>
      </c>
      <c r="Q110" s="111">
        <f>VLOOKUP($A110,'ADR Raw Data'!$B$6:$BE$43,'ADR Raw Data'!K$1,FALSE)</f>
        <v>152.62143076529301</v>
      </c>
      <c r="R110" s="112">
        <f>VLOOKUP($A110,'ADR Raw Data'!$B$6:$BE$43,'ADR Raw Data'!L$1,FALSE)</f>
        <v>146.98580805325099</v>
      </c>
      <c r="S110" s="111">
        <f>VLOOKUP($A110,'ADR Raw Data'!$B$6:$BE$43,'ADR Raw Data'!N$1,FALSE)</f>
        <v>188.850230501206</v>
      </c>
      <c r="T110" s="111">
        <f>VLOOKUP($A110,'ADR Raw Data'!$B$6:$BE$43,'ADR Raw Data'!O$1,FALSE)</f>
        <v>190.0505206906</v>
      </c>
      <c r="U110" s="112">
        <f>VLOOKUP($A110,'ADR Raw Data'!$B$6:$BE$43,'ADR Raw Data'!P$1,FALSE)</f>
        <v>189.44370731707301</v>
      </c>
      <c r="V110" s="113">
        <f>VLOOKUP($A110,'ADR Raw Data'!$B$6:$BE$43,'ADR Raw Data'!R$1,FALSE)</f>
        <v>159.17420452777301</v>
      </c>
      <c r="X110" s="110">
        <f>VLOOKUP($A110,'RevPAR Raw Data'!$B$6:$BE$43,'RevPAR Raw Data'!G$1,FALSE)</f>
        <v>79.543375560319603</v>
      </c>
      <c r="Y110" s="111">
        <f>VLOOKUP($A110,'RevPAR Raw Data'!$B$6:$BE$43,'RevPAR Raw Data'!H$1,FALSE)</f>
        <v>110.896905086727</v>
      </c>
      <c r="Z110" s="111">
        <f>VLOOKUP($A110,'RevPAR Raw Data'!$B$6:$BE$43,'RevPAR Raw Data'!I$1,FALSE)</f>
        <v>109.881908010134</v>
      </c>
      <c r="AA110" s="111">
        <f>VLOOKUP($A110,'RevPAR Raw Data'!$B$6:$BE$43,'RevPAR Raw Data'!J$1,FALSE)</f>
        <v>108.499475735724</v>
      </c>
      <c r="AB110" s="111">
        <f>VLOOKUP($A110,'RevPAR Raw Data'!$B$6:$BE$43,'RevPAR Raw Data'!K$1,FALSE)</f>
        <v>116.21358994348</v>
      </c>
      <c r="AC110" s="112">
        <f>VLOOKUP($A110,'RevPAR Raw Data'!$B$6:$BE$43,'RevPAR Raw Data'!L$1,FALSE)</f>
        <v>105.007050867277</v>
      </c>
      <c r="AD110" s="111">
        <f>VLOOKUP($A110,'RevPAR Raw Data'!$B$6:$BE$43,'RevPAR Raw Data'!N$1,FALSE)</f>
        <v>137.322200350808</v>
      </c>
      <c r="AE110" s="111">
        <f>VLOOKUP($A110,'RevPAR Raw Data'!$B$6:$BE$43,'RevPAR Raw Data'!O$1,FALSE)</f>
        <v>135.15773728318001</v>
      </c>
      <c r="AF110" s="112">
        <f>VLOOKUP($A110,'RevPAR Raw Data'!$B$6:$BE$43,'RevPAR Raw Data'!P$1,FALSE)</f>
        <v>136.23996881699401</v>
      </c>
      <c r="AG110" s="113">
        <f>VLOOKUP($A110,'RevPAR Raw Data'!$B$6:$BE$43,'RevPAR Raw Data'!R$1,FALSE)</f>
        <v>113.930741710053</v>
      </c>
    </row>
    <row r="111" spans="1:33" x14ac:dyDescent="0.2">
      <c r="A111" s="90" t="s">
        <v>14</v>
      </c>
      <c r="B111" s="78">
        <f>(VLOOKUP($A110,'Occupancy Raw Data'!$B$8:$BE$51,'Occupancy Raw Data'!T$3,FALSE))/100</f>
        <v>5.9733122016157906E-4</v>
      </c>
      <c r="C111" s="79">
        <f>(VLOOKUP($A110,'Occupancy Raw Data'!$B$8:$BE$51,'Occupancy Raw Data'!U$3,FALSE))/100</f>
        <v>7.1860325975781694E-2</v>
      </c>
      <c r="D111" s="79">
        <f>(VLOOKUP($A110,'Occupancy Raw Data'!$B$8:$BE$51,'Occupancy Raw Data'!V$3,FALSE))/100</f>
        <v>0.12069438797307801</v>
      </c>
      <c r="E111" s="79">
        <f>(VLOOKUP($A110,'Occupancy Raw Data'!$B$8:$BE$51,'Occupancy Raw Data'!W$3,FALSE))/100</f>
        <v>-9.6334350639936603E-3</v>
      </c>
      <c r="F111" s="79">
        <f>(VLOOKUP($A110,'Occupancy Raw Data'!$B$8:$BE$51,'Occupancy Raw Data'!X$3,FALSE))/100</f>
        <v>0.125413536415106</v>
      </c>
      <c r="G111" s="79">
        <f>(VLOOKUP($A110,'Occupancy Raw Data'!$B$8:$BE$51,'Occupancy Raw Data'!Y$3,FALSE))/100</f>
        <v>6.2624956444370397E-2</v>
      </c>
      <c r="H111" s="80">
        <f>(VLOOKUP($A110,'Occupancy Raw Data'!$B$8:$BE$51,'Occupancy Raw Data'!AA$3,FALSE))/100</f>
        <v>5.1106869954468802E-2</v>
      </c>
      <c r="I111" s="80">
        <f>(VLOOKUP($A110,'Occupancy Raw Data'!$B$8:$BE$51,'Occupancy Raw Data'!AB$3,FALSE))/100</f>
        <v>1.1998612140466401E-2</v>
      </c>
      <c r="J111" s="79">
        <f>(VLOOKUP($A110,'Occupancy Raw Data'!$B$8:$BE$51,'Occupancy Raw Data'!AC$3,FALSE))/100</f>
        <v>3.13993084753987E-2</v>
      </c>
      <c r="K111" s="81">
        <f>(VLOOKUP($A110,'Occupancy Raw Data'!$B$8:$BE$51,'Occupancy Raw Data'!AE$3,FALSE))/100</f>
        <v>5.3469193616946707E-2</v>
      </c>
      <c r="M111" s="78">
        <f>(VLOOKUP($A110,'ADR Raw Data'!$B$6:$BE$49,'ADR Raw Data'!T$1,FALSE))/100</f>
        <v>-5.0258778739864306E-2</v>
      </c>
      <c r="N111" s="79">
        <f>(VLOOKUP($A110,'ADR Raw Data'!$B$6:$BE$49,'ADR Raw Data'!U$1,FALSE))/100</f>
        <v>-2.940056819076E-2</v>
      </c>
      <c r="O111" s="79">
        <f>(VLOOKUP($A110,'ADR Raw Data'!$B$6:$BE$49,'ADR Raw Data'!V$1,FALSE))/100</f>
        <v>-2.1908681139515801E-2</v>
      </c>
      <c r="P111" s="79">
        <f>(VLOOKUP($A110,'ADR Raw Data'!$B$6:$BE$49,'ADR Raw Data'!W$1,FALSE))/100</f>
        <v>-4.4274102697497604E-2</v>
      </c>
      <c r="Q111" s="79">
        <f>(VLOOKUP($A110,'ADR Raw Data'!$B$6:$BE$49,'ADR Raw Data'!X$1,FALSE))/100</f>
        <v>-5.6832966151838707E-2</v>
      </c>
      <c r="R111" s="79">
        <f>(VLOOKUP($A110,'ADR Raw Data'!$B$6:$BE$49,'ADR Raw Data'!Y$1,FALSE))/100</f>
        <v>-3.9959921167693098E-2</v>
      </c>
      <c r="S111" s="80">
        <f>(VLOOKUP($A110,'ADR Raw Data'!$B$6:$BE$49,'ADR Raw Data'!AA$1,FALSE))/100</f>
        <v>-1.3985622229050001E-2</v>
      </c>
      <c r="T111" s="80">
        <f>(VLOOKUP($A110,'ADR Raw Data'!$B$6:$BE$49,'ADR Raw Data'!AB$1,FALSE))/100</f>
        <v>-3.4303761199558802E-2</v>
      </c>
      <c r="U111" s="79">
        <f>(VLOOKUP($A110,'ADR Raw Data'!$B$6:$BE$49,'ADR Raw Data'!AC$1,FALSE))/100</f>
        <v>-2.4420910050567301E-2</v>
      </c>
      <c r="V111" s="81">
        <f>(VLOOKUP($A110,'ADR Raw Data'!$B$6:$BE$49,'ADR Raw Data'!AE$1,FALSE))/100</f>
        <v>-3.61818322136205E-2</v>
      </c>
      <c r="X111" s="78">
        <f>(VLOOKUP($A110,'RevPAR Raw Data'!$B$6:$BE$43,'RevPAR Raw Data'!T$1,FALSE))/100</f>
        <v>-4.9691468657331199E-2</v>
      </c>
      <c r="Y111" s="79">
        <f>(VLOOKUP($A110,'RevPAR Raw Data'!$B$6:$BE$43,'RevPAR Raw Data'!U$1,FALSE))/100</f>
        <v>4.0347023370960404E-2</v>
      </c>
      <c r="Z111" s="79">
        <f>(VLOOKUP($A110,'RevPAR Raw Data'!$B$6:$BE$43,'RevPAR Raw Data'!V$1,FALSE))/100</f>
        <v>9.6141451972131101E-2</v>
      </c>
      <c r="AA111" s="79">
        <f>(VLOOKUP($A110,'RevPAR Raw Data'!$B$6:$BE$43,'RevPAR Raw Data'!W$1,FALSE))/100</f>
        <v>-5.3481026068138302E-2</v>
      </c>
      <c r="AB111" s="79">
        <f>(VLOOKUP($A110,'RevPAR Raw Data'!$B$6:$BE$43,'RevPAR Raw Data'!X$1,FALSE))/100</f>
        <v>6.1452946993205602E-2</v>
      </c>
      <c r="AC111" s="79">
        <f>(VLOOKUP($A110,'RevPAR Raw Data'!$B$6:$BE$43,'RevPAR Raw Data'!Y$1,FALSE))/100</f>
        <v>2.0162546954030001E-2</v>
      </c>
      <c r="AD111" s="80">
        <f>(VLOOKUP($A110,'RevPAR Raw Data'!$B$6:$BE$43,'RevPAR Raw Data'!AA$1,FALSE))/100</f>
        <v>3.6406486348926397E-2</v>
      </c>
      <c r="AE111" s="80">
        <f>(VLOOKUP($A110,'RevPAR Raw Data'!$B$6:$BE$43,'RevPAR Raw Data'!AB$1,FALSE))/100</f>
        <v>-2.2716746584685001E-2</v>
      </c>
      <c r="AF111" s="79">
        <f>(VLOOKUP($A110,'RevPAR Raw Data'!$B$6:$BE$43,'RevPAR Raw Data'!AC$1,FALSE))/100</f>
        <v>6.2115987369037199E-3</v>
      </c>
      <c r="AG111" s="81">
        <f>(VLOOKUP($A110,'RevPAR Raw Data'!$B$6:$BE$43,'RevPAR Raw Data'!AE$1,FALSE))/100</f>
        <v>1.53527480112802E-2</v>
      </c>
    </row>
    <row r="112" spans="1:33" x14ac:dyDescent="0.2">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4" x14ac:dyDescent="0.2">
      <c r="A113" s="105" t="s">
        <v>54</v>
      </c>
      <c r="B113" s="106">
        <f>(VLOOKUP($A113,'Occupancy Raw Data'!$B$8:$BE$45,'Occupancy Raw Data'!G$3,FALSE))/100</f>
        <v>0.54405324925556098</v>
      </c>
      <c r="C113" s="107">
        <f>(VLOOKUP($A113,'Occupancy Raw Data'!$B$8:$BE$45,'Occupancy Raw Data'!H$3,FALSE))/100</f>
        <v>0.62462778069714409</v>
      </c>
      <c r="D113" s="107">
        <f>(VLOOKUP($A113,'Occupancy Raw Data'!$B$8:$BE$45,'Occupancy Raw Data'!I$3,FALSE))/100</f>
        <v>0.68733578560168096</v>
      </c>
      <c r="E113" s="107">
        <f>(VLOOKUP($A113,'Occupancy Raw Data'!$B$8:$BE$45,'Occupancy Raw Data'!J$3,FALSE))/100</f>
        <v>0.74689087405850396</v>
      </c>
      <c r="F113" s="107">
        <f>(VLOOKUP($A113,'Occupancy Raw Data'!$B$8:$BE$45,'Occupancy Raw Data'!K$3,FALSE))/100</f>
        <v>0.72954983359607595</v>
      </c>
      <c r="G113" s="108">
        <f>(VLOOKUP($A113,'Occupancy Raw Data'!$B$8:$BE$45,'Occupancy Raw Data'!L$3,FALSE))/100</f>
        <v>0.66649150464179296</v>
      </c>
      <c r="H113" s="88">
        <f>(VLOOKUP($A113,'Occupancy Raw Data'!$B$8:$BE$45,'Occupancy Raw Data'!N$3,FALSE))/100</f>
        <v>0.72972499562094895</v>
      </c>
      <c r="I113" s="88">
        <f>(VLOOKUP($A113,'Occupancy Raw Data'!$B$8:$BE$45,'Occupancy Raw Data'!O$3,FALSE))/100</f>
        <v>0.739358906988964</v>
      </c>
      <c r="J113" s="108">
        <f>(VLOOKUP($A113,'Occupancy Raw Data'!$B$8:$BE$45,'Occupancy Raw Data'!P$3,FALSE))/100</f>
        <v>0.73454195130495703</v>
      </c>
      <c r="K113" s="109">
        <f>(VLOOKUP($A113,'Occupancy Raw Data'!$B$8:$BE$45,'Occupancy Raw Data'!R$3,FALSE))/100</f>
        <v>0.68593448940269697</v>
      </c>
      <c r="M113" s="110">
        <f>VLOOKUP($A113,'ADR Raw Data'!$B$6:$BE$43,'ADR Raw Data'!G$1,FALSE)</f>
        <v>98.108937540244597</v>
      </c>
      <c r="N113" s="111">
        <f>VLOOKUP($A113,'ADR Raw Data'!$B$6:$BE$43,'ADR Raw Data'!H$1,FALSE)</f>
        <v>106.255723499719</v>
      </c>
      <c r="O113" s="111">
        <f>VLOOKUP($A113,'ADR Raw Data'!$B$6:$BE$43,'ADR Raw Data'!I$1,FALSE)</f>
        <v>112.358858307849</v>
      </c>
      <c r="P113" s="111">
        <f>VLOOKUP($A113,'ADR Raw Data'!$B$6:$BE$43,'ADR Raw Data'!J$1,FALSE)</f>
        <v>116.550675422138</v>
      </c>
      <c r="Q113" s="111">
        <f>VLOOKUP($A113,'ADR Raw Data'!$B$6:$BE$43,'ADR Raw Data'!K$1,FALSE)</f>
        <v>114.19893157262899</v>
      </c>
      <c r="R113" s="112">
        <f>VLOOKUP($A113,'ADR Raw Data'!$B$6:$BE$43,'ADR Raw Data'!L$1,FALSE)</f>
        <v>110.230804730617</v>
      </c>
      <c r="S113" s="111">
        <f>VLOOKUP($A113,'ADR Raw Data'!$B$6:$BE$43,'ADR Raw Data'!N$1,FALSE)</f>
        <v>122.035252040326</v>
      </c>
      <c r="T113" s="111">
        <f>VLOOKUP($A113,'ADR Raw Data'!$B$6:$BE$43,'ADR Raw Data'!O$1,FALSE)</f>
        <v>122.058552475716</v>
      </c>
      <c r="U113" s="112">
        <f>VLOOKUP($A113,'ADR Raw Data'!$B$6:$BE$43,'ADR Raw Data'!P$1,FALSE)</f>
        <v>122.046978657446</v>
      </c>
      <c r="V113" s="113">
        <f>VLOOKUP($A113,'ADR Raw Data'!$B$6:$BE$43,'ADR Raw Data'!R$1,FALSE)</f>
        <v>113.84609185758001</v>
      </c>
      <c r="X113" s="110">
        <f>VLOOKUP($A113,'RevPAR Raw Data'!$B$6:$BE$43,'RevPAR Raw Data'!G$1,FALSE)</f>
        <v>53.376486249781003</v>
      </c>
      <c r="Y113" s="111">
        <f>VLOOKUP($A113,'RevPAR Raw Data'!$B$6:$BE$43,'RevPAR Raw Data'!H$1,FALSE)</f>
        <v>66.3702767559992</v>
      </c>
      <c r="Z113" s="111">
        <f>VLOOKUP($A113,'RevPAR Raw Data'!$B$6:$BE$43,'RevPAR Raw Data'!I$1,FALSE)</f>
        <v>77.228264144333494</v>
      </c>
      <c r="AA113" s="111">
        <f>VLOOKUP($A113,'RevPAR Raw Data'!$B$6:$BE$43,'RevPAR Raw Data'!J$1,FALSE)</f>
        <v>87.0506358381502</v>
      </c>
      <c r="AB113" s="111">
        <f>VLOOKUP($A113,'RevPAR Raw Data'!$B$6:$BE$43,'RevPAR Raw Data'!K$1,FALSE)</f>
        <v>83.313811525661194</v>
      </c>
      <c r="AC113" s="112">
        <f>VLOOKUP($A113,'RevPAR Raw Data'!$B$6:$BE$43,'RevPAR Raw Data'!L$1,FALSE)</f>
        <v>73.467894902785005</v>
      </c>
      <c r="AD113" s="111">
        <f>VLOOKUP($A113,'RevPAR Raw Data'!$B$6:$BE$43,'RevPAR Raw Data'!N$1,FALSE)</f>
        <v>89.052173760728607</v>
      </c>
      <c r="AE113" s="111">
        <f>VLOOKUP($A113,'RevPAR Raw Data'!$B$6:$BE$43,'RevPAR Raw Data'!O$1,FALSE)</f>
        <v>90.245077947100995</v>
      </c>
      <c r="AF113" s="112">
        <f>VLOOKUP($A113,'RevPAR Raw Data'!$B$6:$BE$43,'RevPAR Raw Data'!P$1,FALSE)</f>
        <v>89.648625853914794</v>
      </c>
      <c r="AG113" s="113">
        <f>VLOOKUP($A113,'RevPAR Raw Data'!$B$6:$BE$43,'RevPAR Raw Data'!R$1,FALSE)</f>
        <v>78.090960888822096</v>
      </c>
    </row>
    <row r="114" spans="1:34" x14ac:dyDescent="0.2">
      <c r="A114" s="90" t="s">
        <v>14</v>
      </c>
      <c r="B114" s="78">
        <f>(VLOOKUP($A113,'Occupancy Raw Data'!$B$8:$BE$51,'Occupancy Raw Data'!T$3,FALSE))/100</f>
        <v>8.4936486862146388E-2</v>
      </c>
      <c r="C114" s="79">
        <f>(VLOOKUP($A113,'Occupancy Raw Data'!$B$8:$BE$51,'Occupancy Raw Data'!U$3,FALSE))/100</f>
        <v>-8.1755241047633403E-2</v>
      </c>
      <c r="D114" s="79">
        <f>(VLOOKUP($A113,'Occupancy Raw Data'!$B$8:$BE$51,'Occupancy Raw Data'!V$3,FALSE))/100</f>
        <v>-7.2028904843489103E-2</v>
      </c>
      <c r="E114" s="79">
        <f>(VLOOKUP($A113,'Occupancy Raw Data'!$B$8:$BE$51,'Occupancy Raw Data'!W$3,FALSE))/100</f>
        <v>1.13685525084986E-2</v>
      </c>
      <c r="F114" s="79">
        <f>(VLOOKUP($A113,'Occupancy Raw Data'!$B$8:$BE$51,'Occupancy Raw Data'!X$3,FALSE))/100</f>
        <v>7.10495680354193E-2</v>
      </c>
      <c r="G114" s="79">
        <f>(VLOOKUP($A113,'Occupancy Raw Data'!$B$8:$BE$51,'Occupancy Raw Data'!Y$3,FALSE))/100</f>
        <v>-2.8666522543953597E-3</v>
      </c>
      <c r="H114" s="80">
        <f>(VLOOKUP($A113,'Occupancy Raw Data'!$B$8:$BE$51,'Occupancy Raw Data'!AA$3,FALSE))/100</f>
        <v>2.2249699672632E-2</v>
      </c>
      <c r="I114" s="80">
        <f>(VLOOKUP($A113,'Occupancy Raw Data'!$B$8:$BE$51,'Occupancy Raw Data'!AB$3,FALSE))/100</f>
        <v>0.10379753944154001</v>
      </c>
      <c r="J114" s="79">
        <f>(VLOOKUP($A113,'Occupancy Raw Data'!$B$8:$BE$51,'Occupancy Raw Data'!AC$3,FALSE))/100</f>
        <v>6.1726732307230997E-2</v>
      </c>
      <c r="K114" s="81">
        <f>(VLOOKUP($A113,'Occupancy Raw Data'!$B$8:$BE$51,'Occupancy Raw Data'!AE$3,FALSE))/100</f>
        <v>1.6046095053103001E-2</v>
      </c>
      <c r="M114" s="78">
        <f>(VLOOKUP($A113,'ADR Raw Data'!$B$6:$BE$49,'ADR Raw Data'!T$1,FALSE))/100</f>
        <v>4.5155666981389196E-2</v>
      </c>
      <c r="N114" s="79">
        <f>(VLOOKUP($A113,'ADR Raw Data'!$B$6:$BE$49,'ADR Raw Data'!U$1,FALSE))/100</f>
        <v>1.7993547027932999E-3</v>
      </c>
      <c r="O114" s="79">
        <f>(VLOOKUP($A113,'ADR Raw Data'!$B$6:$BE$49,'ADR Raw Data'!V$1,FALSE))/100</f>
        <v>-1.3313254168388999E-2</v>
      </c>
      <c r="P114" s="79">
        <f>(VLOOKUP($A113,'ADR Raw Data'!$B$6:$BE$49,'ADR Raw Data'!W$1,FALSE))/100</f>
        <v>2.1531799667742102E-2</v>
      </c>
      <c r="Q114" s="79">
        <f>(VLOOKUP($A113,'ADR Raw Data'!$B$6:$BE$49,'ADR Raw Data'!X$1,FALSE))/100</f>
        <v>2.7178293290199398E-2</v>
      </c>
      <c r="R114" s="79">
        <f>(VLOOKUP($A113,'ADR Raw Data'!$B$6:$BE$49,'ADR Raw Data'!Y$1,FALSE))/100</f>
        <v>1.33163782257295E-2</v>
      </c>
      <c r="S114" s="80">
        <f>(VLOOKUP($A113,'ADR Raw Data'!$B$6:$BE$49,'ADR Raw Data'!AA$1,FALSE))/100</f>
        <v>2.8272328040634599E-2</v>
      </c>
      <c r="T114" s="80">
        <f>(VLOOKUP($A113,'ADR Raw Data'!$B$6:$BE$49,'ADR Raw Data'!AB$1,FALSE))/100</f>
        <v>5.4425339251904702E-2</v>
      </c>
      <c r="U114" s="79">
        <f>(VLOOKUP($A113,'ADR Raw Data'!$B$6:$BE$49,'ADR Raw Data'!AC$1,FALSE))/100</f>
        <v>4.0773995646259699E-2</v>
      </c>
      <c r="V114" s="81">
        <f>(VLOOKUP($A113,'ADR Raw Data'!$B$6:$BE$49,'ADR Raw Data'!AE$1,FALSE))/100</f>
        <v>2.3187349886802301E-2</v>
      </c>
      <c r="X114" s="78">
        <f>(VLOOKUP($A113,'RevPAR Raw Data'!$B$6:$BE$43,'RevPAR Raw Data'!T$1,FALSE))/100</f>
        <v>0.13392751755885102</v>
      </c>
      <c r="Y114" s="79">
        <f>(VLOOKUP($A113,'RevPAR Raw Data'!$B$6:$BE$43,'RevPAR Raw Data'!U$1,FALSE))/100</f>
        <v>-8.0102993022297203E-2</v>
      </c>
      <c r="Z114" s="79">
        <f>(VLOOKUP($A113,'RevPAR Raw Data'!$B$6:$BE$43,'RevPAR Raw Data'!V$1,FALSE))/100</f>
        <v>-8.4383219894225994E-2</v>
      </c>
      <c r="AA114" s="79">
        <f>(VLOOKUP($A113,'RevPAR Raw Data'!$B$6:$BE$43,'RevPAR Raw Data'!W$1,FALSE))/100</f>
        <v>3.3145137571365904E-2</v>
      </c>
      <c r="AB114" s="79">
        <f>(VLOOKUP($A113,'RevPAR Raw Data'!$B$6:$BE$43,'RevPAR Raw Data'!X$1,FALSE))/100</f>
        <v>0.10015886732382701</v>
      </c>
      <c r="AC114" s="79">
        <f>(VLOOKUP($A113,'RevPAR Raw Data'!$B$6:$BE$43,'RevPAR Raw Data'!Y$1,FALSE))/100</f>
        <v>1.0411552545672999E-2</v>
      </c>
      <c r="AD114" s="80">
        <f>(VLOOKUP($A113,'RevPAR Raw Data'!$B$6:$BE$43,'RevPAR Raw Data'!AA$1,FALSE))/100</f>
        <v>5.1151078521216899E-2</v>
      </c>
      <c r="AE114" s="80">
        <f>(VLOOKUP($A113,'RevPAR Raw Data'!$B$6:$BE$43,'RevPAR Raw Data'!AB$1,FALSE))/100</f>
        <v>0.163872094991064</v>
      </c>
      <c r="AF114" s="79">
        <f>(VLOOKUP($A113,'RevPAR Raw Data'!$B$6:$BE$43,'RevPAR Raw Data'!AC$1,FALSE))/100</f>
        <v>0.105017573467843</v>
      </c>
      <c r="AG114" s="81">
        <f>(VLOOKUP($A113,'RevPAR Raw Data'!$B$6:$BE$43,'RevPAR Raw Data'!AE$1,FALSE))/100</f>
        <v>3.9605511360218497E-2</v>
      </c>
    </row>
    <row r="115" spans="1:34" x14ac:dyDescent="0.2">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4" x14ac:dyDescent="0.2">
      <c r="A116" s="105" t="s">
        <v>50</v>
      </c>
      <c r="B116" s="106">
        <f>(VLOOKUP($A116,'Occupancy Raw Data'!$B$8:$BE$45,'Occupancy Raw Data'!G$3,FALSE))/100</f>
        <v>0.41704442429736999</v>
      </c>
      <c r="C116" s="107">
        <f>(VLOOKUP($A116,'Occupancy Raw Data'!$B$8:$BE$45,'Occupancy Raw Data'!H$3,FALSE))/100</f>
        <v>0.62526443034149204</v>
      </c>
      <c r="D116" s="107">
        <f>(VLOOKUP($A116,'Occupancy Raw Data'!$B$8:$BE$45,'Occupancy Raw Data'!I$3,FALSE))/100</f>
        <v>0.64067694167422107</v>
      </c>
      <c r="E116" s="107">
        <f>(VLOOKUP($A116,'Occupancy Raw Data'!$B$8:$BE$45,'Occupancy Raw Data'!J$3,FALSE))/100</f>
        <v>0.65095194922937394</v>
      </c>
      <c r="F116" s="107">
        <f>(VLOOKUP($A116,'Occupancy Raw Data'!$B$8:$BE$45,'Occupancy Raw Data'!K$3,FALSE))/100</f>
        <v>0.57932910244786906</v>
      </c>
      <c r="G116" s="108">
        <f>(VLOOKUP($A116,'Occupancy Raw Data'!$B$8:$BE$45,'Occupancy Raw Data'!L$3,FALSE))/100</f>
        <v>0.58265336959806502</v>
      </c>
      <c r="H116" s="88">
        <f>(VLOOKUP($A116,'Occupancy Raw Data'!$B$8:$BE$45,'Occupancy Raw Data'!N$3,FALSE))/100</f>
        <v>0.75309761257177299</v>
      </c>
      <c r="I116" s="88">
        <f>(VLOOKUP($A116,'Occupancy Raw Data'!$B$8:$BE$45,'Occupancy Raw Data'!O$3,FALSE))/100</f>
        <v>0.75007555152614003</v>
      </c>
      <c r="J116" s="108">
        <f>(VLOOKUP($A116,'Occupancy Raw Data'!$B$8:$BE$45,'Occupancy Raw Data'!P$3,FALSE))/100</f>
        <v>0.75158658204895701</v>
      </c>
      <c r="K116" s="109">
        <f>(VLOOKUP($A116,'Occupancy Raw Data'!$B$8:$BE$45,'Occupancy Raw Data'!R$3,FALSE))/100</f>
        <v>0.630920001726892</v>
      </c>
      <c r="M116" s="110">
        <f>VLOOKUP($A116,'ADR Raw Data'!$B$6:$BE$43,'ADR Raw Data'!G$1,FALSE)</f>
        <v>100.588108695652</v>
      </c>
      <c r="N116" s="111">
        <f>VLOOKUP($A116,'ADR Raw Data'!$B$6:$BE$43,'ADR Raw Data'!H$1,FALSE)</f>
        <v>108.397196713388</v>
      </c>
      <c r="O116" s="111">
        <f>VLOOKUP($A116,'ADR Raw Data'!$B$6:$BE$43,'ADR Raw Data'!I$1,FALSE)</f>
        <v>110.777948113207</v>
      </c>
      <c r="P116" s="111">
        <f>VLOOKUP($A116,'ADR Raw Data'!$B$6:$BE$43,'ADR Raw Data'!J$1,FALSE)</f>
        <v>112.03518570102101</v>
      </c>
      <c r="Q116" s="111">
        <f>VLOOKUP($A116,'ADR Raw Data'!$B$6:$BE$43,'ADR Raw Data'!K$1,FALSE)</f>
        <v>110.055289514866</v>
      </c>
      <c r="R116" s="112">
        <f>VLOOKUP($A116,'ADR Raw Data'!$B$6:$BE$43,'ADR Raw Data'!L$1,FALSE)</f>
        <v>108.945479253112</v>
      </c>
      <c r="S116" s="111">
        <f>VLOOKUP($A116,'ADR Raw Data'!$B$6:$BE$43,'ADR Raw Data'!N$1,FALSE)</f>
        <v>139.04814205457399</v>
      </c>
      <c r="T116" s="111">
        <f>VLOOKUP($A116,'ADR Raw Data'!$B$6:$BE$43,'ADR Raw Data'!O$1,FALSE)</f>
        <v>135.90531426269101</v>
      </c>
      <c r="U116" s="112">
        <f>VLOOKUP($A116,'ADR Raw Data'!$B$6:$BE$43,'ADR Raw Data'!P$1,FALSE)</f>
        <v>137.47988741455501</v>
      </c>
      <c r="V116" s="113">
        <f>VLOOKUP($A116,'ADR Raw Data'!$B$6:$BE$43,'ADR Raw Data'!R$1,FALSE)</f>
        <v>118.65740933351501</v>
      </c>
      <c r="X116" s="110">
        <f>VLOOKUP($A116,'RevPAR Raw Data'!$B$6:$BE$43,'RevPAR Raw Data'!G$1,FALSE)</f>
        <v>41.949709882139601</v>
      </c>
      <c r="Y116" s="111">
        <f>VLOOKUP($A116,'RevPAR Raw Data'!$B$6:$BE$43,'RevPAR Raw Data'!H$1,FALSE)</f>
        <v>67.776911453611305</v>
      </c>
      <c r="Z116" s="111">
        <f>VLOOKUP($A116,'RevPAR Raw Data'!$B$6:$BE$43,'RevPAR Raw Data'!I$1,FALSE)</f>
        <v>70.972877002115396</v>
      </c>
      <c r="AA116" s="111">
        <f>VLOOKUP($A116,'RevPAR Raw Data'!$B$6:$BE$43,'RevPAR Raw Data'!J$1,FALSE)</f>
        <v>72.929522514354701</v>
      </c>
      <c r="AB116" s="111">
        <f>VLOOKUP($A116,'RevPAR Raw Data'!$B$6:$BE$43,'RevPAR Raw Data'!K$1,FALSE)</f>
        <v>63.758232094288303</v>
      </c>
      <c r="AC116" s="112">
        <f>VLOOKUP($A116,'RevPAR Raw Data'!$B$6:$BE$43,'RevPAR Raw Data'!L$1,FALSE)</f>
        <v>63.477450589301903</v>
      </c>
      <c r="AD116" s="111">
        <f>VLOOKUP($A116,'RevPAR Raw Data'!$B$6:$BE$43,'RevPAR Raw Data'!N$1,FALSE)</f>
        <v>104.716823813841</v>
      </c>
      <c r="AE116" s="111">
        <f>VLOOKUP($A116,'RevPAR Raw Data'!$B$6:$BE$43,'RevPAR Raw Data'!O$1,FALSE)</f>
        <v>101.93925355092099</v>
      </c>
      <c r="AF116" s="112">
        <f>VLOOKUP($A116,'RevPAR Raw Data'!$B$6:$BE$43,'RevPAR Raw Data'!P$1,FALSE)</f>
        <v>103.32803868238101</v>
      </c>
      <c r="AG116" s="113">
        <f>VLOOKUP($A116,'RevPAR Raw Data'!$B$6:$BE$43,'RevPAR Raw Data'!R$1,FALSE)</f>
        <v>74.863332901610306</v>
      </c>
    </row>
    <row r="117" spans="1:34" x14ac:dyDescent="0.2">
      <c r="A117" s="90" t="s">
        <v>14</v>
      </c>
      <c r="B117" s="78">
        <f>(VLOOKUP($A116,'Occupancy Raw Data'!$B$8:$BE$51,'Occupancy Raw Data'!T$3,FALSE))/100</f>
        <v>-2.00338351489142E-2</v>
      </c>
      <c r="C117" s="79">
        <f>(VLOOKUP($A116,'Occupancy Raw Data'!$B$8:$BE$51,'Occupancy Raw Data'!U$3,FALSE))/100</f>
        <v>6.4578989217094693E-2</v>
      </c>
      <c r="D117" s="79">
        <f>(VLOOKUP($A116,'Occupancy Raw Data'!$B$8:$BE$51,'Occupancy Raw Data'!V$3,FALSE))/100</f>
        <v>2.4837047363661501E-2</v>
      </c>
      <c r="E117" s="79">
        <f>(VLOOKUP($A116,'Occupancy Raw Data'!$B$8:$BE$51,'Occupancy Raw Data'!W$3,FALSE))/100</f>
        <v>6.3221517074644906E-2</v>
      </c>
      <c r="F117" s="79">
        <f>(VLOOKUP($A116,'Occupancy Raw Data'!$B$8:$BE$51,'Occupancy Raw Data'!X$3,FALSE))/100</f>
        <v>5.3095782518440202E-2</v>
      </c>
      <c r="G117" s="79">
        <f>(VLOOKUP($A116,'Occupancy Raw Data'!$B$8:$BE$51,'Occupancy Raw Data'!Y$3,FALSE))/100</f>
        <v>4.0296338817251899E-2</v>
      </c>
      <c r="H117" s="80">
        <f>(VLOOKUP($A116,'Occupancy Raw Data'!$B$8:$BE$51,'Occupancy Raw Data'!AA$3,FALSE))/100</f>
        <v>9.817122323376401E-2</v>
      </c>
      <c r="I117" s="80">
        <f>(VLOOKUP($A116,'Occupancy Raw Data'!$B$8:$BE$51,'Occupancy Raw Data'!AB$3,FALSE))/100</f>
        <v>3.1044446239728199E-2</v>
      </c>
      <c r="J117" s="79">
        <f>(VLOOKUP($A116,'Occupancy Raw Data'!$B$8:$BE$51,'Occupancy Raw Data'!AC$3,FALSE))/100</f>
        <v>6.3617112502495604E-2</v>
      </c>
      <c r="K117" s="81">
        <f>(VLOOKUP($A116,'Occupancy Raw Data'!$B$8:$BE$51,'Occupancy Raw Data'!AE$3,FALSE))/100</f>
        <v>4.8118099734902303E-2</v>
      </c>
      <c r="M117" s="78">
        <f>(VLOOKUP($A116,'ADR Raw Data'!$B$6:$BE$49,'ADR Raw Data'!T$1,FALSE))/100</f>
        <v>2.0726685597629801E-2</v>
      </c>
      <c r="N117" s="79">
        <f>(VLOOKUP($A116,'ADR Raw Data'!$B$6:$BE$49,'ADR Raw Data'!U$1,FALSE))/100</f>
        <v>2.2992714832108997E-2</v>
      </c>
      <c r="O117" s="79">
        <f>(VLOOKUP($A116,'ADR Raw Data'!$B$6:$BE$49,'ADR Raw Data'!V$1,FALSE))/100</f>
        <v>3.2359037059540102E-2</v>
      </c>
      <c r="P117" s="79">
        <f>(VLOOKUP($A116,'ADR Raw Data'!$B$6:$BE$49,'ADR Raw Data'!W$1,FALSE))/100</f>
        <v>2.5320618604619999E-2</v>
      </c>
      <c r="Q117" s="79">
        <f>(VLOOKUP($A116,'ADR Raw Data'!$B$6:$BE$49,'ADR Raw Data'!X$1,FALSE))/100</f>
        <v>1.0803024050786299E-3</v>
      </c>
      <c r="R117" s="79">
        <f>(VLOOKUP($A116,'ADR Raw Data'!$B$6:$BE$49,'ADR Raw Data'!Y$1,FALSE))/100</f>
        <v>2.1635556432290801E-2</v>
      </c>
      <c r="S117" s="80">
        <f>(VLOOKUP($A116,'ADR Raw Data'!$B$6:$BE$49,'ADR Raw Data'!AA$1,FALSE))/100</f>
        <v>3.44509677238704E-2</v>
      </c>
      <c r="T117" s="80">
        <f>(VLOOKUP($A116,'ADR Raw Data'!$B$6:$BE$49,'ADR Raw Data'!AB$1,FALSE))/100</f>
        <v>-2.1172747711743697E-2</v>
      </c>
      <c r="U117" s="79">
        <f>(VLOOKUP($A116,'ADR Raw Data'!$B$6:$BE$49,'ADR Raw Data'!AC$1,FALSE))/100</f>
        <v>5.73056845249173E-3</v>
      </c>
      <c r="V117" s="81">
        <f>(VLOOKUP($A116,'ADR Raw Data'!$B$6:$BE$49,'ADR Raw Data'!AE$1,FALSE))/100</f>
        <v>1.6600527094847099E-2</v>
      </c>
      <c r="X117" s="78">
        <f>(VLOOKUP($A116,'RevPAR Raw Data'!$B$6:$BE$43,'RevPAR Raw Data'!T$1,FALSE))/100</f>
        <v>2.7761544626924599E-4</v>
      </c>
      <c r="Y117" s="79">
        <f>(VLOOKUP($A116,'RevPAR Raw Data'!$B$6:$BE$43,'RevPAR Raw Data'!U$1,FALSE))/100</f>
        <v>8.9056550332418299E-2</v>
      </c>
      <c r="Z117" s="79">
        <f>(VLOOKUP($A116,'RevPAR Raw Data'!$B$6:$BE$43,'RevPAR Raw Data'!V$1,FALSE))/100</f>
        <v>5.7999787359291996E-2</v>
      </c>
      <c r="AA117" s="79">
        <f>(VLOOKUP($A116,'RevPAR Raw Data'!$B$6:$BE$43,'RevPAR Raw Data'!W$1,FALSE))/100</f>
        <v>9.0142943600717396E-2</v>
      </c>
      <c r="AB117" s="79">
        <f>(VLOOKUP($A116,'RevPAR Raw Data'!$B$6:$BE$43,'RevPAR Raw Data'!X$1,FALSE))/100</f>
        <v>5.4233444425073003E-2</v>
      </c>
      <c r="AC117" s="79">
        <f>(VLOOKUP($A116,'RevPAR Raw Data'!$B$6:$BE$43,'RevPAR Raw Data'!Y$1,FALSE))/100</f>
        <v>6.2803728962037994E-2</v>
      </c>
      <c r="AD117" s="80">
        <f>(VLOOKUP($A116,'RevPAR Raw Data'!$B$6:$BE$43,'RevPAR Raw Data'!AA$1,FALSE))/100</f>
        <v>0.13600428460067301</v>
      </c>
      <c r="AE117" s="80">
        <f>(VLOOKUP($A116,'RevPAR Raw Data'!$B$6:$BE$43,'RevPAR Raw Data'!AB$1,FALSE))/100</f>
        <v>9.2144022998998706E-3</v>
      </c>
      <c r="AF117" s="79">
        <f>(VLOOKUP($A116,'RevPAR Raw Data'!$B$6:$BE$43,'RevPAR Raw Data'!AC$1,FALSE))/100</f>
        <v>6.97122431729328E-2</v>
      </c>
      <c r="AG117" s="81">
        <f>(VLOOKUP($A116,'RevPAR Raw Data'!$B$6:$BE$43,'RevPAR Raw Data'!AE$1,FALSE))/100</f>
        <v>6.5517412648151405E-2</v>
      </c>
    </row>
    <row r="118" spans="1:34" x14ac:dyDescent="0.2">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4" x14ac:dyDescent="0.2">
      <c r="A119" s="105" t="s">
        <v>51</v>
      </c>
      <c r="B119" s="106">
        <f>(VLOOKUP($A119,'Occupancy Raw Data'!$B$8:$BE$45,'Occupancy Raw Data'!G$3,FALSE))/100</f>
        <v>0.47680311890838195</v>
      </c>
      <c r="C119" s="107">
        <f>(VLOOKUP($A119,'Occupancy Raw Data'!$B$8:$BE$45,'Occupancy Raw Data'!H$3,FALSE))/100</f>
        <v>0.57582846003898602</v>
      </c>
      <c r="D119" s="107">
        <f>(VLOOKUP($A119,'Occupancy Raw Data'!$B$8:$BE$45,'Occupancy Raw Data'!I$3,FALSE))/100</f>
        <v>0.61734892787524298</v>
      </c>
      <c r="E119" s="107">
        <f>(VLOOKUP($A119,'Occupancy Raw Data'!$B$8:$BE$45,'Occupancy Raw Data'!J$3,FALSE))/100</f>
        <v>0.60506822612085698</v>
      </c>
      <c r="F119" s="107">
        <f>(VLOOKUP($A119,'Occupancy Raw Data'!$B$8:$BE$45,'Occupancy Raw Data'!K$3,FALSE))/100</f>
        <v>0.58752436647173401</v>
      </c>
      <c r="G119" s="108">
        <f>(VLOOKUP($A119,'Occupancy Raw Data'!$B$8:$BE$45,'Occupancy Raw Data'!L$3,FALSE))/100</f>
        <v>0.57251461988303998</v>
      </c>
      <c r="H119" s="88">
        <f>(VLOOKUP($A119,'Occupancy Raw Data'!$B$8:$BE$45,'Occupancy Raw Data'!N$3,FALSE))/100</f>
        <v>0.736647173489278</v>
      </c>
      <c r="I119" s="88">
        <f>(VLOOKUP($A119,'Occupancy Raw Data'!$B$8:$BE$45,'Occupancy Raw Data'!O$3,FALSE))/100</f>
        <v>0.65633528265107199</v>
      </c>
      <c r="J119" s="108">
        <f>(VLOOKUP($A119,'Occupancy Raw Data'!$B$8:$BE$45,'Occupancy Raw Data'!P$3,FALSE))/100</f>
        <v>0.69649122807017505</v>
      </c>
      <c r="K119" s="109">
        <f>(VLOOKUP($A119,'Occupancy Raw Data'!$B$8:$BE$45,'Occupancy Raw Data'!R$3,FALSE))/100</f>
        <v>0.607936507936507</v>
      </c>
      <c r="M119" s="110">
        <f>VLOOKUP($A119,'ADR Raw Data'!$B$6:$BE$43,'ADR Raw Data'!G$1,FALSE)</f>
        <v>93.744239574816007</v>
      </c>
      <c r="N119" s="111">
        <f>VLOOKUP($A119,'ADR Raw Data'!$B$6:$BE$43,'ADR Raw Data'!H$1,FALSE)</f>
        <v>97.668571428571397</v>
      </c>
      <c r="O119" s="111">
        <f>VLOOKUP($A119,'ADR Raw Data'!$B$6:$BE$43,'ADR Raw Data'!I$1,FALSE)</f>
        <v>97.839071676665597</v>
      </c>
      <c r="P119" s="111">
        <f>VLOOKUP($A119,'ADR Raw Data'!$B$6:$BE$43,'ADR Raw Data'!J$1,FALSE)</f>
        <v>96.524471649484497</v>
      </c>
      <c r="Q119" s="111">
        <f>VLOOKUP($A119,'ADR Raw Data'!$B$6:$BE$43,'ADR Raw Data'!K$1,FALSE)</f>
        <v>96.308725945587199</v>
      </c>
      <c r="R119" s="112">
        <f>VLOOKUP($A119,'ADR Raw Data'!$B$6:$BE$43,'ADR Raw Data'!L$1,FALSE)</f>
        <v>96.530757235273995</v>
      </c>
      <c r="S119" s="111">
        <f>VLOOKUP($A119,'ADR Raw Data'!$B$6:$BE$43,'ADR Raw Data'!N$1,FALSE)</f>
        <v>123.123281291346</v>
      </c>
      <c r="T119" s="111">
        <f>VLOOKUP($A119,'ADR Raw Data'!$B$6:$BE$43,'ADR Raw Data'!O$1,FALSE)</f>
        <v>115.873457083457</v>
      </c>
      <c r="U119" s="112">
        <f>VLOOKUP($A119,'ADR Raw Data'!$B$6:$BE$43,'ADR Raw Data'!P$1,FALSE)</f>
        <v>119.707362160649</v>
      </c>
      <c r="V119" s="113">
        <f>VLOOKUP($A119,'ADR Raw Data'!$B$6:$BE$43,'ADR Raw Data'!R$1,FALSE)</f>
        <v>104.11721771792401</v>
      </c>
      <c r="X119" s="110">
        <f>VLOOKUP($A119,'RevPAR Raw Data'!$B$6:$BE$43,'RevPAR Raw Data'!G$1,FALSE)</f>
        <v>44.697545808966801</v>
      </c>
      <c r="Y119" s="111">
        <f>VLOOKUP($A119,'RevPAR Raw Data'!$B$6:$BE$43,'RevPAR Raw Data'!H$1,FALSE)</f>
        <v>56.240343079921999</v>
      </c>
      <c r="Z119" s="111">
        <f>VLOOKUP($A119,'RevPAR Raw Data'!$B$6:$BE$43,'RevPAR Raw Data'!I$1,FALSE)</f>
        <v>60.4008460038986</v>
      </c>
      <c r="AA119" s="111">
        <f>VLOOKUP($A119,'RevPAR Raw Data'!$B$6:$BE$43,'RevPAR Raw Data'!J$1,FALSE)</f>
        <v>58.4038908382066</v>
      </c>
      <c r="AB119" s="111">
        <f>VLOOKUP($A119,'RevPAR Raw Data'!$B$6:$BE$43,'RevPAR Raw Data'!K$1,FALSE)</f>
        <v>56.583723196881003</v>
      </c>
      <c r="AC119" s="112">
        <f>VLOOKUP($A119,'RevPAR Raw Data'!$B$6:$BE$43,'RevPAR Raw Data'!L$1,FALSE)</f>
        <v>55.265269785575001</v>
      </c>
      <c r="AD119" s="111">
        <f>VLOOKUP($A119,'RevPAR Raw Data'!$B$6:$BE$43,'RevPAR Raw Data'!N$1,FALSE)</f>
        <v>90.698417153996104</v>
      </c>
      <c r="AE119" s="111">
        <f>VLOOKUP($A119,'RevPAR Raw Data'!$B$6:$BE$43,'RevPAR Raw Data'!O$1,FALSE)</f>
        <v>76.051838206627593</v>
      </c>
      <c r="AF119" s="112">
        <f>VLOOKUP($A119,'RevPAR Raw Data'!$B$6:$BE$43,'RevPAR Raw Data'!P$1,FALSE)</f>
        <v>83.375127680311806</v>
      </c>
      <c r="AG119" s="113">
        <f>VLOOKUP($A119,'RevPAR Raw Data'!$B$6:$BE$43,'RevPAR Raw Data'!R$1,FALSE)</f>
        <v>63.296657755499801</v>
      </c>
    </row>
    <row r="120" spans="1:34" x14ac:dyDescent="0.2">
      <c r="A120" s="90" t="s">
        <v>14</v>
      </c>
      <c r="B120" s="78">
        <f>(VLOOKUP($A119,'Occupancy Raw Data'!$B$8:$BE$51,'Occupancy Raw Data'!T$3,FALSE))/100</f>
        <v>-4.4951090113921496E-2</v>
      </c>
      <c r="C120" s="79">
        <f>(VLOOKUP($A119,'Occupancy Raw Data'!$B$8:$BE$51,'Occupancy Raw Data'!U$3,FALSE))/100</f>
        <v>-2.16273582398229E-2</v>
      </c>
      <c r="D120" s="79">
        <f>(VLOOKUP($A119,'Occupancy Raw Data'!$B$8:$BE$51,'Occupancy Raw Data'!V$3,FALSE))/100</f>
        <v>2.5558319331019499E-2</v>
      </c>
      <c r="E120" s="79">
        <f>(VLOOKUP($A119,'Occupancy Raw Data'!$B$8:$BE$51,'Occupancy Raw Data'!W$3,FALSE))/100</f>
        <v>3.03669857029139E-2</v>
      </c>
      <c r="F120" s="79">
        <f>(VLOOKUP($A119,'Occupancy Raw Data'!$B$8:$BE$51,'Occupancy Raw Data'!X$3,FALSE))/100</f>
        <v>-1.5133520748457799E-4</v>
      </c>
      <c r="G120" s="79">
        <f>(VLOOKUP($A119,'Occupancy Raw Data'!$B$8:$BE$51,'Occupancy Raw Data'!Y$3,FALSE))/100</f>
        <v>-7.1273254874932494E-4</v>
      </c>
      <c r="H120" s="80">
        <f>(VLOOKUP($A119,'Occupancy Raw Data'!$B$8:$BE$51,'Occupancy Raw Data'!AA$3,FALSE))/100</f>
        <v>1.4374266978476401E-2</v>
      </c>
      <c r="I120" s="80">
        <f>(VLOOKUP($A119,'Occupancy Raw Data'!$B$8:$BE$51,'Occupancy Raw Data'!AB$3,FALSE))/100</f>
        <v>2.2639498946771898E-2</v>
      </c>
      <c r="J120" s="79">
        <f>(VLOOKUP($A119,'Occupancy Raw Data'!$B$8:$BE$51,'Occupancy Raw Data'!AC$3,FALSE))/100</f>
        <v>1.82519099681571E-2</v>
      </c>
      <c r="K120" s="81">
        <f>(VLOOKUP($A119,'Occupancy Raw Data'!$B$8:$BE$51,'Occupancy Raw Data'!AE$3,FALSE))/100</f>
        <v>5.4167658022047701E-3</v>
      </c>
      <c r="M120" s="78">
        <f>(VLOOKUP($A119,'ADR Raw Data'!$B$6:$BE$49,'ADR Raw Data'!T$1,FALSE))/100</f>
        <v>-1.3655156649886599E-2</v>
      </c>
      <c r="N120" s="79">
        <f>(VLOOKUP($A119,'ADR Raw Data'!$B$6:$BE$49,'ADR Raw Data'!U$1,FALSE))/100</f>
        <v>-3.4421933965230606E-2</v>
      </c>
      <c r="O120" s="79">
        <f>(VLOOKUP($A119,'ADR Raw Data'!$B$6:$BE$49,'ADR Raw Data'!V$1,FALSE))/100</f>
        <v>-1.07165839236025E-2</v>
      </c>
      <c r="P120" s="79">
        <f>(VLOOKUP($A119,'ADR Raw Data'!$B$6:$BE$49,'ADR Raw Data'!W$1,FALSE))/100</f>
        <v>-9.0497471767498998E-3</v>
      </c>
      <c r="Q120" s="79">
        <f>(VLOOKUP($A119,'ADR Raw Data'!$B$6:$BE$49,'ADR Raw Data'!X$1,FALSE))/100</f>
        <v>-1.0425010667383701E-2</v>
      </c>
      <c r="R120" s="79">
        <f>(VLOOKUP($A119,'ADR Raw Data'!$B$6:$BE$49,'ADR Raw Data'!Y$1,FALSE))/100</f>
        <v>-1.55957310325126E-2</v>
      </c>
      <c r="S120" s="80">
        <f>(VLOOKUP($A119,'ADR Raw Data'!$B$6:$BE$49,'ADR Raw Data'!AA$1,FALSE))/100</f>
        <v>4.7823813992674699E-2</v>
      </c>
      <c r="T120" s="80">
        <f>(VLOOKUP($A119,'ADR Raw Data'!$B$6:$BE$49,'ADR Raw Data'!AB$1,FALSE))/100</f>
        <v>4.0074008692235598E-3</v>
      </c>
      <c r="U120" s="79">
        <f>(VLOOKUP($A119,'ADR Raw Data'!$B$6:$BE$49,'ADR Raw Data'!AC$1,FALSE))/100</f>
        <v>2.7337513228808098E-2</v>
      </c>
      <c r="V120" s="81">
        <f>(VLOOKUP($A119,'ADR Raw Data'!$B$6:$BE$49,'ADR Raw Data'!AE$1,FALSE))/100</f>
        <v>8.6654556318554402E-4</v>
      </c>
      <c r="X120" s="78">
        <f>(VLOOKUP($A119,'RevPAR Raw Data'!$B$6:$BE$43,'RevPAR Raw Data'!T$1,FALSE))/100</f>
        <v>-5.7992432586719399E-2</v>
      </c>
      <c r="Y120" s="79">
        <f>(VLOOKUP($A119,'RevPAR Raw Data'!$B$6:$BE$43,'RevPAR Raw Data'!U$1,FALSE))/100</f>
        <v>-5.5304836707880105E-2</v>
      </c>
      <c r="Z120" s="79">
        <f>(VLOOKUP($A119,'RevPAR Raw Data'!$B$6:$BE$43,'RevPAR Raw Data'!V$1,FALSE))/100</f>
        <v>1.45678375333599E-2</v>
      </c>
      <c r="AA120" s="79">
        <f>(VLOOKUP($A119,'RevPAR Raw Data'!$B$6:$BE$43,'RevPAR Raw Data'!W$1,FALSE))/100</f>
        <v>2.10424249830326E-2</v>
      </c>
      <c r="AB120" s="79">
        <f>(VLOOKUP($A119,'RevPAR Raw Data'!$B$6:$BE$43,'RevPAR Raw Data'!X$1,FALSE))/100</f>
        <v>-1.05747682037159E-2</v>
      </c>
      <c r="AC120" s="79">
        <f>(VLOOKUP($A119,'RevPAR Raw Data'!$B$6:$BE$43,'RevPAR Raw Data'!Y$1,FALSE))/100</f>
        <v>-1.6297347996133499E-2</v>
      </c>
      <c r="AD120" s="80">
        <f>(VLOOKUP($A119,'RevPAR Raw Data'!$B$6:$BE$43,'RevPAR Raw Data'!AA$1,FALSE))/100</f>
        <v>6.2885513241410798E-2</v>
      </c>
      <c r="AE120" s="80">
        <f>(VLOOKUP($A119,'RevPAR Raw Data'!$B$6:$BE$43,'RevPAR Raw Data'!AB$1,FALSE))/100</f>
        <v>2.6737625363753601E-2</v>
      </c>
      <c r="AF120" s="79">
        <f>(VLOOKUP($A119,'RevPAR Raw Data'!$B$6:$BE$43,'RevPAR Raw Data'!AC$1,FALSE))/100</f>
        <v>4.6088385027170699E-2</v>
      </c>
      <c r="AG120" s="81">
        <f>(VLOOKUP($A119,'RevPAR Raw Data'!$B$6:$BE$43,'RevPAR Raw Data'!AE$1,FALSE))/100</f>
        <v>6.2880052397630308E-3</v>
      </c>
    </row>
    <row r="121" spans="1:34" x14ac:dyDescent="0.2">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4" x14ac:dyDescent="0.2">
      <c r="A122" s="105" t="s">
        <v>48</v>
      </c>
      <c r="B122" s="106">
        <f>(VLOOKUP($A122,'Occupancy Raw Data'!$B$8:$BE$54,'Occupancy Raw Data'!G$3,FALSE))/100</f>
        <v>0.48665355436920399</v>
      </c>
      <c r="C122" s="107">
        <f>(VLOOKUP($A122,'Occupancy Raw Data'!$B$8:$BE$54,'Occupancy Raw Data'!H$3,FALSE))/100</f>
        <v>0.67743748243888702</v>
      </c>
      <c r="D122" s="107">
        <f>(VLOOKUP($A122,'Occupancy Raw Data'!$B$8:$BE$54,'Occupancy Raw Data'!I$3,FALSE))/100</f>
        <v>0.72183197527395293</v>
      </c>
      <c r="E122" s="107">
        <f>(VLOOKUP($A122,'Occupancy Raw Data'!$B$8:$BE$54,'Occupancy Raw Data'!J$3,FALSE))/100</f>
        <v>0.766507445911772</v>
      </c>
      <c r="F122" s="107">
        <f>(VLOOKUP($A122,'Occupancy Raw Data'!$B$8:$BE$54,'Occupancy Raw Data'!K$3,FALSE))/100</f>
        <v>0.73672379881989303</v>
      </c>
      <c r="G122" s="108">
        <f>(VLOOKUP($A122,'Occupancy Raw Data'!$B$8:$BE$54,'Occupancy Raw Data'!L$3,FALSE))/100</f>
        <v>0.6778308513627419</v>
      </c>
      <c r="H122" s="88">
        <f>(VLOOKUP($A122,'Occupancy Raw Data'!$B$8:$BE$54,'Occupancy Raw Data'!N$3,FALSE))/100</f>
        <v>0.77268895757235101</v>
      </c>
      <c r="I122" s="88">
        <f>(VLOOKUP($A122,'Occupancy Raw Data'!$B$8:$BE$54,'Occupancy Raw Data'!O$3,FALSE))/100</f>
        <v>0.77296993537510506</v>
      </c>
      <c r="J122" s="108">
        <f>(VLOOKUP($A122,'Occupancy Raw Data'!$B$8:$BE$54,'Occupancy Raw Data'!P$3,FALSE))/100</f>
        <v>0.77282944647372798</v>
      </c>
      <c r="K122" s="109">
        <f>(VLOOKUP($A122,'Occupancy Raw Data'!$B$8:$BE$54,'Occupancy Raw Data'!R$3,FALSE))/100</f>
        <v>0.70497330710873796</v>
      </c>
      <c r="M122" s="110">
        <f>VLOOKUP($A122,'ADR Raw Data'!$B$6:$BE$54,'ADR Raw Data'!G$1,FALSE)</f>
        <v>116.510796766743</v>
      </c>
      <c r="N122" s="111">
        <f>VLOOKUP($A122,'ADR Raw Data'!$B$6:$BE$54,'ADR Raw Data'!H$1,FALSE)</f>
        <v>127.91708834508501</v>
      </c>
      <c r="O122" s="111">
        <f>VLOOKUP($A122,'ADR Raw Data'!$B$6:$BE$54,'ADR Raw Data'!I$1,FALSE)</f>
        <v>137.823273647333</v>
      </c>
      <c r="P122" s="111">
        <f>VLOOKUP($A122,'ADR Raw Data'!$B$6:$BE$54,'ADR Raw Data'!J$1,FALSE)</f>
        <v>146.575113636363</v>
      </c>
      <c r="Q122" s="111">
        <f>VLOOKUP($A122,'ADR Raw Data'!$B$6:$BE$54,'ADR Raw Data'!K$1,FALSE)</f>
        <v>147.45740274599501</v>
      </c>
      <c r="R122" s="112">
        <f>VLOOKUP($A122,'ADR Raw Data'!$B$6:$BE$54,'ADR Raw Data'!L$1,FALSE)</f>
        <v>136.85649228983499</v>
      </c>
      <c r="S122" s="111">
        <f>VLOOKUP($A122,'ADR Raw Data'!$B$6:$BE$54,'ADR Raw Data'!N$1,FALSE)</f>
        <v>163.82393090909</v>
      </c>
      <c r="T122" s="111">
        <f>VLOOKUP($A122,'ADR Raw Data'!$B$6:$BE$54,'ADR Raw Data'!O$1,FALSE)</f>
        <v>168.20457651762899</v>
      </c>
      <c r="U122" s="112">
        <f>VLOOKUP($A122,'ADR Raw Data'!$B$6:$BE$54,'ADR Raw Data'!P$1,FALSE)</f>
        <v>166.014651881476</v>
      </c>
      <c r="V122" s="113">
        <f>VLOOKUP($A122,'ADR Raw Data'!$B$6:$BE$54,'ADR Raw Data'!R$1,FALSE)</f>
        <v>145.989273472641</v>
      </c>
      <c r="X122" s="110">
        <f>VLOOKUP($A122,'RevPAR Raw Data'!$B$6:$BE$54,'RevPAR Raw Data'!G$1,FALSE)</f>
        <v>56.700393368923798</v>
      </c>
      <c r="Y122" s="111">
        <f>VLOOKUP($A122,'RevPAR Raw Data'!$B$6:$BE$54,'RevPAR Raw Data'!H$1,FALSE)</f>
        <v>86.655830289407106</v>
      </c>
      <c r="Z122" s="111">
        <f>VLOOKUP($A122,'RevPAR Raw Data'!$B$6:$BE$54,'RevPAR Raw Data'!I$1,FALSE)</f>
        <v>99.485245855577404</v>
      </c>
      <c r="AA122" s="111">
        <f>VLOOKUP($A122,'RevPAR Raw Data'!$B$6:$BE$54,'RevPAR Raw Data'!J$1,FALSE)</f>
        <v>112.350915987636</v>
      </c>
      <c r="AB122" s="111">
        <f>VLOOKUP($A122,'RevPAR Raw Data'!$B$6:$BE$54,'RevPAR Raw Data'!K$1,FALSE)</f>
        <v>108.63537791514401</v>
      </c>
      <c r="AC122" s="112">
        <f>VLOOKUP($A122,'RevPAR Raw Data'!$B$6:$BE$54,'RevPAR Raw Data'!L$1,FALSE)</f>
        <v>92.765552683338001</v>
      </c>
      <c r="AD122" s="111">
        <f>VLOOKUP($A122,'RevPAR Raw Data'!$B$6:$BE$54,'RevPAR Raw Data'!N$1,FALSE)</f>
        <v>126.58494239955</v>
      </c>
      <c r="AE122" s="111">
        <f>VLOOKUP($A122,'RevPAR Raw Data'!$B$6:$BE$54,'RevPAR Raw Data'!O$1,FALSE)</f>
        <v>130.01708064062899</v>
      </c>
      <c r="AF122" s="112">
        <f>VLOOKUP($A122,'RevPAR Raw Data'!$B$6:$BE$54,'RevPAR Raw Data'!P$1,FALSE)</f>
        <v>128.30101152008899</v>
      </c>
      <c r="AG122" s="113">
        <f>VLOOKUP($A122,'RevPAR Raw Data'!$B$6:$BE$54,'RevPAR Raw Data'!R$1,FALSE)</f>
        <v>102.91854092240899</v>
      </c>
    </row>
    <row r="123" spans="1:34" x14ac:dyDescent="0.2">
      <c r="A123" s="90" t="s">
        <v>14</v>
      </c>
      <c r="B123" s="78">
        <f>(VLOOKUP($A122,'Occupancy Raw Data'!$B$8:$BE$54,'Occupancy Raw Data'!T$3,FALSE))/100</f>
        <v>-0.11025695783461799</v>
      </c>
      <c r="C123" s="79">
        <f>(VLOOKUP($A122,'Occupancy Raw Data'!$B$8:$BE$54,'Occupancy Raw Data'!U$3,FALSE))/100</f>
        <v>-6.1922752537730802E-2</v>
      </c>
      <c r="D123" s="79">
        <f>(VLOOKUP($A122,'Occupancy Raw Data'!$B$8:$BE$54,'Occupancy Raw Data'!V$3,FALSE))/100</f>
        <v>-6.3310225835908895E-2</v>
      </c>
      <c r="E123" s="79">
        <f>(VLOOKUP($A122,'Occupancy Raw Data'!$B$8:$BE$54,'Occupancy Raw Data'!W$3,FALSE))/100</f>
        <v>-1.4956388658061901E-2</v>
      </c>
      <c r="F123" s="79">
        <f>(VLOOKUP($A122,'Occupancy Raw Data'!$B$8:$BE$54,'Occupancy Raw Data'!X$3,FALSE))/100</f>
        <v>-9.5522219021912901E-3</v>
      </c>
      <c r="G123" s="79">
        <f>(VLOOKUP($A122,'Occupancy Raw Data'!$B$8:$BE$54,'Occupancy Raw Data'!Y$3,FALSE))/100</f>
        <v>-4.8447393413188697E-2</v>
      </c>
      <c r="H123" s="80">
        <f>(VLOOKUP($A122,'Occupancy Raw Data'!$B$8:$BE$54,'Occupancy Raw Data'!AA$3,FALSE))/100</f>
        <v>2.9219212933180597E-2</v>
      </c>
      <c r="I123" s="80">
        <f>(VLOOKUP($A122,'Occupancy Raw Data'!$B$8:$BE$54,'Occupancy Raw Data'!AB$3,FALSE))/100</f>
        <v>1.1345460935840801E-2</v>
      </c>
      <c r="J123" s="79">
        <f>(VLOOKUP($A122,'Occupancy Raw Data'!$B$8:$BE$54,'Occupancy Raw Data'!AC$3,FALSE))/100</f>
        <v>2.0202432420316399E-2</v>
      </c>
      <c r="K123" s="81">
        <f>(VLOOKUP($A122,'Occupancy Raw Data'!$B$8:$BE$54,'Occupancy Raw Data'!AE$3,FALSE))/100</f>
        <v>-2.7960315238268398E-2</v>
      </c>
      <c r="M123" s="78">
        <f>(VLOOKUP($A122,'ADR Raw Data'!$B$6:$BE$54,'ADR Raw Data'!T$1,FALSE))/100</f>
        <v>8.3072551270905112E-3</v>
      </c>
      <c r="N123" s="79">
        <f>(VLOOKUP($A122,'ADR Raw Data'!$B$6:$BE$54,'ADR Raw Data'!U$1,FALSE))/100</f>
        <v>3.7799662822026299E-2</v>
      </c>
      <c r="O123" s="79">
        <f>(VLOOKUP($A122,'ADR Raw Data'!$B$6:$BE$54,'ADR Raw Data'!V$1,FALSE))/100</f>
        <v>9.3681973091168606E-3</v>
      </c>
      <c r="P123" s="79">
        <f>(VLOOKUP($A122,'ADR Raw Data'!$B$6:$BE$54,'ADR Raw Data'!W$1,FALSE))/100</f>
        <v>1.32449548568528E-2</v>
      </c>
      <c r="Q123" s="79">
        <f>(VLOOKUP($A122,'ADR Raw Data'!$B$6:$BE$54,'ADR Raw Data'!X$1,FALSE))/100</f>
        <v>3.8748871685477301E-3</v>
      </c>
      <c r="R123" s="79">
        <f>(VLOOKUP($A122,'ADR Raw Data'!$B$6:$BE$54,'ADR Raw Data'!Y$1,FALSE))/100</f>
        <v>1.7069591735417999E-2</v>
      </c>
      <c r="S123" s="80">
        <f>(VLOOKUP($A122,'ADR Raw Data'!$B$6:$BE$54,'ADR Raw Data'!AA$1,FALSE))/100</f>
        <v>2.5029993575946499E-2</v>
      </c>
      <c r="T123" s="80">
        <f>(VLOOKUP($A122,'ADR Raw Data'!$B$6:$BE$54,'ADR Raw Data'!AB$1,FALSE))/100</f>
        <v>3.3012109275329E-2</v>
      </c>
      <c r="U123" s="79">
        <f>(VLOOKUP($A122,'ADR Raw Data'!$B$6:$BE$54,'ADR Raw Data'!AC$1,FALSE))/100</f>
        <v>2.8974994795370402E-2</v>
      </c>
      <c r="V123" s="81">
        <f>(VLOOKUP($A122,'ADR Raw Data'!$B$6:$BE$54,'ADR Raw Data'!AE$1,FALSE))/100</f>
        <v>2.41152937991474E-2</v>
      </c>
      <c r="X123" s="78">
        <f>(VLOOKUP($A122,'RevPAR Raw Data'!$B$6:$BE$54,'RevPAR Raw Data'!T$1,FALSE))/100</f>
        <v>-0.102865635385796</v>
      </c>
      <c r="Y123" s="79">
        <f>(VLOOKUP($A122,'RevPAR Raw Data'!$B$6:$BE$54,'RevPAR Raw Data'!U$1,FALSE))/100</f>
        <v>-2.6463748882642499E-2</v>
      </c>
      <c r="Z123" s="79">
        <f>(VLOOKUP($A122,'RevPAR Raw Data'!$B$6:$BE$54,'RevPAR Raw Data'!V$1,FALSE))/100</f>
        <v>-5.45351312141076E-2</v>
      </c>
      <c r="AA123" s="79">
        <f>(VLOOKUP($A122,'RevPAR Raw Data'!$B$6:$BE$54,'RevPAR Raw Data'!W$1,FALSE))/100</f>
        <v>-1.9095304938067201E-3</v>
      </c>
      <c r="AB123" s="79">
        <f>(VLOOKUP($A122,'RevPAR Raw Data'!$B$6:$BE$54,'RevPAR Raw Data'!X$1,FALSE))/100</f>
        <v>-5.7143485157234797E-3</v>
      </c>
      <c r="AC123" s="79">
        <f>(VLOOKUP($A122,'RevPAR Raw Data'!$B$6:$BE$54,'RevPAR Raw Data'!Y$1,FALSE))/100</f>
        <v>-3.2204778903978999E-2</v>
      </c>
      <c r="AD123" s="80">
        <f>(VLOOKUP($A122,'RevPAR Raw Data'!$B$6:$BE$54,'RevPAR Raw Data'!AA$1,FALSE))/100</f>
        <v>5.4980563221138902E-2</v>
      </c>
      <c r="AE123" s="80">
        <f>(VLOOKUP($A122,'RevPAR Raw Data'!$B$6:$BE$54,'RevPAR Raw Data'!AB$1,FALSE))/100</f>
        <v>4.4732107807362899E-2</v>
      </c>
      <c r="AF123" s="79">
        <f>(VLOOKUP($A122,'RevPAR Raw Data'!$B$6:$BE$54,'RevPAR Raw Data'!AC$1,FALSE))/100</f>
        <v>4.9762792589919398E-2</v>
      </c>
      <c r="AG123" s="81">
        <f>(VLOOKUP($A122,'RevPAR Raw Data'!$B$6:$BE$54,'RevPAR Raw Data'!AE$1,FALSE))/100</f>
        <v>-4.5192926558086299E-3</v>
      </c>
    </row>
    <row r="124" spans="1:34" x14ac:dyDescent="0.2">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4" x14ac:dyDescent="0.2">
      <c r="A125" s="105" t="s">
        <v>56</v>
      </c>
      <c r="B125" s="106">
        <f>(VLOOKUP($A125,'Occupancy Raw Data'!$B$8:$BE$45,'Occupancy Raw Data'!G$3,FALSE))/100</f>
        <v>0.50834597875568999</v>
      </c>
      <c r="C125" s="107">
        <f>(VLOOKUP($A125,'Occupancy Raw Data'!$B$8:$BE$45,'Occupancy Raw Data'!H$3,FALSE))/100</f>
        <v>0.63815698717064395</v>
      </c>
      <c r="D125" s="107">
        <f>(VLOOKUP($A125,'Occupancy Raw Data'!$B$8:$BE$45,'Occupancy Raw Data'!I$3,FALSE))/100</f>
        <v>0.67967995585598007</v>
      </c>
      <c r="E125" s="107">
        <f>(VLOOKUP($A125,'Occupancy Raw Data'!$B$8:$BE$45,'Occupancy Raw Data'!J$3,FALSE))/100</f>
        <v>0.71747827286522192</v>
      </c>
      <c r="F125" s="107">
        <f>(VLOOKUP($A125,'Occupancy Raw Data'!$B$8:$BE$45,'Occupancy Raw Data'!K$3,FALSE))/100</f>
        <v>0.72506552627948595</v>
      </c>
      <c r="G125" s="108">
        <f>(VLOOKUP($A125,'Occupancy Raw Data'!$B$8:$BE$45,'Occupancy Raw Data'!L$3,FALSE))/100</f>
        <v>0.65374534418540409</v>
      </c>
      <c r="H125" s="88">
        <f>(VLOOKUP($A125,'Occupancy Raw Data'!$B$8:$BE$45,'Occupancy Raw Data'!N$3,FALSE))/100</f>
        <v>0.754310939439922</v>
      </c>
      <c r="I125" s="88">
        <f>(VLOOKUP($A125,'Occupancy Raw Data'!$B$8:$BE$45,'Occupancy Raw Data'!O$3,FALSE))/100</f>
        <v>0.73141122913505296</v>
      </c>
      <c r="J125" s="108">
        <f>(VLOOKUP($A125,'Occupancy Raw Data'!$B$8:$BE$45,'Occupancy Raw Data'!P$3,FALSE))/100</f>
        <v>0.74286108428748709</v>
      </c>
      <c r="K125" s="109">
        <f>(VLOOKUP($A125,'Occupancy Raw Data'!$B$8:$BE$45,'Occupancy Raw Data'!R$3,FALSE))/100</f>
        <v>0.67920698421457104</v>
      </c>
      <c r="M125" s="110">
        <f>VLOOKUP($A125,'ADR Raw Data'!$B$6:$BE$43,'ADR Raw Data'!G$1,FALSE)</f>
        <v>110.68374219810001</v>
      </c>
      <c r="N125" s="111">
        <f>VLOOKUP($A125,'ADR Raw Data'!$B$6:$BE$43,'ADR Raw Data'!H$1,FALSE)</f>
        <v>112.356258106355</v>
      </c>
      <c r="O125" s="111">
        <f>VLOOKUP($A125,'ADR Raw Data'!$B$6:$BE$43,'ADR Raw Data'!I$1,FALSE)</f>
        <v>114.869577836411</v>
      </c>
      <c r="P125" s="111">
        <f>VLOOKUP($A125,'ADR Raw Data'!$B$6:$BE$43,'ADR Raw Data'!J$1,FALSE)</f>
        <v>116.67686598730999</v>
      </c>
      <c r="Q125" s="111">
        <f>VLOOKUP($A125,'ADR Raw Data'!$B$6:$BE$43,'ADR Raw Data'!K$1,FALSE)</f>
        <v>112.887707382039</v>
      </c>
      <c r="R125" s="112">
        <f>VLOOKUP($A125,'ADR Raw Data'!$B$6:$BE$43,'ADR Raw Data'!L$1,FALSE)</f>
        <v>113.68500611943399</v>
      </c>
      <c r="S125" s="111">
        <f>VLOOKUP($A125,'ADR Raw Data'!$B$6:$BE$43,'ADR Raw Data'!N$1,FALSE)</f>
        <v>125.77036027798</v>
      </c>
      <c r="T125" s="111">
        <f>VLOOKUP($A125,'ADR Raw Data'!$B$6:$BE$43,'ADR Raw Data'!O$1,FALSE)</f>
        <v>126.36557714070101</v>
      </c>
      <c r="U125" s="112">
        <f>VLOOKUP($A125,'ADR Raw Data'!$B$6:$BE$43,'ADR Raw Data'!P$1,FALSE)</f>
        <v>126.063381615598</v>
      </c>
      <c r="V125" s="113">
        <f>VLOOKUP($A125,'ADR Raw Data'!$B$6:$BE$43,'ADR Raw Data'!R$1,FALSE)</f>
        <v>117.553136225155</v>
      </c>
      <c r="W125" s="93"/>
      <c r="X125" s="110">
        <f>VLOOKUP($A125,'RevPAR Raw Data'!$B$6:$BE$43,'RevPAR Raw Data'!G$1,FALSE)</f>
        <v>56.265635260035801</v>
      </c>
      <c r="Y125" s="111">
        <f>VLOOKUP($A125,'RevPAR Raw Data'!$B$6:$BE$43,'RevPAR Raw Data'!H$1,FALSE)</f>
        <v>71.700931162919005</v>
      </c>
      <c r="Z125" s="111">
        <f>VLOOKUP($A125,'RevPAR Raw Data'!$B$6:$BE$43,'RevPAR Raw Data'!I$1,FALSE)</f>
        <v>78.074549593047294</v>
      </c>
      <c r="AA125" s="111">
        <f>VLOOKUP($A125,'RevPAR Raw Data'!$B$6:$BE$43,'RevPAR Raw Data'!J$1,FALSE)</f>
        <v>83.713116291902296</v>
      </c>
      <c r="AB125" s="111">
        <f>VLOOKUP($A125,'RevPAR Raw Data'!$B$6:$BE$43,'RevPAR Raw Data'!K$1,FALSE)</f>
        <v>81.850984963443196</v>
      </c>
      <c r="AC125" s="112">
        <f>VLOOKUP($A125,'RevPAR Raw Data'!$B$6:$BE$43,'RevPAR Raw Data'!L$1,FALSE)</f>
        <v>74.3210434542695</v>
      </c>
      <c r="AD125" s="111">
        <f>VLOOKUP($A125,'RevPAR Raw Data'!$B$6:$BE$43,'RevPAR Raw Data'!N$1,FALSE)</f>
        <v>94.8699586149813</v>
      </c>
      <c r="AE125" s="111">
        <f>VLOOKUP($A125,'RevPAR Raw Data'!$B$6:$BE$43,'RevPAR Raw Data'!O$1,FALSE)</f>
        <v>92.425202096840906</v>
      </c>
      <c r="AF125" s="112">
        <f>VLOOKUP($A125,'RevPAR Raw Data'!$B$6:$BE$43,'RevPAR Raw Data'!P$1,FALSE)</f>
        <v>93.647580355911103</v>
      </c>
      <c r="AG125" s="113">
        <f>VLOOKUP($A125,'RevPAR Raw Data'!$B$6:$BE$43,'RevPAR Raw Data'!R$1,FALSE)</f>
        <v>79.842911140452799</v>
      </c>
    </row>
    <row r="126" spans="1:34" x14ac:dyDescent="0.2">
      <c r="A126" s="90" t="s">
        <v>14</v>
      </c>
      <c r="B126" s="78">
        <f>(VLOOKUP($A125,'Occupancy Raw Data'!$B$8:$BE$51,'Occupancy Raw Data'!T$3,FALSE))/100</f>
        <v>4.7850154186568697E-2</v>
      </c>
      <c r="C126" s="79">
        <f>(VLOOKUP($A125,'Occupancy Raw Data'!$B$8:$BE$51,'Occupancy Raw Data'!U$3,FALSE))/100</f>
        <v>2.15827590701682E-3</v>
      </c>
      <c r="D126" s="79">
        <f>(VLOOKUP($A125,'Occupancy Raw Data'!$B$8:$BE$51,'Occupancy Raw Data'!V$3,FALSE))/100</f>
        <v>8.4993123951737012E-3</v>
      </c>
      <c r="E126" s="79">
        <f>(VLOOKUP($A125,'Occupancy Raw Data'!$B$8:$BE$51,'Occupancy Raw Data'!W$3,FALSE))/100</f>
        <v>3.5570571521778602E-2</v>
      </c>
      <c r="F126" s="79">
        <f>(VLOOKUP($A125,'Occupancy Raw Data'!$B$8:$BE$51,'Occupancy Raw Data'!X$3,FALSE))/100</f>
        <v>0.12213316377262499</v>
      </c>
      <c r="G126" s="79">
        <f>(VLOOKUP($A125,'Occupancy Raw Data'!$B$8:$BE$51,'Occupancy Raw Data'!Y$3,FALSE))/100</f>
        <v>4.2705995966571694E-2</v>
      </c>
      <c r="H126" s="80">
        <f>(VLOOKUP($A125,'Occupancy Raw Data'!$B$8:$BE$51,'Occupancy Raw Data'!AA$3,FALSE))/100</f>
        <v>0.10944574211084999</v>
      </c>
      <c r="I126" s="80">
        <f>(VLOOKUP($A125,'Occupancy Raw Data'!$B$8:$BE$51,'Occupancy Raw Data'!AB$3,FALSE))/100</f>
        <v>0.158340458479483</v>
      </c>
      <c r="J126" s="79">
        <f>(VLOOKUP($A125,'Occupancy Raw Data'!$B$8:$BE$51,'Occupancy Raw Data'!AC$3,FALSE))/100</f>
        <v>0.13298949045751501</v>
      </c>
      <c r="K126" s="81">
        <f>(VLOOKUP($A125,'Occupancy Raw Data'!$B$8:$BE$51,'Occupancy Raw Data'!AE$3,FALSE))/100</f>
        <v>6.9333664296620995E-2</v>
      </c>
      <c r="M126" s="78">
        <f>(VLOOKUP($A125,'ADR Raw Data'!$B$6:$BE$49,'ADR Raw Data'!T$1,FALSE))/100</f>
        <v>0.17519310710834698</v>
      </c>
      <c r="N126" s="79">
        <f>(VLOOKUP($A125,'ADR Raw Data'!$B$6:$BE$49,'ADR Raw Data'!U$1,FALSE))/100</f>
        <v>6.9130128332934804E-2</v>
      </c>
      <c r="O126" s="79">
        <f>(VLOOKUP($A125,'ADR Raw Data'!$B$6:$BE$49,'ADR Raw Data'!V$1,FALSE))/100</f>
        <v>6.9414466746235401E-2</v>
      </c>
      <c r="P126" s="79">
        <f>(VLOOKUP($A125,'ADR Raw Data'!$B$6:$BE$49,'ADR Raw Data'!W$1,FALSE))/100</f>
        <v>7.7560757670652306E-2</v>
      </c>
      <c r="Q126" s="79">
        <f>(VLOOKUP($A125,'ADR Raw Data'!$B$6:$BE$49,'ADR Raw Data'!X$1,FALSE))/100</f>
        <v>6.3560924418003706E-2</v>
      </c>
      <c r="R126" s="79">
        <f>(VLOOKUP($A125,'ADR Raw Data'!$B$6:$BE$49,'ADR Raw Data'!Y$1,FALSE))/100</f>
        <v>8.4538757721012894E-2</v>
      </c>
      <c r="S126" s="80">
        <f>(VLOOKUP($A125,'ADR Raw Data'!$B$6:$BE$49,'ADR Raw Data'!AA$1,FALSE))/100</f>
        <v>0.15639963179086599</v>
      </c>
      <c r="T126" s="80">
        <f>(VLOOKUP($A125,'ADR Raw Data'!$B$6:$BE$49,'ADR Raw Data'!AB$1,FALSE))/100</f>
        <v>0.15857295854849801</v>
      </c>
      <c r="U126" s="79">
        <f>(VLOOKUP($A125,'ADR Raw Data'!$B$6:$BE$49,'ADR Raw Data'!AC$1,FALSE))/100</f>
        <v>0.157506556889357</v>
      </c>
      <c r="V126" s="81">
        <f>(VLOOKUP($A125,'ADR Raw Data'!$B$6:$BE$49,'ADR Raw Data'!AE$1,FALSE))/100</f>
        <v>0.10869388923893201</v>
      </c>
      <c r="X126" s="78">
        <f>(VLOOKUP($A125,'RevPAR Raw Data'!$B$6:$BE$43,'RevPAR Raw Data'!T$1,FALSE))/100</f>
        <v>0.23142627848247399</v>
      </c>
      <c r="Y126" s="79">
        <f>(VLOOKUP($A125,'RevPAR Raw Data'!$B$6:$BE$43,'RevPAR Raw Data'!U$1,FALSE))/100</f>
        <v>7.1437606130381498E-2</v>
      </c>
      <c r="Z126" s="79">
        <f>(VLOOKUP($A125,'RevPAR Raw Data'!$B$6:$BE$43,'RevPAR Raw Data'!V$1,FALSE))/100</f>
        <v>7.8503754379029803E-2</v>
      </c>
      <c r="AA126" s="79">
        <f>(VLOOKUP($A125,'RevPAR Raw Data'!$B$6:$BE$43,'RevPAR Raw Data'!W$1,FALSE))/100</f>
        <v>0.11589020967043799</v>
      </c>
      <c r="AB126" s="79">
        <f>(VLOOKUP($A125,'RevPAR Raw Data'!$B$6:$BE$43,'RevPAR Raw Data'!X$1,FALSE))/100</f>
        <v>0.193456984982112</v>
      </c>
      <c r="AC126" s="79">
        <f>(VLOOKUP($A125,'RevPAR Raw Data'!$B$6:$BE$43,'RevPAR Raw Data'!Y$1,FALSE))/100</f>
        <v>0.130855065533837</v>
      </c>
      <c r="AD126" s="80">
        <f>(VLOOKUP($A125,'RevPAR Raw Data'!$B$6:$BE$43,'RevPAR Raw Data'!AA$1,FALSE))/100</f>
        <v>0.28296264766893198</v>
      </c>
      <c r="AE126" s="80">
        <f>(VLOOKUP($A125,'RevPAR Raw Data'!$B$6:$BE$43,'RevPAR Raw Data'!AB$1,FALSE))/100</f>
        <v>0.34202193198699904</v>
      </c>
      <c r="AF126" s="79">
        <f>(VLOOKUP($A125,'RevPAR Raw Data'!$B$6:$BE$43,'RevPAR Raw Data'!AC$1,FALSE))/100</f>
        <v>0.311442764091306</v>
      </c>
      <c r="AG126" s="81">
        <f>(VLOOKUP($A125,'RevPAR Raw Data'!$B$6:$BE$43,'RevPAR Raw Data'!AE$1,FALSE))/100</f>
        <v>0.185563699163139</v>
      </c>
    </row>
    <row r="127" spans="1:34" x14ac:dyDescent="0.2">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4" x14ac:dyDescent="0.2">
      <c r="A128" s="123" t="s">
        <v>57</v>
      </c>
      <c r="B128" s="106">
        <f>(VLOOKUP($A128,'Occupancy Raw Data'!$B$8:$BE$45,'Occupancy Raw Data'!G$3,FALSE))/100</f>
        <v>0.60186133879781401</v>
      </c>
      <c r="C128" s="107">
        <f>(VLOOKUP($A128,'Occupancy Raw Data'!$B$8:$BE$45,'Occupancy Raw Data'!H$3,FALSE))/100</f>
        <v>0.76694842896174809</v>
      </c>
      <c r="D128" s="107">
        <f>(VLOOKUP($A128,'Occupancy Raw Data'!$B$8:$BE$45,'Occupancy Raw Data'!I$3,FALSE))/100</f>
        <v>0.81305498633879691</v>
      </c>
      <c r="E128" s="107">
        <f>(VLOOKUP($A128,'Occupancy Raw Data'!$B$8:$BE$45,'Occupancy Raw Data'!J$3,FALSE))/100</f>
        <v>0.82103825136612008</v>
      </c>
      <c r="F128" s="107">
        <f>(VLOOKUP($A128,'Occupancy Raw Data'!$B$8:$BE$45,'Occupancy Raw Data'!K$3,FALSE))/100</f>
        <v>0.77433401639344202</v>
      </c>
      <c r="G128" s="108">
        <f>(VLOOKUP($A128,'Occupancy Raw Data'!$B$8:$BE$45,'Occupancy Raw Data'!L$3,FALSE))/100</f>
        <v>0.75544740437158397</v>
      </c>
      <c r="H128" s="88">
        <f>(VLOOKUP($A128,'Occupancy Raw Data'!$B$8:$BE$45,'Occupancy Raw Data'!N$3,FALSE))/100</f>
        <v>0.78603142076502708</v>
      </c>
      <c r="I128" s="88">
        <f>(VLOOKUP($A128,'Occupancy Raw Data'!$B$8:$BE$45,'Occupancy Raw Data'!O$3,FALSE))/100</f>
        <v>0.770321038251366</v>
      </c>
      <c r="J128" s="108">
        <f>(VLOOKUP($A128,'Occupancy Raw Data'!$B$8:$BE$45,'Occupancy Raw Data'!P$3,FALSE))/100</f>
        <v>0.77817622950819598</v>
      </c>
      <c r="K128" s="109">
        <f>(VLOOKUP($A128,'Occupancy Raw Data'!$B$8:$BE$45,'Occupancy Raw Data'!R$3,FALSE))/100</f>
        <v>0.76194135441061606</v>
      </c>
      <c r="M128" s="110">
        <f>VLOOKUP($A128,'ADR Raw Data'!$B$6:$BE$43,'ADR Raw Data'!G$1,FALSE)</f>
        <v>108.69618945949701</v>
      </c>
      <c r="N128" s="111">
        <f>VLOOKUP($A128,'ADR Raw Data'!$B$6:$BE$43,'ADR Raw Data'!H$1,FALSE)</f>
        <v>115.762964107987</v>
      </c>
      <c r="O128" s="111">
        <f>VLOOKUP($A128,'ADR Raw Data'!$B$6:$BE$43,'ADR Raw Data'!I$1,FALSE)</f>
        <v>124.240456450511</v>
      </c>
      <c r="P128" s="111">
        <f>VLOOKUP($A128,'ADR Raw Data'!$B$6:$BE$43,'ADR Raw Data'!J$1,FALSE)</f>
        <v>124.812182014351</v>
      </c>
      <c r="Q128" s="111">
        <f>VLOOKUP($A128,'ADR Raw Data'!$B$6:$BE$43,'ADR Raw Data'!K$1,FALSE)</f>
        <v>115.392209361561</v>
      </c>
      <c r="R128" s="112">
        <f>VLOOKUP($A128,'ADR Raw Data'!$B$6:$BE$43,'ADR Raw Data'!L$1,FALSE)</f>
        <v>118.352718192092</v>
      </c>
      <c r="S128" s="111">
        <f>VLOOKUP($A128,'ADR Raw Data'!$B$6:$BE$43,'ADR Raw Data'!N$1,FALSE)</f>
        <v>121.058946426243</v>
      </c>
      <c r="T128" s="111">
        <f>VLOOKUP($A128,'ADR Raw Data'!$B$6:$BE$43,'ADR Raw Data'!O$1,FALSE)</f>
        <v>120.747336992906</v>
      </c>
      <c r="U128" s="112">
        <f>VLOOKUP($A128,'ADR Raw Data'!$B$6:$BE$43,'ADR Raw Data'!P$1,FALSE)</f>
        <v>120.90471445852501</v>
      </c>
      <c r="V128" s="113">
        <f>VLOOKUP($A128,'ADR Raw Data'!$B$6:$BE$43,'ADR Raw Data'!R$1,FALSE)</f>
        <v>119.097395989082</v>
      </c>
      <c r="X128" s="110">
        <f>VLOOKUP($A128,'RevPAR Raw Data'!$B$6:$BE$43,'RevPAR Raw Data'!G$1,FALSE)</f>
        <v>65.420034110314205</v>
      </c>
      <c r="Y128" s="111">
        <f>VLOOKUP($A128,'RevPAR Raw Data'!$B$6:$BE$43,'RevPAR Raw Data'!H$1,FALSE)</f>
        <v>88.784223454576505</v>
      </c>
      <c r="Z128" s="111">
        <f>VLOOKUP($A128,'RevPAR Raw Data'!$B$6:$BE$43,'RevPAR Raw Data'!I$1,FALSE)</f>
        <v>101.014322622096</v>
      </c>
      <c r="AA128" s="111">
        <f>VLOOKUP($A128,'RevPAR Raw Data'!$B$6:$BE$43,'RevPAR Raw Data'!J$1,FALSE)</f>
        <v>102.475575670252</v>
      </c>
      <c r="AB128" s="111">
        <f>VLOOKUP($A128,'RevPAR Raw Data'!$B$6:$BE$43,'RevPAR Raw Data'!K$1,FALSE)</f>
        <v>89.352112935450805</v>
      </c>
      <c r="AC128" s="112">
        <f>VLOOKUP($A128,'RevPAR Raw Data'!$B$6:$BE$43,'RevPAR Raw Data'!L$1,FALSE)</f>
        <v>89.409253758538199</v>
      </c>
      <c r="AD128" s="111">
        <f>VLOOKUP($A128,'RevPAR Raw Data'!$B$6:$BE$43,'RevPAR Raw Data'!N$1,FALSE)</f>
        <v>95.1561356557377</v>
      </c>
      <c r="AE128" s="111">
        <f>VLOOKUP($A128,'RevPAR Raw Data'!$B$6:$BE$43,'RevPAR Raw Data'!O$1,FALSE)</f>
        <v>93.014213998463106</v>
      </c>
      <c r="AF128" s="112">
        <f>VLOOKUP($A128,'RevPAR Raw Data'!$B$6:$BE$43,'RevPAR Raw Data'!P$1,FALSE)</f>
        <v>94.085174827100403</v>
      </c>
      <c r="AG128" s="113">
        <f>VLOOKUP($A128,'RevPAR Raw Data'!$B$6:$BE$43,'RevPAR Raw Data'!R$1,FALSE)</f>
        <v>90.745231206698804</v>
      </c>
      <c r="AH128" s="93"/>
    </row>
    <row r="129" spans="1:34" x14ac:dyDescent="0.2">
      <c r="A129" s="90" t="s">
        <v>14</v>
      </c>
      <c r="B129" s="78">
        <f>(VLOOKUP($A128,'Occupancy Raw Data'!$B$8:$BE$51,'Occupancy Raw Data'!T$3,FALSE))/100</f>
        <v>9.0235400535608801E-2</v>
      </c>
      <c r="C129" s="79">
        <f>(VLOOKUP($A128,'Occupancy Raw Data'!$B$8:$BE$51,'Occupancy Raw Data'!U$3,FALSE))/100</f>
        <v>7.79183092997838E-2</v>
      </c>
      <c r="D129" s="79">
        <f>(VLOOKUP($A128,'Occupancy Raw Data'!$B$8:$BE$51,'Occupancy Raw Data'!V$3,FALSE))/100</f>
        <v>6.99107253679353E-2</v>
      </c>
      <c r="E129" s="79">
        <f>(VLOOKUP($A128,'Occupancy Raw Data'!$B$8:$BE$51,'Occupancy Raw Data'!W$3,FALSE))/100</f>
        <v>0.117069873620188</v>
      </c>
      <c r="F129" s="79">
        <f>(VLOOKUP($A128,'Occupancy Raw Data'!$B$8:$BE$51,'Occupancy Raw Data'!X$3,FALSE))/100</f>
        <v>0.170327763294815</v>
      </c>
      <c r="G129" s="79">
        <f>(VLOOKUP($A128,'Occupancy Raw Data'!$B$8:$BE$51,'Occupancy Raw Data'!Y$3,FALSE))/100</f>
        <v>0.10441806146363999</v>
      </c>
      <c r="H129" s="80">
        <f>(VLOOKUP($A128,'Occupancy Raw Data'!$B$8:$BE$51,'Occupancy Raw Data'!AA$3,FALSE))/100</f>
        <v>0.164857173929611</v>
      </c>
      <c r="I129" s="80">
        <f>(VLOOKUP($A128,'Occupancy Raw Data'!$B$8:$BE$51,'Occupancy Raw Data'!AB$3,FALSE))/100</f>
        <v>0.14725766890213601</v>
      </c>
      <c r="J129" s="79">
        <f>(VLOOKUP($A128,'Occupancy Raw Data'!$B$8:$BE$51,'Occupancy Raw Data'!AC$3,FALSE))/100</f>
        <v>0.15607926844289</v>
      </c>
      <c r="K129" s="81">
        <f>(VLOOKUP($A128,'Occupancy Raw Data'!$B$8:$BE$51,'Occupancy Raw Data'!AE$3,FALSE))/100</f>
        <v>0.11900953299995401</v>
      </c>
      <c r="M129" s="78">
        <f>(VLOOKUP($A128,'ADR Raw Data'!$B$6:$BE$49,'ADR Raw Data'!T$1,FALSE))/100</f>
        <v>4.3465136257944598E-2</v>
      </c>
      <c r="N129" s="79">
        <f>(VLOOKUP($A128,'ADR Raw Data'!$B$6:$BE$49,'ADR Raw Data'!U$1,FALSE))/100</f>
        <v>1.1823134844511401E-2</v>
      </c>
      <c r="O129" s="79">
        <f>(VLOOKUP($A128,'ADR Raw Data'!$B$6:$BE$49,'ADR Raw Data'!V$1,FALSE))/100</f>
        <v>5.8907321295469599E-2</v>
      </c>
      <c r="P129" s="79">
        <f>(VLOOKUP($A128,'ADR Raw Data'!$B$6:$BE$49,'ADR Raw Data'!W$1,FALSE))/100</f>
        <v>7.5783047173698492E-2</v>
      </c>
      <c r="Q129" s="79">
        <f>(VLOOKUP($A128,'ADR Raw Data'!$B$6:$BE$49,'ADR Raw Data'!X$1,FALSE))/100</f>
        <v>6.3704584972315501E-2</v>
      </c>
      <c r="R129" s="79">
        <f>(VLOOKUP($A128,'ADR Raw Data'!$B$6:$BE$49,'ADR Raw Data'!Y$1,FALSE))/100</f>
        <v>5.1047163728891301E-2</v>
      </c>
      <c r="S129" s="80">
        <f>(VLOOKUP($A128,'ADR Raw Data'!$B$6:$BE$49,'ADR Raw Data'!AA$1,FALSE))/100</f>
        <v>3.8326459384730498E-2</v>
      </c>
      <c r="T129" s="80">
        <f>(VLOOKUP($A128,'ADR Raw Data'!$B$6:$BE$49,'ADR Raw Data'!AB$1,FALSE))/100</f>
        <v>3.9913180419012997E-2</v>
      </c>
      <c r="U129" s="79">
        <f>(VLOOKUP($A128,'ADR Raw Data'!$B$6:$BE$49,'ADR Raw Data'!AC$1,FALSE))/100</f>
        <v>3.9126414770322603E-2</v>
      </c>
      <c r="V129" s="81">
        <f>(VLOOKUP($A128,'ADR Raw Data'!$B$6:$BE$49,'ADR Raw Data'!AE$1,FALSE))/100</f>
        <v>4.7810621338150595E-2</v>
      </c>
      <c r="X129" s="78">
        <f>(VLOOKUP($A128,'RevPAR Raw Data'!$B$6:$BE$43,'RevPAR Raw Data'!T$1,FALSE))/100</f>
        <v>0.13762263077312301</v>
      </c>
      <c r="Y129" s="79">
        <f>(VLOOKUP($A128,'RevPAR Raw Data'!$B$6:$BE$43,'RevPAR Raw Data'!U$1,FALSE))/100</f>
        <v>9.0662682822002905E-2</v>
      </c>
      <c r="Z129" s="79">
        <f>(VLOOKUP($A128,'RevPAR Raw Data'!$B$6:$BE$43,'RevPAR Raw Data'!V$1,FALSE))/100</f>
        <v>0.132936300224653</v>
      </c>
      <c r="AA129" s="79">
        <f>(VLOOKUP($A128,'RevPAR Raw Data'!$B$6:$BE$43,'RevPAR Raw Data'!W$1,FALSE))/100</f>
        <v>0.20172483254906401</v>
      </c>
      <c r="AB129" s="79">
        <f>(VLOOKUP($A128,'RevPAR Raw Data'!$B$6:$BE$43,'RevPAR Raw Data'!X$1,FALSE))/100</f>
        <v>0.24488300773708901</v>
      </c>
      <c r="AC129" s="79">
        <f>(VLOOKUP($A128,'RevPAR Raw Data'!$B$6:$BE$43,'RevPAR Raw Data'!Y$1,FALSE))/100</f>
        <v>0.16079547107231901</v>
      </c>
      <c r="AD129" s="80">
        <f>(VLOOKUP($A128,'RevPAR Raw Data'!$B$6:$BE$43,'RevPAR Raw Data'!AA$1,FALSE))/100</f>
        <v>0.20950202509523599</v>
      </c>
      <c r="AE129" s="80">
        <f>(VLOOKUP($A128,'RevPAR Raw Data'!$B$6:$BE$43,'RevPAR Raw Data'!AB$1,FALSE))/100</f>
        <v>0.19304837122812302</v>
      </c>
      <c r="AF129" s="79">
        <f>(VLOOKUP($A128,'RevPAR Raw Data'!$B$6:$BE$43,'RevPAR Raw Data'!AC$1,FALSE))/100</f>
        <v>0.20131250540735798</v>
      </c>
      <c r="AG129" s="81">
        <f>(VLOOKUP($A128,'RevPAR Raw Data'!$B$6:$BE$43,'RevPAR Raw Data'!AE$1,FALSE))/100</f>
        <v>0.17251007405599603</v>
      </c>
      <c r="AH129" s="93"/>
    </row>
    <row r="130" spans="1:34" x14ac:dyDescent="0.2">
      <c r="A130" s="128"/>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4" x14ac:dyDescent="0.2">
      <c r="A131" s="105" t="s">
        <v>59</v>
      </c>
      <c r="B131" s="106">
        <f>(VLOOKUP($A131,'Occupancy Raw Data'!$B$8:$BE$45,'Occupancy Raw Data'!G$3,FALSE))/100</f>
        <v>0.53871829105473901</v>
      </c>
      <c r="C131" s="107">
        <f>(VLOOKUP($A131,'Occupancy Raw Data'!$B$8:$BE$45,'Occupancy Raw Data'!H$3,FALSE))/100</f>
        <v>0.81441922563417801</v>
      </c>
      <c r="D131" s="107">
        <f>(VLOOKUP($A131,'Occupancy Raw Data'!$B$8:$BE$45,'Occupancy Raw Data'!I$3,FALSE))/100</f>
        <v>0.88150867823765</v>
      </c>
      <c r="E131" s="107">
        <f>(VLOOKUP($A131,'Occupancy Raw Data'!$B$8:$BE$45,'Occupancy Raw Data'!J$3,FALSE))/100</f>
        <v>0.88651535380507296</v>
      </c>
      <c r="F131" s="107">
        <f>(VLOOKUP($A131,'Occupancy Raw Data'!$B$8:$BE$45,'Occupancy Raw Data'!K$3,FALSE))/100</f>
        <v>0.73831775700934499</v>
      </c>
      <c r="G131" s="108">
        <f>(VLOOKUP($A131,'Occupancy Raw Data'!$B$8:$BE$45,'Occupancy Raw Data'!L$3,FALSE))/100</f>
        <v>0.77189586114819708</v>
      </c>
      <c r="H131" s="88">
        <f>(VLOOKUP($A131,'Occupancy Raw Data'!$B$8:$BE$45,'Occupancy Raw Data'!N$3,FALSE))/100</f>
        <v>0.70026702269692909</v>
      </c>
      <c r="I131" s="88">
        <f>(VLOOKUP($A131,'Occupancy Raw Data'!$B$8:$BE$45,'Occupancy Raw Data'!O$3,FALSE))/100</f>
        <v>0.74365821094793005</v>
      </c>
      <c r="J131" s="108">
        <f>(VLOOKUP($A131,'Occupancy Raw Data'!$B$8:$BE$45,'Occupancy Raw Data'!P$3,FALSE))/100</f>
        <v>0.72196261682242902</v>
      </c>
      <c r="K131" s="109">
        <f>(VLOOKUP($A131,'Occupancy Raw Data'!$B$8:$BE$45,'Occupancy Raw Data'!R$3,FALSE))/100</f>
        <v>0.75762921991226306</v>
      </c>
      <c r="M131" s="110">
        <f>VLOOKUP($A131,'ADR Raw Data'!$B$6:$BE$43,'ADR Raw Data'!G$1,FALSE)</f>
        <v>168.41825898389001</v>
      </c>
      <c r="N131" s="111">
        <f>VLOOKUP($A131,'ADR Raw Data'!$B$6:$BE$43,'ADR Raw Data'!H$1,FALSE)</f>
        <v>172.29588524590099</v>
      </c>
      <c r="O131" s="111">
        <f>VLOOKUP($A131,'ADR Raw Data'!$B$6:$BE$43,'ADR Raw Data'!I$1,FALSE)</f>
        <v>208.32595607724301</v>
      </c>
      <c r="P131" s="111">
        <f>VLOOKUP($A131,'ADR Raw Data'!$B$6:$BE$43,'ADR Raw Data'!J$1,FALSE)</f>
        <v>205.44612575301201</v>
      </c>
      <c r="Q131" s="111">
        <f>VLOOKUP($A131,'ADR Raw Data'!$B$6:$BE$43,'ADR Raw Data'!K$1,FALSE)</f>
        <v>160.85372965641901</v>
      </c>
      <c r="R131" s="112">
        <f>VLOOKUP($A131,'ADR Raw Data'!$B$6:$BE$43,'ADR Raw Data'!L$1,FALSE)</f>
        <v>185.40960304419201</v>
      </c>
      <c r="S131" s="111">
        <f>VLOOKUP($A131,'ADR Raw Data'!$B$6:$BE$43,'ADR Raw Data'!N$1,FALSE)</f>
        <v>161.233236415633</v>
      </c>
      <c r="T131" s="111">
        <f>VLOOKUP($A131,'ADR Raw Data'!$B$6:$BE$43,'ADR Raw Data'!O$1,FALSE)</f>
        <v>166.364142728904</v>
      </c>
      <c r="U131" s="112">
        <f>VLOOKUP($A131,'ADR Raw Data'!$B$6:$BE$43,'ADR Raw Data'!P$1,FALSE)</f>
        <v>163.875783633841</v>
      </c>
      <c r="V131" s="113">
        <f>VLOOKUP($A131,'ADR Raw Data'!$B$6:$BE$43,'ADR Raw Data'!R$1,FALSE)</f>
        <v>179.54672289004901</v>
      </c>
      <c r="X131" s="110">
        <f>VLOOKUP($A131,'RevPAR Raw Data'!$B$6:$BE$43,'RevPAR Raw Data'!G$1,FALSE)</f>
        <v>90.729996662216195</v>
      </c>
      <c r="Y131" s="111">
        <f>VLOOKUP($A131,'RevPAR Raw Data'!$B$6:$BE$43,'RevPAR Raw Data'!H$1,FALSE)</f>
        <v>140.32108144192199</v>
      </c>
      <c r="Z131" s="111">
        <f>VLOOKUP($A131,'RevPAR Raw Data'!$B$6:$BE$43,'RevPAR Raw Data'!I$1,FALSE)</f>
        <v>183.64113818424499</v>
      </c>
      <c r="AA131" s="111">
        <f>VLOOKUP($A131,'RevPAR Raw Data'!$B$6:$BE$43,'RevPAR Raw Data'!J$1,FALSE)</f>
        <v>182.13114485981299</v>
      </c>
      <c r="AB131" s="111">
        <f>VLOOKUP($A131,'RevPAR Raw Data'!$B$6:$BE$43,'RevPAR Raw Data'!K$1,FALSE)</f>
        <v>118.761164886515</v>
      </c>
      <c r="AC131" s="112">
        <f>VLOOKUP($A131,'RevPAR Raw Data'!$B$6:$BE$43,'RevPAR Raw Data'!L$1,FALSE)</f>
        <v>143.11690520694199</v>
      </c>
      <c r="AD131" s="111">
        <f>VLOOKUP($A131,'RevPAR Raw Data'!$B$6:$BE$43,'RevPAR Raw Data'!N$1,FALSE)</f>
        <v>112.906318424566</v>
      </c>
      <c r="AE131" s="111">
        <f>VLOOKUP($A131,'RevPAR Raw Data'!$B$6:$BE$43,'RevPAR Raw Data'!O$1,FALSE)</f>
        <v>123.718060747663</v>
      </c>
      <c r="AF131" s="112">
        <f>VLOOKUP($A131,'RevPAR Raw Data'!$B$6:$BE$43,'RevPAR Raw Data'!P$1,FALSE)</f>
        <v>118.312189586114</v>
      </c>
      <c r="AG131" s="113">
        <f>VLOOKUP($A131,'RevPAR Raw Data'!$B$6:$BE$43,'RevPAR Raw Data'!R$1,FALSE)</f>
        <v>136.029843600991</v>
      </c>
    </row>
    <row r="132" spans="1:34" x14ac:dyDescent="0.2">
      <c r="A132" s="90" t="s">
        <v>14</v>
      </c>
      <c r="B132" s="78">
        <f>(VLOOKUP($A131,'Occupancy Raw Data'!$B$8:$BE$51,'Occupancy Raw Data'!T$3,FALSE))/100</f>
        <v>7.815631262525051E-2</v>
      </c>
      <c r="C132" s="79">
        <f>(VLOOKUP($A131,'Occupancy Raw Data'!$B$8:$BE$51,'Occupancy Raw Data'!U$3,FALSE))/100</f>
        <v>0.20612951062777998</v>
      </c>
      <c r="D132" s="79">
        <f>(VLOOKUP($A131,'Occupancy Raw Data'!$B$8:$BE$51,'Occupancy Raw Data'!V$3,FALSE))/100</f>
        <v>0.17117516629711702</v>
      </c>
      <c r="E132" s="79">
        <f>(VLOOKUP($A131,'Occupancy Raw Data'!$B$8:$BE$51,'Occupancy Raw Data'!W$3,FALSE))/100</f>
        <v>0.20672421626533299</v>
      </c>
      <c r="F132" s="79">
        <f>(VLOOKUP($A131,'Occupancy Raw Data'!$B$8:$BE$51,'Occupancy Raw Data'!X$3,FALSE))/100</f>
        <v>0.21072796934865898</v>
      </c>
      <c r="G132" s="79">
        <f>(VLOOKUP($A131,'Occupancy Raw Data'!$B$8:$BE$51,'Occupancy Raw Data'!Y$3,FALSE))/100</f>
        <v>0.179536876466387</v>
      </c>
      <c r="H132" s="80">
        <f>(VLOOKUP($A131,'Occupancy Raw Data'!$B$8:$BE$51,'Occupancy Raw Data'!AA$3,FALSE))/100</f>
        <v>0.12674543501611099</v>
      </c>
      <c r="I132" s="80">
        <f>(VLOOKUP($A131,'Occupancy Raw Data'!$B$8:$BE$51,'Occupancy Raw Data'!AB$3,FALSE))/100</f>
        <v>0.223503569467325</v>
      </c>
      <c r="J132" s="79">
        <f>(VLOOKUP($A131,'Occupancy Raw Data'!$B$8:$BE$51,'Occupancy Raw Data'!AC$3,FALSE))/100</f>
        <v>0.17458593537876699</v>
      </c>
      <c r="K132" s="81">
        <f>(VLOOKUP($A131,'Occupancy Raw Data'!$B$8:$BE$51,'Occupancy Raw Data'!AE$3,FALSE))/100</f>
        <v>0.17818478422067302</v>
      </c>
      <c r="M132" s="78">
        <f>(VLOOKUP($A131,'ADR Raw Data'!$B$6:$BE$49,'ADR Raw Data'!T$1,FALSE))/100</f>
        <v>9.6855180706078403E-2</v>
      </c>
      <c r="N132" s="79">
        <f>(VLOOKUP($A131,'ADR Raw Data'!$B$6:$BE$49,'ADR Raw Data'!U$1,FALSE))/100</f>
        <v>1.89685450614074E-2</v>
      </c>
      <c r="O132" s="79">
        <f>(VLOOKUP($A131,'ADR Raw Data'!$B$6:$BE$49,'ADR Raw Data'!V$1,FALSE))/100</f>
        <v>0.177933448273245</v>
      </c>
      <c r="P132" s="79">
        <f>(VLOOKUP($A131,'ADR Raw Data'!$B$6:$BE$49,'ADR Raw Data'!W$1,FALSE))/100</f>
        <v>0.18146377295920502</v>
      </c>
      <c r="Q132" s="79">
        <f>(VLOOKUP($A131,'ADR Raw Data'!$B$6:$BE$49,'ADR Raw Data'!X$1,FALSE))/100</f>
        <v>1.77760131571015E-3</v>
      </c>
      <c r="R132" s="79">
        <f>(VLOOKUP($A131,'ADR Raw Data'!$B$6:$BE$49,'ADR Raw Data'!Y$1,FALSE))/100</f>
        <v>0.10367763134419601</v>
      </c>
      <c r="S132" s="80">
        <f>(VLOOKUP($A131,'ADR Raw Data'!$B$6:$BE$49,'ADR Raw Data'!AA$1,FALSE))/100</f>
        <v>-7.7339903782066802E-2</v>
      </c>
      <c r="T132" s="80">
        <f>(VLOOKUP($A131,'ADR Raw Data'!$B$6:$BE$49,'ADR Raw Data'!AB$1,FALSE))/100</f>
        <v>-4.5593111498412095E-2</v>
      </c>
      <c r="U132" s="79">
        <f>(VLOOKUP($A131,'ADR Raw Data'!$B$6:$BE$49,'ADR Raw Data'!AC$1,FALSE))/100</f>
        <v>-6.1057719287837202E-2</v>
      </c>
      <c r="V132" s="81">
        <f>(VLOOKUP($A131,'ADR Raw Data'!$B$6:$BE$49,'ADR Raw Data'!AE$1,FALSE))/100</f>
        <v>5.7534850544440401E-2</v>
      </c>
      <c r="X132" s="78">
        <f>(VLOOKUP($A131,'RevPAR Raw Data'!$B$6:$BE$43,'RevPAR Raw Data'!T$1,FALSE))/100</f>
        <v>0.18258133711396798</v>
      </c>
      <c r="Y132" s="79">
        <f>(VLOOKUP($A131,'RevPAR Raw Data'!$B$6:$BE$43,'RevPAR Raw Data'!U$1,FALSE))/100</f>
        <v>0.22900803260001598</v>
      </c>
      <c r="Z132" s="79">
        <f>(VLOOKUP($A131,'RevPAR Raw Data'!$B$6:$BE$43,'RevPAR Raw Data'!V$1,FALSE))/100</f>
        <v>0.37956640216835502</v>
      </c>
      <c r="AA132" s="79">
        <f>(VLOOKUP($A131,'RevPAR Raw Data'!$B$6:$BE$43,'RevPAR Raw Data'!W$1,FALSE))/100</f>
        <v>0.42570094547008097</v>
      </c>
      <c r="AB132" s="79">
        <f>(VLOOKUP($A131,'RevPAR Raw Data'!$B$6:$BE$43,'RevPAR Raw Data'!X$1,FALSE))/100</f>
        <v>0.21288016097994</v>
      </c>
      <c r="AC132" s="79">
        <f>(VLOOKUP($A131,'RevPAR Raw Data'!$B$6:$BE$43,'RevPAR Raw Data'!Y$1,FALSE))/100</f>
        <v>0.30182846590155499</v>
      </c>
      <c r="AD132" s="80">
        <f>(VLOOKUP($A131,'RevPAR Raw Data'!$B$6:$BE$43,'RevPAR Raw Data'!AA$1,FALSE))/100</f>
        <v>3.9603051485082502E-2</v>
      </c>
      <c r="AE132" s="80">
        <f>(VLOOKUP($A131,'RevPAR Raw Data'!$B$6:$BE$43,'RevPAR Raw Data'!AB$1,FALSE))/100</f>
        <v>0.16772023480589598</v>
      </c>
      <c r="AF132" s="79">
        <f>(VLOOKUP($A131,'RevPAR Raw Data'!$B$6:$BE$43,'RevPAR Raw Data'!AC$1,FALSE))/100</f>
        <v>0.10286839705696799</v>
      </c>
      <c r="AG132" s="81">
        <f>(VLOOKUP($A131,'RevPAR Raw Data'!$B$6:$BE$43,'RevPAR Raw Data'!AE$1,FALSE))/100</f>
        <v>0.245971469694543</v>
      </c>
    </row>
    <row r="133" spans="1:34" x14ac:dyDescent="0.2">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4" x14ac:dyDescent="0.2">
      <c r="A134" s="105" t="s">
        <v>61</v>
      </c>
      <c r="B134" s="106">
        <f>(VLOOKUP($A134,'Occupancy Raw Data'!$B$8:$BE$45,'Occupancy Raw Data'!G$3,FALSE))/100</f>
        <v>0.61325080238422702</v>
      </c>
      <c r="C134" s="107">
        <f>(VLOOKUP($A134,'Occupancy Raw Data'!$B$8:$BE$45,'Occupancy Raw Data'!H$3,FALSE))/100</f>
        <v>0.74025676295277298</v>
      </c>
      <c r="D134" s="107">
        <f>(VLOOKUP($A134,'Occupancy Raw Data'!$B$8:$BE$45,'Occupancy Raw Data'!I$3,FALSE))/100</f>
        <v>0.80226960110041201</v>
      </c>
      <c r="E134" s="107">
        <f>(VLOOKUP($A134,'Occupancy Raw Data'!$B$8:$BE$45,'Occupancy Raw Data'!J$3,FALSE))/100</f>
        <v>0.82553874369555202</v>
      </c>
      <c r="F134" s="107">
        <f>(VLOOKUP($A134,'Occupancy Raw Data'!$B$8:$BE$45,'Occupancy Raw Data'!K$3,FALSE))/100</f>
        <v>0.79264099037138902</v>
      </c>
      <c r="G134" s="108">
        <f>(VLOOKUP($A134,'Occupancy Raw Data'!$B$8:$BE$45,'Occupancy Raw Data'!L$3,FALSE))/100</f>
        <v>0.75479138010087099</v>
      </c>
      <c r="H134" s="88">
        <f>(VLOOKUP($A134,'Occupancy Raw Data'!$B$8:$BE$45,'Occupancy Raw Data'!N$3,FALSE))/100</f>
        <v>0.80490600641907306</v>
      </c>
      <c r="I134" s="88">
        <f>(VLOOKUP($A134,'Occupancy Raw Data'!$B$8:$BE$45,'Occupancy Raw Data'!O$3,FALSE))/100</f>
        <v>0.79011921137093</v>
      </c>
      <c r="J134" s="108">
        <f>(VLOOKUP($A134,'Occupancy Raw Data'!$B$8:$BE$45,'Occupancy Raw Data'!P$3,FALSE))/100</f>
        <v>0.79751260889500197</v>
      </c>
      <c r="K134" s="109">
        <f>(VLOOKUP($A134,'Occupancy Raw Data'!$B$8:$BE$45,'Occupancy Raw Data'!R$3,FALSE))/100</f>
        <v>0.76699744547062199</v>
      </c>
      <c r="M134" s="110">
        <f>VLOOKUP($A134,'ADR Raw Data'!$B$6:$BE$43,'ADR Raw Data'!G$1,FALSE)</f>
        <v>109.658919626168</v>
      </c>
      <c r="N134" s="111">
        <f>VLOOKUP($A134,'ADR Raw Data'!$B$6:$BE$43,'ADR Raw Data'!H$1,FALSE)</f>
        <v>114.69070610096</v>
      </c>
      <c r="O134" s="111">
        <f>VLOOKUP($A134,'ADR Raw Data'!$B$6:$BE$43,'ADR Raw Data'!I$1,FALSE)</f>
        <v>119.76818402628901</v>
      </c>
      <c r="P134" s="111">
        <f>VLOOKUP($A134,'ADR Raw Data'!$B$6:$BE$43,'ADR Raw Data'!J$1,FALSE)</f>
        <v>122.54719383504499</v>
      </c>
      <c r="Q134" s="111">
        <f>VLOOKUP($A134,'ADR Raw Data'!$B$6:$BE$43,'ADR Raw Data'!K$1,FALSE)</f>
        <v>119.597463485177</v>
      </c>
      <c r="R134" s="112">
        <f>VLOOKUP($A134,'ADR Raw Data'!$B$6:$BE$43,'ADR Raw Data'!L$1,FALSE)</f>
        <v>117.701575446482</v>
      </c>
      <c r="S134" s="111">
        <f>VLOOKUP($A134,'ADR Raw Data'!$B$6:$BE$43,'ADR Raw Data'!N$1,FALSE)</f>
        <v>129.962524921674</v>
      </c>
      <c r="T134" s="111">
        <f>VLOOKUP($A134,'ADR Raw Data'!$B$6:$BE$43,'ADR Raw Data'!O$1,FALSE)</f>
        <v>127.114123023357</v>
      </c>
      <c r="U134" s="112">
        <f>VLOOKUP($A134,'ADR Raw Data'!$B$6:$BE$43,'ADR Raw Data'!P$1,FALSE)</f>
        <v>128.55152712899701</v>
      </c>
      <c r="V134" s="113">
        <f>VLOOKUP($A134,'ADR Raw Data'!$B$6:$BE$43,'ADR Raw Data'!R$1,FALSE)</f>
        <v>120.924895279574</v>
      </c>
      <c r="X134" s="110">
        <f>VLOOKUP($A134,'RevPAR Raw Data'!$B$6:$BE$43,'RevPAR Raw Data'!G$1,FALSE)</f>
        <v>67.2484204493351</v>
      </c>
      <c r="Y134" s="111">
        <f>VLOOKUP($A134,'RevPAR Raw Data'!$B$6:$BE$43,'RevPAR Raw Data'!H$1,FALSE)</f>
        <v>84.900570839064599</v>
      </c>
      <c r="Z134" s="111">
        <f>VLOOKUP($A134,'RevPAR Raw Data'!$B$6:$BE$43,'RevPAR Raw Data'!I$1,FALSE)</f>
        <v>96.086373223292</v>
      </c>
      <c r="AA134" s="111">
        <f>VLOOKUP($A134,'RevPAR Raw Data'!$B$6:$BE$43,'RevPAR Raw Data'!J$1,FALSE)</f>
        <v>101.16745644199899</v>
      </c>
      <c r="AB134" s="111">
        <f>VLOOKUP($A134,'RevPAR Raw Data'!$B$6:$BE$43,'RevPAR Raw Data'!K$1,FALSE)</f>
        <v>94.797851902796793</v>
      </c>
      <c r="AC134" s="112">
        <f>VLOOKUP($A134,'RevPAR Raw Data'!$B$6:$BE$43,'RevPAR Raw Data'!L$1,FALSE)</f>
        <v>88.840134571297497</v>
      </c>
      <c r="AD134" s="111">
        <f>VLOOKUP($A134,'RevPAR Raw Data'!$B$6:$BE$43,'RevPAR Raw Data'!N$1,FALSE)</f>
        <v>104.607616918844</v>
      </c>
      <c r="AE134" s="111">
        <f>VLOOKUP($A134,'RevPAR Raw Data'!$B$6:$BE$43,'RevPAR Raw Data'!O$1,FALSE)</f>
        <v>100.435310637322</v>
      </c>
      <c r="AF134" s="112">
        <f>VLOOKUP($A134,'RevPAR Raw Data'!$B$6:$BE$43,'RevPAR Raw Data'!P$1,FALSE)</f>
        <v>102.521463778083</v>
      </c>
      <c r="AG134" s="113">
        <f>VLOOKUP($A134,'RevPAR Raw Data'!$B$6:$BE$43,'RevPAR Raw Data'!R$1,FALSE)</f>
        <v>92.749085773236303</v>
      </c>
    </row>
    <row r="135" spans="1:34" x14ac:dyDescent="0.2">
      <c r="A135" s="90" t="s">
        <v>14</v>
      </c>
      <c r="B135" s="78">
        <f>(VLOOKUP($A134,'Occupancy Raw Data'!$B$8:$BE$51,'Occupancy Raw Data'!T$3,FALSE))/100</f>
        <v>5.0223034042624203E-2</v>
      </c>
      <c r="C135" s="79">
        <f>(VLOOKUP($A134,'Occupancy Raw Data'!$B$8:$BE$51,'Occupancy Raw Data'!U$3,FALSE))/100</f>
        <v>-1.9327871190030099E-2</v>
      </c>
      <c r="D135" s="79">
        <f>(VLOOKUP($A134,'Occupancy Raw Data'!$B$8:$BE$51,'Occupancy Raw Data'!V$3,FALSE))/100</f>
        <v>6.5550682647917899E-3</v>
      </c>
      <c r="E135" s="79">
        <f>(VLOOKUP($A134,'Occupancy Raw Data'!$B$8:$BE$51,'Occupancy Raw Data'!W$3,FALSE))/100</f>
        <v>9.5882280192118904E-2</v>
      </c>
      <c r="F135" s="79">
        <f>(VLOOKUP($A134,'Occupancy Raw Data'!$B$8:$BE$51,'Occupancy Raw Data'!X$3,FALSE))/100</f>
        <v>0.26380376527364302</v>
      </c>
      <c r="G135" s="79">
        <f>(VLOOKUP($A134,'Occupancy Raw Data'!$B$8:$BE$51,'Occupancy Raw Data'!Y$3,FALSE))/100</f>
        <v>7.3271325072840107E-2</v>
      </c>
      <c r="H135" s="80">
        <f>(VLOOKUP($A134,'Occupancy Raw Data'!$B$8:$BE$51,'Occupancy Raw Data'!AA$3,FALSE))/100</f>
        <v>0.19485959191180199</v>
      </c>
      <c r="I135" s="80">
        <f>(VLOOKUP($A134,'Occupancy Raw Data'!$B$8:$BE$51,'Occupancy Raw Data'!AB$3,FALSE))/100</f>
        <v>0.14517877817338898</v>
      </c>
      <c r="J135" s="79">
        <f>(VLOOKUP($A134,'Occupancy Raw Data'!$B$8:$BE$51,'Occupancy Raw Data'!AC$3,FALSE))/100</f>
        <v>0.16972203038344599</v>
      </c>
      <c r="K135" s="81">
        <f>(VLOOKUP($A134,'Occupancy Raw Data'!$B$8:$BE$51,'Occupancy Raw Data'!AE$3,FALSE))/100</f>
        <v>0.10022257341270899</v>
      </c>
      <c r="M135" s="78">
        <f>(VLOOKUP($A134,'ADR Raw Data'!$B$6:$BE$49,'ADR Raw Data'!T$1,FALSE))/100</f>
        <v>4.3334007080589598E-2</v>
      </c>
      <c r="N135" s="79">
        <f>(VLOOKUP($A134,'ADR Raw Data'!$B$6:$BE$49,'ADR Raw Data'!U$1,FALSE))/100</f>
        <v>-5.8651826314718904E-3</v>
      </c>
      <c r="O135" s="79">
        <f>(VLOOKUP($A134,'ADR Raw Data'!$B$6:$BE$49,'ADR Raw Data'!V$1,FALSE))/100</f>
        <v>2.8715783844307299E-2</v>
      </c>
      <c r="P135" s="79">
        <f>(VLOOKUP($A134,'ADR Raw Data'!$B$6:$BE$49,'ADR Raw Data'!W$1,FALSE))/100</f>
        <v>6.5278927224518002E-2</v>
      </c>
      <c r="Q135" s="79">
        <f>(VLOOKUP($A134,'ADR Raw Data'!$B$6:$BE$49,'ADR Raw Data'!X$1,FALSE))/100</f>
        <v>0.1464853397741</v>
      </c>
      <c r="R135" s="79">
        <f>(VLOOKUP($A134,'ADR Raw Data'!$B$6:$BE$49,'ADR Raw Data'!Y$1,FALSE))/100</f>
        <v>5.2211953131908302E-2</v>
      </c>
      <c r="S135" s="80">
        <f>(VLOOKUP($A134,'ADR Raw Data'!$B$6:$BE$49,'ADR Raw Data'!AA$1,FALSE))/100</f>
        <v>0.13310744538776101</v>
      </c>
      <c r="T135" s="80">
        <f>(VLOOKUP($A134,'ADR Raw Data'!$B$6:$BE$49,'ADR Raw Data'!AB$1,FALSE))/100</f>
        <v>0.113442835458288</v>
      </c>
      <c r="U135" s="79">
        <f>(VLOOKUP($A134,'ADR Raw Data'!$B$6:$BE$49,'ADR Raw Data'!AC$1,FALSE))/100</f>
        <v>0.12344467474981199</v>
      </c>
      <c r="V135" s="81">
        <f>(VLOOKUP($A134,'ADR Raw Data'!$B$6:$BE$49,'ADR Raw Data'!AE$1,FALSE))/100</f>
        <v>7.4144511135279104E-2</v>
      </c>
      <c r="X135" s="78">
        <f>(VLOOKUP($A134,'RevPAR Raw Data'!$B$6:$BE$43,'RevPAR Raw Data'!T$1,FALSE))/100</f>
        <v>9.5733406436025598E-2</v>
      </c>
      <c r="Y135" s="79">
        <f>(VLOOKUP($A134,'RevPAR Raw Data'!$B$6:$BE$43,'RevPAR Raw Data'!U$1,FALSE))/100</f>
        <v>-2.50796923270949E-2</v>
      </c>
      <c r="Z135" s="79">
        <f>(VLOOKUP($A134,'RevPAR Raw Data'!$B$6:$BE$43,'RevPAR Raw Data'!V$1,FALSE))/100</f>
        <v>3.5459086032475502E-2</v>
      </c>
      <c r="AA135" s="79">
        <f>(VLOOKUP($A134,'RevPAR Raw Data'!$B$6:$BE$43,'RevPAR Raw Data'!W$1,FALSE))/100</f>
        <v>0.16742029980741902</v>
      </c>
      <c r="AB135" s="79">
        <f>(VLOOKUP($A134,'RevPAR Raw Data'!$B$6:$BE$43,'RevPAR Raw Data'!X$1,FALSE))/100</f>
        <v>0.44893248923754003</v>
      </c>
      <c r="AC135" s="79">
        <f>(VLOOKUP($A134,'RevPAR Raw Data'!$B$6:$BE$43,'RevPAR Raw Data'!Y$1,FALSE))/100</f>
        <v>0.129308917195364</v>
      </c>
      <c r="AD135" s="80">
        <f>(VLOOKUP($A134,'RevPAR Raw Data'!$B$6:$BE$43,'RevPAR Raw Data'!AA$1,FALSE))/100</f>
        <v>0.353904299788246</v>
      </c>
      <c r="AE135" s="80">
        <f>(VLOOKUP($A134,'RevPAR Raw Data'!$B$6:$BE$43,'RevPAR Raw Data'!AB$1,FALSE))/100</f>
        <v>0.27509110587603602</v>
      </c>
      <c r="AF135" s="79">
        <f>(VLOOKUP($A134,'RevPAR Raw Data'!$B$6:$BE$43,'RevPAR Raw Data'!AC$1,FALSE))/100</f>
        <v>0.314117985971821</v>
      </c>
      <c r="AG135" s="81">
        <f>(VLOOKUP($A134,'RevPAR Raw Data'!$B$6:$BE$43,'RevPAR Raw Data'!AE$1,FALSE))/100</f>
        <v>0.181798038258393</v>
      </c>
    </row>
    <row r="136" spans="1:34" x14ac:dyDescent="0.2">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4" x14ac:dyDescent="0.2">
      <c r="A137" s="105" t="s">
        <v>60</v>
      </c>
      <c r="B137" s="106">
        <f>(VLOOKUP($A137,'Occupancy Raw Data'!$B$8:$BE$54,'Occupancy Raw Data'!G$3,FALSE))/100</f>
        <v>0.63506063947078195</v>
      </c>
      <c r="C137" s="107">
        <f>(VLOOKUP($A137,'Occupancy Raw Data'!$B$8:$BE$54,'Occupancy Raw Data'!H$3,FALSE))/100</f>
        <v>0.88019110621095098</v>
      </c>
      <c r="D137" s="107">
        <f>(VLOOKUP($A137,'Occupancy Raw Data'!$B$8:$BE$54,'Occupancy Raw Data'!I$3,FALSE))/100</f>
        <v>0.88460124954061004</v>
      </c>
      <c r="E137" s="107">
        <f>(VLOOKUP($A137,'Occupancy Raw Data'!$B$8:$BE$54,'Occupancy Raw Data'!J$3,FALSE))/100</f>
        <v>0.88901139287026798</v>
      </c>
      <c r="F137" s="107">
        <f>(VLOOKUP($A137,'Occupancy Raw Data'!$B$8:$BE$54,'Occupancy Raw Data'!K$3,FALSE))/100</f>
        <v>0.81550900404263105</v>
      </c>
      <c r="G137" s="108">
        <f>(VLOOKUP($A137,'Occupancy Raw Data'!$B$8:$BE$54,'Occupancy Raw Data'!L$3,FALSE))/100</f>
        <v>0.82087467842704798</v>
      </c>
      <c r="H137" s="88">
        <f>(VLOOKUP($A137,'Occupancy Raw Data'!$B$8:$BE$54,'Occupancy Raw Data'!N$3,FALSE))/100</f>
        <v>0.81734656376332193</v>
      </c>
      <c r="I137" s="88">
        <f>(VLOOKUP($A137,'Occupancy Raw Data'!$B$8:$BE$54,'Occupancy Raw Data'!O$3,FALSE))/100</f>
        <v>0.75780962881293601</v>
      </c>
      <c r="J137" s="108">
        <f>(VLOOKUP($A137,'Occupancy Raw Data'!$B$8:$BE$54,'Occupancy Raw Data'!P$3,FALSE))/100</f>
        <v>0.78757809628812891</v>
      </c>
      <c r="K137" s="109">
        <f>(VLOOKUP($A137,'Occupancy Raw Data'!$B$8:$BE$54,'Occupancy Raw Data'!R$3,FALSE))/100</f>
        <v>0.81136136924449997</v>
      </c>
      <c r="M137" s="110">
        <f>VLOOKUP($A137,'ADR Raw Data'!$B$6:$BE$54,'ADR Raw Data'!G$1,FALSE)</f>
        <v>101.057407407407</v>
      </c>
      <c r="N137" s="111">
        <f>VLOOKUP($A137,'ADR Raw Data'!$B$6:$BE$54,'ADR Raw Data'!H$1,FALSE)</f>
        <v>110.045749478079</v>
      </c>
      <c r="O137" s="111">
        <f>VLOOKUP($A137,'ADR Raw Data'!$B$6:$BE$54,'ADR Raw Data'!I$1,FALSE)</f>
        <v>113.923061902783</v>
      </c>
      <c r="P137" s="111">
        <f>VLOOKUP($A137,'ADR Raw Data'!$B$6:$BE$54,'ADR Raw Data'!J$1,FALSE)</f>
        <v>112.995258371227</v>
      </c>
      <c r="Q137" s="111">
        <f>VLOOKUP($A137,'ADR Raw Data'!$B$6:$BE$54,'ADR Raw Data'!K$1,FALSE)</f>
        <v>107.84823794502</v>
      </c>
      <c r="R137" s="112">
        <f>VLOOKUP($A137,'ADR Raw Data'!$B$6:$BE$54,'ADR Raw Data'!L$1,FALSE)</f>
        <v>109.69290383237799</v>
      </c>
      <c r="S137" s="111">
        <f>VLOOKUP($A137,'ADR Raw Data'!$B$6:$BE$54,'ADR Raw Data'!N$1,FALSE)</f>
        <v>108.53925809352501</v>
      </c>
      <c r="T137" s="111">
        <f>VLOOKUP($A137,'ADR Raw Data'!$B$6:$BE$54,'ADR Raw Data'!O$1,FALSE)</f>
        <v>107.425882638215</v>
      </c>
      <c r="U137" s="112">
        <f>VLOOKUP($A137,'ADR Raw Data'!$B$6:$BE$54,'ADR Raw Data'!P$1,FALSE)</f>
        <v>108.003611759216</v>
      </c>
      <c r="V137" s="113">
        <f>VLOOKUP($A137,'ADR Raw Data'!$B$6:$BE$54,'ADR Raw Data'!R$1,FALSE)</f>
        <v>109.22439691989101</v>
      </c>
      <c r="X137" s="110">
        <f>VLOOKUP($A137,'RevPAR Raw Data'!$B$6:$BE$54,'RevPAR Raw Data'!G$1,FALSE)</f>
        <v>64.177581771407503</v>
      </c>
      <c r="Y137" s="111">
        <f>VLOOKUP($A137,'RevPAR Raw Data'!$B$6:$BE$54,'RevPAR Raw Data'!H$1,FALSE)</f>
        <v>96.861289966923906</v>
      </c>
      <c r="Z137" s="111">
        <f>VLOOKUP($A137,'RevPAR Raw Data'!$B$6:$BE$54,'RevPAR Raw Data'!I$1,FALSE)</f>
        <v>100.776482910694</v>
      </c>
      <c r="AA137" s="111">
        <f>VLOOKUP($A137,'RevPAR Raw Data'!$B$6:$BE$54,'RevPAR Raw Data'!J$1,FALSE)</f>
        <v>100.454072032341</v>
      </c>
      <c r="AB137" s="111">
        <f>VLOOKUP($A137,'RevPAR Raw Data'!$B$6:$BE$54,'RevPAR Raw Data'!K$1,FALSE)</f>
        <v>87.951209114296205</v>
      </c>
      <c r="AC137" s="112">
        <f>VLOOKUP($A137,'RevPAR Raw Data'!$B$6:$BE$54,'RevPAR Raw Data'!L$1,FALSE)</f>
        <v>90.0441271591326</v>
      </c>
      <c r="AD137" s="111">
        <f>VLOOKUP($A137,'RevPAR Raw Data'!$B$6:$BE$54,'RevPAR Raw Data'!N$1,FALSE)</f>
        <v>88.714189636163098</v>
      </c>
      <c r="AE137" s="111">
        <f>VLOOKUP($A137,'RevPAR Raw Data'!$B$6:$BE$54,'RevPAR Raw Data'!O$1,FALSE)</f>
        <v>81.408368246967996</v>
      </c>
      <c r="AF137" s="112">
        <f>VLOOKUP($A137,'RevPAR Raw Data'!$B$6:$BE$54,'RevPAR Raw Data'!P$1,FALSE)</f>
        <v>85.061278941565604</v>
      </c>
      <c r="AG137" s="113">
        <f>VLOOKUP($A137,'RevPAR Raw Data'!$B$6:$BE$54,'RevPAR Raw Data'!R$1,FALSE)</f>
        <v>88.620456239827703</v>
      </c>
    </row>
    <row r="138" spans="1:34" x14ac:dyDescent="0.2">
      <c r="A138" s="90" t="s">
        <v>14</v>
      </c>
      <c r="B138" s="78">
        <f>(VLOOKUP($A137,'Occupancy Raw Data'!$B$8:$BE$54,'Occupancy Raw Data'!T$3,FALSE))/100</f>
        <v>0.201478695116414</v>
      </c>
      <c r="C138" s="79">
        <f>(VLOOKUP($A137,'Occupancy Raw Data'!$B$8:$BE$54,'Occupancy Raw Data'!U$3,FALSE))/100</f>
        <v>0.26098647899820604</v>
      </c>
      <c r="D138" s="79">
        <f>(VLOOKUP($A137,'Occupancy Raw Data'!$B$8:$BE$54,'Occupancy Raw Data'!V$3,FALSE))/100</f>
        <v>0.131251995560631</v>
      </c>
      <c r="E138" s="79">
        <f>(VLOOKUP($A137,'Occupancy Raw Data'!$B$8:$BE$54,'Occupancy Raw Data'!W$3,FALSE))/100</f>
        <v>0.16944085575419202</v>
      </c>
      <c r="F138" s="79">
        <f>(VLOOKUP($A137,'Occupancy Raw Data'!$B$8:$BE$54,'Occupancy Raw Data'!X$3,FALSE))/100</f>
        <v>0.11969299221008001</v>
      </c>
      <c r="G138" s="79">
        <f>(VLOOKUP($A137,'Occupancy Raw Data'!$B$8:$BE$54,'Occupancy Raw Data'!Y$3,FALSE))/100</f>
        <v>0.17365556100955501</v>
      </c>
      <c r="H138" s="80">
        <f>(VLOOKUP($A137,'Occupancy Raw Data'!$B$8:$BE$54,'Occupancy Raw Data'!AA$3,FALSE))/100</f>
        <v>0.14606687115151401</v>
      </c>
      <c r="I138" s="80">
        <f>(VLOOKUP($A137,'Occupancy Raw Data'!$B$8:$BE$54,'Occupancy Raw Data'!AB$3,FALSE))/100</f>
        <v>0.20286500612935501</v>
      </c>
      <c r="J138" s="79">
        <f>(VLOOKUP($A137,'Occupancy Raw Data'!$B$8:$BE$54,'Occupancy Raw Data'!AC$3,FALSE))/100</f>
        <v>0.17270743156791402</v>
      </c>
      <c r="K138" s="81">
        <f>(VLOOKUP($A137,'Occupancy Raw Data'!$B$8:$BE$54,'Occupancy Raw Data'!AE$3,FALSE))/100</f>
        <v>0.17339245394754202</v>
      </c>
      <c r="M138" s="78">
        <f>(VLOOKUP($A137,'ADR Raw Data'!$B$6:$BE$54,'ADR Raw Data'!T$1,FALSE))/100</f>
        <v>7.2301440568453505E-3</v>
      </c>
      <c r="N138" s="79">
        <f>(VLOOKUP($A137,'ADR Raw Data'!$B$6:$BE$54,'ADR Raw Data'!U$1,FALSE))/100</f>
        <v>3.7577836852066399E-3</v>
      </c>
      <c r="O138" s="79">
        <f>(VLOOKUP($A137,'ADR Raw Data'!$B$6:$BE$54,'ADR Raw Data'!V$1,FALSE))/100</f>
        <v>3.79998986798687E-3</v>
      </c>
      <c r="P138" s="79">
        <f>(VLOOKUP($A137,'ADR Raw Data'!$B$6:$BE$54,'ADR Raw Data'!W$1,FALSE))/100</f>
        <v>1.3009122286936601E-2</v>
      </c>
      <c r="Q138" s="79">
        <f>(VLOOKUP($A137,'ADR Raw Data'!$B$6:$BE$54,'ADR Raw Data'!X$1,FALSE))/100</f>
        <v>-9.5098286699319499E-3</v>
      </c>
      <c r="R138" s="79">
        <f>(VLOOKUP($A137,'ADR Raw Data'!$B$6:$BE$54,'ADR Raw Data'!Y$1,FALSE))/100</f>
        <v>3.1395077948707501E-3</v>
      </c>
      <c r="S138" s="80">
        <f>(VLOOKUP($A137,'ADR Raw Data'!$B$6:$BE$54,'ADR Raw Data'!AA$1,FALSE))/100</f>
        <v>-2.3137531383226603E-2</v>
      </c>
      <c r="T138" s="80">
        <f>(VLOOKUP($A137,'ADR Raw Data'!$B$6:$BE$54,'ADR Raw Data'!AB$1,FALSE))/100</f>
        <v>4.1484505959823994E-3</v>
      </c>
      <c r="U138" s="79">
        <f>(VLOOKUP($A137,'ADR Raw Data'!$B$6:$BE$54,'ADR Raw Data'!AC$1,FALSE))/100</f>
        <v>-1.0719281795077799E-2</v>
      </c>
      <c r="V138" s="81">
        <f>(VLOOKUP($A137,'ADR Raw Data'!$B$6:$BE$54,'ADR Raw Data'!AE$1,FALSE))/100</f>
        <v>-6.9935200324090796E-4</v>
      </c>
      <c r="X138" s="78">
        <f>(VLOOKUP($A137,'RevPAR Raw Data'!$B$6:$BE$54,'RevPAR Raw Data'!T$1,FALSE))/100</f>
        <v>0.21016555916333701</v>
      </c>
      <c r="Y138" s="79">
        <f>(VLOOKUP($A137,'RevPAR Raw Data'!$B$6:$BE$54,'RevPAR Raw Data'!U$1,FALSE))/100</f>
        <v>0.265724993416252</v>
      </c>
      <c r="Z138" s="79">
        <f>(VLOOKUP($A137,'RevPAR Raw Data'!$B$6:$BE$54,'RevPAR Raw Data'!V$1,FALSE))/100</f>
        <v>0.13555074168190098</v>
      </c>
      <c r="AA138" s="79">
        <f>(VLOOKUP($A137,'RevPAR Raw Data'!$B$6:$BE$54,'RevPAR Raw Data'!W$1,FALSE))/100</f>
        <v>0.184654254854038</v>
      </c>
      <c r="AB138" s="79">
        <f>(VLOOKUP($A137,'RevPAR Raw Data'!$B$6:$BE$54,'RevPAR Raw Data'!X$1,FALSE))/100</f>
        <v>0.10904490369123901</v>
      </c>
      <c r="AC138" s="79">
        <f>(VLOOKUP($A137,'RevPAR Raw Data'!$B$6:$BE$54,'RevPAR Raw Data'!Y$1,FALSE))/100</f>
        <v>0.17734026179183801</v>
      </c>
      <c r="AD138" s="80">
        <f>(VLOOKUP($A137,'RevPAR Raw Data'!$B$6:$BE$54,'RevPAR Raw Data'!AA$1,FALSE))/100</f>
        <v>0.119549712952969</v>
      </c>
      <c r="AE138" s="80">
        <f>(VLOOKUP($A137,'RevPAR Raw Data'!$B$6:$BE$54,'RevPAR Raw Data'!AB$1,FALSE))/100</f>
        <v>0.207855032180919</v>
      </c>
      <c r="AF138" s="79">
        <f>(VLOOKUP($A137,'RevPAR Raw Data'!$B$6:$BE$54,'RevPAR Raw Data'!AC$1,FALSE))/100</f>
        <v>0.16013685014575599</v>
      </c>
      <c r="AG138" s="81">
        <f>(VLOOKUP($A137,'RevPAR Raw Data'!$B$6:$BE$54,'RevPAR Raw Data'!AE$1,FALSE))/100</f>
        <v>0.17257183958428601</v>
      </c>
    </row>
    <row r="139" spans="1:34" x14ac:dyDescent="0.2">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4" x14ac:dyDescent="0.2">
      <c r="A140" s="105" t="s">
        <v>62</v>
      </c>
      <c r="B140" s="106">
        <f>(VLOOKUP($A140,'Occupancy Raw Data'!$B$8:$BE$45,'Occupancy Raw Data'!G$3,FALSE))/100</f>
        <v>0.55729760547320406</v>
      </c>
      <c r="C140" s="107">
        <f>(VLOOKUP($A140,'Occupancy Raw Data'!$B$8:$BE$45,'Occupancy Raw Data'!H$3,FALSE))/100</f>
        <v>0.71265678449258796</v>
      </c>
      <c r="D140" s="107">
        <f>(VLOOKUP($A140,'Occupancy Raw Data'!$B$8:$BE$45,'Occupancy Raw Data'!I$3,FALSE))/100</f>
        <v>0.74714937286202898</v>
      </c>
      <c r="E140" s="107">
        <f>(VLOOKUP($A140,'Occupancy Raw Data'!$B$8:$BE$45,'Occupancy Raw Data'!J$3,FALSE))/100</f>
        <v>0.75513112884834599</v>
      </c>
      <c r="F140" s="107">
        <f>(VLOOKUP($A140,'Occupancy Raw Data'!$B$8:$BE$45,'Occupancy Raw Data'!K$3,FALSE))/100</f>
        <v>0.73574686431014802</v>
      </c>
      <c r="G140" s="108">
        <f>(VLOOKUP($A140,'Occupancy Raw Data'!$B$8:$BE$45,'Occupancy Raw Data'!L$3,FALSE))/100</f>
        <v>0.70159635119726305</v>
      </c>
      <c r="H140" s="88">
        <f>(VLOOKUP($A140,'Occupancy Raw Data'!$B$8:$BE$45,'Occupancy Raw Data'!N$3,FALSE))/100</f>
        <v>0.75798175598631601</v>
      </c>
      <c r="I140" s="88">
        <f>(VLOOKUP($A140,'Occupancy Raw Data'!$B$8:$BE$45,'Occupancy Raw Data'!O$3,FALSE))/100</f>
        <v>0.72976054732041007</v>
      </c>
      <c r="J140" s="108">
        <f>(VLOOKUP($A140,'Occupancy Raw Data'!$B$8:$BE$45,'Occupancy Raw Data'!P$3,FALSE))/100</f>
        <v>0.74387115165336293</v>
      </c>
      <c r="K140" s="109">
        <f>(VLOOKUP($A140,'Occupancy Raw Data'!$B$8:$BE$45,'Occupancy Raw Data'!R$3,FALSE))/100</f>
        <v>0.71367486561329196</v>
      </c>
      <c r="M140" s="110">
        <f>VLOOKUP($A140,'ADR Raw Data'!$B$6:$BE$43,'ADR Raw Data'!G$1,FALSE)</f>
        <v>92.7140042966751</v>
      </c>
      <c r="N140" s="111">
        <f>VLOOKUP($A140,'ADR Raw Data'!$B$6:$BE$43,'ADR Raw Data'!H$1,FALSE)</f>
        <v>98.105035200000003</v>
      </c>
      <c r="O140" s="111">
        <f>VLOOKUP($A140,'ADR Raw Data'!$B$6:$BE$43,'ADR Raw Data'!I$1,FALSE)</f>
        <v>100.36692460892699</v>
      </c>
      <c r="P140" s="111">
        <f>VLOOKUP($A140,'ADR Raw Data'!$B$6:$BE$43,'ADR Raw Data'!J$1,FALSE)</f>
        <v>101.947974254435</v>
      </c>
      <c r="Q140" s="111">
        <f>VLOOKUP($A140,'ADR Raw Data'!$B$6:$BE$43,'ADR Raw Data'!K$1,FALSE)</f>
        <v>102.143440449438</v>
      </c>
      <c r="R140" s="112">
        <f>VLOOKUP($A140,'ADR Raw Data'!$B$6:$BE$43,'ADR Raw Data'!L$1,FALSE)</f>
        <v>99.404565203965504</v>
      </c>
      <c r="S140" s="111">
        <f>VLOOKUP($A140,'ADR Raw Data'!$B$6:$BE$43,'ADR Raw Data'!N$1,FALSE)</f>
        <v>107.326020383602</v>
      </c>
      <c r="T140" s="111">
        <f>VLOOKUP($A140,'ADR Raw Data'!$B$6:$BE$43,'ADR Raw Data'!O$1,FALSE)</f>
        <v>105.306844765625</v>
      </c>
      <c r="U140" s="112">
        <f>VLOOKUP($A140,'ADR Raw Data'!$B$6:$BE$43,'ADR Raw Data'!P$1,FALSE)</f>
        <v>106.33558359839</v>
      </c>
      <c r="V140" s="113">
        <f>VLOOKUP($A140,'ADR Raw Data'!$B$6:$BE$43,'ADR Raw Data'!R$1,FALSE)</f>
        <v>101.468644233951</v>
      </c>
      <c r="X140" s="110">
        <f>VLOOKUP($A140,'RevPAR Raw Data'!$B$6:$BE$43,'RevPAR Raw Data'!G$1,FALSE)</f>
        <v>51.669292588369402</v>
      </c>
      <c r="Y140" s="111">
        <f>VLOOKUP($A140,'RevPAR Raw Data'!$B$6:$BE$43,'RevPAR Raw Data'!H$1,FALSE)</f>
        <v>69.915218928164094</v>
      </c>
      <c r="Z140" s="111">
        <f>VLOOKUP($A140,'RevPAR Raw Data'!$B$6:$BE$43,'RevPAR Raw Data'!I$1,FALSE)</f>
        <v>74.989084777651001</v>
      </c>
      <c r="AA140" s="111">
        <f>VLOOKUP($A140,'RevPAR Raw Data'!$B$6:$BE$43,'RevPAR Raw Data'!J$1,FALSE)</f>
        <v>76.984088882554104</v>
      </c>
      <c r="AB140" s="111">
        <f>VLOOKUP($A140,'RevPAR Raw Data'!$B$6:$BE$43,'RevPAR Raw Data'!K$1,FALSE)</f>
        <v>75.151716020524503</v>
      </c>
      <c r="AC140" s="112">
        <f>VLOOKUP($A140,'RevPAR Raw Data'!$B$6:$BE$43,'RevPAR Raw Data'!L$1,FALSE)</f>
        <v>69.741880239452598</v>
      </c>
      <c r="AD140" s="111">
        <f>VLOOKUP($A140,'RevPAR Raw Data'!$B$6:$BE$43,'RevPAR Raw Data'!N$1,FALSE)</f>
        <v>81.351165393386495</v>
      </c>
      <c r="AE140" s="111">
        <f>VLOOKUP($A140,'RevPAR Raw Data'!$B$6:$BE$43,'RevPAR Raw Data'!O$1,FALSE)</f>
        <v>76.848780672748006</v>
      </c>
      <c r="AF140" s="112">
        <f>VLOOKUP($A140,'RevPAR Raw Data'!$B$6:$BE$43,'RevPAR Raw Data'!P$1,FALSE)</f>
        <v>79.099973033067201</v>
      </c>
      <c r="AG140" s="113">
        <f>VLOOKUP($A140,'RevPAR Raw Data'!$B$6:$BE$43,'RevPAR Raw Data'!R$1,FALSE)</f>
        <v>72.415621037628199</v>
      </c>
    </row>
    <row r="141" spans="1:34" x14ac:dyDescent="0.2">
      <c r="A141" s="90" t="s">
        <v>14</v>
      </c>
      <c r="B141" s="78">
        <f>(VLOOKUP($A140,'Occupancy Raw Data'!$B$8:$BE$51,'Occupancy Raw Data'!T$3,FALSE))/100</f>
        <v>0.167797846313778</v>
      </c>
      <c r="C141" s="79">
        <f>(VLOOKUP($A140,'Occupancy Raw Data'!$B$8:$BE$51,'Occupancy Raw Data'!U$3,FALSE))/100</f>
        <v>0.11237805650576399</v>
      </c>
      <c r="D141" s="79">
        <f>(VLOOKUP($A140,'Occupancy Raw Data'!$B$8:$BE$51,'Occupancy Raw Data'!V$3,FALSE))/100</f>
        <v>9.1963627753411603E-2</v>
      </c>
      <c r="E141" s="79">
        <f>(VLOOKUP($A140,'Occupancy Raw Data'!$B$8:$BE$51,'Occupancy Raw Data'!W$3,FALSE))/100</f>
        <v>0.11899600190522901</v>
      </c>
      <c r="F141" s="79">
        <f>(VLOOKUP($A140,'Occupancy Raw Data'!$B$8:$BE$51,'Occupancy Raw Data'!X$3,FALSE))/100</f>
        <v>0.13880255066427499</v>
      </c>
      <c r="G141" s="79">
        <f>(VLOOKUP($A140,'Occupancy Raw Data'!$B$8:$BE$51,'Occupancy Raw Data'!Y$3,FALSE))/100</f>
        <v>0.123270598743977</v>
      </c>
      <c r="H141" s="80">
        <f>(VLOOKUP($A140,'Occupancy Raw Data'!$B$8:$BE$51,'Occupancy Raw Data'!AA$3,FALSE))/100</f>
        <v>0.239884455996248</v>
      </c>
      <c r="I141" s="80">
        <f>(VLOOKUP($A140,'Occupancy Raw Data'!$B$8:$BE$51,'Occupancy Raw Data'!AB$3,FALSE))/100</f>
        <v>0.17457334655787399</v>
      </c>
      <c r="J141" s="79">
        <f>(VLOOKUP($A140,'Occupancy Raw Data'!$B$8:$BE$51,'Occupancy Raw Data'!AC$3,FALSE))/100</f>
        <v>0.206964880853136</v>
      </c>
      <c r="K141" s="81">
        <f>(VLOOKUP($A140,'Occupancy Raw Data'!$B$8:$BE$51,'Occupancy Raw Data'!AE$3,FALSE))/100</f>
        <v>0.14695580154521601</v>
      </c>
      <c r="M141" s="78">
        <f>(VLOOKUP($A140,'ADR Raw Data'!$B$6:$BE$49,'ADR Raw Data'!T$1,FALSE))/100</f>
        <v>8.6274531023089102E-2</v>
      </c>
      <c r="N141" s="79">
        <f>(VLOOKUP($A140,'ADR Raw Data'!$B$6:$BE$49,'ADR Raw Data'!U$1,FALSE))/100</f>
        <v>2.1572057850724403E-2</v>
      </c>
      <c r="O141" s="79">
        <f>(VLOOKUP($A140,'ADR Raw Data'!$B$6:$BE$49,'ADR Raw Data'!V$1,FALSE))/100</f>
        <v>2.8917548958717898E-2</v>
      </c>
      <c r="P141" s="79">
        <f>(VLOOKUP($A140,'ADR Raw Data'!$B$6:$BE$49,'ADR Raw Data'!W$1,FALSE))/100</f>
        <v>5.3901416827213902E-2</v>
      </c>
      <c r="Q141" s="79">
        <f>(VLOOKUP($A140,'ADR Raw Data'!$B$6:$BE$49,'ADR Raw Data'!X$1,FALSE))/100</f>
        <v>5.9673371952363101E-2</v>
      </c>
      <c r="R141" s="79">
        <f>(VLOOKUP($A140,'ADR Raw Data'!$B$6:$BE$49,'ADR Raw Data'!Y$1,FALSE))/100</f>
        <v>4.6828711711464903E-2</v>
      </c>
      <c r="S141" s="80">
        <f>(VLOOKUP($A140,'ADR Raw Data'!$B$6:$BE$49,'ADR Raw Data'!AA$1,FALSE))/100</f>
        <v>5.5177365891012194E-2</v>
      </c>
      <c r="T141" s="80">
        <f>(VLOOKUP($A140,'ADR Raw Data'!$B$6:$BE$49,'ADR Raw Data'!AB$1,FALSE))/100</f>
        <v>2.78914386919525E-2</v>
      </c>
      <c r="U141" s="79">
        <f>(VLOOKUP($A140,'ADR Raw Data'!$B$6:$BE$49,'ADR Raw Data'!AC$1,FALSE))/100</f>
        <v>4.1642502066155801E-2</v>
      </c>
      <c r="V141" s="81">
        <f>(VLOOKUP($A140,'ADR Raw Data'!$B$6:$BE$49,'ADR Raw Data'!AE$1,FALSE))/100</f>
        <v>4.6341950558591603E-2</v>
      </c>
      <c r="X141" s="78">
        <f>(VLOOKUP($A140,'RevPAR Raw Data'!$B$6:$BE$43,'RevPAR Raw Data'!T$1,FALSE))/100</f>
        <v>0.26854905783427296</v>
      </c>
      <c r="Y141" s="79">
        <f>(VLOOKUP($A140,'RevPAR Raw Data'!$B$6:$BE$43,'RevPAR Raw Data'!U$1,FALSE))/100</f>
        <v>0.136374340292583</v>
      </c>
      <c r="Z141" s="79">
        <f>(VLOOKUP($A140,'RevPAR Raw Data'!$B$6:$BE$43,'RevPAR Raw Data'!V$1,FALSE))/100</f>
        <v>0.12354053942010999</v>
      </c>
      <c r="AA141" s="79">
        <f>(VLOOKUP($A140,'RevPAR Raw Data'!$B$6:$BE$43,'RevPAR Raw Data'!W$1,FALSE))/100</f>
        <v>0.17931147183190799</v>
      </c>
      <c r="AB141" s="79">
        <f>(VLOOKUP($A140,'RevPAR Raw Data'!$B$6:$BE$43,'RevPAR Raw Data'!X$1,FALSE))/100</f>
        <v>0.206758738850364</v>
      </c>
      <c r="AC141" s="79">
        <f>(VLOOKUP($A140,'RevPAR Raw Data'!$B$6:$BE$43,'RevPAR Raw Data'!Y$1,FALSE))/100</f>
        <v>0.175871913786523</v>
      </c>
      <c r="AD141" s="80">
        <f>(VLOOKUP($A140,'RevPAR Raw Data'!$B$6:$BE$43,'RevPAR Raw Data'!AA$1,FALSE))/100</f>
        <v>0.308298014287332</v>
      </c>
      <c r="AE141" s="80">
        <f>(VLOOKUP($A140,'RevPAR Raw Data'!$B$6:$BE$43,'RevPAR Raw Data'!AB$1,FALSE))/100</f>
        <v>0.20733388704259401</v>
      </c>
      <c r="AF141" s="79">
        <f>(VLOOKUP($A140,'RevPAR Raw Data'!$B$6:$BE$43,'RevPAR Raw Data'!AC$1,FALSE))/100</f>
        <v>0.25722591839783998</v>
      </c>
      <c r="AG141" s="81">
        <f>(VLOOKUP($A140,'RevPAR Raw Data'!$B$6:$BE$43,'RevPAR Raw Data'!AE$1,FALSE))/100</f>
        <v>0.20010797059331398</v>
      </c>
    </row>
    <row r="142" spans="1:34" x14ac:dyDescent="0.2">
      <c r="A142" s="123"/>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c r="AH142" s="93"/>
    </row>
    <row r="143" spans="1:34" x14ac:dyDescent="0.2">
      <c r="A143" s="105" t="s">
        <v>58</v>
      </c>
      <c r="B143" s="106">
        <f>(VLOOKUP($A143,'Occupancy Raw Data'!$B$8:$BE$45,'Occupancy Raw Data'!G$3,FALSE))/100</f>
        <v>0.63031963470319607</v>
      </c>
      <c r="C143" s="107">
        <f>(VLOOKUP($A143,'Occupancy Raw Data'!$B$8:$BE$45,'Occupancy Raw Data'!H$3,FALSE))/100</f>
        <v>0.76200913242009094</v>
      </c>
      <c r="D143" s="107">
        <f>(VLOOKUP($A143,'Occupancy Raw Data'!$B$8:$BE$45,'Occupancy Raw Data'!I$3,FALSE))/100</f>
        <v>0.79945205479451997</v>
      </c>
      <c r="E143" s="107">
        <f>(VLOOKUP($A143,'Occupancy Raw Data'!$B$8:$BE$45,'Occupancy Raw Data'!J$3,FALSE))/100</f>
        <v>0.78648401826484005</v>
      </c>
      <c r="F143" s="107">
        <f>(VLOOKUP($A143,'Occupancy Raw Data'!$B$8:$BE$45,'Occupancy Raw Data'!K$3,FALSE))/100</f>
        <v>0.76913242009132399</v>
      </c>
      <c r="G143" s="108">
        <f>(VLOOKUP($A143,'Occupancy Raw Data'!$B$8:$BE$45,'Occupancy Raw Data'!L$3,FALSE))/100</f>
        <v>0.74947945205479405</v>
      </c>
      <c r="H143" s="88">
        <f>(VLOOKUP($A143,'Occupancy Raw Data'!$B$8:$BE$45,'Occupancy Raw Data'!N$3,FALSE))/100</f>
        <v>0.80529680365296796</v>
      </c>
      <c r="I143" s="88">
        <f>(VLOOKUP($A143,'Occupancy Raw Data'!$B$8:$BE$45,'Occupancy Raw Data'!O$3,FALSE))/100</f>
        <v>0.78557077625570704</v>
      </c>
      <c r="J143" s="108">
        <f>(VLOOKUP($A143,'Occupancy Raw Data'!$B$8:$BE$45,'Occupancy Raw Data'!P$3,FALSE))/100</f>
        <v>0.795433789954337</v>
      </c>
      <c r="K143" s="109">
        <f>(VLOOKUP($A143,'Occupancy Raw Data'!$B$8:$BE$45,'Occupancy Raw Data'!R$3,FALSE))/100</f>
        <v>0.76260926288323505</v>
      </c>
      <c r="M143" s="110">
        <f>VLOOKUP($A143,'ADR Raw Data'!$B$6:$BE$43,'ADR Raw Data'!G$1,FALSE)</f>
        <v>92.151118690234696</v>
      </c>
      <c r="N143" s="111">
        <f>VLOOKUP($A143,'ADR Raw Data'!$B$6:$BE$43,'ADR Raw Data'!H$1,FALSE)</f>
        <v>98.222663518695995</v>
      </c>
      <c r="O143" s="111">
        <f>VLOOKUP($A143,'ADR Raw Data'!$B$6:$BE$43,'ADR Raw Data'!I$1,FALSE)</f>
        <v>100.625680534612</v>
      </c>
      <c r="P143" s="111">
        <f>VLOOKUP($A143,'ADR Raw Data'!$B$6:$BE$43,'ADR Raw Data'!J$1,FALSE)</f>
        <v>99.568595146307402</v>
      </c>
      <c r="Q143" s="111">
        <f>VLOOKUP($A143,'ADR Raw Data'!$B$6:$BE$43,'ADR Raw Data'!K$1,FALSE)</f>
        <v>96.701857895986706</v>
      </c>
      <c r="R143" s="112">
        <f>VLOOKUP($A143,'ADR Raw Data'!$B$6:$BE$43,'ADR Raw Data'!L$1,FALSE)</f>
        <v>97.684406141248701</v>
      </c>
      <c r="S143" s="111">
        <f>VLOOKUP($A143,'ADR Raw Data'!$B$6:$BE$43,'ADR Raw Data'!N$1,FALSE)</f>
        <v>102.359252302109</v>
      </c>
      <c r="T143" s="111">
        <f>VLOOKUP($A143,'ADR Raw Data'!$B$6:$BE$43,'ADR Raw Data'!O$1,FALSE)</f>
        <v>102.490187421529</v>
      </c>
      <c r="U143" s="112">
        <f>VLOOKUP($A143,'ADR Raw Data'!$B$6:$BE$43,'ADR Raw Data'!P$1,FALSE)</f>
        <v>102.423908094144</v>
      </c>
      <c r="V143" s="113">
        <f>VLOOKUP($A143,'ADR Raw Data'!$B$6:$BE$43,'ADR Raw Data'!R$1,FALSE)</f>
        <v>99.096835128476997</v>
      </c>
      <c r="X143" s="110">
        <f>VLOOKUP($A143,'RevPAR Raw Data'!$B$6:$BE$43,'RevPAR Raw Data'!G$1,FALSE)</f>
        <v>58.0846594703196</v>
      </c>
      <c r="Y143" s="111">
        <f>VLOOKUP($A143,'RevPAR Raw Data'!$B$6:$BE$43,'RevPAR Raw Data'!H$1,FALSE)</f>
        <v>74.846566611872106</v>
      </c>
      <c r="Z143" s="111">
        <f>VLOOKUP($A143,'RevPAR Raw Data'!$B$6:$BE$43,'RevPAR Raw Data'!I$1,FALSE)</f>
        <v>80.445407068493097</v>
      </c>
      <c r="AA143" s="111">
        <f>VLOOKUP($A143,'RevPAR Raw Data'!$B$6:$BE$43,'RevPAR Raw Data'!J$1,FALSE)</f>
        <v>78.309108803652904</v>
      </c>
      <c r="AB143" s="111">
        <f>VLOOKUP($A143,'RevPAR Raw Data'!$B$6:$BE$43,'RevPAR Raw Data'!K$1,FALSE)</f>
        <v>74.3765339908675</v>
      </c>
      <c r="AC143" s="112">
        <f>VLOOKUP($A143,'RevPAR Raw Data'!$B$6:$BE$43,'RevPAR Raw Data'!L$1,FALSE)</f>
        <v>73.212455189040995</v>
      </c>
      <c r="AD143" s="111">
        <f>VLOOKUP($A143,'RevPAR Raw Data'!$B$6:$BE$43,'RevPAR Raw Data'!N$1,FALSE)</f>
        <v>82.429578703196299</v>
      </c>
      <c r="AE143" s="111">
        <f>VLOOKUP($A143,'RevPAR Raw Data'!$B$6:$BE$43,'RevPAR Raw Data'!O$1,FALSE)</f>
        <v>80.513296091324193</v>
      </c>
      <c r="AF143" s="112">
        <f>VLOOKUP($A143,'RevPAR Raw Data'!$B$6:$BE$43,'RevPAR Raw Data'!P$1,FALSE)</f>
        <v>81.471437397260203</v>
      </c>
      <c r="AG143" s="113">
        <f>VLOOKUP($A143,'RevPAR Raw Data'!$B$6:$BE$43,'RevPAR Raw Data'!R$1,FALSE)</f>
        <v>75.572164391389407</v>
      </c>
    </row>
    <row r="144" spans="1:34" ht="17.25" thickBot="1" x14ac:dyDescent="0.25">
      <c r="A144" s="94" t="s">
        <v>14</v>
      </c>
      <c r="B144" s="84">
        <f>(VLOOKUP($A143,'Occupancy Raw Data'!$B$8:$BE$51,'Occupancy Raw Data'!T$3,FALSE))/100</f>
        <v>6.3766708177666998E-2</v>
      </c>
      <c r="C144" s="85">
        <f>(VLOOKUP($A143,'Occupancy Raw Data'!$B$8:$BE$51,'Occupancy Raw Data'!U$3,FALSE))/100</f>
        <v>6.3620695574552799E-2</v>
      </c>
      <c r="D144" s="85">
        <f>(VLOOKUP($A143,'Occupancy Raw Data'!$B$8:$BE$51,'Occupancy Raw Data'!V$3,FALSE))/100</f>
        <v>7.4619027882575004E-2</v>
      </c>
      <c r="E144" s="85">
        <f>(VLOOKUP($A143,'Occupancy Raw Data'!$B$8:$BE$51,'Occupancy Raw Data'!W$3,FALSE))/100</f>
        <v>7.2159435337172603E-2</v>
      </c>
      <c r="F144" s="85">
        <f>(VLOOKUP($A143,'Occupancy Raw Data'!$B$8:$BE$51,'Occupancy Raw Data'!X$3,FALSE))/100</f>
        <v>6.0745640656594102E-2</v>
      </c>
      <c r="G144" s="85">
        <f>(VLOOKUP($A143,'Occupancy Raw Data'!$B$8:$BE$51,'Occupancy Raw Data'!Y$3,FALSE))/100</f>
        <v>6.7165450002964408E-2</v>
      </c>
      <c r="H144" s="86">
        <f>(VLOOKUP($A143,'Occupancy Raw Data'!$B$8:$BE$51,'Occupancy Raw Data'!AA$3,FALSE))/100</f>
        <v>0.10127145103607599</v>
      </c>
      <c r="I144" s="86">
        <f>(VLOOKUP($A143,'Occupancy Raw Data'!$B$8:$BE$51,'Occupancy Raw Data'!AB$3,FALSE))/100</f>
        <v>7.2602283944620108E-2</v>
      </c>
      <c r="J144" s="85">
        <f>(VLOOKUP($A143,'Occupancy Raw Data'!$B$8:$BE$51,'Occupancy Raw Data'!AC$3,FALSE))/100</f>
        <v>8.6925562613735088E-2</v>
      </c>
      <c r="K144" s="87">
        <f>(VLOOKUP($A143,'Occupancy Raw Data'!$B$8:$BE$51,'Occupancy Raw Data'!AE$3,FALSE))/100</f>
        <v>7.2978641168918598E-2</v>
      </c>
      <c r="M144" s="84">
        <f>(VLOOKUP($A143,'ADR Raw Data'!$B$6:$BE$49,'ADR Raw Data'!T$1,FALSE))/100</f>
        <v>1.7099494165914799E-2</v>
      </c>
      <c r="N144" s="85">
        <f>(VLOOKUP($A143,'ADR Raw Data'!$B$6:$BE$49,'ADR Raw Data'!U$1,FALSE))/100</f>
        <v>1.81391662821274E-2</v>
      </c>
      <c r="O144" s="85">
        <f>(VLOOKUP($A143,'ADR Raw Data'!$B$6:$BE$49,'ADR Raw Data'!V$1,FALSE))/100</f>
        <v>2.1770584616632102E-2</v>
      </c>
      <c r="P144" s="85">
        <f>(VLOOKUP($A143,'ADR Raw Data'!$B$6:$BE$49,'ADR Raw Data'!W$1,FALSE))/100</f>
        <v>1.04451399015637E-2</v>
      </c>
      <c r="Q144" s="85">
        <f>(VLOOKUP($A143,'ADR Raw Data'!$B$6:$BE$49,'ADR Raw Data'!X$1,FALSE))/100</f>
        <v>5.4856163920981903E-3</v>
      </c>
      <c r="R144" s="85">
        <f>(VLOOKUP($A143,'ADR Raw Data'!$B$6:$BE$49,'ADR Raw Data'!Y$1,FALSE))/100</f>
        <v>1.4610137363929E-2</v>
      </c>
      <c r="S144" s="86">
        <f>(VLOOKUP($A143,'ADR Raw Data'!$B$6:$BE$49,'ADR Raw Data'!AA$1,FALSE))/100</f>
        <v>3.616366742709E-3</v>
      </c>
      <c r="T144" s="86">
        <f>(VLOOKUP($A143,'ADR Raw Data'!$B$6:$BE$49,'ADR Raw Data'!AB$1,FALSE))/100</f>
        <v>-4.78910337301202E-3</v>
      </c>
      <c r="U144" s="85">
        <f>(VLOOKUP($A143,'ADR Raw Data'!$B$6:$BE$49,'ADR Raw Data'!AC$1,FALSE))/100</f>
        <v>-6.1846670973257005E-4</v>
      </c>
      <c r="V144" s="87">
        <f>(VLOOKUP($A143,'ADR Raw Data'!$B$6:$BE$49,'ADR Raw Data'!AE$1,FALSE))/100</f>
        <v>1.01146560692953E-2</v>
      </c>
      <c r="X144" s="84">
        <f>(VLOOKUP($A143,'RevPAR Raw Data'!$B$6:$BE$43,'RevPAR Raw Data'!T$1,FALSE))/100</f>
        <v>8.1956580798045506E-2</v>
      </c>
      <c r="Y144" s="85">
        <f>(VLOOKUP($A143,'RevPAR Raw Data'!$B$6:$BE$43,'RevPAR Raw Data'!U$1,FALSE))/100</f>
        <v>8.291388823269169E-2</v>
      </c>
      <c r="Z144" s="85">
        <f>(VLOOKUP($A143,'RevPAR Raw Data'!$B$6:$BE$43,'RevPAR Raw Data'!V$1,FALSE))/100</f>
        <v>9.8014112359735603E-2</v>
      </c>
      <c r="AA144" s="85">
        <f>(VLOOKUP($A143,'RevPAR Raw Data'!$B$6:$BE$43,'RevPAR Raw Data'!W$1,FALSE))/100</f>
        <v>8.3358290636051005E-2</v>
      </c>
      <c r="AB144" s="85">
        <f>(VLOOKUP($A143,'RevPAR Raw Data'!$B$6:$BE$43,'RevPAR Raw Data'!X$1,FALSE))/100</f>
        <v>6.6564484330826595E-2</v>
      </c>
      <c r="AC144" s="85">
        <f>(VLOOKUP($A143,'RevPAR Raw Data'!$B$6:$BE$43,'RevPAR Raw Data'!Y$1,FALSE))/100</f>
        <v>8.2756883817546797E-2</v>
      </c>
      <c r="AD144" s="86">
        <f>(VLOOKUP($A143,'RevPAR Raw Data'!$B$6:$BE$43,'RevPAR Raw Data'!AA$1,FALSE))/100</f>
        <v>0.105254052486298</v>
      </c>
      <c r="AE144" s="86">
        <f>(VLOOKUP($A143,'RevPAR Raw Data'!$B$6:$BE$43,'RevPAR Raw Data'!AB$1,FALSE))/100</f>
        <v>6.7465480728680499E-2</v>
      </c>
      <c r="AF144" s="85">
        <f>(VLOOKUP($A143,'RevPAR Raw Data'!$B$6:$BE$43,'RevPAR Raw Data'!AC$1,FALSE))/100</f>
        <v>8.6253335337301104E-2</v>
      </c>
      <c r="AG144" s="87">
        <f>(VLOOKUP($A143,'RevPAR Raw Data'!$B$6:$BE$43,'RevPAR Raw Data'!AE$1,FALSE))/100</f>
        <v>8.3831451094042109E-2</v>
      </c>
    </row>
    <row r="145" spans="1:33" ht="14.25" customHeight="1" x14ac:dyDescent="0.2">
      <c r="A145" s="202" t="s">
        <v>63</v>
      </c>
      <c r="B145" s="203"/>
      <c r="C145" s="203"/>
      <c r="D145" s="203"/>
      <c r="E145" s="203"/>
      <c r="F145" s="203"/>
      <c r="G145" s="203"/>
      <c r="H145" s="203"/>
      <c r="I145" s="203"/>
      <c r="J145" s="203"/>
      <c r="K145" s="203"/>
      <c r="AG145" s="133"/>
    </row>
    <row r="146" spans="1:33" x14ac:dyDescent="0.2">
      <c r="A146" s="202"/>
      <c r="B146" s="203"/>
      <c r="C146" s="203"/>
      <c r="D146" s="203"/>
      <c r="E146" s="203"/>
      <c r="F146" s="203"/>
      <c r="G146" s="203"/>
      <c r="H146" s="203"/>
      <c r="I146" s="203"/>
      <c r="J146" s="203"/>
      <c r="K146" s="203"/>
      <c r="AG146" s="133"/>
    </row>
    <row r="147" spans="1:33" ht="17.25" thickBot="1" x14ac:dyDescent="0.25">
      <c r="A147" s="204"/>
      <c r="B147" s="205"/>
      <c r="C147" s="205"/>
      <c r="D147" s="205"/>
      <c r="E147" s="205"/>
      <c r="F147" s="205"/>
      <c r="G147" s="205"/>
      <c r="H147" s="205"/>
      <c r="I147" s="205"/>
      <c r="J147" s="205"/>
      <c r="K147" s="205"/>
      <c r="L147" s="134"/>
      <c r="M147" s="134"/>
      <c r="N147" s="134"/>
      <c r="O147" s="134"/>
      <c r="P147" s="134"/>
      <c r="Q147" s="134"/>
      <c r="R147" s="135"/>
      <c r="S147" s="134"/>
      <c r="T147" s="134"/>
      <c r="U147" s="134"/>
      <c r="V147" s="134"/>
      <c r="W147" s="134"/>
      <c r="X147" s="134"/>
      <c r="Y147" s="134"/>
      <c r="Z147" s="134"/>
      <c r="AA147" s="134"/>
      <c r="AB147" s="134"/>
      <c r="AC147" s="134"/>
      <c r="AD147" s="134"/>
      <c r="AE147" s="134"/>
      <c r="AF147" s="134"/>
      <c r="AG147" s="136"/>
    </row>
  </sheetData>
  <sheetProtection algorithmName="SHA-512" hashValue="31Cluyk72dpVl3L9pvPiFRwGstDDuB1A/L8E6SQ1dUGBzIqubodbL5kBpo3gDnl900QeZDfLaXxxxWJFtQHu+w==" saltValue="+a9Uczg4NK9AaYiLzUd+7Q==" spinCount="100000" sheet="1" formatColumns="0" formatRows="0"/>
  <mergeCells count="14">
    <mergeCell ref="A145:K147"/>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75" x14ac:dyDescent="0.2"/>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topLeftCell="A10" zoomScaleNormal="100" workbookViewId="0">
      <selection activeCell="H40" sqref="H40"/>
    </sheetView>
  </sheetViews>
  <sheetFormatPr defaultRowHeight="12.75" x14ac:dyDescent="0.2"/>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75" x14ac:dyDescent="0.2"/>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I4" activePane="bottomRight" state="frozen"/>
      <selection pane="topRight" sqref="A1:A3"/>
      <selection pane="bottomLeft" sqref="A1:A3"/>
      <selection pane="bottomRight" activeCell="AC8" sqref="AC8"/>
    </sheetView>
  </sheetViews>
  <sheetFormatPr defaultColWidth="9.140625" defaultRowHeight="16.5" x14ac:dyDescent="0.2"/>
  <cols>
    <col min="1" max="1" width="44.7109375" style="91" customWidth="1"/>
    <col min="2" max="6" width="8.85546875" style="91" customWidth="1"/>
    <col min="7" max="7" width="8.85546875" style="97" customWidth="1"/>
    <col min="8" max="9" width="8.85546875" style="91" customWidth="1"/>
    <col min="10" max="11" width="8.85546875" style="97" customWidth="1"/>
    <col min="12" max="12" width="2.7109375" style="91" customWidth="1"/>
    <col min="13" max="22" width="8.7109375" style="91" customWidth="1"/>
    <col min="23" max="23" width="2.7109375" style="91" customWidth="1"/>
    <col min="24" max="33" width="8.85546875" style="91" customWidth="1"/>
    <col min="34" max="16384" width="9.140625" style="91"/>
  </cols>
  <sheetData>
    <row r="1" spans="1:33" x14ac:dyDescent="0.2">
      <c r="A1" s="206" t="str">
        <f>'Occupancy Raw Data'!B2</f>
        <v>June 22 - July 19, 2025
Rolling-28 Day Period</v>
      </c>
      <c r="B1" s="193" t="s">
        <v>0</v>
      </c>
      <c r="C1" s="194"/>
      <c r="D1" s="194"/>
      <c r="E1" s="194"/>
      <c r="F1" s="194"/>
      <c r="G1" s="194"/>
      <c r="H1" s="194"/>
      <c r="I1" s="194"/>
      <c r="J1" s="194"/>
      <c r="K1" s="195"/>
      <c r="L1" s="95"/>
      <c r="M1" s="193" t="s">
        <v>1</v>
      </c>
      <c r="N1" s="194"/>
      <c r="O1" s="194"/>
      <c r="P1" s="194"/>
      <c r="Q1" s="194"/>
      <c r="R1" s="194"/>
      <c r="S1" s="194"/>
      <c r="T1" s="194"/>
      <c r="U1" s="194"/>
      <c r="V1" s="195"/>
      <c r="W1" s="95"/>
      <c r="X1" s="193" t="s">
        <v>2</v>
      </c>
      <c r="Y1" s="194"/>
      <c r="Z1" s="194"/>
      <c r="AA1" s="194"/>
      <c r="AB1" s="194"/>
      <c r="AC1" s="194"/>
      <c r="AD1" s="194"/>
      <c r="AE1" s="194"/>
      <c r="AF1" s="194"/>
      <c r="AG1" s="195"/>
    </row>
    <row r="2" spans="1:33" x14ac:dyDescent="0.2">
      <c r="A2" s="207"/>
      <c r="B2" s="96"/>
      <c r="C2" s="97"/>
      <c r="D2" s="97"/>
      <c r="E2" s="97"/>
      <c r="F2" s="98"/>
      <c r="G2" s="196" t="s">
        <v>3</v>
      </c>
      <c r="H2" s="97"/>
      <c r="I2" s="97"/>
      <c r="J2" s="196" t="s">
        <v>4</v>
      </c>
      <c r="K2" s="198" t="s">
        <v>5</v>
      </c>
      <c r="L2" s="92"/>
      <c r="M2" s="99"/>
      <c r="N2" s="100"/>
      <c r="O2" s="100"/>
      <c r="P2" s="100"/>
      <c r="Q2" s="100"/>
      <c r="R2" s="200" t="s">
        <v>3</v>
      </c>
      <c r="S2" s="101"/>
      <c r="T2" s="101"/>
      <c r="U2" s="200" t="s">
        <v>4</v>
      </c>
      <c r="V2" s="201" t="s">
        <v>5</v>
      </c>
      <c r="W2" s="92"/>
      <c r="X2" s="99"/>
      <c r="Y2" s="100"/>
      <c r="Z2" s="100"/>
      <c r="AA2" s="100"/>
      <c r="AB2" s="100"/>
      <c r="AC2" s="200" t="s">
        <v>3</v>
      </c>
      <c r="AD2" s="101"/>
      <c r="AE2" s="101"/>
      <c r="AF2" s="200" t="s">
        <v>4</v>
      </c>
      <c r="AG2" s="201" t="s">
        <v>5</v>
      </c>
    </row>
    <row r="3" spans="1:33" x14ac:dyDescent="0.2">
      <c r="A3" s="208"/>
      <c r="B3" s="102" t="s">
        <v>6</v>
      </c>
      <c r="C3" s="103" t="s">
        <v>7</v>
      </c>
      <c r="D3" s="103" t="s">
        <v>8</v>
      </c>
      <c r="E3" s="103" t="s">
        <v>9</v>
      </c>
      <c r="F3" s="104" t="s">
        <v>10</v>
      </c>
      <c r="G3" s="197"/>
      <c r="H3" s="103" t="s">
        <v>11</v>
      </c>
      <c r="I3" s="103" t="s">
        <v>12</v>
      </c>
      <c r="J3" s="197"/>
      <c r="K3" s="199"/>
      <c r="L3" s="92"/>
      <c r="M3" s="102" t="s">
        <v>6</v>
      </c>
      <c r="N3" s="103" t="s">
        <v>7</v>
      </c>
      <c r="O3" s="103" t="s">
        <v>8</v>
      </c>
      <c r="P3" s="103" t="s">
        <v>9</v>
      </c>
      <c r="Q3" s="103" t="s">
        <v>10</v>
      </c>
      <c r="R3" s="197"/>
      <c r="S3" s="104" t="s">
        <v>11</v>
      </c>
      <c r="T3" s="104" t="s">
        <v>12</v>
      </c>
      <c r="U3" s="197"/>
      <c r="V3" s="199"/>
      <c r="W3" s="92"/>
      <c r="X3" s="102" t="s">
        <v>6</v>
      </c>
      <c r="Y3" s="103" t="s">
        <v>7</v>
      </c>
      <c r="Z3" s="103" t="s">
        <v>8</v>
      </c>
      <c r="AA3" s="103" t="s">
        <v>9</v>
      </c>
      <c r="AB3" s="103" t="s">
        <v>10</v>
      </c>
      <c r="AC3" s="197"/>
      <c r="AD3" s="104" t="s">
        <v>11</v>
      </c>
      <c r="AE3" s="104" t="s">
        <v>12</v>
      </c>
      <c r="AF3" s="197"/>
      <c r="AG3" s="199"/>
    </row>
    <row r="4" spans="1:33" x14ac:dyDescent="0.2">
      <c r="A4" s="123" t="s">
        <v>13</v>
      </c>
      <c r="B4" s="106">
        <f>(VLOOKUP($A4,'Occupancy Raw Data'!$B$8:$BE$45,'Occupancy Raw Data'!AG$3,FALSE))/100</f>
        <v>0.56260547186134102</v>
      </c>
      <c r="C4" s="107">
        <f>(VLOOKUP($A4,'Occupancy Raw Data'!$B$8:$BE$45,'Occupancy Raw Data'!AH$3,FALSE))/100</f>
        <v>0.64178992114529709</v>
      </c>
      <c r="D4" s="107">
        <f>(VLOOKUP($A4,'Occupancy Raw Data'!$B$8:$BE$45,'Occupancy Raw Data'!AI$3,FALSE))/100</f>
        <v>0.678377314981914</v>
      </c>
      <c r="E4" s="107">
        <f>(VLOOKUP($A4,'Occupancy Raw Data'!$B$8:$BE$45,'Occupancy Raw Data'!AJ$3,FALSE))/100</f>
        <v>0.67870144965546497</v>
      </c>
      <c r="F4" s="107">
        <f>(VLOOKUP($A4,'Occupancy Raw Data'!$B$8:$BE$45,'Occupancy Raw Data'!AK$3,FALSE))/100</f>
        <v>0.68206993835478702</v>
      </c>
      <c r="G4" s="108">
        <f>(VLOOKUP($A4,'Occupancy Raw Data'!$B$8:$BE$45,'Occupancy Raw Data'!AL$3,FALSE))/100</f>
        <v>0.64871161092504492</v>
      </c>
      <c r="H4" s="88">
        <f>(VLOOKUP($A4,'Occupancy Raw Data'!$B$8:$BE$45,'Occupancy Raw Data'!AN$3,FALSE))/100</f>
        <v>0.75236703808745209</v>
      </c>
      <c r="I4" s="88">
        <f>(VLOOKUP($A4,'Occupancy Raw Data'!$B$8:$BE$45,'Occupancy Raw Data'!AO$3,FALSE))/100</f>
        <v>0.76020783362244704</v>
      </c>
      <c r="J4" s="108">
        <f>(VLOOKUP($A4,'Occupancy Raw Data'!$B$8:$BE$45,'Occupancy Raw Data'!AP$3,FALSE))/100</f>
        <v>0.75628743585494906</v>
      </c>
      <c r="K4" s="109">
        <f>(VLOOKUP($A4,'Occupancy Raw Data'!$B$8:$BE$45,'Occupancy Raw Data'!AR$3,FALSE))/100</f>
        <v>0.6794488850058229</v>
      </c>
      <c r="M4" s="110">
        <f>VLOOKUP($A4,'ADR Raw Data'!$B$6:$BE$43,'ADR Raw Data'!AG$1,FALSE)</f>
        <v>147.376144432861</v>
      </c>
      <c r="N4" s="111">
        <f>VLOOKUP($A4,'ADR Raw Data'!$B$6:$BE$43,'ADR Raw Data'!AH$1,FALSE)</f>
        <v>151.57234005158199</v>
      </c>
      <c r="O4" s="111">
        <f>VLOOKUP($A4,'ADR Raw Data'!$B$6:$BE$43,'ADR Raw Data'!AI$1,FALSE)</f>
        <v>156.55674330122201</v>
      </c>
      <c r="P4" s="111">
        <f>VLOOKUP($A4,'ADR Raw Data'!$B$6:$BE$43,'ADR Raw Data'!AJ$1,FALSE)</f>
        <v>156.15538273673101</v>
      </c>
      <c r="Q4" s="111">
        <f>VLOOKUP($A4,'ADR Raw Data'!$B$6:$BE$43,'ADR Raw Data'!AK$1,FALSE)</f>
        <v>157.44164356976299</v>
      </c>
      <c r="R4" s="112">
        <f>VLOOKUP($A4,'ADR Raw Data'!$B$6:$BE$43,'ADR Raw Data'!AL$1,FALSE)</f>
        <v>154.08042846704799</v>
      </c>
      <c r="S4" s="111">
        <f>VLOOKUP($A4,'ADR Raw Data'!$B$6:$BE$43,'ADR Raw Data'!AN$1,FALSE)</f>
        <v>177.122334827815</v>
      </c>
      <c r="T4" s="111">
        <f>VLOOKUP($A4,'ADR Raw Data'!$B$6:$BE$43,'ADR Raw Data'!AO$1,FALSE)</f>
        <v>176.58196107323201</v>
      </c>
      <c r="U4" s="112">
        <f>VLOOKUP($A4,'ADR Raw Data'!$B$6:$BE$43,'ADR Raw Data'!AP$1,FALSE)</f>
        <v>176.85074737188</v>
      </c>
      <c r="V4" s="113">
        <f>VLOOKUP($A4,'ADR Raw Data'!$B$6:$BE$43,'ADR Raw Data'!AR$1,FALSE)</f>
        <v>161.32228426796601</v>
      </c>
      <c r="X4" s="110">
        <f>VLOOKUP($A4,'RevPAR Raw Data'!$B$6:$BE$43,'RevPAR Raw Data'!AG$1,FALSE)</f>
        <v>82.914625279755498</v>
      </c>
      <c r="Y4" s="111">
        <f>VLOOKUP($A4,'RevPAR Raw Data'!$B$6:$BE$43,'RevPAR Raw Data'!AH$1,FALSE)</f>
        <v>97.277600169513505</v>
      </c>
      <c r="Z4" s="111">
        <f>VLOOKUP($A4,'RevPAR Raw Data'!$B$6:$BE$43,'RevPAR Raw Data'!AI$1,FALSE)</f>
        <v>106.20454316299499</v>
      </c>
      <c r="AA4" s="111">
        <f>VLOOKUP($A4,'RevPAR Raw Data'!$B$6:$BE$43,'RevPAR Raw Data'!AJ$1,FALSE)</f>
        <v>105.982884634923</v>
      </c>
      <c r="AB4" s="111">
        <f>VLOOKUP($A4,'RevPAR Raw Data'!$B$6:$BE$43,'RevPAR Raw Data'!AK$1,FALSE)</f>
        <v>107.38621212410401</v>
      </c>
      <c r="AC4" s="112">
        <f>VLOOKUP($A4,'RevPAR Raw Data'!$B$6:$BE$43,'RevPAR Raw Data'!AL$1,FALSE)</f>
        <v>99.953762962880205</v>
      </c>
      <c r="AD4" s="111">
        <f>VLOOKUP($A4,'RevPAR Raw Data'!$B$6:$BE$43,'RevPAR Raw Data'!AN$1,FALSE)</f>
        <v>133.26100643353701</v>
      </c>
      <c r="AE4" s="111">
        <f>VLOOKUP($A4,'RevPAR Raw Data'!$B$6:$BE$43,'RevPAR Raw Data'!AO$1,FALSE)</f>
        <v>134.23899008428501</v>
      </c>
      <c r="AF4" s="112">
        <f>VLOOKUP($A4,'RevPAR Raw Data'!$B$6:$BE$43,'RevPAR Raw Data'!AP$1,FALSE)</f>
        <v>133.74999825891101</v>
      </c>
      <c r="AG4" s="113">
        <f>VLOOKUP($A4,'RevPAR Raw Data'!$B$6:$BE$43,'RevPAR Raw Data'!AR$1,FALSE)</f>
        <v>109.610246172462</v>
      </c>
    </row>
    <row r="5" spans="1:33" x14ac:dyDescent="0.2">
      <c r="A5" s="90" t="s">
        <v>14</v>
      </c>
      <c r="B5" s="78">
        <f>(VLOOKUP($A4,'Occupancy Raw Data'!$B$8:$BE$45,'Occupancy Raw Data'!AT$3,FALSE))/100</f>
        <v>-1.6317490765227802E-2</v>
      </c>
      <c r="C5" s="79">
        <f>(VLOOKUP($A4,'Occupancy Raw Data'!$B$8:$BE$45,'Occupancy Raw Data'!AU$3,FALSE))/100</f>
        <v>-1.7853008020900799E-2</v>
      </c>
      <c r="D5" s="79">
        <f>(VLOOKUP($A4,'Occupancy Raw Data'!$B$8:$BE$45,'Occupancy Raw Data'!AV$3,FALSE))/100</f>
        <v>-1.13447390413402E-2</v>
      </c>
      <c r="E5" s="79">
        <f>(VLOOKUP($A4,'Occupancy Raw Data'!$B$8:$BE$45,'Occupancy Raw Data'!AW$3,FALSE))/100</f>
        <v>-2.2895430763816602E-2</v>
      </c>
      <c r="F5" s="79">
        <f>(VLOOKUP($A4,'Occupancy Raw Data'!$B$8:$BE$45,'Occupancy Raw Data'!AX$3,FALSE))/100</f>
        <v>-3.0575559268628497E-2</v>
      </c>
      <c r="G5" s="79">
        <f>(VLOOKUP($A4,'Occupancy Raw Data'!$B$8:$BE$45,'Occupancy Raw Data'!AY$3,FALSE))/100</f>
        <v>-2.00020445765553E-2</v>
      </c>
      <c r="H5" s="80">
        <f>(VLOOKUP($A4,'Occupancy Raw Data'!$B$8:$BE$45,'Occupancy Raw Data'!BA$3,FALSE))/100</f>
        <v>-7.69773486931675E-3</v>
      </c>
      <c r="I5" s="80">
        <f>(VLOOKUP($A4,'Occupancy Raw Data'!$B$8:$BE$45,'Occupancy Raw Data'!BB$3,FALSE))/100</f>
        <v>-9.7650040889960005E-3</v>
      </c>
      <c r="J5" s="79">
        <f>(VLOOKUP($A4,'Occupancy Raw Data'!$B$8:$BE$45,'Occupancy Raw Data'!BC$3,FALSE))/100</f>
        <v>-8.7378088921044386E-3</v>
      </c>
      <c r="K5" s="81">
        <f>(VLOOKUP($A4,'Occupancy Raw Data'!$B$8:$BE$45,'Occupancy Raw Data'!BE$3,FALSE))/100</f>
        <v>-1.6446745827213501E-2</v>
      </c>
      <c r="M5" s="78">
        <f>(VLOOKUP($A4,'ADR Raw Data'!$B$6:$BE$49,'ADR Raw Data'!AT$1,FALSE))/100</f>
        <v>-5.5737182796703703E-3</v>
      </c>
      <c r="N5" s="79">
        <f>(VLOOKUP($A4,'ADR Raw Data'!$B$6:$BE$49,'ADR Raw Data'!AU$1,FALSE))/100</f>
        <v>-8.0497928838371806E-3</v>
      </c>
      <c r="O5" s="79">
        <f>(VLOOKUP($A4,'ADR Raw Data'!$B$6:$BE$49,'ADR Raw Data'!AV$1,FALSE))/100</f>
        <v>-5.6212130263336504E-3</v>
      </c>
      <c r="P5" s="79">
        <f>(VLOOKUP($A4,'ADR Raw Data'!$B$6:$BE$49,'ADR Raw Data'!AW$1,FALSE))/100</f>
        <v>-1.84197248130561E-2</v>
      </c>
      <c r="Q5" s="79">
        <f>(VLOOKUP($A4,'ADR Raw Data'!$B$6:$BE$49,'ADR Raw Data'!AX$1,FALSE))/100</f>
        <v>-2.2865046320310101E-2</v>
      </c>
      <c r="R5" s="79">
        <f>(VLOOKUP($A4,'ADR Raw Data'!$B$6:$BE$49,'ADR Raw Data'!AY$1,FALSE))/100</f>
        <v>-1.2669220156017401E-2</v>
      </c>
      <c r="S5" s="80">
        <f>(VLOOKUP($A4,'ADR Raw Data'!$B$6:$BE$49,'ADR Raw Data'!BA$1,FALSE))/100</f>
        <v>1.30965771613818E-2</v>
      </c>
      <c r="T5" s="80">
        <f>(VLOOKUP($A4,'ADR Raw Data'!$B$6:$BE$49,'ADR Raw Data'!BB$1,FALSE))/100</f>
        <v>7.2190642657046604E-3</v>
      </c>
      <c r="U5" s="79">
        <f>(VLOOKUP($A4,'ADR Raw Data'!$B$6:$BE$49,'ADR Raw Data'!BC$1,FALSE))/100</f>
        <v>1.0137071495218399E-2</v>
      </c>
      <c r="V5" s="81">
        <f>(VLOOKUP($A4,'ADR Raw Data'!$B$6:$BE$49,'ADR Raw Data'!BE$1,FALSE))/100</f>
        <v>-4.5461222137940897E-3</v>
      </c>
      <c r="X5" s="78">
        <f>(VLOOKUP($A4,'RevPAR Raw Data'!$B$6:$BE$49,'RevPAR Raw Data'!AT$1,FALSE))/100</f>
        <v>-2.1800259948341699E-2</v>
      </c>
      <c r="Y5" s="79">
        <f>(VLOOKUP($A4,'RevPAR Raw Data'!$B$6:$BE$49,'RevPAR Raw Data'!AU$1,FALSE))/100</f>
        <v>-2.57590878878163E-2</v>
      </c>
      <c r="Z5" s="79">
        <f>(VLOOKUP($A4,'RevPAR Raw Data'!$B$6:$BE$49,'RevPAR Raw Data'!AV$1,FALSE))/100</f>
        <v>-1.6902180872794298E-2</v>
      </c>
      <c r="AA5" s="79">
        <f>(VLOOKUP($A4,'RevPAR Raw Data'!$B$6:$BE$49,'RevPAR Raw Data'!AW$1,FALSE))/100</f>
        <v>-4.0893428042726797E-2</v>
      </c>
      <c r="AB5" s="79">
        <f>(VLOOKUP($A4,'RevPAR Raw Data'!$B$6:$BE$49,'RevPAR Raw Data'!AX$1,FALSE))/100</f>
        <v>-5.2741494009992104E-2</v>
      </c>
      <c r="AC5" s="79">
        <f>(VLOOKUP($A4,'RevPAR Raw Data'!$B$6:$BE$49,'RevPAR Raw Data'!AY$1,FALSE))/100</f>
        <v>-3.24178544262618E-2</v>
      </c>
      <c r="AD5" s="80">
        <f>(VLOOKUP($A4,'RevPAR Raw Data'!$B$6:$BE$49,'RevPAR Raw Data'!BA$1,FALSE))/100</f>
        <v>5.2980283133811801E-3</v>
      </c>
      <c r="AE5" s="80">
        <f>(VLOOKUP($A4,'RevPAR Raw Data'!$B$6:$BE$49,'RevPAR Raw Data'!BB$1,FALSE))/100</f>
        <v>-2.61643401536466E-3</v>
      </c>
      <c r="AF5" s="79">
        <f>(VLOOKUP($A4,'RevPAR Raw Data'!$B$6:$BE$49,'RevPAR Raw Data'!BC$1,FALSE))/100</f>
        <v>1.31068680966315E-3</v>
      </c>
      <c r="AG5" s="81">
        <f>(VLOOKUP($A4,'RevPAR Raw Data'!$B$6:$BE$49,'RevPAR Raw Data'!BE$1,FALSE))/100</f>
        <v>-2.0918099124457797E-2</v>
      </c>
    </row>
    <row r="6" spans="1:33" x14ac:dyDescent="0.2">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3" x14ac:dyDescent="0.2">
      <c r="A7" s="123" t="s">
        <v>15</v>
      </c>
      <c r="B7" s="114">
        <f>(VLOOKUP($A7,'Occupancy Raw Data'!$B$8:$BE$45,'Occupancy Raw Data'!AG$3,FALSE))/100</f>
        <v>0.56507259472006299</v>
      </c>
      <c r="C7" s="115">
        <f>(VLOOKUP($A7,'Occupancy Raw Data'!$B$8:$BE$45,'Occupancy Raw Data'!AH$3,FALSE))/100</f>
        <v>0.66217613061710301</v>
      </c>
      <c r="D7" s="115">
        <f>(VLOOKUP($A7,'Occupancy Raw Data'!$B$8:$BE$45,'Occupancy Raw Data'!AI$3,FALSE))/100</f>
        <v>0.69990068949366102</v>
      </c>
      <c r="E7" s="115">
        <f>(VLOOKUP($A7,'Occupancy Raw Data'!$B$8:$BE$45,'Occupancy Raw Data'!AJ$3,FALSE))/100</f>
        <v>0.70389621094766297</v>
      </c>
      <c r="F7" s="115">
        <f>(VLOOKUP($A7,'Occupancy Raw Data'!$B$8:$BE$45,'Occupancy Raw Data'!AK$3,FALSE))/100</f>
        <v>0.69460341653852498</v>
      </c>
      <c r="G7" s="116">
        <f>(VLOOKUP($A7,'Occupancy Raw Data'!$B$8:$BE$45,'Occupancy Raw Data'!AL$3,FALSE))/100</f>
        <v>0.66513682283632503</v>
      </c>
      <c r="H7" s="88">
        <f>(VLOOKUP($A7,'Occupancy Raw Data'!$B$8:$BE$45,'Occupancy Raw Data'!AN$3,FALSE))/100</f>
        <v>0.76862425016073999</v>
      </c>
      <c r="I7" s="88">
        <f>(VLOOKUP($A7,'Occupancy Raw Data'!$B$8:$BE$45,'Occupancy Raw Data'!AO$3,FALSE))/100</f>
        <v>0.762170393179606</v>
      </c>
      <c r="J7" s="116">
        <f>(VLOOKUP($A7,'Occupancy Raw Data'!$B$8:$BE$45,'Occupancy Raw Data'!AP$3,FALSE))/100</f>
        <v>0.76539732167017305</v>
      </c>
      <c r="K7" s="117">
        <f>(VLOOKUP($A7,'Occupancy Raw Data'!$B$8:$BE$45,'Occupancy Raw Data'!AR$3,FALSE))/100</f>
        <v>0.69378541873011002</v>
      </c>
      <c r="M7" s="110">
        <f>VLOOKUP($A7,'ADR Raw Data'!$B$6:$BE$43,'ADR Raw Data'!AG$1,FALSE)</f>
        <v>125.328193209924</v>
      </c>
      <c r="N7" s="111">
        <f>VLOOKUP($A7,'ADR Raw Data'!$B$6:$BE$43,'ADR Raw Data'!AH$1,FALSE)</f>
        <v>132.96354319021501</v>
      </c>
      <c r="O7" s="111">
        <f>VLOOKUP($A7,'ADR Raw Data'!$B$6:$BE$43,'ADR Raw Data'!AI$1,FALSE)</f>
        <v>138.37456747935599</v>
      </c>
      <c r="P7" s="111">
        <f>VLOOKUP($A7,'ADR Raw Data'!$B$6:$BE$43,'ADR Raw Data'!AJ$1,FALSE)</f>
        <v>137.818852636039</v>
      </c>
      <c r="Q7" s="111">
        <f>VLOOKUP($A7,'ADR Raw Data'!$B$6:$BE$43,'ADR Raw Data'!AK$1,FALSE)</f>
        <v>135.13083660500399</v>
      </c>
      <c r="R7" s="112">
        <f>VLOOKUP($A7,'ADR Raw Data'!$B$6:$BE$43,'ADR Raw Data'!AL$1,FALSE)</f>
        <v>134.285904160662</v>
      </c>
      <c r="S7" s="111">
        <f>VLOOKUP($A7,'ADR Raw Data'!$B$6:$BE$43,'ADR Raw Data'!AN$1,FALSE)</f>
        <v>152.76927644261701</v>
      </c>
      <c r="T7" s="111">
        <f>VLOOKUP($A7,'ADR Raw Data'!$B$6:$BE$43,'ADR Raw Data'!AO$1,FALSE)</f>
        <v>150.41548798945399</v>
      </c>
      <c r="U7" s="112">
        <f>VLOOKUP($A7,'ADR Raw Data'!$B$6:$BE$43,'ADR Raw Data'!AP$1,FALSE)</f>
        <v>151.59734402267199</v>
      </c>
      <c r="V7" s="113">
        <f>VLOOKUP($A7,'ADR Raw Data'!$B$6:$BE$43,'ADR Raw Data'!AR$1,FALSE)</f>
        <v>139.74308621031099</v>
      </c>
      <c r="X7" s="110">
        <f>VLOOKUP($A7,'RevPAR Raw Data'!$B$6:$BE$43,'RevPAR Raw Data'!AG$1,FALSE)</f>
        <v>70.819527328709498</v>
      </c>
      <c r="Y7" s="111">
        <f>VLOOKUP($A7,'RevPAR Raw Data'!$B$6:$BE$43,'RevPAR Raw Data'!AH$1,FALSE)</f>
        <v>88.045284542836697</v>
      </c>
      <c r="Z7" s="111">
        <f>VLOOKUP($A7,'RevPAR Raw Data'!$B$6:$BE$43,'RevPAR Raw Data'!AI$1,FALSE)</f>
        <v>96.848455187189003</v>
      </c>
      <c r="AA7" s="111">
        <f>VLOOKUP($A7,'RevPAR Raw Data'!$B$6:$BE$43,'RevPAR Raw Data'!AJ$1,FALSE)</f>
        <v>97.0101681676624</v>
      </c>
      <c r="AB7" s="111">
        <f>VLOOKUP($A7,'RevPAR Raw Data'!$B$6:$BE$43,'RevPAR Raw Data'!AK$1,FALSE)</f>
        <v>93.862340785545001</v>
      </c>
      <c r="AC7" s="112">
        <f>VLOOKUP($A7,'RevPAR Raw Data'!$B$6:$BE$43,'RevPAR Raw Data'!AL$1,FALSE)</f>
        <v>89.318499645126494</v>
      </c>
      <c r="AD7" s="111">
        <f>VLOOKUP($A7,'RevPAR Raw Data'!$B$6:$BE$43,'RevPAR Raw Data'!AN$1,FALSE)</f>
        <v>117.42217055330499</v>
      </c>
      <c r="AE7" s="111">
        <f>VLOOKUP($A7,'RevPAR Raw Data'!$B$6:$BE$43,'RevPAR Raw Data'!AO$1,FALSE)</f>
        <v>114.64223162122499</v>
      </c>
      <c r="AF7" s="112">
        <f>VLOOKUP($A7,'RevPAR Raw Data'!$B$6:$BE$43,'RevPAR Raw Data'!AP$1,FALSE)</f>
        <v>116.03220108726499</v>
      </c>
      <c r="AG7" s="113">
        <f>VLOOKUP($A7,'RevPAR Raw Data'!$B$6:$BE$43,'RevPAR Raw Data'!AR$1,FALSE)</f>
        <v>96.951715581058806</v>
      </c>
    </row>
    <row r="8" spans="1:33" x14ac:dyDescent="0.2">
      <c r="A8" s="90" t="s">
        <v>14</v>
      </c>
      <c r="B8" s="78">
        <f>(VLOOKUP($A7,'Occupancy Raw Data'!$B$8:$BE$45,'Occupancy Raw Data'!AT$3,FALSE))/100</f>
        <v>2.6542625190557299E-2</v>
      </c>
      <c r="C8" s="79">
        <f>(VLOOKUP($A7,'Occupancy Raw Data'!$B$8:$BE$45,'Occupancy Raw Data'!AU$3,FALSE))/100</f>
        <v>4.8586586889370299E-3</v>
      </c>
      <c r="D8" s="79">
        <f>(VLOOKUP($A7,'Occupancy Raw Data'!$B$8:$BE$45,'Occupancy Raw Data'!AV$3,FALSE))/100</f>
        <v>1.7292352892935701E-2</v>
      </c>
      <c r="E8" s="79">
        <f>(VLOOKUP($A7,'Occupancy Raw Data'!$B$8:$BE$45,'Occupancy Raw Data'!AW$3,FALSE))/100</f>
        <v>1.57748880201692E-2</v>
      </c>
      <c r="F8" s="79">
        <f>(VLOOKUP($A7,'Occupancy Raw Data'!$B$8:$BE$45,'Occupancy Raw Data'!AX$3,FALSE))/100</f>
        <v>1.6209715003315098E-2</v>
      </c>
      <c r="G8" s="79">
        <f>(VLOOKUP($A7,'Occupancy Raw Data'!$B$8:$BE$45,'Occupancy Raw Data'!AY$3,FALSE))/100</f>
        <v>1.5789073087139199E-2</v>
      </c>
      <c r="H8" s="80">
        <f>(VLOOKUP($A7,'Occupancy Raw Data'!$B$8:$BE$45,'Occupancy Raw Data'!BA$3,FALSE))/100</f>
        <v>3.9233772604605699E-2</v>
      </c>
      <c r="I8" s="80">
        <f>(VLOOKUP($A7,'Occupancy Raw Data'!$B$8:$BE$45,'Occupancy Raw Data'!BB$3,FALSE))/100</f>
        <v>3.4240119432306898E-2</v>
      </c>
      <c r="J8" s="79">
        <f>(VLOOKUP($A7,'Occupancy Raw Data'!$B$8:$BE$45,'Occupancy Raw Data'!BC$3,FALSE))/100</f>
        <v>3.6741459493719202E-2</v>
      </c>
      <c r="K8" s="81">
        <f>(VLOOKUP($A7,'Occupancy Raw Data'!$B$8:$BE$45,'Occupancy Raw Data'!BE$3,FALSE))/100</f>
        <v>2.23018556175935E-2</v>
      </c>
      <c r="M8" s="78">
        <f>(VLOOKUP($A7,'ADR Raw Data'!$B$6:$BE$49,'ADR Raw Data'!AT$1,FALSE))/100</f>
        <v>4.90801378029985E-3</v>
      </c>
      <c r="N8" s="79">
        <f>(VLOOKUP($A7,'ADR Raw Data'!$B$6:$BE$49,'ADR Raw Data'!AU$1,FALSE))/100</f>
        <v>-6.6540447195596996E-3</v>
      </c>
      <c r="O8" s="79">
        <f>(VLOOKUP($A7,'ADR Raw Data'!$B$6:$BE$49,'ADR Raw Data'!AV$1,FALSE))/100</f>
        <v>-5.2636329762728697E-3</v>
      </c>
      <c r="P8" s="79">
        <f>(VLOOKUP($A7,'ADR Raw Data'!$B$6:$BE$49,'ADR Raw Data'!AW$1,FALSE))/100</f>
        <v>-1.73812101306802E-2</v>
      </c>
      <c r="Q8" s="79">
        <f>(VLOOKUP($A7,'ADR Raw Data'!$B$6:$BE$49,'ADR Raw Data'!AX$1,FALSE))/100</f>
        <v>-1.78171931191657E-2</v>
      </c>
      <c r="R8" s="79">
        <f>(VLOOKUP($A7,'ADR Raw Data'!$B$6:$BE$49,'ADR Raw Data'!AY$1,FALSE))/100</f>
        <v>-9.3705815765505393E-3</v>
      </c>
      <c r="S8" s="80">
        <f>(VLOOKUP($A7,'ADR Raw Data'!$B$6:$BE$49,'ADR Raw Data'!BA$1,FALSE))/100</f>
        <v>2.7942762611020799E-2</v>
      </c>
      <c r="T8" s="80">
        <f>(VLOOKUP($A7,'ADR Raw Data'!$B$6:$BE$49,'ADR Raw Data'!BB$1,FALSE))/100</f>
        <v>1.84976504845464E-2</v>
      </c>
      <c r="U8" s="79">
        <f>(VLOOKUP($A7,'ADR Raw Data'!$B$6:$BE$49,'ADR Raw Data'!BC$1,FALSE))/100</f>
        <v>2.3262742717010402E-2</v>
      </c>
      <c r="V8" s="81">
        <f>(VLOOKUP($A7,'ADR Raw Data'!$B$6:$BE$49,'ADR Raw Data'!BE$1,FALSE))/100</f>
        <v>1.9494524382496401E-3</v>
      </c>
      <c r="X8" s="78">
        <f>(VLOOKUP($A7,'RevPAR Raw Data'!$B$6:$BE$49,'RevPAR Raw Data'!AT$1,FALSE))/100</f>
        <v>3.1580910541057799E-2</v>
      </c>
      <c r="Y8" s="79">
        <f>(VLOOKUP($A7,'RevPAR Raw Data'!$B$6:$BE$49,'RevPAR Raw Data'!AU$1,FALSE))/100</f>
        <v>-1.8277157628159399E-3</v>
      </c>
      <c r="Z8" s="79">
        <f>(VLOOKUP($A7,'RevPAR Raw Data'!$B$6:$BE$49,'RevPAR Raw Data'!AV$1,FALSE))/100</f>
        <v>1.19376993177382E-2</v>
      </c>
      <c r="AA8" s="79">
        <f>(VLOOKUP($A7,'RevPAR Raw Data'!$B$6:$BE$49,'RevPAR Raw Data'!AW$1,FALSE))/100</f>
        <v>-1.88050875397748E-3</v>
      </c>
      <c r="AB8" s="79">
        <f>(VLOOKUP($A7,'RevPAR Raw Data'!$B$6:$BE$49,'RevPAR Raw Data'!AX$1,FALSE))/100</f>
        <v>-1.89628973847136E-3</v>
      </c>
      <c r="AC8" s="79">
        <f>(VLOOKUP($A7,'RevPAR Raw Data'!$B$6:$BE$49,'RevPAR Raw Data'!AY$1,FALSE))/100</f>
        <v>6.2705387132075399E-3</v>
      </c>
      <c r="AD8" s="80">
        <f>(VLOOKUP($A7,'RevPAR Raw Data'!$B$6:$BE$49,'RevPAR Raw Data'!BA$1,FALSE))/100</f>
        <v>6.8272835209851793E-2</v>
      </c>
      <c r="AE8" s="80">
        <f>(VLOOKUP($A7,'RevPAR Raw Data'!$B$6:$BE$49,'RevPAR Raw Data'!BB$1,FALSE))/100</f>
        <v>5.3371131678661303E-2</v>
      </c>
      <c r="AF8" s="79">
        <f>(VLOOKUP($A7,'RevPAR Raw Data'!$B$6:$BE$49,'RevPAR Raw Data'!BC$1,FALSE))/100</f>
        <v>6.0858909329979401E-2</v>
      </c>
      <c r="AG8" s="81">
        <f>(VLOOKUP($A7,'RevPAR Raw Data'!$B$6:$BE$49,'RevPAR Raw Data'!BE$1,FALSE))/100</f>
        <v>2.4294784462654401E-2</v>
      </c>
    </row>
    <row r="9" spans="1:33" x14ac:dyDescent="0.2">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3" x14ac:dyDescent="0.2">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3" x14ac:dyDescent="0.2">
      <c r="A11" s="105" t="s">
        <v>17</v>
      </c>
      <c r="B11" s="82">
        <f>(VLOOKUP($A11,'Occupancy Raw Data'!$B$8:$BE$51,'Occupancy Raw Data'!AG$3,FALSE))/100</f>
        <v>0.50442401110339996</v>
      </c>
      <c r="C11" s="88">
        <f>(VLOOKUP($A11,'Occupancy Raw Data'!$B$8:$BE$51,'Occupancy Raw Data'!AH$3,FALSE))/100</f>
        <v>0.64495142262317795</v>
      </c>
      <c r="D11" s="88">
        <f>(VLOOKUP($A11,'Occupancy Raw Data'!$B$8:$BE$51,'Occupancy Raw Data'!AI$3,FALSE))/100</f>
        <v>0.69916724496877092</v>
      </c>
      <c r="E11" s="88">
        <f>(VLOOKUP($A11,'Occupancy Raw Data'!$B$8:$BE$51,'Occupancy Raw Data'!AJ$3,FALSE))/100</f>
        <v>0.6767869535045099</v>
      </c>
      <c r="F11" s="88">
        <f>(VLOOKUP($A11,'Occupancy Raw Data'!$B$8:$BE$51,'Occupancy Raw Data'!AK$3,FALSE))/100</f>
        <v>0.67210270645385095</v>
      </c>
      <c r="G11" s="89">
        <f>(VLOOKUP($A11,'Occupancy Raw Data'!$B$8:$BE$51,'Occupancy Raw Data'!AL$3,FALSE))/100</f>
        <v>0.63948646773074203</v>
      </c>
      <c r="H11" s="88">
        <f>(VLOOKUP($A11,'Occupancy Raw Data'!$B$8:$BE$51,'Occupancy Raw Data'!AN$3,FALSE))/100</f>
        <v>0.73412560721720999</v>
      </c>
      <c r="I11" s="88">
        <f>(VLOOKUP($A11,'Occupancy Raw Data'!$B$8:$BE$51,'Occupancy Raw Data'!AO$3,FALSE))/100</f>
        <v>0.729354614850798</v>
      </c>
      <c r="J11" s="89">
        <f>(VLOOKUP($A11,'Occupancy Raw Data'!$B$8:$BE$51,'Occupancy Raw Data'!AP$3,FALSE))/100</f>
        <v>0.73174011103400405</v>
      </c>
      <c r="K11" s="83">
        <f>(VLOOKUP($A11,'Occupancy Raw Data'!$B$8:$BE$51,'Occupancy Raw Data'!AR$3,FALSE))/100</f>
        <v>0.66584465153167405</v>
      </c>
      <c r="M11" s="110">
        <f>VLOOKUP($A11,'ADR Raw Data'!$B$6:$BE$49,'ADR Raw Data'!AG$1,FALSE)</f>
        <v>302.85119862424699</v>
      </c>
      <c r="N11" s="111">
        <f>VLOOKUP($A11,'ADR Raw Data'!$B$6:$BE$49,'ADR Raw Data'!AH$1,FALSE)</f>
        <v>297.57400000000001</v>
      </c>
      <c r="O11" s="111">
        <f>VLOOKUP($A11,'ADR Raw Data'!$B$6:$BE$49,'ADR Raw Data'!AI$1,FALSE)</f>
        <v>303.28819478908099</v>
      </c>
      <c r="P11" s="111">
        <f>VLOOKUP($A11,'ADR Raw Data'!$B$6:$BE$49,'ADR Raw Data'!AJ$1,FALSE)</f>
        <v>297.053345296077</v>
      </c>
      <c r="Q11" s="111">
        <f>VLOOKUP($A11,'ADR Raw Data'!$B$6:$BE$49,'ADR Raw Data'!AK$1,FALSE)</f>
        <v>312.96786654620502</v>
      </c>
      <c r="R11" s="112">
        <f>VLOOKUP($A11,'ADR Raw Data'!$B$6:$BE$49,'ADR Raw Data'!AL$1,FALSE)</f>
        <v>302.78161937059099</v>
      </c>
      <c r="S11" s="111">
        <f>VLOOKUP($A11,'ADR Raw Data'!$B$6:$BE$49,'ADR Raw Data'!AN$1,FALSE)</f>
        <v>372.17194966323899</v>
      </c>
      <c r="T11" s="111">
        <f>VLOOKUP($A11,'ADR Raw Data'!$B$6:$BE$49,'ADR Raw Data'!AO$1,FALSE)</f>
        <v>363.02137844909601</v>
      </c>
      <c r="U11" s="112">
        <f>VLOOKUP($A11,'ADR Raw Data'!$B$6:$BE$49,'ADR Raw Data'!AP$1,FALSE)</f>
        <v>367.61157963368998</v>
      </c>
      <c r="V11" s="113">
        <f>VLOOKUP($A11,'ADR Raw Data'!$B$6:$BE$49,'ADR Raw Data'!AR$1,FALSE)</f>
        <v>323.13758258733299</v>
      </c>
      <c r="X11" s="110">
        <f>VLOOKUP($A11,'RevPAR Raw Data'!$B$6:$BE$49,'RevPAR Raw Data'!AG$1,FALSE)</f>
        <v>152.76541637751501</v>
      </c>
      <c r="Y11" s="111">
        <f>VLOOKUP($A11,'RevPAR Raw Data'!$B$6:$BE$49,'RevPAR Raw Data'!AH$1,FALSE)</f>
        <v>191.92077463566901</v>
      </c>
      <c r="Z11" s="111">
        <f>VLOOKUP($A11,'RevPAR Raw Data'!$B$6:$BE$49,'RevPAR Raw Data'!AI$1,FALSE)</f>
        <v>212.04917158223401</v>
      </c>
      <c r="AA11" s="111">
        <f>VLOOKUP($A11,'RevPAR Raw Data'!$B$6:$BE$49,'RevPAR Raw Data'!AJ$1,FALSE)</f>
        <v>201.04182859125601</v>
      </c>
      <c r="AB11" s="111">
        <f>VLOOKUP($A11,'RevPAR Raw Data'!$B$6:$BE$49,'RevPAR Raw Data'!AK$1,FALSE)</f>
        <v>210.346550138792</v>
      </c>
      <c r="AC11" s="112">
        <f>VLOOKUP($A11,'RevPAR Raw Data'!$B$6:$BE$49,'RevPAR Raw Data'!AL$1,FALSE)</f>
        <v>193.62474826509299</v>
      </c>
      <c r="AD11" s="111">
        <f>VLOOKUP($A11,'RevPAR Raw Data'!$B$6:$BE$49,'RevPAR Raw Data'!AN$1,FALSE)</f>
        <v>273.22095853573899</v>
      </c>
      <c r="AE11" s="111">
        <f>VLOOKUP($A11,'RevPAR Raw Data'!$B$6:$BE$49,'RevPAR Raw Data'!AO$1,FALSE)</f>
        <v>264.77131766134602</v>
      </c>
      <c r="AF11" s="112">
        <f>VLOOKUP($A11,'RevPAR Raw Data'!$B$6:$BE$49,'RevPAR Raw Data'!AP$1,FALSE)</f>
        <v>268.99613809854202</v>
      </c>
      <c r="AG11" s="113">
        <f>VLOOKUP($A11,'RevPAR Raw Data'!$B$6:$BE$49,'RevPAR Raw Data'!AR$1,FALSE)</f>
        <v>215.15943107465</v>
      </c>
    </row>
    <row r="12" spans="1:33" x14ac:dyDescent="0.2">
      <c r="A12" s="90" t="s">
        <v>14</v>
      </c>
      <c r="B12" s="78">
        <f>(VLOOKUP($A11,'Occupancy Raw Data'!$B$8:$BE$51,'Occupancy Raw Data'!AT$3,FALSE))/100</f>
        <v>4.8766469128652595E-2</v>
      </c>
      <c r="C12" s="79">
        <f>(VLOOKUP($A11,'Occupancy Raw Data'!$B$8:$BE$51,'Occupancy Raw Data'!AU$3,FALSE))/100</f>
        <v>6.9675530204295691E-2</v>
      </c>
      <c r="D12" s="79">
        <f>(VLOOKUP($A11,'Occupancy Raw Data'!$B$8:$BE$51,'Occupancy Raw Data'!AV$3,FALSE))/100</f>
        <v>0.12630620845025001</v>
      </c>
      <c r="E12" s="79">
        <f>(VLOOKUP($A11,'Occupancy Raw Data'!$B$8:$BE$51,'Occupancy Raw Data'!AW$3,FALSE))/100</f>
        <v>2.4172952285920101E-2</v>
      </c>
      <c r="F12" s="79">
        <f>(VLOOKUP($A11,'Occupancy Raw Data'!$B$8:$BE$51,'Occupancy Raw Data'!AX$3,FALSE))/100</f>
        <v>5.0927537752809802E-2</v>
      </c>
      <c r="G12" s="79">
        <f>(VLOOKUP($A11,'Occupancy Raw Data'!$B$8:$BE$51,'Occupancy Raw Data'!AY$3,FALSE))/100</f>
        <v>6.4031257839740799E-2</v>
      </c>
      <c r="H12" s="80">
        <f>(VLOOKUP($A11,'Occupancy Raw Data'!$B$8:$BE$51,'Occupancy Raw Data'!BA$3,FALSE))/100</f>
        <v>0.16332995468553102</v>
      </c>
      <c r="I12" s="80">
        <f>(VLOOKUP($A11,'Occupancy Raw Data'!$B$8:$BE$51,'Occupancy Raw Data'!BB$3,FALSE))/100</f>
        <v>0.11584692266744601</v>
      </c>
      <c r="J12" s="79">
        <f>(VLOOKUP($A11,'Occupancy Raw Data'!$B$8:$BE$51,'Occupancy Raw Data'!BC$3,FALSE))/100</f>
        <v>0.13917119164407599</v>
      </c>
      <c r="K12" s="81">
        <f>(VLOOKUP($A11,'Occupancy Raw Data'!$B$8:$BE$51,'Occupancy Raw Data'!BE$3,FALSE))/100</f>
        <v>8.6534295951583892E-2</v>
      </c>
      <c r="M12" s="78">
        <f>(VLOOKUP($A11,'ADR Raw Data'!$B$6:$BE$49,'ADR Raw Data'!AT$1,FALSE))/100</f>
        <v>1.2817292386778301E-2</v>
      </c>
      <c r="N12" s="79">
        <f>(VLOOKUP($A11,'ADR Raw Data'!$B$6:$BE$49,'ADR Raw Data'!AU$1,FALSE))/100</f>
        <v>2.2659062058359599E-2</v>
      </c>
      <c r="O12" s="79">
        <f>(VLOOKUP($A11,'ADR Raw Data'!$B$6:$BE$49,'ADR Raw Data'!AV$1,FALSE))/100</f>
        <v>-4.9939682993216401E-3</v>
      </c>
      <c r="P12" s="79">
        <f>(VLOOKUP($A11,'ADR Raw Data'!$B$6:$BE$49,'ADR Raw Data'!AW$1,FALSE))/100</f>
        <v>-3.9038892956001797E-2</v>
      </c>
      <c r="Q12" s="79">
        <f>(VLOOKUP($A11,'ADR Raw Data'!$B$6:$BE$49,'ADR Raw Data'!AX$1,FALSE))/100</f>
        <v>-3.1799171282816401E-3</v>
      </c>
      <c r="R12" s="79">
        <f>(VLOOKUP($A11,'ADR Raw Data'!$B$6:$BE$49,'ADR Raw Data'!AY$1,FALSE))/100</f>
        <v>-4.0242895336848996E-3</v>
      </c>
      <c r="S12" s="80">
        <f>(VLOOKUP($A11,'ADR Raw Data'!$B$6:$BE$49,'ADR Raw Data'!BA$1,FALSE))/100</f>
        <v>2.5595286029933301E-2</v>
      </c>
      <c r="T12" s="80">
        <f>(VLOOKUP($A11,'ADR Raw Data'!$B$6:$BE$49,'ADR Raw Data'!BB$1,FALSE))/100</f>
        <v>-7.7698229467302905E-3</v>
      </c>
      <c r="U12" s="79">
        <f>(VLOOKUP($A11,'ADR Raw Data'!$B$6:$BE$49,'ADR Raw Data'!BC$1,FALSE))/100</f>
        <v>8.8129370629073805E-3</v>
      </c>
      <c r="V12" s="81">
        <f>(VLOOKUP($A11,'ADR Raw Data'!$B$6:$BE$49,'ADR Raw Data'!BE$1,FALSE))/100</f>
        <v>3.2454155133471302E-3</v>
      </c>
      <c r="X12" s="78">
        <f>(VLOOKUP($A11,'RevPAR Raw Data'!$B$6:$BE$49,'RevPAR Raw Data'!AT$1,FALSE))/100</f>
        <v>6.2208815608923704E-2</v>
      </c>
      <c r="Y12" s="79">
        <f>(VLOOKUP($A11,'RevPAR Raw Data'!$B$6:$BE$49,'RevPAR Raw Data'!AU$1,FALSE))/100</f>
        <v>9.3913374425503696E-2</v>
      </c>
      <c r="Z12" s="79">
        <f>(VLOOKUP($A11,'RevPAR Raw Data'!$B$6:$BE$49,'RevPAR Raw Data'!AV$1,FALSE))/100</f>
        <v>0.12068147094992099</v>
      </c>
      <c r="AA12" s="79">
        <f>(VLOOKUP($A11,'RevPAR Raw Data'!$B$6:$BE$49,'RevPAR Raw Data'!AW$1,FALSE))/100</f>
        <v>-1.5809625966802202E-2</v>
      </c>
      <c r="AB12" s="79">
        <f>(VLOOKUP($A11,'RevPAR Raw Data'!$B$6:$BE$49,'RevPAR Raw Data'!AX$1,FALSE))/100</f>
        <v>4.7585675274926797E-2</v>
      </c>
      <c r="AC12" s="79">
        <f>(VLOOKUP($A11,'RevPAR Raw Data'!$B$6:$BE$49,'RevPAR Raw Data'!AY$1,FALSE))/100</f>
        <v>5.9749287985302803E-2</v>
      </c>
      <c r="AD12" s="80">
        <f>(VLOOKUP($A11,'RevPAR Raw Data'!$B$6:$BE$49,'RevPAR Raw Data'!BA$1,FALSE))/100</f>
        <v>0.19310571762289602</v>
      </c>
      <c r="AE12" s="80">
        <f>(VLOOKUP($A11,'RevPAR Raw Data'!$B$6:$BE$49,'RevPAR Raw Data'!BB$1,FALSE))/100</f>
        <v>0.10717698964266599</v>
      </c>
      <c r="AF12" s="79">
        <f>(VLOOKUP($A11,'RevPAR Raw Data'!$B$6:$BE$49,'RevPAR Raw Data'!BC$1,FALSE))/100</f>
        <v>0.14921063565991199</v>
      </c>
      <c r="AG12" s="81">
        <f>(VLOOKUP($A11,'RevPAR Raw Data'!$B$6:$BE$49,'RevPAR Raw Data'!BE$1,FALSE))/100</f>
        <v>9.0060551211448903E-2</v>
      </c>
    </row>
    <row r="13" spans="1:33" x14ac:dyDescent="0.2">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3" x14ac:dyDescent="0.2">
      <c r="A14" s="105" t="s">
        <v>18</v>
      </c>
      <c r="B14" s="82">
        <f>(VLOOKUP($A14,'Occupancy Raw Data'!$B$8:$BE$51,'Occupancy Raw Data'!AG$3,FALSE))/100</f>
        <v>0.56741025502192799</v>
      </c>
      <c r="C14" s="88">
        <f>(VLOOKUP($A14,'Occupancy Raw Data'!$B$8:$BE$51,'Occupancy Raw Data'!AH$3,FALSE))/100</f>
        <v>0.69017452668435297</v>
      </c>
      <c r="D14" s="88">
        <f>(VLOOKUP($A14,'Occupancy Raw Data'!$B$8:$BE$51,'Occupancy Raw Data'!AI$3,FALSE))/100</f>
        <v>0.74850445280567302</v>
      </c>
      <c r="E14" s="88">
        <f>(VLOOKUP($A14,'Occupancy Raw Data'!$B$8:$BE$51,'Occupancy Raw Data'!AJ$3,FALSE))/100</f>
        <v>0.74259444730169899</v>
      </c>
      <c r="F14" s="88">
        <f>(VLOOKUP($A14,'Occupancy Raw Data'!$B$8:$BE$51,'Occupancy Raw Data'!AK$3,FALSE))/100</f>
        <v>0.71733030163585298</v>
      </c>
      <c r="G14" s="89">
        <f>(VLOOKUP($A14,'Occupancy Raw Data'!$B$8:$BE$51,'Occupancy Raw Data'!AL$3,FALSE))/100</f>
        <v>0.69320628389413697</v>
      </c>
      <c r="H14" s="88">
        <f>(VLOOKUP($A14,'Occupancy Raw Data'!$B$8:$BE$51,'Occupancy Raw Data'!AN$3,FALSE))/100</f>
        <v>0.790614369885138</v>
      </c>
      <c r="I14" s="88">
        <f>(VLOOKUP($A14,'Occupancy Raw Data'!$B$8:$BE$51,'Occupancy Raw Data'!AO$3,FALSE))/100</f>
        <v>0.78054480325546505</v>
      </c>
      <c r="J14" s="89">
        <f>(VLOOKUP($A14,'Occupancy Raw Data'!$B$8:$BE$51,'Occupancy Raw Data'!AP$3,FALSE))/100</f>
        <v>0.78557958657030103</v>
      </c>
      <c r="K14" s="83">
        <f>(VLOOKUP($A14,'Occupancy Raw Data'!$B$8:$BE$51,'Occupancy Raw Data'!AR$3,FALSE))/100</f>
        <v>0.71959967670955194</v>
      </c>
      <c r="M14" s="110">
        <f>VLOOKUP($A14,'ADR Raw Data'!$B$6:$BE$49,'ADR Raw Data'!AG$1,FALSE)</f>
        <v>183.46504572419099</v>
      </c>
      <c r="N14" s="111">
        <f>VLOOKUP($A14,'ADR Raw Data'!$B$6:$BE$49,'ADR Raw Data'!AH$1,FALSE)</f>
        <v>199.74962644316801</v>
      </c>
      <c r="O14" s="111">
        <f>VLOOKUP($A14,'ADR Raw Data'!$B$6:$BE$49,'ADR Raw Data'!AI$1,FALSE)</f>
        <v>210.70846087082299</v>
      </c>
      <c r="P14" s="111">
        <f>VLOOKUP($A14,'ADR Raw Data'!$B$6:$BE$49,'ADR Raw Data'!AJ$1,FALSE)</f>
        <v>208.62220276788801</v>
      </c>
      <c r="Q14" s="111">
        <f>VLOOKUP($A14,'ADR Raw Data'!$B$6:$BE$49,'ADR Raw Data'!AK$1,FALSE)</f>
        <v>198.826877775122</v>
      </c>
      <c r="R14" s="112">
        <f>VLOOKUP($A14,'ADR Raw Data'!$B$6:$BE$49,'ADR Raw Data'!AL$1,FALSE)</f>
        <v>201.16075732330799</v>
      </c>
      <c r="S14" s="111">
        <f>VLOOKUP($A14,'ADR Raw Data'!$B$6:$BE$49,'ADR Raw Data'!AN$1,FALSE)</f>
        <v>211.28317850336001</v>
      </c>
      <c r="T14" s="111">
        <f>VLOOKUP($A14,'ADR Raw Data'!$B$6:$BE$49,'ADR Raw Data'!AO$1,FALSE)</f>
        <v>207.05206341683299</v>
      </c>
      <c r="U14" s="112">
        <f>VLOOKUP($A14,'ADR Raw Data'!$B$6:$BE$49,'ADR Raw Data'!AP$1,FALSE)</f>
        <v>209.181179578475</v>
      </c>
      <c r="V14" s="113">
        <f>VLOOKUP($A14,'ADR Raw Data'!$B$6:$BE$49,'ADR Raw Data'!AR$1,FALSE)</f>
        <v>203.66251484112701</v>
      </c>
      <c r="X14" s="110">
        <f>VLOOKUP($A14,'RevPAR Raw Data'!$B$6:$BE$49,'RevPAR Raw Data'!AG$1,FALSE)</f>
        <v>104.09994838197299</v>
      </c>
      <c r="Y14" s="111">
        <f>VLOOKUP($A14,'RevPAR Raw Data'!$B$6:$BE$49,'RevPAR Raw Data'!AH$1,FALSE)</f>
        <v>137.86210388578999</v>
      </c>
      <c r="Z14" s="111">
        <f>VLOOKUP($A14,'RevPAR Raw Data'!$B$6:$BE$49,'RevPAR Raw Data'!AI$1,FALSE)</f>
        <v>157.71622120564101</v>
      </c>
      <c r="AA14" s="111">
        <f>VLOOKUP($A14,'RevPAR Raw Data'!$B$6:$BE$49,'RevPAR Raw Data'!AJ$1,FALSE)</f>
        <v>154.92168935928299</v>
      </c>
      <c r="AB14" s="111">
        <f>VLOOKUP($A14,'RevPAR Raw Data'!$B$6:$BE$49,'RevPAR Raw Data'!AK$1,FALSE)</f>
        <v>142.62454420774301</v>
      </c>
      <c r="AC14" s="112">
        <f>VLOOKUP($A14,'RevPAR Raw Data'!$B$6:$BE$49,'RevPAR Raw Data'!AL$1,FALSE)</f>
        <v>139.445901049421</v>
      </c>
      <c r="AD14" s="111">
        <f>VLOOKUP($A14,'RevPAR Raw Data'!$B$6:$BE$49,'RevPAR Raw Data'!AN$1,FALSE)</f>
        <v>167.043517039763</v>
      </c>
      <c r="AE14" s="111">
        <f>VLOOKUP($A14,'RevPAR Raw Data'!$B$6:$BE$49,'RevPAR Raw Data'!AO$1,FALSE)</f>
        <v>161.61341210333001</v>
      </c>
      <c r="AF14" s="112">
        <f>VLOOKUP($A14,'RevPAR Raw Data'!$B$6:$BE$49,'RevPAR Raw Data'!AP$1,FALSE)</f>
        <v>164.32846457154699</v>
      </c>
      <c r="AG14" s="113">
        <f>VLOOKUP($A14,'RevPAR Raw Data'!$B$6:$BE$49,'RevPAR Raw Data'!AR$1,FALSE)</f>
        <v>146.55547983752899</v>
      </c>
    </row>
    <row r="15" spans="1:33" x14ac:dyDescent="0.2">
      <c r="A15" s="90" t="s">
        <v>14</v>
      </c>
      <c r="B15" s="78">
        <f>(VLOOKUP($A14,'Occupancy Raw Data'!$B$8:$BE$51,'Occupancy Raw Data'!AT$3,FALSE))/100</f>
        <v>4.7018561098242505E-2</v>
      </c>
      <c r="C15" s="79">
        <f>(VLOOKUP($A14,'Occupancy Raw Data'!$B$8:$BE$51,'Occupancy Raw Data'!AU$3,FALSE))/100</f>
        <v>-7.49793595155516E-3</v>
      </c>
      <c r="D15" s="79">
        <f>(VLOOKUP($A14,'Occupancy Raw Data'!$B$8:$BE$51,'Occupancy Raw Data'!AV$3,FALSE))/100</f>
        <v>-3.9952816181561398E-3</v>
      </c>
      <c r="E15" s="79">
        <f>(VLOOKUP($A14,'Occupancy Raw Data'!$B$8:$BE$51,'Occupancy Raw Data'!AW$3,FALSE))/100</f>
        <v>-2.8777391045970501E-2</v>
      </c>
      <c r="F15" s="79">
        <f>(VLOOKUP($A14,'Occupancy Raw Data'!$B$8:$BE$51,'Occupancy Raw Data'!AX$3,FALSE))/100</f>
        <v>-1.8128796038005299E-2</v>
      </c>
      <c r="G15" s="79">
        <f>(VLOOKUP($A14,'Occupancy Raw Data'!$B$8:$BE$51,'Occupancy Raw Data'!AY$3,FALSE))/100</f>
        <v>-5.1963814992161709E-3</v>
      </c>
      <c r="H15" s="80">
        <f>(VLOOKUP($A14,'Occupancy Raw Data'!$B$8:$BE$51,'Occupancy Raw Data'!BA$3,FALSE))/100</f>
        <v>5.6882755882947195E-2</v>
      </c>
      <c r="I15" s="80">
        <f>(VLOOKUP($A14,'Occupancy Raw Data'!$B$8:$BE$51,'Occupancy Raw Data'!BB$3,FALSE))/100</f>
        <v>6.6512689793385302E-2</v>
      </c>
      <c r="J15" s="79">
        <f>(VLOOKUP($A14,'Occupancy Raw Data'!$B$8:$BE$51,'Occupancy Raw Data'!BC$3,FALSE))/100</f>
        <v>6.1645028587542096E-2</v>
      </c>
      <c r="K15" s="81">
        <f>(VLOOKUP($A14,'Occupancy Raw Data'!$B$8:$BE$51,'Occupancy Raw Data'!BE$3,FALSE))/100</f>
        <v>1.4730119457715501E-2</v>
      </c>
      <c r="M15" s="78">
        <f>(VLOOKUP($A14,'ADR Raw Data'!$B$6:$BE$49,'ADR Raw Data'!AT$1,FALSE))/100</f>
        <v>1.3379511023707999E-2</v>
      </c>
      <c r="N15" s="79">
        <f>(VLOOKUP($A14,'ADR Raw Data'!$B$6:$BE$49,'ADR Raw Data'!AU$1,FALSE))/100</f>
        <v>7.0571430000940906E-3</v>
      </c>
      <c r="O15" s="79">
        <f>(VLOOKUP($A14,'ADR Raw Data'!$B$6:$BE$49,'ADR Raw Data'!AV$1,FALSE))/100</f>
        <v>1.56859413726315E-2</v>
      </c>
      <c r="P15" s="79">
        <f>(VLOOKUP($A14,'ADR Raw Data'!$B$6:$BE$49,'ADR Raw Data'!AW$1,FALSE))/100</f>
        <v>1.08065279370619E-2</v>
      </c>
      <c r="Q15" s="79">
        <f>(VLOOKUP($A14,'ADR Raw Data'!$B$6:$BE$49,'ADR Raw Data'!AX$1,FALSE))/100</f>
        <v>3.5782926565526602E-3</v>
      </c>
      <c r="R15" s="79">
        <f>(VLOOKUP($A14,'ADR Raw Data'!$B$6:$BE$49,'ADR Raw Data'!AY$1,FALSE))/100</f>
        <v>9.1316718192355692E-3</v>
      </c>
      <c r="S15" s="80">
        <f>(VLOOKUP($A14,'ADR Raw Data'!$B$6:$BE$49,'ADR Raw Data'!BA$1,FALSE))/100</f>
        <v>4.00721169918513E-2</v>
      </c>
      <c r="T15" s="80">
        <f>(VLOOKUP($A14,'ADR Raw Data'!$B$6:$BE$49,'ADR Raw Data'!BB$1,FALSE))/100</f>
        <v>3.2773092277994097E-2</v>
      </c>
      <c r="U15" s="79">
        <f>(VLOOKUP($A14,'ADR Raw Data'!$B$6:$BE$49,'ADR Raw Data'!BC$1,FALSE))/100</f>
        <v>3.6439067097522197E-2</v>
      </c>
      <c r="V15" s="81">
        <f>(VLOOKUP($A14,'ADR Raw Data'!$B$6:$BE$49,'ADR Raw Data'!BE$1,FALSE))/100</f>
        <v>1.7896296084549602E-2</v>
      </c>
      <c r="X15" s="78">
        <f>(VLOOKUP($A14,'RevPAR Raw Data'!$B$6:$BE$49,'RevPAR Raw Data'!AT$1,FALSE))/100</f>
        <v>6.1027157478483397E-2</v>
      </c>
      <c r="Y15" s="79">
        <f>(VLOOKUP($A14,'RevPAR Raw Data'!$B$6:$BE$49,'RevPAR Raw Data'!AU$1,FALSE))/100</f>
        <v>-4.9370695767674303E-4</v>
      </c>
      <c r="Z15" s="79">
        <f>(VLOOKUP($A14,'RevPAR Raw Data'!$B$6:$BE$49,'RevPAR Raw Data'!AV$1,FALSE))/100</f>
        <v>1.16279900012458E-2</v>
      </c>
      <c r="AA15" s="79">
        <f>(VLOOKUP($A14,'RevPAR Raw Data'!$B$6:$BE$49,'RevPAR Raw Data'!AW$1,FALSE))/100</f>
        <v>-1.82818467892026E-2</v>
      </c>
      <c r="AB15" s="79">
        <f>(VLOOKUP($A14,'RevPAR Raw Data'!$B$6:$BE$49,'RevPAR Raw Data'!AX$1,FALSE))/100</f>
        <v>-1.46153735191876E-2</v>
      </c>
      <c r="AC15" s="79">
        <f>(VLOOKUP($A14,'RevPAR Raw Data'!$B$6:$BE$49,'RevPAR Raw Data'!AY$1,FALSE))/100</f>
        <v>3.8878386695210001E-3</v>
      </c>
      <c r="AD15" s="80">
        <f>(VLOOKUP($A14,'RevPAR Raw Data'!$B$6:$BE$49,'RevPAR Raw Data'!BA$1,FALSE))/100</f>
        <v>9.9234285323358901E-2</v>
      </c>
      <c r="AE15" s="80">
        <f>(VLOOKUP($A14,'RevPAR Raw Data'!$B$6:$BE$49,'RevPAR Raw Data'!BB$1,FALSE))/100</f>
        <v>0.101465608591635</v>
      </c>
      <c r="AF15" s="79">
        <f>(VLOOKUP($A14,'RevPAR Raw Data'!$B$6:$BE$49,'RevPAR Raw Data'!BC$1,FALSE))/100</f>
        <v>0.10033038301799399</v>
      </c>
      <c r="AG15" s="81">
        <f>(VLOOKUP($A14,'RevPAR Raw Data'!$B$6:$BE$49,'RevPAR Raw Data'!BE$1,FALSE))/100</f>
        <v>3.2890030121441198E-2</v>
      </c>
    </row>
    <row r="16" spans="1:33" x14ac:dyDescent="0.2">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x14ac:dyDescent="0.2">
      <c r="A17" s="105" t="s">
        <v>19</v>
      </c>
      <c r="B17" s="82">
        <f>(VLOOKUP($A17,'Occupancy Raw Data'!$B$8:$BE$51,'Occupancy Raw Data'!AG$3,FALSE))/100</f>
        <v>0.60366016366223907</v>
      </c>
      <c r="C17" s="88">
        <f>(VLOOKUP($A17,'Occupancy Raw Data'!$B$8:$BE$51,'Occupancy Raw Data'!AH$3,FALSE))/100</f>
        <v>0.72561517936554909</v>
      </c>
      <c r="D17" s="88">
        <f>(VLOOKUP($A17,'Occupancy Raw Data'!$B$8:$BE$51,'Occupancy Raw Data'!AI$3,FALSE))/100</f>
        <v>0.77621553513193009</v>
      </c>
      <c r="E17" s="88">
        <f>(VLOOKUP($A17,'Occupancy Raw Data'!$B$8:$BE$51,'Occupancy Raw Data'!AJ$3,FALSE))/100</f>
        <v>0.77578565075600292</v>
      </c>
      <c r="F17" s="88">
        <f>(VLOOKUP($A17,'Occupancy Raw Data'!$B$8:$BE$51,'Occupancy Raw Data'!AK$3,FALSE))/100</f>
        <v>0.75495108212273909</v>
      </c>
      <c r="G17" s="89">
        <f>(VLOOKUP($A17,'Occupancy Raw Data'!$B$8:$BE$51,'Occupancy Raw Data'!AL$3,FALSE))/100</f>
        <v>0.72724698780892694</v>
      </c>
      <c r="H17" s="88">
        <f>(VLOOKUP($A17,'Occupancy Raw Data'!$B$8:$BE$51,'Occupancy Raw Data'!AN$3,FALSE))/100</f>
        <v>0.82162763118885196</v>
      </c>
      <c r="I17" s="88">
        <f>(VLOOKUP($A17,'Occupancy Raw Data'!$B$8:$BE$51,'Occupancy Raw Data'!AO$3,FALSE))/100</f>
        <v>0.80858286391935907</v>
      </c>
      <c r="J17" s="89">
        <f>(VLOOKUP($A17,'Occupancy Raw Data'!$B$8:$BE$51,'Occupancy Raw Data'!AP$3,FALSE))/100</f>
        <v>0.81510524755410596</v>
      </c>
      <c r="K17" s="83">
        <f>(VLOOKUP($A17,'Occupancy Raw Data'!$B$8:$BE$51,'Occupancy Raw Data'!AR$3,FALSE))/100</f>
        <v>0.75234956037067702</v>
      </c>
      <c r="M17" s="110">
        <f>VLOOKUP($A17,'ADR Raw Data'!$B$6:$BE$49,'ADR Raw Data'!AG$1,FALSE)</f>
        <v>146.96130351994799</v>
      </c>
      <c r="N17" s="111">
        <f>VLOOKUP($A17,'ADR Raw Data'!$B$6:$BE$49,'ADR Raw Data'!AH$1,FALSE)</f>
        <v>154.866683446612</v>
      </c>
      <c r="O17" s="111">
        <f>VLOOKUP($A17,'ADR Raw Data'!$B$6:$BE$49,'ADR Raw Data'!AI$1,FALSE)</f>
        <v>161.30195354421801</v>
      </c>
      <c r="P17" s="111">
        <f>VLOOKUP($A17,'ADR Raw Data'!$B$6:$BE$49,'ADR Raw Data'!AJ$1,FALSE)</f>
        <v>161.07915902809199</v>
      </c>
      <c r="Q17" s="111">
        <f>VLOOKUP($A17,'ADR Raw Data'!$B$6:$BE$49,'ADR Raw Data'!AK$1,FALSE)</f>
        <v>155.67459414224501</v>
      </c>
      <c r="R17" s="112">
        <f>VLOOKUP($A17,'ADR Raw Data'!$B$6:$BE$49,'ADR Raw Data'!AL$1,FALSE)</f>
        <v>156.42126565633299</v>
      </c>
      <c r="S17" s="111">
        <f>VLOOKUP($A17,'ADR Raw Data'!$B$6:$BE$49,'ADR Raw Data'!AN$1,FALSE)</f>
        <v>169.40436818460401</v>
      </c>
      <c r="T17" s="111">
        <f>VLOOKUP($A17,'ADR Raw Data'!$B$6:$BE$49,'ADR Raw Data'!AO$1,FALSE)</f>
        <v>167.267346875171</v>
      </c>
      <c r="U17" s="112">
        <f>VLOOKUP($A17,'ADR Raw Data'!$B$6:$BE$49,'ADR Raw Data'!AP$1,FALSE)</f>
        <v>168.344407636059</v>
      </c>
      <c r="V17" s="113">
        <f>VLOOKUP($A17,'ADR Raw Data'!$B$6:$BE$49,'ADR Raw Data'!AR$1,FALSE)</f>
        <v>160.11206442876099</v>
      </c>
      <c r="X17" s="110">
        <f>VLOOKUP($A17,'RevPAR Raw Data'!$B$6:$BE$49,'RevPAR Raw Data'!AG$1,FALSE)</f>
        <v>88.714684534867899</v>
      </c>
      <c r="Y17" s="111">
        <f>VLOOKUP($A17,'RevPAR Raw Data'!$B$6:$BE$49,'RevPAR Raw Data'!AH$1,FALSE)</f>
        <v>112.37361628686099</v>
      </c>
      <c r="Z17" s="111">
        <f>VLOOKUP($A17,'RevPAR Raw Data'!$B$6:$BE$49,'RevPAR Raw Data'!AI$1,FALSE)</f>
        <v>125.205082188151</v>
      </c>
      <c r="AA17" s="111">
        <f>VLOOKUP($A17,'RevPAR Raw Data'!$B$6:$BE$49,'RevPAR Raw Data'!AJ$1,FALSE)</f>
        <v>124.962900209838</v>
      </c>
      <c r="AB17" s="111">
        <f>VLOOKUP($A17,'RevPAR Raw Data'!$B$6:$BE$49,'RevPAR Raw Data'!AK$1,FALSE)</f>
        <v>117.526703306706</v>
      </c>
      <c r="AC17" s="112">
        <f>VLOOKUP($A17,'RevPAR Raw Data'!$B$6:$BE$49,'RevPAR Raw Data'!AL$1,FALSE)</f>
        <v>113.756894277828</v>
      </c>
      <c r="AD17" s="111">
        <f>VLOOKUP($A17,'RevPAR Raw Data'!$B$6:$BE$49,'RevPAR Raw Data'!AN$1,FALSE)</f>
        <v>139.18730974456</v>
      </c>
      <c r="AE17" s="111">
        <f>VLOOKUP($A17,'RevPAR Raw Data'!$B$6:$BE$49,'RevPAR Raw Data'!AO$1,FALSE)</f>
        <v>135.249510376519</v>
      </c>
      <c r="AF17" s="112">
        <f>VLOOKUP($A17,'RevPAR Raw Data'!$B$6:$BE$49,'RevPAR Raw Data'!AP$1,FALSE)</f>
        <v>137.21841006054001</v>
      </c>
      <c r="AG17" s="113">
        <f>VLOOKUP($A17,'RevPAR Raw Data'!$B$6:$BE$49,'RevPAR Raw Data'!AR$1,FALSE)</f>
        <v>120.46024128302</v>
      </c>
    </row>
    <row r="18" spans="1:33" x14ac:dyDescent="0.2">
      <c r="A18" s="90" t="s">
        <v>14</v>
      </c>
      <c r="B18" s="78">
        <f>(VLOOKUP($A17,'Occupancy Raw Data'!$B$8:$BE$51,'Occupancy Raw Data'!AT$3,FALSE))/100</f>
        <v>1.0338731261536E-2</v>
      </c>
      <c r="C18" s="79">
        <f>(VLOOKUP($A17,'Occupancy Raw Data'!$B$8:$BE$51,'Occupancy Raw Data'!AU$3,FALSE))/100</f>
        <v>-9.0048492189879897E-3</v>
      </c>
      <c r="D18" s="79">
        <f>(VLOOKUP($A17,'Occupancy Raw Data'!$B$8:$BE$51,'Occupancy Raw Data'!AV$3,FALSE))/100</f>
        <v>9.9199160097135294E-3</v>
      </c>
      <c r="E18" s="79">
        <f>(VLOOKUP($A17,'Occupancy Raw Data'!$B$8:$BE$51,'Occupancy Raw Data'!AW$3,FALSE))/100</f>
        <v>1.7393342679600499E-3</v>
      </c>
      <c r="F18" s="79">
        <f>(VLOOKUP($A17,'Occupancy Raw Data'!$B$8:$BE$51,'Occupancy Raw Data'!AX$3,FALSE))/100</f>
        <v>-1.4351348254586799E-3</v>
      </c>
      <c r="G18" s="79">
        <f>(VLOOKUP($A17,'Occupancy Raw Data'!$B$8:$BE$51,'Occupancy Raw Data'!AY$3,FALSE))/100</f>
        <v>2.0606142566760898E-3</v>
      </c>
      <c r="H18" s="80">
        <f>(VLOOKUP($A17,'Occupancy Raw Data'!$B$8:$BE$51,'Occupancy Raw Data'!BA$3,FALSE))/100</f>
        <v>2.2528918712869703E-2</v>
      </c>
      <c r="I18" s="80">
        <f>(VLOOKUP($A17,'Occupancy Raw Data'!$B$8:$BE$51,'Occupancy Raw Data'!BB$3,FALSE))/100</f>
        <v>1.49000260662756E-2</v>
      </c>
      <c r="J18" s="79">
        <f>(VLOOKUP($A17,'Occupancy Raw Data'!$B$8:$BE$51,'Occupancy Raw Data'!BC$3,FALSE))/100</f>
        <v>1.8730712953816599E-2</v>
      </c>
      <c r="K18" s="81">
        <f>(VLOOKUP($A17,'Occupancy Raw Data'!$B$8:$BE$51,'Occupancy Raw Data'!BE$3,FALSE))/100</f>
        <v>7.1624739665196203E-3</v>
      </c>
      <c r="M18" s="78">
        <f>(VLOOKUP($A17,'ADR Raw Data'!$B$6:$BE$49,'ADR Raw Data'!AT$1,FALSE))/100</f>
        <v>-6.8782456592232297E-3</v>
      </c>
      <c r="N18" s="79">
        <f>(VLOOKUP($A17,'ADR Raw Data'!$B$6:$BE$49,'ADR Raw Data'!AU$1,FALSE))/100</f>
        <v>-1.22091802905857E-2</v>
      </c>
      <c r="O18" s="79">
        <f>(VLOOKUP($A17,'ADR Raw Data'!$B$6:$BE$49,'ADR Raw Data'!AV$1,FALSE))/100</f>
        <v>-1.1557374541582E-2</v>
      </c>
      <c r="P18" s="79">
        <f>(VLOOKUP($A17,'ADR Raw Data'!$B$6:$BE$49,'ADR Raw Data'!AW$1,FALSE))/100</f>
        <v>-1.60107164740028E-2</v>
      </c>
      <c r="Q18" s="79">
        <f>(VLOOKUP($A17,'ADR Raw Data'!$B$6:$BE$49,'ADR Raw Data'!AX$1,FALSE))/100</f>
        <v>-1.2960509748133599E-2</v>
      </c>
      <c r="R18" s="79">
        <f>(VLOOKUP($A17,'ADR Raw Data'!$B$6:$BE$49,'ADR Raw Data'!AY$1,FALSE))/100</f>
        <v>-1.2247456465963001E-2</v>
      </c>
      <c r="S18" s="80">
        <f>(VLOOKUP($A17,'ADR Raw Data'!$B$6:$BE$49,'ADR Raw Data'!BA$1,FALSE))/100</f>
        <v>1.8741564674403598E-2</v>
      </c>
      <c r="T18" s="80">
        <f>(VLOOKUP($A17,'ADR Raw Data'!$B$6:$BE$49,'ADR Raw Data'!BB$1,FALSE))/100</f>
        <v>1.41329790069073E-2</v>
      </c>
      <c r="U18" s="79">
        <f>(VLOOKUP($A17,'ADR Raw Data'!$B$6:$BE$49,'ADR Raw Data'!BC$1,FALSE))/100</f>
        <v>1.6480642118581502E-2</v>
      </c>
      <c r="V18" s="81">
        <f>(VLOOKUP($A17,'ADR Raw Data'!$B$6:$BE$49,'ADR Raw Data'!BE$1,FALSE))/100</f>
        <v>-2.91894674603542E-3</v>
      </c>
      <c r="X18" s="78">
        <f>(VLOOKUP($A17,'RevPAR Raw Data'!$B$6:$BE$49,'RevPAR Raw Data'!AT$1,FALSE))/100</f>
        <v>3.3893732688913196E-3</v>
      </c>
      <c r="Y18" s="79">
        <f>(VLOOKUP($A17,'RevPAR Raw Data'!$B$6:$BE$49,'RevPAR Raw Data'!AU$1,FALSE))/100</f>
        <v>-2.1104087681969502E-2</v>
      </c>
      <c r="Z18" s="79">
        <f>(VLOOKUP($A17,'RevPAR Raw Data'!$B$6:$BE$49,'RevPAR Raw Data'!AV$1,FALSE))/100</f>
        <v>-1.7521067166137699E-3</v>
      </c>
      <c r="AA18" s="79">
        <f>(VLOOKUP($A17,'RevPAR Raw Data'!$B$6:$BE$49,'RevPAR Raw Data'!AW$1,FALSE))/100</f>
        <v>-1.4299230193860599E-2</v>
      </c>
      <c r="AB18" s="79">
        <f>(VLOOKUP($A17,'RevPAR Raw Data'!$B$6:$BE$49,'RevPAR Raw Data'!AX$1,FALSE))/100</f>
        <v>-1.43770444946971E-2</v>
      </c>
      <c r="AC18" s="79">
        <f>(VLOOKUP($A17,'RevPAR Raw Data'!$B$6:$BE$49,'RevPAR Raw Data'!AY$1,FALSE))/100</f>
        <v>-1.02120794926887E-2</v>
      </c>
      <c r="AD18" s="80">
        <f>(VLOOKUP($A17,'RevPAR Raw Data'!$B$6:$BE$49,'RevPAR Raw Data'!BA$1,FALSE))/100</f>
        <v>4.1692710574375E-2</v>
      </c>
      <c r="AE18" s="80">
        <f>(VLOOKUP($A17,'RevPAR Raw Data'!$B$6:$BE$49,'RevPAR Raw Data'!BB$1,FALSE))/100</f>
        <v>2.9243586828780001E-2</v>
      </c>
      <c r="AF18" s="79">
        <f>(VLOOKUP($A17,'RevPAR Raw Data'!$B$6:$BE$49,'RevPAR Raw Data'!BC$1,FALSE))/100</f>
        <v>3.5520049249215903E-2</v>
      </c>
      <c r="AG18" s="81">
        <f>(VLOOKUP($A17,'RevPAR Raw Data'!$B$6:$BE$49,'RevPAR Raw Data'!BE$1,FALSE))/100</f>
        <v>4.22262034040606E-3</v>
      </c>
    </row>
    <row r="19" spans="1:33" x14ac:dyDescent="0.2">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x14ac:dyDescent="0.2">
      <c r="A20" s="105" t="s">
        <v>20</v>
      </c>
      <c r="B20" s="82">
        <f>(VLOOKUP($A20,'Occupancy Raw Data'!$B$8:$BE$51,'Occupancy Raw Data'!AG$3,FALSE))/100</f>
        <v>0.56953817652507599</v>
      </c>
      <c r="C20" s="88">
        <f>(VLOOKUP($A20,'Occupancy Raw Data'!$B$8:$BE$51,'Occupancy Raw Data'!AH$3,FALSE))/100</f>
        <v>0.68997437655635296</v>
      </c>
      <c r="D20" s="88">
        <f>(VLOOKUP($A20,'Occupancy Raw Data'!$B$8:$BE$51,'Occupancy Raw Data'!AI$3,FALSE))/100</f>
        <v>0.7270355251212921</v>
      </c>
      <c r="E20" s="88">
        <f>(VLOOKUP($A20,'Occupancy Raw Data'!$B$8:$BE$51,'Occupancy Raw Data'!AJ$3,FALSE))/100</f>
        <v>0.73310768157851991</v>
      </c>
      <c r="F20" s="88">
        <f>(VLOOKUP($A20,'Occupancy Raw Data'!$B$8:$BE$51,'Occupancy Raw Data'!AK$3,FALSE))/100</f>
        <v>0.72172689724829098</v>
      </c>
      <c r="G20" s="89">
        <f>(VLOOKUP($A20,'Occupancy Raw Data'!$B$8:$BE$51,'Occupancy Raw Data'!AL$3,FALSE))/100</f>
        <v>0.68828765121640501</v>
      </c>
      <c r="H20" s="88">
        <f>(VLOOKUP($A20,'Occupancy Raw Data'!$B$8:$BE$51,'Occupancy Raw Data'!AN$3,FALSE))/100</f>
        <v>0.80403167140615495</v>
      </c>
      <c r="I20" s="88">
        <f>(VLOOKUP($A20,'Occupancy Raw Data'!$B$8:$BE$51,'Occupancy Raw Data'!AO$3,FALSE))/100</f>
        <v>0.80246252998502998</v>
      </c>
      <c r="J20" s="89">
        <f>(VLOOKUP($A20,'Occupancy Raw Data'!$B$8:$BE$51,'Occupancy Raw Data'!AP$3,FALSE))/100</f>
        <v>0.80324710069559202</v>
      </c>
      <c r="K20" s="83">
        <f>(VLOOKUP($A20,'Occupancy Raw Data'!$B$8:$BE$51,'Occupancy Raw Data'!AR$3,FALSE))/100</f>
        <v>0.72113766596545303</v>
      </c>
      <c r="M20" s="110">
        <f>VLOOKUP($A20,'ADR Raw Data'!$B$6:$BE$49,'ADR Raw Data'!AG$1,FALSE)</f>
        <v>121.073923622845</v>
      </c>
      <c r="N20" s="111">
        <f>VLOOKUP($A20,'ADR Raw Data'!$B$6:$BE$49,'ADR Raw Data'!AH$1,FALSE)</f>
        <v>124.79426114322</v>
      </c>
      <c r="O20" s="111">
        <f>VLOOKUP($A20,'ADR Raw Data'!$B$6:$BE$49,'ADR Raw Data'!AI$1,FALSE)</f>
        <v>127.53721963119099</v>
      </c>
      <c r="P20" s="111">
        <f>VLOOKUP($A20,'ADR Raw Data'!$B$6:$BE$49,'ADR Raw Data'!AJ$1,FALSE)</f>
        <v>129.15453280301699</v>
      </c>
      <c r="Q20" s="111">
        <f>VLOOKUP($A20,'ADR Raw Data'!$B$6:$BE$49,'ADR Raw Data'!AK$1,FALSE)</f>
        <v>129.784162119836</v>
      </c>
      <c r="R20" s="112">
        <f>VLOOKUP($A20,'ADR Raw Data'!$B$6:$BE$49,'ADR Raw Data'!AL$1,FALSE)</f>
        <v>126.734009148791</v>
      </c>
      <c r="S20" s="111">
        <f>VLOOKUP($A20,'ADR Raw Data'!$B$6:$BE$49,'ADR Raw Data'!AN$1,FALSE)</f>
        <v>152.66301270403801</v>
      </c>
      <c r="T20" s="111">
        <f>VLOOKUP($A20,'ADR Raw Data'!$B$6:$BE$49,'ADR Raw Data'!AO$1,FALSE)</f>
        <v>150.61797319368199</v>
      </c>
      <c r="U20" s="112">
        <f>VLOOKUP($A20,'ADR Raw Data'!$B$6:$BE$49,'ADR Raw Data'!AP$1,FALSE)</f>
        <v>151.64149169389199</v>
      </c>
      <c r="V20" s="113">
        <f>VLOOKUP($A20,'ADR Raw Data'!$B$6:$BE$49,'ADR Raw Data'!AR$1,FALSE)</f>
        <v>134.661791433053</v>
      </c>
      <c r="X20" s="110">
        <f>VLOOKUP($A20,'RevPAR Raw Data'!$B$6:$BE$49,'RevPAR Raw Data'!AG$1,FALSE)</f>
        <v>68.956221684891702</v>
      </c>
      <c r="Y20" s="111">
        <f>VLOOKUP($A20,'RevPAR Raw Data'!$B$6:$BE$49,'RevPAR Raw Data'!AH$1,FALSE)</f>
        <v>86.104842530104506</v>
      </c>
      <c r="Z20" s="111">
        <f>VLOOKUP($A20,'RevPAR Raw Data'!$B$6:$BE$49,'RevPAR Raw Data'!AI$1,FALSE)</f>
        <v>92.724089447072998</v>
      </c>
      <c r="AA20" s="111">
        <f>VLOOKUP($A20,'RevPAR Raw Data'!$B$6:$BE$49,'RevPAR Raw Data'!AJ$1,FALSE)</f>
        <v>94.684180108577294</v>
      </c>
      <c r="AB20" s="111">
        <f>VLOOKUP($A20,'RevPAR Raw Data'!$B$6:$BE$49,'RevPAR Raw Data'!AK$1,FALSE)</f>
        <v>93.668720638718696</v>
      </c>
      <c r="AC20" s="112">
        <f>VLOOKUP($A20,'RevPAR Raw Data'!$B$6:$BE$49,'RevPAR Raw Data'!AL$1,FALSE)</f>
        <v>87.229453486260397</v>
      </c>
      <c r="AD20" s="111">
        <f>VLOOKUP($A20,'RevPAR Raw Data'!$B$6:$BE$49,'RevPAR Raw Data'!AN$1,FALSE)</f>
        <v>122.74589726632701</v>
      </c>
      <c r="AE20" s="111">
        <f>VLOOKUP($A20,'RevPAR Raw Data'!$B$6:$BE$49,'RevPAR Raw Data'!AO$1,FALSE)</f>
        <v>120.86527983022</v>
      </c>
      <c r="AF20" s="112">
        <f>VLOOKUP($A20,'RevPAR Raw Data'!$B$6:$BE$49,'RevPAR Raw Data'!AP$1,FALSE)</f>
        <v>121.80558854827299</v>
      </c>
      <c r="AG20" s="113">
        <f>VLOOKUP($A20,'RevPAR Raw Data'!$B$6:$BE$49,'RevPAR Raw Data'!AR$1,FALSE)</f>
        <v>97.1096899687589</v>
      </c>
    </row>
    <row r="21" spans="1:33" x14ac:dyDescent="0.2">
      <c r="A21" s="90" t="s">
        <v>14</v>
      </c>
      <c r="B21" s="78">
        <f>(VLOOKUP($A20,'Occupancy Raw Data'!$B$8:$BE$51,'Occupancy Raw Data'!AT$3,FALSE))/100</f>
        <v>3.7359877403233002E-2</v>
      </c>
      <c r="C21" s="79">
        <f>(VLOOKUP($A20,'Occupancy Raw Data'!$B$8:$BE$51,'Occupancy Raw Data'!AU$3,FALSE))/100</f>
        <v>1.3550889245438499E-2</v>
      </c>
      <c r="D21" s="79">
        <f>(VLOOKUP($A20,'Occupancy Raw Data'!$B$8:$BE$51,'Occupancy Raw Data'!AV$3,FALSE))/100</f>
        <v>2.7960029460311498E-2</v>
      </c>
      <c r="E21" s="79">
        <f>(VLOOKUP($A20,'Occupancy Raw Data'!$B$8:$BE$51,'Occupancy Raw Data'!AW$3,FALSE))/100</f>
        <v>3.8985780659609101E-2</v>
      </c>
      <c r="F21" s="79">
        <f>(VLOOKUP($A20,'Occupancy Raw Data'!$B$8:$BE$51,'Occupancy Raw Data'!AX$3,FALSE))/100</f>
        <v>3.5551948252520102E-2</v>
      </c>
      <c r="G21" s="79">
        <f>(VLOOKUP($A20,'Occupancy Raw Data'!$B$8:$BE$51,'Occupancy Raw Data'!AY$3,FALSE))/100</f>
        <v>3.0472796054329399E-2</v>
      </c>
      <c r="H21" s="80">
        <f>(VLOOKUP($A20,'Occupancy Raw Data'!$B$8:$BE$51,'Occupancy Raw Data'!BA$3,FALSE))/100</f>
        <v>3.64413972189883E-2</v>
      </c>
      <c r="I21" s="80">
        <f>(VLOOKUP($A20,'Occupancy Raw Data'!$B$8:$BE$51,'Occupancy Raw Data'!BB$3,FALSE))/100</f>
        <v>3.4107035996581402E-2</v>
      </c>
      <c r="J21" s="79">
        <f>(VLOOKUP($A20,'Occupancy Raw Data'!$B$8:$BE$51,'Occupancy Raw Data'!BC$3,FALSE))/100</f>
        <v>3.5274040756484701E-2</v>
      </c>
      <c r="K21" s="81">
        <f>(VLOOKUP($A20,'Occupancy Raw Data'!$B$8:$BE$51,'Occupancy Raw Data'!BE$3,FALSE))/100</f>
        <v>3.1997719208366797E-2</v>
      </c>
      <c r="M21" s="78">
        <f>(VLOOKUP($A20,'ADR Raw Data'!$B$6:$BE$49,'ADR Raw Data'!AT$1,FALSE))/100</f>
        <v>-2.8624230872974499E-3</v>
      </c>
      <c r="N21" s="79">
        <f>(VLOOKUP($A20,'ADR Raw Data'!$B$6:$BE$49,'ADR Raw Data'!AU$1,FALSE))/100</f>
        <v>-1.3242517161731799E-2</v>
      </c>
      <c r="O21" s="79">
        <f>(VLOOKUP($A20,'ADR Raw Data'!$B$6:$BE$49,'ADR Raw Data'!AV$1,FALSE))/100</f>
        <v>-1.7318384948647601E-2</v>
      </c>
      <c r="P21" s="79">
        <f>(VLOOKUP($A20,'ADR Raw Data'!$B$6:$BE$49,'ADR Raw Data'!AW$1,FALSE))/100</f>
        <v>-2.1168502806384902E-2</v>
      </c>
      <c r="Q21" s="79">
        <f>(VLOOKUP($A20,'ADR Raw Data'!$B$6:$BE$49,'ADR Raw Data'!AX$1,FALSE))/100</f>
        <v>-1.8172901203286199E-2</v>
      </c>
      <c r="R21" s="79">
        <f>(VLOOKUP($A20,'ADR Raw Data'!$B$6:$BE$49,'ADR Raw Data'!AY$1,FALSE))/100</f>
        <v>-1.52222965492196E-2</v>
      </c>
      <c r="S21" s="80">
        <f>(VLOOKUP($A20,'ADR Raw Data'!$B$6:$BE$49,'ADR Raw Data'!BA$1,FALSE))/100</f>
        <v>1.7212191331664298E-2</v>
      </c>
      <c r="T21" s="80">
        <f>(VLOOKUP($A20,'ADR Raw Data'!$B$6:$BE$49,'ADR Raw Data'!BB$1,FALSE))/100</f>
        <v>7.5974619779298706E-3</v>
      </c>
      <c r="U21" s="79">
        <f>(VLOOKUP($A20,'ADR Raw Data'!$B$6:$BE$49,'ADR Raw Data'!BC$1,FALSE))/100</f>
        <v>1.24213879773513E-2</v>
      </c>
      <c r="V21" s="81">
        <f>(VLOOKUP($A20,'ADR Raw Data'!$B$6:$BE$49,'ADR Raw Data'!BE$1,FALSE))/100</f>
        <v>-5.3317169539132203E-3</v>
      </c>
      <c r="X21" s="78">
        <f>(VLOOKUP($A20,'RevPAR Raw Data'!$B$6:$BE$49,'RevPAR Raw Data'!AT$1,FALSE))/100</f>
        <v>3.4390514540317996E-2</v>
      </c>
      <c r="Y21" s="79">
        <f>(VLOOKUP($A20,'RevPAR Raw Data'!$B$6:$BE$49,'RevPAR Raw Data'!AU$1,FALSE))/100</f>
        <v>1.28924200317212E-4</v>
      </c>
      <c r="Z21" s="79">
        <f>(VLOOKUP($A20,'RevPAR Raw Data'!$B$6:$BE$49,'RevPAR Raw Data'!AV$1,FALSE))/100</f>
        <v>1.01574219582946E-2</v>
      </c>
      <c r="AA21" s="79">
        <f>(VLOOKUP($A20,'RevPAR Raw Data'!$B$6:$BE$49,'RevPAR Raw Data'!AW$1,FALSE))/100</f>
        <v>1.6992007245922102E-2</v>
      </c>
      <c r="AB21" s="79">
        <f>(VLOOKUP($A20,'RevPAR Raw Data'!$B$6:$BE$49,'RevPAR Raw Data'!AX$1,FALSE))/100</f>
        <v>1.6732965006056498E-2</v>
      </c>
      <c r="AC21" s="79">
        <f>(VLOOKUP($A20,'RevPAR Raw Data'!$B$6:$BE$49,'RevPAR Raw Data'!AY$1,FALSE))/100</f>
        <v>1.4786633566886899E-2</v>
      </c>
      <c r="AD21" s="80">
        <f>(VLOOKUP($A20,'RevPAR Raw Data'!$B$6:$BE$49,'RevPAR Raw Data'!BA$1,FALSE))/100</f>
        <v>5.4280824851979007E-2</v>
      </c>
      <c r="AE21" s="80">
        <f>(VLOOKUP($A20,'RevPAR Raw Data'!$B$6:$BE$49,'RevPAR Raw Data'!BB$1,FALSE))/100</f>
        <v>4.19636248836752E-2</v>
      </c>
      <c r="AF21" s="79">
        <f>(VLOOKUP($A20,'RevPAR Raw Data'!$B$6:$BE$49,'RevPAR Raw Data'!BC$1,FALSE))/100</f>
        <v>4.8133581279601198E-2</v>
      </c>
      <c r="AG21" s="81">
        <f>(VLOOKUP($A20,'RevPAR Raw Data'!$B$6:$BE$49,'RevPAR Raw Data'!BE$1,FALSE))/100</f>
        <v>2.6495399472463699E-2</v>
      </c>
    </row>
    <row r="22" spans="1:33" x14ac:dyDescent="0.2">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x14ac:dyDescent="0.2">
      <c r="A23" s="105" t="s">
        <v>21</v>
      </c>
      <c r="B23" s="82">
        <f>(VLOOKUP($A23,'Occupancy Raw Data'!$B$8:$BE$51,'Occupancy Raw Data'!AG$3,FALSE))/100</f>
        <v>0.55319920844327097</v>
      </c>
      <c r="C23" s="88">
        <f>(VLOOKUP($A23,'Occupancy Raw Data'!$B$8:$BE$51,'Occupancy Raw Data'!AH$3,FALSE))/100</f>
        <v>0.62708883025505702</v>
      </c>
      <c r="D23" s="88">
        <f>(VLOOKUP($A23,'Occupancy Raw Data'!$B$8:$BE$51,'Occupancy Raw Data'!AI$3,FALSE))/100</f>
        <v>0.65364514712340704</v>
      </c>
      <c r="E23" s="88">
        <f>(VLOOKUP($A23,'Occupancy Raw Data'!$B$8:$BE$51,'Occupancy Raw Data'!AJ$3,FALSE))/100</f>
        <v>0.66213219148001701</v>
      </c>
      <c r="F23" s="88">
        <f>(VLOOKUP($A23,'Occupancy Raw Data'!$B$8:$BE$51,'Occupancy Raw Data'!AK$3,FALSE))/100</f>
        <v>0.66208827404479509</v>
      </c>
      <c r="G23" s="89">
        <f>(VLOOKUP($A23,'Occupancy Raw Data'!$B$8:$BE$51,'Occupancy Raw Data'!AL$3,FALSE))/100</f>
        <v>0.631652605677124</v>
      </c>
      <c r="H23" s="88">
        <f>(VLOOKUP($A23,'Occupancy Raw Data'!$B$8:$BE$51,'Occupancy Raw Data'!AN$3,FALSE))/100</f>
        <v>0.73738471673254191</v>
      </c>
      <c r="I23" s="88">
        <f>(VLOOKUP($A23,'Occupancy Raw Data'!$B$8:$BE$51,'Occupancy Raw Data'!AO$3,FALSE))/100</f>
        <v>0.72867808519982402</v>
      </c>
      <c r="J23" s="89">
        <f>(VLOOKUP($A23,'Occupancy Raw Data'!$B$8:$BE$51,'Occupancy Raw Data'!AP$3,FALSE))/100</f>
        <v>0.73303140096618302</v>
      </c>
      <c r="K23" s="83">
        <f>(VLOOKUP($A23,'Occupancy Raw Data'!$B$8:$BE$51,'Occupancy Raw Data'!AR$3,FALSE))/100</f>
        <v>0.66062888344944393</v>
      </c>
      <c r="M23" s="110">
        <f>VLOOKUP($A23,'ADR Raw Data'!$B$6:$BE$49,'ADR Raw Data'!AG$1,FALSE)</f>
        <v>87.516455811919897</v>
      </c>
      <c r="N23" s="111">
        <f>VLOOKUP($A23,'ADR Raw Data'!$B$6:$BE$49,'ADR Raw Data'!AH$1,FALSE)</f>
        <v>89.357893758765698</v>
      </c>
      <c r="O23" s="111">
        <f>VLOOKUP($A23,'ADR Raw Data'!$B$6:$BE$49,'ADR Raw Data'!AI$1,FALSE)</f>
        <v>90.715129841771002</v>
      </c>
      <c r="P23" s="111">
        <f>VLOOKUP($A23,'ADR Raw Data'!$B$6:$BE$49,'ADR Raw Data'!AJ$1,FALSE)</f>
        <v>91.479690914819102</v>
      </c>
      <c r="Q23" s="111">
        <f>VLOOKUP($A23,'ADR Raw Data'!$B$6:$BE$49,'ADR Raw Data'!AK$1,FALSE)</f>
        <v>92.7176909938145</v>
      </c>
      <c r="R23" s="112">
        <f>VLOOKUP($A23,'ADR Raw Data'!$B$6:$BE$49,'ADR Raw Data'!AL$1,FALSE)</f>
        <v>90.466429845949406</v>
      </c>
      <c r="S23" s="111">
        <f>VLOOKUP($A23,'ADR Raw Data'!$B$6:$BE$49,'ADR Raw Data'!AN$1,FALSE)</f>
        <v>111.254951534372</v>
      </c>
      <c r="T23" s="111">
        <f>VLOOKUP($A23,'ADR Raw Data'!$B$6:$BE$49,'ADR Raw Data'!AO$1,FALSE)</f>
        <v>110.10296362704899</v>
      </c>
      <c r="U23" s="112">
        <f>VLOOKUP($A23,'ADR Raw Data'!$B$6:$BE$49,'ADR Raw Data'!AP$1,FALSE)</f>
        <v>110.682378284866</v>
      </c>
      <c r="V23" s="113">
        <f>VLOOKUP($A23,'ADR Raw Data'!$B$6:$BE$49,'ADR Raw Data'!AR$1,FALSE)</f>
        <v>96.877855531170994</v>
      </c>
      <c r="X23" s="110">
        <f>VLOOKUP($A23,'RevPAR Raw Data'!$B$6:$BE$49,'RevPAR Raw Data'!AG$1,FALSE)</f>
        <v>48.414034080914597</v>
      </c>
      <c r="Y23" s="111">
        <f>VLOOKUP($A23,'RevPAR Raw Data'!$B$6:$BE$49,'RevPAR Raw Data'!AH$1,FALSE)</f>
        <v>56.0353370712401</v>
      </c>
      <c r="Z23" s="111">
        <f>VLOOKUP($A23,'RevPAR Raw Data'!$B$6:$BE$49,'RevPAR Raw Data'!AI$1,FALSE)</f>
        <v>59.295504391743499</v>
      </c>
      <c r="AA23" s="111">
        <f>VLOOKUP($A23,'RevPAR Raw Data'!$B$6:$BE$49,'RevPAR Raw Data'!AJ$1,FALSE)</f>
        <v>60.5716482213438</v>
      </c>
      <c r="AB23" s="111">
        <f>VLOOKUP($A23,'RevPAR Raw Data'!$B$6:$BE$49,'RevPAR Raw Data'!AK$1,FALSE)</f>
        <v>61.387296003513299</v>
      </c>
      <c r="AC23" s="112">
        <f>VLOOKUP($A23,'RevPAR Raw Data'!$B$6:$BE$49,'RevPAR Raw Data'!AL$1,FALSE)</f>
        <v>57.1433561385007</v>
      </c>
      <c r="AD23" s="111">
        <f>VLOOKUP($A23,'RevPAR Raw Data'!$B$6:$BE$49,'RevPAR Raw Data'!AN$1,FALSE)</f>
        <v>82.037700922266097</v>
      </c>
      <c r="AE23" s="111">
        <f>VLOOKUP($A23,'RevPAR Raw Data'!$B$6:$BE$49,'RevPAR Raw Data'!AO$1,FALSE)</f>
        <v>80.229616710584096</v>
      </c>
      <c r="AF23" s="112">
        <f>VLOOKUP($A23,'RevPAR Raw Data'!$B$6:$BE$49,'RevPAR Raw Data'!AP$1,FALSE)</f>
        <v>81.133658816425097</v>
      </c>
      <c r="AG23" s="113">
        <f>VLOOKUP($A23,'RevPAR Raw Data'!$B$6:$BE$49,'RevPAR Raw Data'!AR$1,FALSE)</f>
        <v>64.000309530534096</v>
      </c>
    </row>
    <row r="24" spans="1:33" x14ac:dyDescent="0.2">
      <c r="A24" s="90" t="s">
        <v>14</v>
      </c>
      <c r="B24" s="78">
        <f>(VLOOKUP($A23,'Occupancy Raw Data'!$B$8:$BE$51,'Occupancy Raw Data'!AT$3,FALSE))/100</f>
        <v>2.5899512445537199E-4</v>
      </c>
      <c r="C24" s="79">
        <f>(VLOOKUP($A23,'Occupancy Raw Data'!$B$8:$BE$51,'Occupancy Raw Data'!AU$3,FALSE))/100</f>
        <v>-7.8712524759719411E-3</v>
      </c>
      <c r="D24" s="79">
        <f>(VLOOKUP($A23,'Occupancy Raw Data'!$B$8:$BE$51,'Occupancy Raw Data'!AV$3,FALSE))/100</f>
        <v>-1.9834726440057402E-3</v>
      </c>
      <c r="E24" s="79">
        <f>(VLOOKUP($A23,'Occupancy Raw Data'!$B$8:$BE$51,'Occupancy Raw Data'!AW$3,FALSE))/100</f>
        <v>2.3934357163335501E-2</v>
      </c>
      <c r="F24" s="79">
        <f>(VLOOKUP($A23,'Occupancy Raw Data'!$B$8:$BE$51,'Occupancy Raw Data'!AX$3,FALSE))/100</f>
        <v>2.7185150943820801E-2</v>
      </c>
      <c r="G24" s="79">
        <f>(VLOOKUP($A23,'Occupancy Raw Data'!$B$8:$BE$51,'Occupancy Raw Data'!AY$3,FALSE))/100</f>
        <v>8.6157292646856006E-3</v>
      </c>
      <c r="H24" s="80">
        <f>(VLOOKUP($A23,'Occupancy Raw Data'!$B$8:$BE$51,'Occupancy Raw Data'!BA$3,FALSE))/100</f>
        <v>3.4162882259739902E-2</v>
      </c>
      <c r="I24" s="80">
        <f>(VLOOKUP($A23,'Occupancy Raw Data'!$B$8:$BE$51,'Occupancy Raw Data'!BB$3,FALSE))/100</f>
        <v>1.6158040352678701E-2</v>
      </c>
      <c r="J24" s="79">
        <f>(VLOOKUP($A23,'Occupancy Raw Data'!$B$8:$BE$51,'Occupancy Raw Data'!BC$3,FALSE))/100</f>
        <v>2.51348688780836E-2</v>
      </c>
      <c r="K24" s="81">
        <f>(VLOOKUP($A23,'Occupancy Raw Data'!$B$8:$BE$51,'Occupancy Raw Data'!BE$3,FALSE))/100</f>
        <v>1.3811644384344499E-2</v>
      </c>
      <c r="M24" s="78">
        <f>(VLOOKUP($A23,'ADR Raw Data'!$B$6:$BE$49,'ADR Raw Data'!AT$1,FALSE))/100</f>
        <v>1.5289589828841599E-3</v>
      </c>
      <c r="N24" s="79">
        <f>(VLOOKUP($A23,'ADR Raw Data'!$B$6:$BE$49,'ADR Raw Data'!AU$1,FALSE))/100</f>
        <v>-5.4195480590568997E-3</v>
      </c>
      <c r="O24" s="79">
        <f>(VLOOKUP($A23,'ADR Raw Data'!$B$6:$BE$49,'ADR Raw Data'!AV$1,FALSE))/100</f>
        <v>-2.9745865906225101E-3</v>
      </c>
      <c r="P24" s="79">
        <f>(VLOOKUP($A23,'ADR Raw Data'!$B$6:$BE$49,'ADR Raw Data'!AW$1,FALSE))/100</f>
        <v>-6.2155889803188003E-3</v>
      </c>
      <c r="Q24" s="79">
        <f>(VLOOKUP($A23,'ADR Raw Data'!$B$6:$BE$49,'ADR Raw Data'!AX$1,FALSE))/100</f>
        <v>-1.7716148498387901E-2</v>
      </c>
      <c r="R24" s="79">
        <f>(VLOOKUP($A23,'ADR Raw Data'!$B$6:$BE$49,'ADR Raw Data'!AY$1,FALSE))/100</f>
        <v>-6.3001982264286006E-3</v>
      </c>
      <c r="S24" s="80">
        <f>(VLOOKUP($A23,'ADR Raw Data'!$B$6:$BE$49,'ADR Raw Data'!BA$1,FALSE))/100</f>
        <v>2.60580213113643E-2</v>
      </c>
      <c r="T24" s="80">
        <f>(VLOOKUP($A23,'ADR Raw Data'!$B$6:$BE$49,'ADR Raw Data'!BB$1,FALSE))/100</f>
        <v>1.4344685471083201E-2</v>
      </c>
      <c r="U24" s="79">
        <f>(VLOOKUP($A23,'ADR Raw Data'!$B$6:$BE$49,'ADR Raw Data'!BC$1,FALSE))/100</f>
        <v>2.0228185815881997E-2</v>
      </c>
      <c r="V24" s="81">
        <f>(VLOOKUP($A23,'ADR Raw Data'!$B$6:$BE$49,'ADR Raw Data'!BE$1,FALSE))/100</f>
        <v>3.8078823023737899E-3</v>
      </c>
      <c r="X24" s="78">
        <f>(VLOOKUP($A23,'RevPAR Raw Data'!$B$6:$BE$49,'RevPAR Raw Data'!AT$1,FALSE))/100</f>
        <v>1.7883501002616E-3</v>
      </c>
      <c r="Y24" s="79">
        <f>(VLOOKUP($A23,'RevPAR Raw Data'!$B$6:$BE$49,'RevPAR Raw Data'!AU$1,FALSE))/100</f>
        <v>-1.32481419039503E-2</v>
      </c>
      <c r="Z24" s="79">
        <f>(VLOOKUP($A23,'RevPAR Raw Data'!$B$6:$BE$49,'RevPAR Raw Data'!AV$1,FALSE))/100</f>
        <v>-4.9521592234985203E-3</v>
      </c>
      <c r="AA24" s="79">
        <f>(VLOOKUP($A23,'RevPAR Raw Data'!$B$6:$BE$49,'RevPAR Raw Data'!AW$1,FALSE))/100</f>
        <v>1.75700020563813E-2</v>
      </c>
      <c r="AB24" s="79">
        <f>(VLOOKUP($A23,'RevPAR Raw Data'!$B$6:$BE$49,'RevPAR Raw Data'!AX$1,FALSE))/100</f>
        <v>8.9873862743611501E-3</v>
      </c>
      <c r="AC24" s="79">
        <f>(VLOOKUP($A23,'RevPAR Raw Data'!$B$6:$BE$49,'RevPAR Raw Data'!AY$1,FALSE))/100</f>
        <v>2.2612502360242299E-3</v>
      </c>
      <c r="AD24" s="80">
        <f>(VLOOKUP($A23,'RevPAR Raw Data'!$B$6:$BE$49,'RevPAR Raw Data'!BA$1,FALSE))/100</f>
        <v>6.1111120685086201E-2</v>
      </c>
      <c r="AE24" s="80">
        <f>(VLOOKUP($A23,'RevPAR Raw Data'!$B$6:$BE$49,'RevPAR Raw Data'!BB$1,FALSE))/100</f>
        <v>3.0734507830450203E-2</v>
      </c>
      <c r="AF24" s="79">
        <f>(VLOOKUP($A23,'RevPAR Raw Data'!$B$6:$BE$49,'RevPAR Raw Data'!BC$1,FALSE))/100</f>
        <v>4.5871487492089399E-2</v>
      </c>
      <c r="AG24" s="81">
        <f>(VLOOKUP($A23,'RevPAR Raw Data'!$B$6:$BE$49,'RevPAR Raw Data'!BE$1,FALSE))/100</f>
        <v>1.76721198029361E-2</v>
      </c>
    </row>
    <row r="25" spans="1:33" x14ac:dyDescent="0.2">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x14ac:dyDescent="0.2">
      <c r="A26" s="105" t="s">
        <v>22</v>
      </c>
      <c r="B26" s="82">
        <f>(VLOOKUP($A26,'Occupancy Raw Data'!$B$8:$BE$51,'Occupancy Raw Data'!AG$3,FALSE))/100</f>
        <v>0.53263921385119306</v>
      </c>
      <c r="C26" s="88">
        <f>(VLOOKUP($A26,'Occupancy Raw Data'!$B$8:$BE$51,'Occupancy Raw Data'!AH$3,FALSE))/100</f>
        <v>0.56780825924192702</v>
      </c>
      <c r="D26" s="88">
        <f>(VLOOKUP($A26,'Occupancy Raw Data'!$B$8:$BE$51,'Occupancy Raw Data'!AI$3,FALSE))/100</f>
        <v>0.58298724847917593</v>
      </c>
      <c r="E26" s="88">
        <f>(VLOOKUP($A26,'Occupancy Raw Data'!$B$8:$BE$51,'Occupancy Raw Data'!AJ$3,FALSE))/100</f>
        <v>0.59608972859148301</v>
      </c>
      <c r="F26" s="88">
        <f>(VLOOKUP($A26,'Occupancy Raw Data'!$B$8:$BE$51,'Occupancy Raw Data'!AK$3,FALSE))/100</f>
        <v>0.60715225783809001</v>
      </c>
      <c r="G26" s="89">
        <f>(VLOOKUP($A26,'Occupancy Raw Data'!$B$8:$BE$51,'Occupancy Raw Data'!AL$3,FALSE))/100</f>
        <v>0.57733534160037403</v>
      </c>
      <c r="H26" s="88">
        <f>(VLOOKUP($A26,'Occupancy Raw Data'!$B$8:$BE$51,'Occupancy Raw Data'!AN$3,FALSE))/100</f>
        <v>0.67910622367805307</v>
      </c>
      <c r="I26" s="88">
        <f>(VLOOKUP($A26,'Occupancy Raw Data'!$B$8:$BE$51,'Occupancy Raw Data'!AO$3,FALSE))/100</f>
        <v>0.677563465138043</v>
      </c>
      <c r="J26" s="89">
        <f>(VLOOKUP($A26,'Occupancy Raw Data'!$B$8:$BE$51,'Occupancy Raw Data'!AP$3,FALSE))/100</f>
        <v>0.67833484440804792</v>
      </c>
      <c r="K26" s="83">
        <f>(VLOOKUP($A26,'Occupancy Raw Data'!$B$8:$BE$51,'Occupancy Raw Data'!AR$3,FALSE))/100</f>
        <v>0.60619234240256703</v>
      </c>
      <c r="M26" s="110">
        <f>VLOOKUP($A26,'ADR Raw Data'!$B$6:$BE$49,'ADR Raw Data'!AG$1,FALSE)</f>
        <v>68.418376402921098</v>
      </c>
      <c r="N26" s="111">
        <f>VLOOKUP($A26,'ADR Raw Data'!$B$6:$BE$49,'ADR Raw Data'!AH$1,FALSE)</f>
        <v>67.886939241288701</v>
      </c>
      <c r="O26" s="111">
        <f>VLOOKUP($A26,'ADR Raw Data'!$B$6:$BE$49,'ADR Raw Data'!AI$1,FALSE)</f>
        <v>68.325767427947895</v>
      </c>
      <c r="P26" s="111">
        <f>VLOOKUP($A26,'ADR Raw Data'!$B$6:$BE$49,'ADR Raw Data'!AJ$1,FALSE)</f>
        <v>68.448015326398902</v>
      </c>
      <c r="Q26" s="111">
        <f>VLOOKUP($A26,'ADR Raw Data'!$B$6:$BE$49,'ADR Raw Data'!AK$1,FALSE)</f>
        <v>70.859461462686198</v>
      </c>
      <c r="R26" s="112">
        <f>VLOOKUP($A26,'ADR Raw Data'!$B$6:$BE$49,'ADR Raw Data'!AL$1,FALSE)</f>
        <v>68.814691480097693</v>
      </c>
      <c r="S26" s="111">
        <f>VLOOKUP($A26,'ADR Raw Data'!$B$6:$BE$49,'ADR Raw Data'!AN$1,FALSE)</f>
        <v>87.872822813307394</v>
      </c>
      <c r="T26" s="111">
        <f>VLOOKUP($A26,'ADR Raw Data'!$B$6:$BE$49,'ADR Raw Data'!AO$1,FALSE)</f>
        <v>86.995654506900905</v>
      </c>
      <c r="U26" s="112">
        <f>VLOOKUP($A26,'ADR Raw Data'!$B$6:$BE$49,'ADR Raw Data'!AP$1,FALSE)</f>
        <v>87.434737403057895</v>
      </c>
      <c r="V26" s="113">
        <f>VLOOKUP($A26,'ADR Raw Data'!$B$6:$BE$49,'ADR Raw Data'!AR$1,FALSE)</f>
        <v>74.767835424930297</v>
      </c>
      <c r="X26" s="110">
        <f>VLOOKUP($A26,'RevPAR Raw Data'!$B$6:$BE$49,'RevPAR Raw Data'!AG$1,FALSE)</f>
        <v>36.442310220226901</v>
      </c>
      <c r="Y26" s="111">
        <f>VLOOKUP($A26,'RevPAR Raw Data'!$B$6:$BE$49,'RevPAR Raw Data'!AH$1,FALSE)</f>
        <v>38.5467647958586</v>
      </c>
      <c r="Z26" s="111">
        <f>VLOOKUP($A26,'RevPAR Raw Data'!$B$6:$BE$49,'RevPAR Raw Data'!AI$1,FALSE)</f>
        <v>39.8330511530474</v>
      </c>
      <c r="AA26" s="111">
        <f>VLOOKUP($A26,'RevPAR Raw Data'!$B$6:$BE$49,'RevPAR Raw Data'!AJ$1,FALSE)</f>
        <v>40.8011588785388</v>
      </c>
      <c r="AB26" s="111">
        <f>VLOOKUP($A26,'RevPAR Raw Data'!$B$6:$BE$49,'RevPAR Raw Data'!AK$1,FALSE)</f>
        <v>43.022482016261101</v>
      </c>
      <c r="AC26" s="112">
        <f>VLOOKUP($A26,'RevPAR Raw Data'!$B$6:$BE$49,'RevPAR Raw Data'!AL$1,FALSE)</f>
        <v>39.729153412786602</v>
      </c>
      <c r="AD26" s="111">
        <f>VLOOKUP($A26,'RevPAR Raw Data'!$B$6:$BE$49,'RevPAR Raw Data'!AN$1,FALSE)</f>
        <v>59.674980864675902</v>
      </c>
      <c r="AE26" s="111">
        <f>VLOOKUP($A26,'RevPAR Raw Data'!$B$6:$BE$49,'RevPAR Raw Data'!AO$1,FALSE)</f>
        <v>58.945077119647799</v>
      </c>
      <c r="AF26" s="112">
        <f>VLOOKUP($A26,'RevPAR Raw Data'!$B$6:$BE$49,'RevPAR Raw Data'!AP$1,FALSE)</f>
        <v>59.310028992161897</v>
      </c>
      <c r="AG26" s="113">
        <f>VLOOKUP($A26,'RevPAR Raw Data'!$B$6:$BE$49,'RevPAR Raw Data'!AR$1,FALSE)</f>
        <v>45.323689292608101</v>
      </c>
    </row>
    <row r="27" spans="1:33" x14ac:dyDescent="0.2">
      <c r="A27" s="90" t="s">
        <v>14</v>
      </c>
      <c r="B27" s="78">
        <f>(VLOOKUP($A26,'Occupancy Raw Data'!$B$8:$BE$51,'Occupancy Raw Data'!AT$3,FALSE))/100</f>
        <v>2.88266834200527E-2</v>
      </c>
      <c r="C27" s="79">
        <f>(VLOOKUP($A26,'Occupancy Raw Data'!$B$8:$BE$51,'Occupancy Raw Data'!AU$3,FALSE))/100</f>
        <v>2.1751524044996501E-2</v>
      </c>
      <c r="D27" s="79">
        <f>(VLOOKUP($A26,'Occupancy Raw Data'!$B$8:$BE$51,'Occupancy Raw Data'!AV$3,FALSE))/100</f>
        <v>3.3623033810865101E-2</v>
      </c>
      <c r="E27" s="79">
        <f>(VLOOKUP($A26,'Occupancy Raw Data'!$B$8:$BE$51,'Occupancy Raw Data'!AW$3,FALSE))/100</f>
        <v>3.6514153975450603E-2</v>
      </c>
      <c r="F27" s="79">
        <f>(VLOOKUP($A26,'Occupancy Raw Data'!$B$8:$BE$51,'Occupancy Raw Data'!AX$3,FALSE))/100</f>
        <v>3.05705416964984E-2</v>
      </c>
      <c r="G27" s="79">
        <f>(VLOOKUP($A26,'Occupancy Raw Data'!$B$8:$BE$51,'Occupancy Raw Data'!AY$3,FALSE))/100</f>
        <v>3.0313941356469299E-2</v>
      </c>
      <c r="H27" s="80">
        <f>(VLOOKUP($A26,'Occupancy Raw Data'!$B$8:$BE$51,'Occupancy Raw Data'!BA$3,FALSE))/100</f>
        <v>3.7197428378042303E-2</v>
      </c>
      <c r="I27" s="80">
        <f>(VLOOKUP($A26,'Occupancy Raw Data'!$B$8:$BE$51,'Occupancy Raw Data'!BB$3,FALSE))/100</f>
        <v>3.14141707488566E-2</v>
      </c>
      <c r="J27" s="79">
        <f>(VLOOKUP($A26,'Occupancy Raw Data'!$B$8:$BE$51,'Occupancy Raw Data'!BC$3,FALSE))/100</f>
        <v>3.4301003627109396E-2</v>
      </c>
      <c r="K27" s="81">
        <f>(VLOOKUP($A26,'Occupancy Raw Data'!$B$8:$BE$51,'Occupancy Raw Data'!BE$3,FALSE))/100</f>
        <v>3.1573524446427997E-2</v>
      </c>
      <c r="M27" s="78">
        <f>(VLOOKUP($A26,'ADR Raw Data'!$B$6:$BE$49,'ADR Raw Data'!AT$1,FALSE))/100</f>
        <v>3.7019143341294096E-3</v>
      </c>
      <c r="N27" s="79">
        <f>(VLOOKUP($A26,'ADR Raw Data'!$B$6:$BE$49,'ADR Raw Data'!AU$1,FALSE))/100</f>
        <v>-1.9354760631843798E-2</v>
      </c>
      <c r="O27" s="79">
        <f>(VLOOKUP($A26,'ADR Raw Data'!$B$6:$BE$49,'ADR Raw Data'!AV$1,FALSE))/100</f>
        <v>-1.84606194117189E-2</v>
      </c>
      <c r="P27" s="79">
        <f>(VLOOKUP($A26,'ADR Raw Data'!$B$6:$BE$49,'ADR Raw Data'!AW$1,FALSE))/100</f>
        <v>-3.08515852275906E-2</v>
      </c>
      <c r="Q27" s="79">
        <f>(VLOOKUP($A26,'ADR Raw Data'!$B$6:$BE$49,'ADR Raw Data'!AX$1,FALSE))/100</f>
        <v>-5.4244026542143005E-2</v>
      </c>
      <c r="R27" s="79">
        <f>(VLOOKUP($A26,'ADR Raw Data'!$B$6:$BE$49,'ADR Raw Data'!AY$1,FALSE))/100</f>
        <v>-2.5204755828979398E-2</v>
      </c>
      <c r="S27" s="80">
        <f>(VLOOKUP($A26,'ADR Raw Data'!$B$6:$BE$49,'ADR Raw Data'!BA$1,FALSE))/100</f>
        <v>1.0036913889996699E-2</v>
      </c>
      <c r="T27" s="80">
        <f>(VLOOKUP($A26,'ADR Raw Data'!$B$6:$BE$49,'ADR Raw Data'!BB$1,FALSE))/100</f>
        <v>-6.2268604918521795E-3</v>
      </c>
      <c r="U27" s="79">
        <f>(VLOOKUP($A26,'ADR Raw Data'!$B$6:$BE$49,'ADR Raw Data'!BC$1,FALSE))/100</f>
        <v>1.8803777471451E-3</v>
      </c>
      <c r="V27" s="81">
        <f>(VLOOKUP($A26,'ADR Raw Data'!$B$6:$BE$49,'ADR Raw Data'!BE$1,FALSE))/100</f>
        <v>-1.5085874655166101E-2</v>
      </c>
      <c r="X27" s="78">
        <f>(VLOOKUP($A26,'RevPAR Raw Data'!$B$6:$BE$49,'RevPAR Raw Data'!AT$1,FALSE))/100</f>
        <v>3.2635311666740302E-2</v>
      </c>
      <c r="Y27" s="79">
        <f>(VLOOKUP($A26,'RevPAR Raw Data'!$B$6:$BE$49,'RevPAR Raw Data'!AU$1,FALSE))/100</f>
        <v>1.9757678718839398E-3</v>
      </c>
      <c r="Z27" s="79">
        <f>(VLOOKUP($A26,'RevPAR Raw Data'!$B$6:$BE$49,'RevPAR Raw Data'!AV$1,FALSE))/100</f>
        <v>1.45417123684964E-2</v>
      </c>
      <c r="AA27" s="79">
        <f>(VLOOKUP($A26,'RevPAR Raw Data'!$B$6:$BE$49,'RevPAR Raw Data'!AW$1,FALSE))/100</f>
        <v>4.5360492144729701E-3</v>
      </c>
      <c r="AB27" s="79">
        <f>(VLOOKUP($A26,'RevPAR Raw Data'!$B$6:$BE$49,'RevPAR Raw Data'!AX$1,FALSE))/100</f>
        <v>-2.5331754120837102E-2</v>
      </c>
      <c r="AC27" s="79">
        <f>(VLOOKUP($A26,'RevPAR Raw Data'!$B$6:$BE$49,'RevPAR Raw Data'!AY$1,FALSE))/100</f>
        <v>4.3451300373861497E-3</v>
      </c>
      <c r="AD27" s="80">
        <f>(VLOOKUP($A26,'RevPAR Raw Data'!$B$6:$BE$49,'RevPAR Raw Data'!BA$1,FALSE))/100</f>
        <v>4.7607689653598795E-2</v>
      </c>
      <c r="AE27" s="80">
        <f>(VLOOKUP($A26,'RevPAR Raw Data'!$B$6:$BE$49,'RevPAR Raw Data'!BB$1,FALSE))/100</f>
        <v>2.4991698598283998E-2</v>
      </c>
      <c r="AF27" s="79">
        <f>(VLOOKUP($A26,'RevPAR Raw Data'!$B$6:$BE$49,'RevPAR Raw Data'!BC$1,FALSE))/100</f>
        <v>3.6245880218179698E-2</v>
      </c>
      <c r="AG27" s="81">
        <f>(VLOOKUP($A26,'RevPAR Raw Data'!$B$6:$BE$49,'RevPAR Raw Data'!BE$1,FALSE))/100</f>
        <v>1.60113355590412E-2</v>
      </c>
    </row>
    <row r="28" spans="1:33" x14ac:dyDescent="0.2">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x14ac:dyDescent="0.2">
      <c r="A29" s="105" t="s">
        <v>24</v>
      </c>
      <c r="B29" s="106">
        <f>(VLOOKUP($A29,'Occupancy Raw Data'!$B$8:$BE$45,'Occupancy Raw Data'!AG$3,FALSE))/100</f>
        <v>0.51612854692624799</v>
      </c>
      <c r="C29" s="107">
        <f>(VLOOKUP($A29,'Occupancy Raw Data'!$B$8:$BE$45,'Occupancy Raw Data'!AH$3,FALSE))/100</f>
        <v>0.64531489784250495</v>
      </c>
      <c r="D29" s="107">
        <f>(VLOOKUP($A29,'Occupancy Raw Data'!$B$8:$BE$45,'Occupancy Raw Data'!AI$3,FALSE))/100</f>
        <v>0.68472602533626203</v>
      </c>
      <c r="E29" s="107">
        <f>(VLOOKUP($A29,'Occupancy Raw Data'!$B$8:$BE$45,'Occupancy Raw Data'!AJ$3,FALSE))/100</f>
        <v>0.69772515270965596</v>
      </c>
      <c r="F29" s="107">
        <f>(VLOOKUP($A29,'Occupancy Raw Data'!$B$8:$BE$45,'Occupancy Raw Data'!AK$3,FALSE))/100</f>
        <v>0.68752444859025597</v>
      </c>
      <c r="G29" s="108">
        <f>(VLOOKUP($A29,'Occupancy Raw Data'!$B$8:$BE$45,'Occupancy Raw Data'!AL$3,FALSE))/100</f>
        <v>0.64628381428098503</v>
      </c>
      <c r="H29" s="88">
        <f>(VLOOKUP($A29,'Occupancy Raw Data'!$B$8:$BE$45,'Occupancy Raw Data'!AN$3,FALSE))/100</f>
        <v>0.75682303734239997</v>
      </c>
      <c r="I29" s="88">
        <f>(VLOOKUP($A29,'Occupancy Raw Data'!$B$8:$BE$45,'Occupancy Raw Data'!AO$3,FALSE))/100</f>
        <v>0.75032347365570307</v>
      </c>
      <c r="J29" s="108">
        <f>(VLOOKUP($A29,'Occupancy Raw Data'!$B$8:$BE$45,'Occupancy Raw Data'!AP$3,FALSE))/100</f>
        <v>0.75357325549905196</v>
      </c>
      <c r="K29" s="109">
        <f>(VLOOKUP($A29,'Occupancy Raw Data'!$B$8:$BE$45,'Occupancy Raw Data'!AR$3,FALSE))/100</f>
        <v>0.67693794034329002</v>
      </c>
      <c r="M29" s="110">
        <f>VLOOKUP($A29,'ADR Raw Data'!$B$6:$BE$43,'ADR Raw Data'!AG$1,FALSE)</f>
        <v>108.702234805421</v>
      </c>
      <c r="N29" s="111">
        <f>VLOOKUP($A29,'ADR Raw Data'!$B$6:$BE$43,'ADR Raw Data'!AH$1,FALSE)</f>
        <v>114.25883275241</v>
      </c>
      <c r="O29" s="111">
        <f>VLOOKUP($A29,'ADR Raw Data'!$B$6:$BE$43,'ADR Raw Data'!AI$1,FALSE)</f>
        <v>117.86329030344299</v>
      </c>
      <c r="P29" s="111">
        <f>VLOOKUP($A29,'ADR Raw Data'!$B$6:$BE$43,'ADR Raw Data'!AJ$1,FALSE)</f>
        <v>120.06894350404301</v>
      </c>
      <c r="Q29" s="111">
        <f>VLOOKUP($A29,'ADR Raw Data'!$B$6:$BE$43,'ADR Raw Data'!AK$1,FALSE)</f>
        <v>120.684519662122</v>
      </c>
      <c r="R29" s="112">
        <f>VLOOKUP($A29,'ADR Raw Data'!$B$6:$BE$43,'ADR Raw Data'!AL$1,FALSE)</f>
        <v>116.756752134165</v>
      </c>
      <c r="S29" s="111">
        <f>VLOOKUP($A29,'ADR Raw Data'!$B$6:$BE$43,'ADR Raw Data'!AN$1,FALSE)</f>
        <v>135.94814543864101</v>
      </c>
      <c r="T29" s="111">
        <f>VLOOKUP($A29,'ADR Raw Data'!$B$6:$BE$43,'ADR Raw Data'!AO$1,FALSE)</f>
        <v>134.96962763930901</v>
      </c>
      <c r="U29" s="112">
        <f>VLOOKUP($A29,'ADR Raw Data'!$B$6:$BE$43,'ADR Raw Data'!AP$1,FALSE)</f>
        <v>135.460996466148</v>
      </c>
      <c r="V29" s="113">
        <f>VLOOKUP($A29,'ADR Raw Data'!$B$6:$BE$43,'ADR Raw Data'!AR$1,FALSE)</f>
        <v>122.70581754131901</v>
      </c>
      <c r="X29" s="110">
        <f>VLOOKUP($A29,'RevPAR Raw Data'!$B$6:$BE$43,'RevPAR Raw Data'!AG$1,FALSE)</f>
        <v>56.104326497758201</v>
      </c>
      <c r="Y29" s="111">
        <f>VLOOKUP($A29,'RevPAR Raw Data'!$B$6:$BE$43,'RevPAR Raw Data'!AH$1,FALSE)</f>
        <v>73.732926985225504</v>
      </c>
      <c r="Z29" s="111">
        <f>VLOOKUP($A29,'RevPAR Raw Data'!$B$6:$BE$43,'RevPAR Raw Data'!AI$1,FALSE)</f>
        <v>80.704062302530602</v>
      </c>
      <c r="AA29" s="111">
        <f>VLOOKUP($A29,'RevPAR Raw Data'!$B$6:$BE$43,'RevPAR Raw Data'!AJ$1,FALSE)</f>
        <v>83.775121942045502</v>
      </c>
      <c r="AB29" s="111">
        <f>VLOOKUP($A29,'RevPAR Raw Data'!$B$6:$BE$43,'RevPAR Raw Data'!AK$1,FALSE)</f>
        <v>82.973557834080495</v>
      </c>
      <c r="AC29" s="112">
        <f>VLOOKUP($A29,'RevPAR Raw Data'!$B$6:$BE$43,'RevPAR Raw Data'!AL$1,FALSE)</f>
        <v>75.457999112328096</v>
      </c>
      <c r="AD29" s="111">
        <f>VLOOKUP($A29,'RevPAR Raw Data'!$B$6:$BE$43,'RevPAR Raw Data'!AN$1,FALSE)</f>
        <v>102.888688351939</v>
      </c>
      <c r="AE29" s="111">
        <f>VLOOKUP($A29,'RevPAR Raw Data'!$B$6:$BE$43,'RevPAR Raw Data'!AO$1,FALSE)</f>
        <v>101.270879848343</v>
      </c>
      <c r="AF29" s="112">
        <f>VLOOKUP($A29,'RevPAR Raw Data'!$B$6:$BE$43,'RevPAR Raw Data'!AP$1,FALSE)</f>
        <v>102.079784100141</v>
      </c>
      <c r="AG29" s="113">
        <f>VLOOKUP($A29,'RevPAR Raw Data'!$B$6:$BE$43,'RevPAR Raw Data'!AR$1,FALSE)</f>
        <v>83.0642233945604</v>
      </c>
    </row>
    <row r="30" spans="1:33" x14ac:dyDescent="0.2">
      <c r="A30" s="90" t="s">
        <v>14</v>
      </c>
      <c r="B30" s="78">
        <f>(VLOOKUP($A29,'Occupancy Raw Data'!$B$8:$BE$51,'Occupancy Raw Data'!AT$3,FALSE))/100</f>
        <v>4.3011624981166501E-2</v>
      </c>
      <c r="C30" s="79">
        <f>(VLOOKUP($A29,'Occupancy Raw Data'!$B$8:$BE$51,'Occupancy Raw Data'!AU$3,FALSE))/100</f>
        <v>4.7805284877363699E-2</v>
      </c>
      <c r="D30" s="79">
        <f>(VLOOKUP($A29,'Occupancy Raw Data'!$B$8:$BE$51,'Occupancy Raw Data'!AV$3,FALSE))/100</f>
        <v>5.9867340676743999E-2</v>
      </c>
      <c r="E30" s="79">
        <f>(VLOOKUP($A29,'Occupancy Raw Data'!$B$8:$BE$51,'Occupancy Raw Data'!AW$3,FALSE))/100</f>
        <v>8.8229508179258301E-2</v>
      </c>
      <c r="F30" s="79">
        <f>(VLOOKUP($A29,'Occupancy Raw Data'!$B$8:$BE$51,'Occupancy Raw Data'!AX$3,FALSE))/100</f>
        <v>0.11334659860969</v>
      </c>
      <c r="G30" s="79">
        <f>(VLOOKUP($A29,'Occupancy Raw Data'!$B$8:$BE$51,'Occupancy Raw Data'!AY$3,FALSE))/100</f>
        <v>7.1564124609284394E-2</v>
      </c>
      <c r="H30" s="80">
        <f>(VLOOKUP($A29,'Occupancy Raw Data'!$B$8:$BE$51,'Occupancy Raw Data'!BA$3,FALSE))/100</f>
        <v>0.1108842982983</v>
      </c>
      <c r="I30" s="80">
        <f>(VLOOKUP($A29,'Occupancy Raw Data'!$B$8:$BE$51,'Occupancy Raw Data'!BB$3,FALSE))/100</f>
        <v>8.3080434834998412E-2</v>
      </c>
      <c r="J30" s="79">
        <f>(VLOOKUP($A29,'Occupancy Raw Data'!$B$8:$BE$51,'Occupancy Raw Data'!BC$3,FALSE))/100</f>
        <v>9.6866134656332703E-2</v>
      </c>
      <c r="K30" s="81">
        <f>(VLOOKUP($A29,'Occupancy Raw Data'!$B$8:$BE$51,'Occupancy Raw Data'!BE$3,FALSE))/100</f>
        <v>7.9475562622409693E-2</v>
      </c>
      <c r="M30" s="78">
        <f>(VLOOKUP($A29,'ADR Raw Data'!$B$6:$BE$49,'ADR Raw Data'!AT$1,FALSE))/100</f>
        <v>1.0288465098839501E-3</v>
      </c>
      <c r="N30" s="79">
        <f>(VLOOKUP($A29,'ADR Raw Data'!$B$6:$BE$49,'ADR Raw Data'!AU$1,FALSE))/100</f>
        <v>4.6149024708615899E-3</v>
      </c>
      <c r="O30" s="79">
        <f>(VLOOKUP($A29,'ADR Raw Data'!$B$6:$BE$49,'ADR Raw Data'!AV$1,FALSE))/100</f>
        <v>6.4283150544426401E-3</v>
      </c>
      <c r="P30" s="79">
        <f>(VLOOKUP($A29,'ADR Raw Data'!$B$6:$BE$49,'ADR Raw Data'!AW$1,FALSE))/100</f>
        <v>1.3469643105913601E-2</v>
      </c>
      <c r="Q30" s="79">
        <f>(VLOOKUP($A29,'ADR Raw Data'!$B$6:$BE$49,'ADR Raw Data'!AX$1,FALSE))/100</f>
        <v>3.3025198739872801E-2</v>
      </c>
      <c r="R30" s="79">
        <f>(VLOOKUP($A29,'ADR Raw Data'!$B$6:$BE$49,'ADR Raw Data'!AY$1,FALSE))/100</f>
        <v>1.3022422356429E-2</v>
      </c>
      <c r="S30" s="80">
        <f>(VLOOKUP($A29,'ADR Raw Data'!$B$6:$BE$49,'ADR Raw Data'!BA$1,FALSE))/100</f>
        <v>3.7264347886971902E-2</v>
      </c>
      <c r="T30" s="80">
        <f>(VLOOKUP($A29,'ADR Raw Data'!$B$6:$BE$49,'ADR Raw Data'!BB$1,FALSE))/100</f>
        <v>2.2536269460468897E-2</v>
      </c>
      <c r="U30" s="79">
        <f>(VLOOKUP($A29,'ADR Raw Data'!$B$6:$BE$49,'ADR Raw Data'!BC$1,FALSE))/100</f>
        <v>2.9859824664219298E-2</v>
      </c>
      <c r="V30" s="81">
        <f>(VLOOKUP($A29,'ADR Raw Data'!$B$6:$BE$49,'ADR Raw Data'!BE$1,FALSE))/100</f>
        <v>1.9557253551056399E-2</v>
      </c>
      <c r="X30" s="78">
        <f>(VLOOKUP($A29,'RevPAR Raw Data'!$B$6:$BE$49,'RevPAR Raw Data'!AT$1,FALSE))/100</f>
        <v>4.4084723851296699E-2</v>
      </c>
      <c r="Y30" s="79">
        <f>(VLOOKUP($A29,'RevPAR Raw Data'!$B$6:$BE$49,'RevPAR Raw Data'!AU$1,FALSE))/100</f>
        <v>5.2640804075526099E-2</v>
      </c>
      <c r="Z30" s="79">
        <f>(VLOOKUP($A29,'RevPAR Raw Data'!$B$6:$BE$49,'RevPAR Raw Data'!AV$1,FALSE))/100</f>
        <v>6.6680501858528404E-2</v>
      </c>
      <c r="AA30" s="79">
        <f>(VLOOKUP($A29,'RevPAR Raw Data'!$B$6:$BE$49,'RevPAR Raw Data'!AW$1,FALSE))/100</f>
        <v>0.102887571271756</v>
      </c>
      <c r="AB30" s="79">
        <f>(VLOOKUP($A29,'RevPAR Raw Data'!$B$6:$BE$49,'RevPAR Raw Data'!AX$1,FALSE))/100</f>
        <v>0.15011509129513601</v>
      </c>
      <c r="AC30" s="79">
        <f>(VLOOKUP($A29,'RevPAR Raw Data'!$B$6:$BE$49,'RevPAR Raw Data'!AY$1,FALSE))/100</f>
        <v>8.5518485221943691E-2</v>
      </c>
      <c r="AD30" s="80">
        <f>(VLOOKUP($A29,'RevPAR Raw Data'!$B$6:$BE$49,'RevPAR Raw Data'!BA$1,FALSE))/100</f>
        <v>0.15228067725226299</v>
      </c>
      <c r="AE30" s="80">
        <f>(VLOOKUP($A29,'RevPAR Raw Data'!$B$6:$BE$49,'RevPAR Raw Data'!BB$1,FALSE))/100</f>
        <v>0.10748902736180099</v>
      </c>
      <c r="AF30" s="79">
        <f>(VLOOKUP($A29,'RevPAR Raw Data'!$B$6:$BE$49,'RevPAR Raw Data'!BC$1,FALSE))/100</f>
        <v>0.12961836511729</v>
      </c>
      <c r="AG30" s="81">
        <f>(VLOOKUP($A29,'RevPAR Raw Data'!$B$6:$BE$49,'RevPAR Raw Data'!BE$1,FALSE))/100</f>
        <v>0.10058713990278501</v>
      </c>
    </row>
    <row r="31" spans="1:33" x14ac:dyDescent="0.2">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x14ac:dyDescent="0.2">
      <c r="A32" s="105" t="s">
        <v>25</v>
      </c>
      <c r="B32" s="106">
        <f>(VLOOKUP($A32,'Occupancy Raw Data'!$B$8:$BE$45,'Occupancy Raw Data'!AG$3,FALSE))/100</f>
        <v>0.49042220484753701</v>
      </c>
      <c r="C32" s="107">
        <f>(VLOOKUP($A32,'Occupancy Raw Data'!$B$8:$BE$45,'Occupancy Raw Data'!AH$3,FALSE))/100</f>
        <v>0.63330727130570696</v>
      </c>
      <c r="D32" s="107">
        <f>(VLOOKUP($A32,'Occupancy Raw Data'!$B$8:$BE$45,'Occupancy Raw Data'!AI$3,FALSE))/100</f>
        <v>0.65011727912431494</v>
      </c>
      <c r="E32" s="107">
        <f>(VLOOKUP($A32,'Occupancy Raw Data'!$B$8:$BE$45,'Occupancy Raw Data'!AJ$3,FALSE))/100</f>
        <v>0.65871774824081297</v>
      </c>
      <c r="F32" s="107">
        <f>(VLOOKUP($A32,'Occupancy Raw Data'!$B$8:$BE$45,'Occupancy Raw Data'!AK$3,FALSE))/100</f>
        <v>0.62763878029710707</v>
      </c>
      <c r="G32" s="108">
        <f>(VLOOKUP($A32,'Occupancy Raw Data'!$B$8:$BE$45,'Occupancy Raw Data'!AL$3,FALSE))/100</f>
        <v>0.61204065676309594</v>
      </c>
      <c r="H32" s="88">
        <f>(VLOOKUP($A32,'Occupancy Raw Data'!$B$8:$BE$45,'Occupancy Raw Data'!AN$3,FALSE))/100</f>
        <v>0.72928068803752888</v>
      </c>
      <c r="I32" s="88">
        <f>(VLOOKUP($A32,'Occupancy Raw Data'!$B$8:$BE$45,'Occupancy Raw Data'!AO$3,FALSE))/100</f>
        <v>0.74550430023455805</v>
      </c>
      <c r="J32" s="108">
        <f>(VLOOKUP($A32,'Occupancy Raw Data'!$B$8:$BE$45,'Occupancy Raw Data'!AP$3,FALSE))/100</f>
        <v>0.73739249413604302</v>
      </c>
      <c r="K32" s="109">
        <f>(VLOOKUP($A32,'Occupancy Raw Data'!$B$8:$BE$45,'Occupancy Raw Data'!AR$3,FALSE))/100</f>
        <v>0.64785546744108102</v>
      </c>
      <c r="M32" s="110">
        <f>VLOOKUP($A32,'ADR Raw Data'!$B$6:$BE$43,'ADR Raw Data'!AG$1,FALSE)</f>
        <v>117.496237544838</v>
      </c>
      <c r="N32" s="111">
        <f>VLOOKUP($A32,'ADR Raw Data'!$B$6:$BE$43,'ADR Raw Data'!AH$1,FALSE)</f>
        <v>121.095256172839</v>
      </c>
      <c r="O32" s="111">
        <f>VLOOKUP($A32,'ADR Raw Data'!$B$6:$BE$43,'ADR Raw Data'!AI$1,FALSE)</f>
        <v>126.039206253758</v>
      </c>
      <c r="P32" s="111">
        <f>VLOOKUP($A32,'ADR Raw Data'!$B$6:$BE$43,'ADR Raw Data'!AJ$1,FALSE)</f>
        <v>122.871041543026</v>
      </c>
      <c r="Q32" s="111">
        <f>VLOOKUP($A32,'ADR Raw Data'!$B$6:$BE$43,'ADR Raw Data'!AK$1,FALSE)</f>
        <v>127.668604796013</v>
      </c>
      <c r="R32" s="112">
        <f>VLOOKUP($A32,'ADR Raw Data'!$B$6:$BE$43,'ADR Raw Data'!AL$1,FALSE)</f>
        <v>123.299207332652</v>
      </c>
      <c r="S32" s="111">
        <f>VLOOKUP($A32,'ADR Raw Data'!$B$6:$BE$43,'ADR Raw Data'!AN$1,FALSE)</f>
        <v>152.275135352452</v>
      </c>
      <c r="T32" s="111">
        <f>VLOOKUP($A32,'ADR Raw Data'!$B$6:$BE$43,'ADR Raw Data'!AO$1,FALSE)</f>
        <v>146.58213686418401</v>
      </c>
      <c r="U32" s="112">
        <f>VLOOKUP($A32,'ADR Raw Data'!$B$6:$BE$43,'ADR Raw Data'!AP$1,FALSE)</f>
        <v>149.397322730284</v>
      </c>
      <c r="V32" s="113">
        <f>VLOOKUP($A32,'ADR Raw Data'!$B$6:$BE$43,'ADR Raw Data'!AR$1,FALSE)</f>
        <v>131.786353605448</v>
      </c>
      <c r="X32" s="110">
        <f>VLOOKUP($A32,'RevPAR Raw Data'!$B$6:$BE$43,'RevPAR Raw Data'!AG$1,FALSE)</f>
        <v>57.622763878029701</v>
      </c>
      <c r="Y32" s="111">
        <f>VLOOKUP($A32,'RevPAR Raw Data'!$B$6:$BE$43,'RevPAR Raw Data'!AH$1,FALSE)</f>
        <v>76.6905062548866</v>
      </c>
      <c r="Z32" s="111">
        <f>VLOOKUP($A32,'RevPAR Raw Data'!$B$6:$BE$43,'RevPAR Raw Data'!AI$1,FALSE)</f>
        <v>81.940265832681703</v>
      </c>
      <c r="AA32" s="111">
        <f>VLOOKUP($A32,'RevPAR Raw Data'!$B$6:$BE$43,'RevPAR Raw Data'!AJ$1,FALSE)</f>
        <v>80.9373358092259</v>
      </c>
      <c r="AB32" s="111">
        <f>VLOOKUP($A32,'RevPAR Raw Data'!$B$6:$BE$43,'RevPAR Raw Data'!AK$1,FALSE)</f>
        <v>80.129767396403395</v>
      </c>
      <c r="AC32" s="112">
        <f>VLOOKUP($A32,'RevPAR Raw Data'!$B$6:$BE$43,'RevPAR Raw Data'!AL$1,FALSE)</f>
        <v>75.464127834245502</v>
      </c>
      <c r="AD32" s="111">
        <f>VLOOKUP($A32,'RevPAR Raw Data'!$B$6:$BE$43,'RevPAR Raw Data'!AN$1,FALSE)</f>
        <v>111.051315480844</v>
      </c>
      <c r="AE32" s="111">
        <f>VLOOKUP($A32,'RevPAR Raw Data'!$B$6:$BE$43,'RevPAR Raw Data'!AO$1,FALSE)</f>
        <v>109.27761336982</v>
      </c>
      <c r="AF32" s="112">
        <f>VLOOKUP($A32,'RevPAR Raw Data'!$B$6:$BE$43,'RevPAR Raw Data'!AP$1,FALSE)</f>
        <v>110.164464425332</v>
      </c>
      <c r="AG32" s="113">
        <f>VLOOKUP($A32,'RevPAR Raw Data'!$B$6:$BE$43,'RevPAR Raw Data'!AR$1,FALSE)</f>
        <v>85.378509717413095</v>
      </c>
    </row>
    <row r="33" spans="1:33" x14ac:dyDescent="0.2">
      <c r="A33" s="90" t="s">
        <v>14</v>
      </c>
      <c r="B33" s="78">
        <f>(VLOOKUP($A32,'Occupancy Raw Data'!$B$8:$BE$51,'Occupancy Raw Data'!AT$3,FALSE))/100</f>
        <v>5.8203289751159799E-2</v>
      </c>
      <c r="C33" s="79">
        <f>(VLOOKUP($A32,'Occupancy Raw Data'!$B$8:$BE$51,'Occupancy Raw Data'!AU$3,FALSE))/100</f>
        <v>2.95519542421353E-2</v>
      </c>
      <c r="D33" s="79">
        <f>(VLOOKUP($A32,'Occupancy Raw Data'!$B$8:$BE$51,'Occupancy Raw Data'!AV$3,FALSE))/100</f>
        <v>1.9619865113427299E-2</v>
      </c>
      <c r="E33" s="79">
        <f>(VLOOKUP($A32,'Occupancy Raw Data'!$B$8:$BE$51,'Occupancy Raw Data'!AW$3,FALSE))/100</f>
        <v>5.08263174306205E-2</v>
      </c>
      <c r="F33" s="79">
        <f>(VLOOKUP($A32,'Occupancy Raw Data'!$B$8:$BE$51,'Occupancy Raw Data'!AX$3,FALSE))/100</f>
        <v>5.6373316630128397E-3</v>
      </c>
      <c r="G33" s="79">
        <f>(VLOOKUP($A32,'Occupancy Raw Data'!$B$8:$BE$51,'Occupancy Raw Data'!AY$3,FALSE))/100</f>
        <v>3.1357048748352996E-2</v>
      </c>
      <c r="H33" s="80">
        <f>(VLOOKUP($A32,'Occupancy Raw Data'!$B$8:$BE$51,'Occupancy Raw Data'!BA$3,FALSE))/100</f>
        <v>8.8072324292796711E-2</v>
      </c>
      <c r="I33" s="80">
        <f>(VLOOKUP($A32,'Occupancy Raw Data'!$B$8:$BE$51,'Occupancy Raw Data'!BB$3,FALSE))/100</f>
        <v>6.5958636109558405E-2</v>
      </c>
      <c r="J33" s="79">
        <f>(VLOOKUP($A32,'Occupancy Raw Data'!$B$8:$BE$51,'Occupancy Raw Data'!BC$3,FALSE))/100</f>
        <v>7.6780362494648202E-2</v>
      </c>
      <c r="K33" s="81">
        <f>(VLOOKUP($A32,'Occupancy Raw Data'!$B$8:$BE$51,'Occupancy Raw Data'!BE$3,FALSE))/100</f>
        <v>4.5702438364808202E-2</v>
      </c>
      <c r="M33" s="78">
        <f>(VLOOKUP($A32,'ADR Raw Data'!$B$6:$BE$49,'ADR Raw Data'!AT$1,FALSE))/100</f>
        <v>-1.3641304923918501E-2</v>
      </c>
      <c r="N33" s="79">
        <f>(VLOOKUP($A32,'ADR Raw Data'!$B$6:$BE$49,'ADR Raw Data'!AU$1,FALSE))/100</f>
        <v>-3.1346297011771301E-2</v>
      </c>
      <c r="O33" s="79">
        <f>(VLOOKUP($A32,'ADR Raw Data'!$B$6:$BE$49,'ADR Raw Data'!AV$1,FALSE))/100</f>
        <v>-7.9214159834494402E-4</v>
      </c>
      <c r="P33" s="79">
        <f>(VLOOKUP($A32,'ADR Raw Data'!$B$6:$BE$49,'ADR Raw Data'!AW$1,FALSE))/100</f>
        <v>-3.24715036912867E-2</v>
      </c>
      <c r="Q33" s="79">
        <f>(VLOOKUP($A32,'ADR Raw Data'!$B$6:$BE$49,'ADR Raw Data'!AX$1,FALSE))/100</f>
        <v>-5.0666301832984199E-2</v>
      </c>
      <c r="R33" s="79">
        <f>(VLOOKUP($A32,'ADR Raw Data'!$B$6:$BE$49,'ADR Raw Data'!AY$1,FALSE))/100</f>
        <v>-2.7190024118997898E-2</v>
      </c>
      <c r="S33" s="80">
        <f>(VLOOKUP($A32,'ADR Raw Data'!$B$6:$BE$49,'ADR Raw Data'!BA$1,FALSE))/100</f>
        <v>-5.1318143388194598E-2</v>
      </c>
      <c r="T33" s="80">
        <f>(VLOOKUP($A32,'ADR Raw Data'!$B$6:$BE$49,'ADR Raw Data'!BB$1,FALSE))/100</f>
        <v>-7.0962699747593408E-2</v>
      </c>
      <c r="U33" s="79">
        <f>(VLOOKUP($A32,'ADR Raw Data'!$B$6:$BE$49,'ADR Raw Data'!BC$1,FALSE))/100</f>
        <v>-6.1081332830843597E-2</v>
      </c>
      <c r="V33" s="81">
        <f>(VLOOKUP($A32,'ADR Raw Data'!$B$6:$BE$49,'ADR Raw Data'!BE$1,FALSE))/100</f>
        <v>-3.78357537480618E-2</v>
      </c>
      <c r="X33" s="78">
        <f>(VLOOKUP($A32,'RevPAR Raw Data'!$B$6:$BE$49,'RevPAR Raw Data'!AT$1,FALSE))/100</f>
        <v>4.3768016004170497E-2</v>
      </c>
      <c r="Y33" s="79">
        <f>(VLOOKUP($A32,'RevPAR Raw Data'!$B$6:$BE$49,'RevPAR Raw Data'!AU$1,FALSE))/100</f>
        <v>-2.7206871045882303E-3</v>
      </c>
      <c r="Z33" s="79">
        <f>(VLOOKUP($A32,'RevPAR Raw Data'!$B$6:$BE$49,'RevPAR Raw Data'!AV$1,FALSE))/100</f>
        <v>1.8812181803772098E-2</v>
      </c>
      <c r="AA33" s="79">
        <f>(VLOOKUP($A32,'RevPAR Raw Data'!$B$6:$BE$49,'RevPAR Raw Data'!AW$1,FALSE))/100</f>
        <v>1.6704406785270801E-2</v>
      </c>
      <c r="AB33" s="79">
        <f>(VLOOKUP($A32,'RevPAR Raw Data'!$B$6:$BE$49,'RevPAR Raw Data'!AX$1,FALSE))/100</f>
        <v>-4.5314592917542196E-2</v>
      </c>
      <c r="AC33" s="79">
        <f>(VLOOKUP($A32,'RevPAR Raw Data'!$B$6:$BE$49,'RevPAR Raw Data'!AY$1,FALSE))/100</f>
        <v>3.3144257175868001E-3</v>
      </c>
      <c r="AD33" s="80">
        <f>(VLOOKUP($A32,'RevPAR Raw Data'!$B$6:$BE$49,'RevPAR Raw Data'!BA$1,FALSE))/100</f>
        <v>3.22344727380127E-2</v>
      </c>
      <c r="AE33" s="80">
        <f>(VLOOKUP($A32,'RevPAR Raw Data'!$B$6:$BE$49,'RevPAR Raw Data'!BB$1,FALSE))/100</f>
        <v>-9.6846665280384495E-3</v>
      </c>
      <c r="AF33" s="79">
        <f>(VLOOKUP($A32,'RevPAR Raw Data'!$B$6:$BE$49,'RevPAR Raw Data'!BC$1,FALSE))/100</f>
        <v>1.1009182787396099E-2</v>
      </c>
      <c r="AG33" s="81">
        <f>(VLOOKUP($A32,'RevPAR Raw Data'!$B$6:$BE$49,'RevPAR Raw Data'!BE$1,FALSE))/100</f>
        <v>6.1374984130895208E-3</v>
      </c>
    </row>
    <row r="34" spans="1:33" x14ac:dyDescent="0.2">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x14ac:dyDescent="0.2">
      <c r="A35" s="105" t="s">
        <v>26</v>
      </c>
      <c r="B35" s="106">
        <f>(VLOOKUP($A35,'Occupancy Raw Data'!$B$8:$BE$45,'Occupancy Raw Data'!AG$3,FALSE))/100</f>
        <v>0.52493169398907102</v>
      </c>
      <c r="C35" s="107">
        <f>(VLOOKUP($A35,'Occupancy Raw Data'!$B$8:$BE$45,'Occupancy Raw Data'!AH$3,FALSE))/100</f>
        <v>0.64959016393442592</v>
      </c>
      <c r="D35" s="107">
        <f>(VLOOKUP($A35,'Occupancy Raw Data'!$B$8:$BE$45,'Occupancy Raw Data'!AI$3,FALSE))/100</f>
        <v>0.67281420765027311</v>
      </c>
      <c r="E35" s="107">
        <f>(VLOOKUP($A35,'Occupancy Raw Data'!$B$8:$BE$45,'Occupancy Raw Data'!AJ$3,FALSE))/100</f>
        <v>0.68613387978142004</v>
      </c>
      <c r="F35" s="107">
        <f>(VLOOKUP($A35,'Occupancy Raw Data'!$B$8:$BE$45,'Occupancy Raw Data'!AK$3,FALSE))/100</f>
        <v>0.68084016393442592</v>
      </c>
      <c r="G35" s="108">
        <f>(VLOOKUP($A35,'Occupancy Raw Data'!$B$8:$BE$45,'Occupancy Raw Data'!AL$3,FALSE))/100</f>
        <v>0.64286202185792307</v>
      </c>
      <c r="H35" s="88">
        <f>(VLOOKUP($A35,'Occupancy Raw Data'!$B$8:$BE$45,'Occupancy Raw Data'!AN$3,FALSE))/100</f>
        <v>0.77493169398907102</v>
      </c>
      <c r="I35" s="88">
        <f>(VLOOKUP($A35,'Occupancy Raw Data'!$B$8:$BE$45,'Occupancy Raw Data'!AO$3,FALSE))/100</f>
        <v>0.77134562841529997</v>
      </c>
      <c r="J35" s="108">
        <f>(VLOOKUP($A35,'Occupancy Raw Data'!$B$8:$BE$45,'Occupancy Raw Data'!AP$3,FALSE))/100</f>
        <v>0.77313866120218511</v>
      </c>
      <c r="K35" s="109">
        <f>(VLOOKUP($A35,'Occupancy Raw Data'!$B$8:$BE$45,'Occupancy Raw Data'!AR$3,FALSE))/100</f>
        <v>0.680083918813427</v>
      </c>
      <c r="M35" s="110">
        <f>VLOOKUP($A35,'ADR Raw Data'!$B$6:$BE$43,'ADR Raw Data'!AG$1,FALSE)</f>
        <v>142.87950878334399</v>
      </c>
      <c r="N35" s="111">
        <f>VLOOKUP($A35,'ADR Raw Data'!$B$6:$BE$43,'ADR Raw Data'!AH$1,FALSE)</f>
        <v>145.460599369085</v>
      </c>
      <c r="O35" s="111">
        <f>VLOOKUP($A35,'ADR Raw Data'!$B$6:$BE$43,'ADR Raw Data'!AI$1,FALSE)</f>
        <v>147.46712690355301</v>
      </c>
      <c r="P35" s="111">
        <f>VLOOKUP($A35,'ADR Raw Data'!$B$6:$BE$43,'ADR Raw Data'!AJ$1,FALSE)</f>
        <v>149.807633150821</v>
      </c>
      <c r="Q35" s="111">
        <f>VLOOKUP($A35,'ADR Raw Data'!$B$6:$BE$43,'ADR Raw Data'!AK$1,FALSE)</f>
        <v>157.15378229244999</v>
      </c>
      <c r="R35" s="112">
        <f>VLOOKUP($A35,'ADR Raw Data'!$B$6:$BE$43,'ADR Raw Data'!AL$1,FALSE)</f>
        <v>148.86380545077799</v>
      </c>
      <c r="S35" s="111">
        <f>VLOOKUP($A35,'ADR Raw Data'!$B$6:$BE$43,'ADR Raw Data'!AN$1,FALSE)</f>
        <v>181.99192375495801</v>
      </c>
      <c r="T35" s="111">
        <f>VLOOKUP($A35,'ADR Raw Data'!$B$6:$BE$43,'ADR Raw Data'!AO$1,FALSE)</f>
        <v>181.770535753818</v>
      </c>
      <c r="U35" s="112">
        <f>VLOOKUP($A35,'ADR Raw Data'!$B$6:$BE$43,'ADR Raw Data'!AP$1,FALSE)</f>
        <v>181.881486471562</v>
      </c>
      <c r="V35" s="113">
        <f>VLOOKUP($A35,'ADR Raw Data'!$B$6:$BE$43,'ADR Raw Data'!AR$1,FALSE)</f>
        <v>159.58821543869701</v>
      </c>
      <c r="X35" s="110">
        <f>VLOOKUP($A35,'RevPAR Raw Data'!$B$6:$BE$43,'RevPAR Raw Data'!AG$1,FALSE)</f>
        <v>75.001982581967198</v>
      </c>
      <c r="Y35" s="111">
        <f>VLOOKUP($A35,'RevPAR Raw Data'!$B$6:$BE$43,'RevPAR Raw Data'!AH$1,FALSE)</f>
        <v>94.489774590163904</v>
      </c>
      <c r="Z35" s="111">
        <f>VLOOKUP($A35,'RevPAR Raw Data'!$B$6:$BE$43,'RevPAR Raw Data'!AI$1,FALSE)</f>
        <v>99.217978142076504</v>
      </c>
      <c r="AA35" s="111">
        <f>VLOOKUP($A35,'RevPAR Raw Data'!$B$6:$BE$43,'RevPAR Raw Data'!AJ$1,FALSE)</f>
        <v>102.788092554644</v>
      </c>
      <c r="AB35" s="111">
        <f>VLOOKUP($A35,'RevPAR Raw Data'!$B$6:$BE$43,'RevPAR Raw Data'!AK$1,FALSE)</f>
        <v>106.996606898907</v>
      </c>
      <c r="AC35" s="112">
        <f>VLOOKUP($A35,'RevPAR Raw Data'!$B$6:$BE$43,'RevPAR Raw Data'!AL$1,FALSE)</f>
        <v>95.698886953551906</v>
      </c>
      <c r="AD35" s="111">
        <f>VLOOKUP($A35,'RevPAR Raw Data'!$B$6:$BE$43,'RevPAR Raw Data'!AN$1,FALSE)</f>
        <v>141.03130976775901</v>
      </c>
      <c r="AE35" s="111">
        <f>VLOOKUP($A35,'RevPAR Raw Data'!$B$6:$BE$43,'RevPAR Raw Data'!AO$1,FALSE)</f>
        <v>140.207908128415</v>
      </c>
      <c r="AF35" s="112">
        <f>VLOOKUP($A35,'RevPAR Raw Data'!$B$6:$BE$43,'RevPAR Raw Data'!AP$1,FALSE)</f>
        <v>140.61960894808701</v>
      </c>
      <c r="AG35" s="113">
        <f>VLOOKUP($A35,'RevPAR Raw Data'!$B$6:$BE$43,'RevPAR Raw Data'!AR$1,FALSE)</f>
        <v>108.53337895199</v>
      </c>
    </row>
    <row r="36" spans="1:33" x14ac:dyDescent="0.2">
      <c r="A36" s="90" t="s">
        <v>14</v>
      </c>
      <c r="B36" s="78">
        <f>(VLOOKUP($A35,'Occupancy Raw Data'!$B$8:$BE$51,'Occupancy Raw Data'!AT$3,FALSE))/100</f>
        <v>4.4867437117606997E-2</v>
      </c>
      <c r="C36" s="79">
        <f>(VLOOKUP($A35,'Occupancy Raw Data'!$B$8:$BE$51,'Occupancy Raw Data'!AU$3,FALSE))/100</f>
        <v>6.97412823397075E-2</v>
      </c>
      <c r="D36" s="79">
        <f>(VLOOKUP($A35,'Occupancy Raw Data'!$B$8:$BE$51,'Occupancy Raw Data'!AV$3,FALSE))/100</f>
        <v>6.8619473826959501E-2</v>
      </c>
      <c r="E36" s="79">
        <f>(VLOOKUP($A35,'Occupancy Raw Data'!$B$8:$BE$51,'Occupancy Raw Data'!AW$3,FALSE))/100</f>
        <v>9.9015317286651999E-2</v>
      </c>
      <c r="F36" s="79">
        <f>(VLOOKUP($A35,'Occupancy Raw Data'!$B$8:$BE$51,'Occupancy Raw Data'!AX$3,FALSE))/100</f>
        <v>5.5320275277924803E-2</v>
      </c>
      <c r="G36" s="79">
        <f>(VLOOKUP($A35,'Occupancy Raw Data'!$B$8:$BE$51,'Occupancy Raw Data'!AY$3,FALSE))/100</f>
        <v>6.8335319825188701E-2</v>
      </c>
      <c r="H36" s="80">
        <f>(VLOOKUP($A35,'Occupancy Raw Data'!$B$8:$BE$51,'Occupancy Raw Data'!BA$3,FALSE))/100</f>
        <v>2.9959146618247799E-2</v>
      </c>
      <c r="I36" s="80">
        <f>(VLOOKUP($A35,'Occupancy Raw Data'!$B$8:$BE$51,'Occupancy Raw Data'!BB$3,FALSE))/100</f>
        <v>3.8868445262189501E-2</v>
      </c>
      <c r="J36" s="79">
        <f>(VLOOKUP($A35,'Occupancy Raw Data'!$B$8:$BE$51,'Occupancy Raw Data'!BC$3,FALSE))/100</f>
        <v>3.4384281471327299E-2</v>
      </c>
      <c r="K36" s="81">
        <f>(VLOOKUP($A35,'Occupancy Raw Data'!$B$8:$BE$51,'Occupancy Raw Data'!BE$3,FALSE))/100</f>
        <v>5.7065938649376202E-2</v>
      </c>
      <c r="M36" s="78">
        <f>(VLOOKUP($A35,'ADR Raw Data'!$B$6:$BE$49,'ADR Raw Data'!AT$1,FALSE))/100</f>
        <v>3.4732867178683603E-2</v>
      </c>
      <c r="N36" s="79">
        <f>(VLOOKUP($A35,'ADR Raw Data'!$B$6:$BE$49,'ADR Raw Data'!AU$1,FALSE))/100</f>
        <v>2.6760965171284502E-2</v>
      </c>
      <c r="O36" s="79">
        <f>(VLOOKUP($A35,'ADR Raw Data'!$B$6:$BE$49,'ADR Raw Data'!AV$1,FALSE))/100</f>
        <v>2.1460687164806199E-2</v>
      </c>
      <c r="P36" s="79">
        <f>(VLOOKUP($A35,'ADR Raw Data'!$B$6:$BE$49,'ADR Raw Data'!AW$1,FALSE))/100</f>
        <v>2.0735169309808298E-2</v>
      </c>
      <c r="Q36" s="79">
        <f>(VLOOKUP($A35,'ADR Raw Data'!$B$6:$BE$49,'ADR Raw Data'!AX$1,FALSE))/100</f>
        <v>-1.20526436343051E-2</v>
      </c>
      <c r="R36" s="79">
        <f>(VLOOKUP($A35,'ADR Raw Data'!$B$6:$BE$49,'ADR Raw Data'!AY$1,FALSE))/100</f>
        <v>1.66615839637713E-2</v>
      </c>
      <c r="S36" s="80">
        <f>(VLOOKUP($A35,'ADR Raw Data'!$B$6:$BE$49,'ADR Raw Data'!BA$1,FALSE))/100</f>
        <v>2.8593689551135999E-3</v>
      </c>
      <c r="T36" s="80">
        <f>(VLOOKUP($A35,'ADR Raw Data'!$B$6:$BE$49,'ADR Raw Data'!BB$1,FALSE))/100</f>
        <v>1.7314227036009301E-2</v>
      </c>
      <c r="U36" s="79">
        <f>(VLOOKUP($A35,'ADR Raw Data'!$B$6:$BE$49,'ADR Raw Data'!BC$1,FALSE))/100</f>
        <v>9.9801581500933208E-3</v>
      </c>
      <c r="V36" s="81">
        <f>(VLOOKUP($A35,'ADR Raw Data'!$B$6:$BE$49,'ADR Raw Data'!BE$1,FALSE))/100</f>
        <v>1.2635195139853601E-2</v>
      </c>
      <c r="X36" s="78">
        <f>(VLOOKUP($A35,'RevPAR Raw Data'!$B$6:$BE$49,'RevPAR Raw Data'!AT$1,FALSE))/100</f>
        <v>8.1158679030344405E-2</v>
      </c>
      <c r="Y36" s="79">
        <f>(VLOOKUP($A35,'RevPAR Raw Data'!$B$6:$BE$49,'RevPAR Raw Data'!AU$1,FALSE))/100</f>
        <v>9.8368591538685698E-2</v>
      </c>
      <c r="Z36" s="79">
        <f>(VLOOKUP($A35,'RevPAR Raw Data'!$B$6:$BE$49,'RevPAR Raw Data'!AV$1,FALSE))/100</f>
        <v>9.15527820529798E-2</v>
      </c>
      <c r="AA36" s="79">
        <f>(VLOOKUP($A35,'RevPAR Raw Data'!$B$6:$BE$49,'RevPAR Raw Data'!AW$1,FALSE))/100</f>
        <v>0.12180358596466301</v>
      </c>
      <c r="AB36" s="79">
        <f>(VLOOKUP($A35,'RevPAR Raw Data'!$B$6:$BE$49,'RevPAR Raw Data'!AX$1,FALSE))/100</f>
        <v>4.2600876079943104E-2</v>
      </c>
      <c r="AC36" s="79">
        <f>(VLOOKUP($A35,'RevPAR Raw Data'!$B$6:$BE$49,'RevPAR Raw Data'!AY$1,FALSE))/100</f>
        <v>8.6135478457918607E-2</v>
      </c>
      <c r="AD36" s="80">
        <f>(VLOOKUP($A35,'RevPAR Raw Data'!$B$6:$BE$49,'RevPAR Raw Data'!BA$1,FALSE))/100</f>
        <v>3.2904179827123299E-2</v>
      </c>
      <c r="AE36" s="80">
        <f>(VLOOKUP($A35,'RevPAR Raw Data'!$B$6:$BE$49,'RevPAR Raw Data'!BB$1,FALSE))/100</f>
        <v>5.6855649384004996E-2</v>
      </c>
      <c r="AF36" s="79">
        <f>(VLOOKUP($A35,'RevPAR Raw Data'!$B$6:$BE$49,'RevPAR Raw Data'!BC$1,FALSE))/100</f>
        <v>4.4707600188381803E-2</v>
      </c>
      <c r="AG36" s="81">
        <f>(VLOOKUP($A35,'RevPAR Raw Data'!$B$6:$BE$49,'RevPAR Raw Data'!BE$1,FALSE))/100</f>
        <v>7.0422173059903601E-2</v>
      </c>
    </row>
    <row r="37" spans="1:33" x14ac:dyDescent="0.2">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x14ac:dyDescent="0.2">
      <c r="A38" s="105" t="s">
        <v>27</v>
      </c>
      <c r="B38" s="106">
        <f>(VLOOKUP($A38,'Occupancy Raw Data'!$B$8:$BE$45,'Occupancy Raw Data'!AG$3,FALSE))/100</f>
        <v>0.63822292993630503</v>
      </c>
      <c r="C38" s="107">
        <f>(VLOOKUP($A38,'Occupancy Raw Data'!$B$8:$BE$45,'Occupancy Raw Data'!AH$3,FALSE))/100</f>
        <v>0.68696815286624202</v>
      </c>
      <c r="D38" s="107">
        <f>(VLOOKUP($A38,'Occupancy Raw Data'!$B$8:$BE$45,'Occupancy Raw Data'!AI$3,FALSE))/100</f>
        <v>0.71426298370672003</v>
      </c>
      <c r="E38" s="107">
        <f>(VLOOKUP($A38,'Occupancy Raw Data'!$B$8:$BE$45,'Occupancy Raw Data'!AJ$3,FALSE))/100</f>
        <v>0.72101578411405198</v>
      </c>
      <c r="F38" s="107">
        <f>(VLOOKUP($A38,'Occupancy Raw Data'!$B$8:$BE$45,'Occupancy Raw Data'!AK$3,FALSE))/100</f>
        <v>0.7615898676171069</v>
      </c>
      <c r="G38" s="108">
        <f>(VLOOKUP($A38,'Occupancy Raw Data'!$B$8:$BE$45,'Occupancy Raw Data'!AL$3,FALSE))/100</f>
        <v>0.70442472242029097</v>
      </c>
      <c r="H38" s="88">
        <f>(VLOOKUP($A38,'Occupancy Raw Data'!$B$8:$BE$45,'Occupancy Raw Data'!AN$3,FALSE))/100</f>
        <v>0.87089485743380801</v>
      </c>
      <c r="I38" s="88">
        <f>(VLOOKUP($A38,'Occupancy Raw Data'!$B$8:$BE$45,'Occupancy Raw Data'!AO$3,FALSE))/100</f>
        <v>0.86047606924643505</v>
      </c>
      <c r="J38" s="108">
        <f>(VLOOKUP($A38,'Occupancy Raw Data'!$B$8:$BE$45,'Occupancy Raw Data'!AP$3,FALSE))/100</f>
        <v>0.86568546334012197</v>
      </c>
      <c r="K38" s="109">
        <f>(VLOOKUP($A38,'Occupancy Raw Data'!$B$8:$BE$45,'Occupancy Raw Data'!AR$3,FALSE))/100</f>
        <v>0.75050927610040008</v>
      </c>
      <c r="M38" s="110">
        <f>VLOOKUP($A38,'ADR Raw Data'!$B$6:$BE$43,'ADR Raw Data'!AG$1,FALSE)</f>
        <v>144.629166275785</v>
      </c>
      <c r="N38" s="111">
        <f>VLOOKUP($A38,'ADR Raw Data'!$B$6:$BE$43,'ADR Raw Data'!AH$1,FALSE)</f>
        <v>143.41756161106599</v>
      </c>
      <c r="O38" s="111">
        <f>VLOOKUP($A38,'ADR Raw Data'!$B$6:$BE$43,'ADR Raw Data'!AI$1,FALSE)</f>
        <v>147.97844945422099</v>
      </c>
      <c r="P38" s="111">
        <f>VLOOKUP($A38,'ADR Raw Data'!$B$6:$BE$43,'ADR Raw Data'!AJ$1,FALSE)</f>
        <v>147.123426019102</v>
      </c>
      <c r="Q38" s="111">
        <f>VLOOKUP($A38,'ADR Raw Data'!$B$6:$BE$43,'ADR Raw Data'!AK$1,FALSE)</f>
        <v>155.27286099898799</v>
      </c>
      <c r="R38" s="112">
        <f>VLOOKUP($A38,'ADR Raw Data'!$B$6:$BE$43,'ADR Raw Data'!AL$1,FALSE)</f>
        <v>147.88532831911601</v>
      </c>
      <c r="S38" s="111">
        <f>VLOOKUP($A38,'ADR Raw Data'!$B$6:$BE$43,'ADR Raw Data'!AN$1,FALSE)</f>
        <v>201.12030650052901</v>
      </c>
      <c r="T38" s="111">
        <f>VLOOKUP($A38,'ADR Raw Data'!$B$6:$BE$43,'ADR Raw Data'!AO$1,FALSE)</f>
        <v>198.757940280181</v>
      </c>
      <c r="U38" s="112">
        <f>VLOOKUP($A38,'ADR Raw Data'!$B$6:$BE$43,'ADR Raw Data'!AP$1,FALSE)</f>
        <v>199.94623133958001</v>
      </c>
      <c r="V38" s="113">
        <f>VLOOKUP($A38,'ADR Raw Data'!$B$6:$BE$43,'ADR Raw Data'!AR$1,FALSE)</f>
        <v>165.04632440685299</v>
      </c>
      <c r="X38" s="110">
        <f>VLOOKUP($A38,'RevPAR Raw Data'!$B$6:$BE$43,'RevPAR Raw Data'!AG$1,FALSE)</f>
        <v>92.305650254777007</v>
      </c>
      <c r="Y38" s="111">
        <f>VLOOKUP($A38,'RevPAR Raw Data'!$B$6:$BE$43,'RevPAR Raw Data'!AH$1,FALSE)</f>
        <v>98.523297388534999</v>
      </c>
      <c r="Z38" s="111">
        <f>VLOOKUP($A38,'RevPAR Raw Data'!$B$6:$BE$43,'RevPAR Raw Data'!AI$1,FALSE)</f>
        <v>105.69552883146601</v>
      </c>
      <c r="AA38" s="111">
        <f>VLOOKUP($A38,'RevPAR Raw Data'!$B$6:$BE$43,'RevPAR Raw Data'!AJ$1,FALSE)</f>
        <v>106.078312372708</v>
      </c>
      <c r="AB38" s="111">
        <f>VLOOKUP($A38,'RevPAR Raw Data'!$B$6:$BE$43,'RevPAR Raw Data'!AK$1,FALSE)</f>
        <v>118.254237652749</v>
      </c>
      <c r="AC38" s="112">
        <f>VLOOKUP($A38,'RevPAR Raw Data'!$B$6:$BE$43,'RevPAR Raw Data'!AL$1,FALSE)</f>
        <v>104.174081351227</v>
      </c>
      <c r="AD38" s="111">
        <f>VLOOKUP($A38,'RevPAR Raw Data'!$B$6:$BE$43,'RevPAR Raw Data'!AN$1,FALSE)</f>
        <v>175.15464065682201</v>
      </c>
      <c r="AE38" s="111">
        <f>VLOOKUP($A38,'RevPAR Raw Data'!$B$6:$BE$43,'RevPAR Raw Data'!AO$1,FALSE)</f>
        <v>171.02645118380801</v>
      </c>
      <c r="AF38" s="112">
        <f>VLOOKUP($A38,'RevPAR Raw Data'!$B$6:$BE$43,'RevPAR Raw Data'!AP$1,FALSE)</f>
        <v>173.09054592031501</v>
      </c>
      <c r="AG38" s="113">
        <f>VLOOKUP($A38,'RevPAR Raw Data'!$B$6:$BE$43,'RevPAR Raw Data'!AR$1,FALSE)</f>
        <v>123.868797453619</v>
      </c>
    </row>
    <row r="39" spans="1:33" x14ac:dyDescent="0.2">
      <c r="A39" s="90" t="s">
        <v>14</v>
      </c>
      <c r="B39" s="78">
        <f>(VLOOKUP($A38,'Occupancy Raw Data'!$B$8:$BE$51,'Occupancy Raw Data'!AT$3,FALSE))/100</f>
        <v>3.2088150234677398E-2</v>
      </c>
      <c r="C39" s="79">
        <f>(VLOOKUP($A38,'Occupancy Raw Data'!$B$8:$BE$51,'Occupancy Raw Data'!AU$3,FALSE))/100</f>
        <v>-1.49695191896493E-2</v>
      </c>
      <c r="D39" s="79">
        <f>(VLOOKUP($A38,'Occupancy Raw Data'!$B$8:$BE$51,'Occupancy Raw Data'!AV$3,FALSE))/100</f>
        <v>-6.8389805825892604E-3</v>
      </c>
      <c r="E39" s="79">
        <f>(VLOOKUP($A38,'Occupancy Raw Data'!$B$8:$BE$51,'Occupancy Raw Data'!AW$3,FALSE))/100</f>
        <v>-2.4301979463833598E-2</v>
      </c>
      <c r="F39" s="79">
        <f>(VLOOKUP($A38,'Occupancy Raw Data'!$B$8:$BE$51,'Occupancy Raw Data'!AX$3,FALSE))/100</f>
        <v>-2.24627069040104E-2</v>
      </c>
      <c r="G39" s="79">
        <f>(VLOOKUP($A38,'Occupancy Raw Data'!$B$8:$BE$51,'Occupancy Raw Data'!AY$3,FALSE))/100</f>
        <v>-8.7185678524456505E-3</v>
      </c>
      <c r="H39" s="80">
        <f>(VLOOKUP($A38,'Occupancy Raw Data'!$B$8:$BE$51,'Occupancy Raw Data'!BA$3,FALSE))/100</f>
        <v>2.94791280351589E-2</v>
      </c>
      <c r="I39" s="80">
        <f>(VLOOKUP($A38,'Occupancy Raw Data'!$B$8:$BE$51,'Occupancy Raw Data'!BB$3,FALSE))/100</f>
        <v>2.82358946785876E-2</v>
      </c>
      <c r="J39" s="79">
        <f>(VLOOKUP($A38,'Occupancy Raw Data'!$B$8:$BE$51,'Occupancy Raw Data'!BC$3,FALSE))/100</f>
        <v>2.8860876472823802E-2</v>
      </c>
      <c r="K39" s="81">
        <f>(VLOOKUP($A38,'Occupancy Raw Data'!$B$8:$BE$51,'Occupancy Raw Data'!BE$3,FALSE))/100</f>
        <v>3.3646039699785002E-3</v>
      </c>
      <c r="M39" s="78">
        <f>(VLOOKUP($A38,'ADR Raw Data'!$B$6:$BE$49,'ADR Raw Data'!AT$1,FALSE))/100</f>
        <v>1.3629774157281701E-2</v>
      </c>
      <c r="N39" s="79">
        <f>(VLOOKUP($A38,'ADR Raw Data'!$B$6:$BE$49,'ADR Raw Data'!AU$1,FALSE))/100</f>
        <v>-3.1846683470471503E-2</v>
      </c>
      <c r="O39" s="79">
        <f>(VLOOKUP($A38,'ADR Raw Data'!$B$6:$BE$49,'ADR Raw Data'!AV$1,FALSE))/100</f>
        <v>-1.32756528612665E-2</v>
      </c>
      <c r="P39" s="79">
        <f>(VLOOKUP($A38,'ADR Raw Data'!$B$6:$BE$49,'ADR Raw Data'!AW$1,FALSE))/100</f>
        <v>-4.4752455685246897E-2</v>
      </c>
      <c r="Q39" s="79">
        <f>(VLOOKUP($A38,'ADR Raw Data'!$B$6:$BE$49,'ADR Raw Data'!AX$1,FALSE))/100</f>
        <v>-5.1792640739611706E-2</v>
      </c>
      <c r="R39" s="79">
        <f>(VLOOKUP($A38,'ADR Raw Data'!$B$6:$BE$49,'ADR Raw Data'!AY$1,FALSE))/100</f>
        <v>-2.83930360973863E-2</v>
      </c>
      <c r="S39" s="80">
        <f>(VLOOKUP($A38,'ADR Raw Data'!$B$6:$BE$49,'ADR Raw Data'!BA$1,FALSE))/100</f>
        <v>3.0982270959541803E-2</v>
      </c>
      <c r="T39" s="80">
        <f>(VLOOKUP($A38,'ADR Raw Data'!$B$6:$BE$49,'ADR Raw Data'!BB$1,FALSE))/100</f>
        <v>2.3203824823239502E-2</v>
      </c>
      <c r="U39" s="79">
        <f>(VLOOKUP($A38,'ADR Raw Data'!$B$6:$BE$49,'ADR Raw Data'!BC$1,FALSE))/100</f>
        <v>2.7126017276125899E-2</v>
      </c>
      <c r="V39" s="81">
        <f>(VLOOKUP($A38,'ADR Raw Data'!$B$6:$BE$49,'ADR Raw Data'!BE$1,FALSE))/100</f>
        <v>-4.8769031120293E-3</v>
      </c>
      <c r="X39" s="78">
        <f>(VLOOKUP($A38,'RevPAR Raw Data'!$B$6:$BE$49,'RevPAR Raw Data'!AT$1,FALSE))/100</f>
        <v>4.6155278632782702E-2</v>
      </c>
      <c r="Y39" s="79">
        <f>(VLOOKUP($A38,'RevPAR Raw Data'!$B$6:$BE$49,'RevPAR Raw Data'!AU$1,FALSE))/100</f>
        <v>-4.6339473120782904E-2</v>
      </c>
      <c r="Z39" s="79">
        <f>(VLOOKUP($A38,'RevPAR Raw Data'!$B$6:$BE$49,'RevPAR Raw Data'!AV$1,FALSE))/100</f>
        <v>-2.0023841511716399E-2</v>
      </c>
      <c r="AA39" s="79">
        <f>(VLOOKUP($A38,'RevPAR Raw Data'!$B$6:$BE$49,'RevPAR Raw Data'!AW$1,FALSE))/100</f>
        <v>-6.7966861890061597E-2</v>
      </c>
      <c r="AB39" s="79">
        <f>(VLOOKUP($A38,'RevPAR Raw Data'!$B$6:$BE$49,'RevPAR Raw Data'!AX$1,FALSE))/100</f>
        <v>-7.3091944734903602E-2</v>
      </c>
      <c r="AC39" s="79">
        <f>(VLOOKUP($A38,'RevPAR Raw Data'!$B$6:$BE$49,'RevPAR Raw Data'!AY$1,FALSE))/100</f>
        <v>-3.686405733808E-2</v>
      </c>
      <c r="AD39" s="80">
        <f>(VLOOKUP($A38,'RevPAR Raw Data'!$B$6:$BE$49,'RevPAR Raw Data'!BA$1,FALSE))/100</f>
        <v>6.1374729327137098E-2</v>
      </c>
      <c r="AE39" s="80">
        <f>(VLOOKUP($A38,'RevPAR Raw Data'!$B$6:$BE$49,'RevPAR Raw Data'!BB$1,FALSE))/100</f>
        <v>5.2094900255676597E-2</v>
      </c>
      <c r="AF39" s="79">
        <f>(VLOOKUP($A38,'RevPAR Raw Data'!$B$6:$BE$49,'RevPAR Raw Data'!BC$1,FALSE))/100</f>
        <v>5.6769774382755704E-2</v>
      </c>
      <c r="AG39" s="81">
        <f>(VLOOKUP($A38,'RevPAR Raw Data'!$B$6:$BE$49,'RevPAR Raw Data'!BE$1,FALSE))/100</f>
        <v>-1.5287079896227401E-3</v>
      </c>
    </row>
    <row r="40" spans="1:33" x14ac:dyDescent="0.2">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x14ac:dyDescent="0.2">
      <c r="A41" s="105" t="s">
        <v>28</v>
      </c>
      <c r="B41" s="106">
        <f>(VLOOKUP($A41,'Occupancy Raw Data'!$B$8:$BE$45,'Occupancy Raw Data'!AG$3,FALSE))/100</f>
        <v>0.58484187363055806</v>
      </c>
      <c r="C41" s="107">
        <f>(VLOOKUP($A41,'Occupancy Raw Data'!$B$8:$BE$45,'Occupancy Raw Data'!AH$3,FALSE))/100</f>
        <v>0.69919505750260891</v>
      </c>
      <c r="D41" s="107">
        <f>(VLOOKUP($A41,'Occupancy Raw Data'!$B$8:$BE$45,'Occupancy Raw Data'!AI$3,FALSE))/100</f>
        <v>0.75126586146750596</v>
      </c>
      <c r="E41" s="107">
        <f>(VLOOKUP($A41,'Occupancy Raw Data'!$B$8:$BE$45,'Occupancy Raw Data'!AJ$3,FALSE))/100</f>
        <v>0.74674778209787407</v>
      </c>
      <c r="F41" s="107">
        <f>(VLOOKUP($A41,'Occupancy Raw Data'!$B$8:$BE$45,'Occupancy Raw Data'!AK$3,FALSE))/100</f>
        <v>0.70179265729827311</v>
      </c>
      <c r="G41" s="108">
        <f>(VLOOKUP($A41,'Occupancy Raw Data'!$B$8:$BE$45,'Occupancy Raw Data'!AL$3,FALSE))/100</f>
        <v>0.69677103285762498</v>
      </c>
      <c r="H41" s="88">
        <f>(VLOOKUP($A41,'Occupancy Raw Data'!$B$8:$BE$45,'Occupancy Raw Data'!AN$3,FALSE))/100</f>
        <v>0.74954513613006002</v>
      </c>
      <c r="I41" s="88">
        <f>(VLOOKUP($A41,'Occupancy Raw Data'!$B$8:$BE$45,'Occupancy Raw Data'!AO$3,FALSE))/100</f>
        <v>0.74366834194479492</v>
      </c>
      <c r="J41" s="108">
        <f>(VLOOKUP($A41,'Occupancy Raw Data'!$B$8:$BE$45,'Occupancy Raw Data'!AP$3,FALSE))/100</f>
        <v>0.74660673903742802</v>
      </c>
      <c r="K41" s="109">
        <f>(VLOOKUP($A41,'Occupancy Raw Data'!$B$8:$BE$45,'Occupancy Raw Data'!AR$3,FALSE))/100</f>
        <v>0.71101016946420403</v>
      </c>
      <c r="M41" s="110">
        <f>VLOOKUP($A41,'ADR Raw Data'!$B$6:$BE$43,'ADR Raw Data'!AG$1,FALSE)</f>
        <v>130.62548057210299</v>
      </c>
      <c r="N41" s="111">
        <f>VLOOKUP($A41,'ADR Raw Data'!$B$6:$BE$43,'ADR Raw Data'!AH$1,FALSE)</f>
        <v>150.25952786986599</v>
      </c>
      <c r="O41" s="111">
        <f>VLOOKUP($A41,'ADR Raw Data'!$B$6:$BE$43,'ADR Raw Data'!AI$1,FALSE)</f>
        <v>159.07804274226299</v>
      </c>
      <c r="P41" s="111">
        <f>VLOOKUP($A41,'ADR Raw Data'!$B$6:$BE$43,'ADR Raw Data'!AJ$1,FALSE)</f>
        <v>156.857298815115</v>
      </c>
      <c r="Q41" s="111">
        <f>VLOOKUP($A41,'ADR Raw Data'!$B$6:$BE$43,'ADR Raw Data'!AK$1,FALSE)</f>
        <v>139.802572150168</v>
      </c>
      <c r="R41" s="112">
        <f>VLOOKUP($A41,'ADR Raw Data'!$B$6:$BE$43,'ADR Raw Data'!AL$1,FALSE)</f>
        <v>148.173182297268</v>
      </c>
      <c r="S41" s="111">
        <f>VLOOKUP($A41,'ADR Raw Data'!$B$6:$BE$43,'ADR Raw Data'!AN$1,FALSE)</f>
        <v>134.74552829159001</v>
      </c>
      <c r="T41" s="111">
        <f>VLOOKUP($A41,'ADR Raw Data'!$B$6:$BE$43,'ADR Raw Data'!AO$1,FALSE)</f>
        <v>130.916122430916</v>
      </c>
      <c r="U41" s="112">
        <f>VLOOKUP($A41,'ADR Raw Data'!$B$6:$BE$43,'ADR Raw Data'!AP$1,FALSE)</f>
        <v>132.838360998463</v>
      </c>
      <c r="V41" s="113">
        <f>VLOOKUP($A41,'ADR Raw Data'!$B$6:$BE$43,'ADR Raw Data'!AR$1,FALSE)</f>
        <v>143.57233464733099</v>
      </c>
      <c r="X41" s="110">
        <f>VLOOKUP($A41,'RevPAR Raw Data'!$B$6:$BE$43,'RevPAR Raw Data'!AG$1,FALSE)</f>
        <v>76.395250801681399</v>
      </c>
      <c r="Y41" s="111">
        <f>VLOOKUP($A41,'RevPAR Raw Data'!$B$6:$BE$43,'RevPAR Raw Data'!AH$1,FALSE)</f>
        <v>105.06071922928599</v>
      </c>
      <c r="Z41" s="111">
        <f>VLOOKUP($A41,'RevPAR Raw Data'!$B$6:$BE$43,'RevPAR Raw Data'!AI$1,FALSE)</f>
        <v>119.509902821331</v>
      </c>
      <c r="AA41" s="111">
        <f>VLOOKUP($A41,'RevPAR Raw Data'!$B$6:$BE$43,'RevPAR Raw Data'!AJ$1,FALSE)</f>
        <v>117.13283999605</v>
      </c>
      <c r="AB41" s="111">
        <f>VLOOKUP($A41,'RevPAR Raw Data'!$B$6:$BE$43,'RevPAR Raw Data'!AK$1,FALSE)</f>
        <v>98.112418606400496</v>
      </c>
      <c r="AC41" s="112">
        <f>VLOOKUP($A41,'RevPAR Raw Data'!$B$6:$BE$43,'RevPAR Raw Data'!AL$1,FALSE)</f>
        <v>103.24278127106901</v>
      </c>
      <c r="AD41" s="111">
        <f>VLOOKUP($A41,'RevPAR Raw Data'!$B$6:$BE$43,'RevPAR Raw Data'!AN$1,FALSE)</f>
        <v>100.997855346237</v>
      </c>
      <c r="AE41" s="111">
        <f>VLOOKUP($A41,'RevPAR Raw Data'!$B$6:$BE$43,'RevPAR Raw Data'!AO$1,FALSE)</f>
        <v>97.358175702041805</v>
      </c>
      <c r="AF41" s="112">
        <f>VLOOKUP($A41,'RevPAR Raw Data'!$B$6:$BE$43,'RevPAR Raw Data'!AP$1,FALSE)</f>
        <v>99.178015524139497</v>
      </c>
      <c r="AG41" s="113">
        <f>VLOOKUP($A41,'RevPAR Raw Data'!$B$6:$BE$43,'RevPAR Raw Data'!AR$1,FALSE)</f>
        <v>102.08138998797</v>
      </c>
    </row>
    <row r="42" spans="1:33" x14ac:dyDescent="0.2">
      <c r="A42" s="90" t="s">
        <v>14</v>
      </c>
      <c r="B42" s="78">
        <f>(VLOOKUP($A41,'Occupancy Raw Data'!$B$8:$BE$51,'Occupancy Raw Data'!AT$3,FALSE))/100</f>
        <v>1.0667090818429299E-2</v>
      </c>
      <c r="C42" s="79">
        <f>(VLOOKUP($A41,'Occupancy Raw Data'!$B$8:$BE$51,'Occupancy Raw Data'!AU$3,FALSE))/100</f>
        <v>-5.9354449847520592E-3</v>
      </c>
      <c r="D42" s="79">
        <f>(VLOOKUP($A41,'Occupancy Raw Data'!$B$8:$BE$51,'Occupancy Raw Data'!AV$3,FALSE))/100</f>
        <v>3.0488730593789199E-3</v>
      </c>
      <c r="E42" s="79">
        <f>(VLOOKUP($A41,'Occupancy Raw Data'!$B$8:$BE$51,'Occupancy Raw Data'!AW$3,FALSE))/100</f>
        <v>-1.27653167331989E-2</v>
      </c>
      <c r="F42" s="79">
        <f>(VLOOKUP($A41,'Occupancy Raw Data'!$B$8:$BE$51,'Occupancy Raw Data'!AX$3,FALSE))/100</f>
        <v>-2.05092818679041E-2</v>
      </c>
      <c r="G42" s="79">
        <f>(VLOOKUP($A41,'Occupancy Raw Data'!$B$8:$BE$51,'Occupancy Raw Data'!AY$3,FALSE))/100</f>
        <v>-5.7377985859490199E-3</v>
      </c>
      <c r="H42" s="80">
        <f>(VLOOKUP($A41,'Occupancy Raw Data'!$B$8:$BE$51,'Occupancy Raw Data'!BA$3,FALSE))/100</f>
        <v>2.7804416138730602E-2</v>
      </c>
      <c r="I42" s="80">
        <f>(VLOOKUP($A41,'Occupancy Raw Data'!$B$8:$BE$51,'Occupancy Raw Data'!BB$3,FALSE))/100</f>
        <v>2.7188459427810899E-2</v>
      </c>
      <c r="J42" s="79">
        <f>(VLOOKUP($A41,'Occupancy Raw Data'!$B$8:$BE$51,'Occupancy Raw Data'!BC$3,FALSE))/100</f>
        <v>2.7497557573091899E-2</v>
      </c>
      <c r="K42" s="81">
        <f>(VLOOKUP($A41,'Occupancy Raw Data'!$B$8:$BE$51,'Occupancy Raw Data'!BE$3,FALSE))/100</f>
        <v>4.0053773188190303E-3</v>
      </c>
      <c r="M42" s="78">
        <f>(VLOOKUP($A41,'ADR Raw Data'!$B$6:$BE$49,'ADR Raw Data'!AT$1,FALSE))/100</f>
        <v>-1.7697884854721E-3</v>
      </c>
      <c r="N42" s="79">
        <f>(VLOOKUP($A41,'ADR Raw Data'!$B$6:$BE$49,'ADR Raw Data'!AU$1,FALSE))/100</f>
        <v>1.0594439635151999E-2</v>
      </c>
      <c r="O42" s="79">
        <f>(VLOOKUP($A41,'ADR Raw Data'!$B$6:$BE$49,'ADR Raw Data'!AV$1,FALSE))/100</f>
        <v>1.6342838989052899E-3</v>
      </c>
      <c r="P42" s="79">
        <f>(VLOOKUP($A41,'ADR Raw Data'!$B$6:$BE$49,'ADR Raw Data'!AW$1,FALSE))/100</f>
        <v>-3.8335163938501499E-3</v>
      </c>
      <c r="Q42" s="79">
        <f>(VLOOKUP($A41,'ADR Raw Data'!$B$6:$BE$49,'ADR Raw Data'!AX$1,FALSE))/100</f>
        <v>-4.9944618969664303E-3</v>
      </c>
      <c r="R42" s="79">
        <f>(VLOOKUP($A41,'ADR Raw Data'!$B$6:$BE$49,'ADR Raw Data'!AY$1,FALSE))/100</f>
        <v>2.9493255389669503E-4</v>
      </c>
      <c r="S42" s="80">
        <f>(VLOOKUP($A41,'ADR Raw Data'!$B$6:$BE$49,'ADR Raw Data'!BA$1,FALSE))/100</f>
        <v>2.4553472961996899E-2</v>
      </c>
      <c r="T42" s="80">
        <f>(VLOOKUP($A41,'ADR Raw Data'!$B$6:$BE$49,'ADR Raw Data'!BB$1,FALSE))/100</f>
        <v>7.1194228627436892E-3</v>
      </c>
      <c r="U42" s="79">
        <f>(VLOOKUP($A41,'ADR Raw Data'!$B$6:$BE$49,'ADR Raw Data'!BC$1,FALSE))/100</f>
        <v>1.5923386555376298E-2</v>
      </c>
      <c r="V42" s="81">
        <f>(VLOOKUP($A41,'ADR Raw Data'!$B$6:$BE$49,'ADR Raw Data'!BE$1,FALSE))/100</f>
        <v>3.7489980040097499E-3</v>
      </c>
      <c r="X42" s="78">
        <f>(VLOOKUP($A41,'RevPAR Raw Data'!$B$6:$BE$49,'RevPAR Raw Data'!AT$1,FALSE))/100</f>
        <v>8.8784238384532997E-3</v>
      </c>
      <c r="Y42" s="79">
        <f>(VLOOKUP($A41,'RevPAR Raw Data'!$B$6:$BE$49,'RevPAR Raw Data'!AU$1,FALSE))/100</f>
        <v>4.5961119368012797E-3</v>
      </c>
      <c r="Z42" s="79">
        <f>(VLOOKUP($A41,'RevPAR Raw Data'!$B$6:$BE$49,'RevPAR Raw Data'!AV$1,FALSE))/100</f>
        <v>4.6881396824349601E-3</v>
      </c>
      <c r="AA42" s="79">
        <f>(VLOOKUP($A41,'RevPAR Raw Data'!$B$6:$BE$49,'RevPAR Raw Data'!AW$1,FALSE))/100</f>
        <v>-1.6549897076079699E-2</v>
      </c>
      <c r="AB42" s="79">
        <f>(VLOOKUP($A41,'RevPAR Raw Data'!$B$6:$BE$49,'RevPAR Raw Data'!AX$1,FALSE))/100</f>
        <v>-2.5401310938047098E-2</v>
      </c>
      <c r="AC42" s="79">
        <f>(VLOOKUP($A41,'RevPAR Raw Data'!$B$6:$BE$49,'RevPAR Raw Data'!AY$1,FALSE))/100</f>
        <v>-5.4445582956430304E-3</v>
      </c>
      <c r="AD42" s="80">
        <f>(VLOOKUP($A41,'RevPAR Raw Data'!$B$6:$BE$49,'RevPAR Raw Data'!BA$1,FALSE))/100</f>
        <v>5.3040584080614003E-2</v>
      </c>
      <c r="AE42" s="80">
        <f>(VLOOKUP($A41,'RevPAR Raw Data'!$B$6:$BE$49,'RevPAR Raw Data'!BB$1,FALSE))/100</f>
        <v>3.45014484302077E-2</v>
      </c>
      <c r="AF42" s="79">
        <f>(VLOOKUP($A41,'RevPAR Raw Data'!$B$6:$BE$49,'RevPAR Raw Data'!BC$1,FALSE))/100</f>
        <v>4.3858798367033297E-2</v>
      </c>
      <c r="AG42" s="81">
        <f>(VLOOKUP($A41,'RevPAR Raw Data'!$B$6:$BE$49,'RevPAR Raw Data'!BE$1,FALSE))/100</f>
        <v>7.7693914744023495E-3</v>
      </c>
    </row>
    <row r="43" spans="1:33" x14ac:dyDescent="0.2">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x14ac:dyDescent="0.2">
      <c r="A44" s="105" t="s">
        <v>29</v>
      </c>
      <c r="B44" s="106">
        <f>(VLOOKUP($A44,'Occupancy Raw Data'!$B$8:$BE$45,'Occupancy Raw Data'!AG$3,FALSE))/100</f>
        <v>0.52336068903875799</v>
      </c>
      <c r="C44" s="107">
        <f>(VLOOKUP($A44,'Occupancy Raw Data'!$B$8:$BE$45,'Occupancy Raw Data'!AH$3,FALSE))/100</f>
        <v>0.61221256195661</v>
      </c>
      <c r="D44" s="107">
        <f>(VLOOKUP($A44,'Occupancy Raw Data'!$B$8:$BE$45,'Occupancy Raw Data'!AI$3,FALSE))/100</f>
        <v>0.64642073616640905</v>
      </c>
      <c r="E44" s="107">
        <f>(VLOOKUP($A44,'Occupancy Raw Data'!$B$8:$BE$45,'Occupancy Raw Data'!AJ$3,FALSE))/100</f>
        <v>0.64493784025351397</v>
      </c>
      <c r="F44" s="107">
        <f>(VLOOKUP($A44,'Occupancy Raw Data'!$B$8:$BE$45,'Occupancy Raw Data'!AK$3,FALSE))/100</f>
        <v>0.64126107093523999</v>
      </c>
      <c r="G44" s="108">
        <f>(VLOOKUP($A44,'Occupancy Raw Data'!$B$8:$BE$45,'Occupancy Raw Data'!AL$3,FALSE))/100</f>
        <v>0.61363857967010604</v>
      </c>
      <c r="H44" s="88">
        <f>(VLOOKUP($A44,'Occupancy Raw Data'!$B$8:$BE$45,'Occupancy Raw Data'!AN$3,FALSE))/100</f>
        <v>0.715913707646055</v>
      </c>
      <c r="I44" s="88">
        <f>(VLOOKUP($A44,'Occupancy Raw Data'!$B$8:$BE$45,'Occupancy Raw Data'!AO$3,FALSE))/100</f>
        <v>0.71735597627366499</v>
      </c>
      <c r="J44" s="108">
        <f>(VLOOKUP($A44,'Occupancy Raw Data'!$B$8:$BE$45,'Occupancy Raw Data'!AP$3,FALSE))/100</f>
        <v>0.71663484195986005</v>
      </c>
      <c r="K44" s="109">
        <f>(VLOOKUP($A44,'Occupancy Raw Data'!$B$8:$BE$45,'Occupancy Raw Data'!AR$3,FALSE))/100</f>
        <v>0.64306608318146408</v>
      </c>
      <c r="M44" s="110">
        <f>VLOOKUP($A44,'ADR Raw Data'!$B$6:$BE$43,'ADR Raw Data'!AG$1,FALSE)</f>
        <v>95.971333255705602</v>
      </c>
      <c r="N44" s="111">
        <f>VLOOKUP($A44,'ADR Raw Data'!$B$6:$BE$43,'ADR Raw Data'!AH$1,FALSE)</f>
        <v>98.593916981883297</v>
      </c>
      <c r="O44" s="111">
        <f>VLOOKUP($A44,'ADR Raw Data'!$B$6:$BE$43,'ADR Raw Data'!AI$1,FALSE)</f>
        <v>99.952663880334299</v>
      </c>
      <c r="P44" s="111">
        <f>VLOOKUP($A44,'ADR Raw Data'!$B$6:$BE$43,'ADR Raw Data'!AJ$1,FALSE)</f>
        <v>99.402291095782502</v>
      </c>
      <c r="Q44" s="111">
        <f>VLOOKUP($A44,'ADR Raw Data'!$B$6:$BE$43,'ADR Raw Data'!AK$1,FALSE)</f>
        <v>100.724564749113</v>
      </c>
      <c r="R44" s="112">
        <f>VLOOKUP($A44,'ADR Raw Data'!$B$6:$BE$43,'ADR Raw Data'!AL$1,FALSE)</f>
        <v>99.048066220430201</v>
      </c>
      <c r="S44" s="111">
        <f>VLOOKUP($A44,'ADR Raw Data'!$B$6:$BE$43,'ADR Raw Data'!AN$1,FALSE)</f>
        <v>115.36999460885799</v>
      </c>
      <c r="T44" s="111">
        <f>VLOOKUP($A44,'ADR Raw Data'!$B$6:$BE$43,'ADR Raw Data'!AO$1,FALSE)</f>
        <v>115.940896528289</v>
      </c>
      <c r="U44" s="112">
        <f>VLOOKUP($A44,'ADR Raw Data'!$B$6:$BE$43,'ADR Raw Data'!AP$1,FALSE)</f>
        <v>115.655732811769</v>
      </c>
      <c r="V44" s="113">
        <f>VLOOKUP($A44,'ADR Raw Data'!$B$6:$BE$43,'ADR Raw Data'!AR$1,FALSE)</f>
        <v>104.335962012292</v>
      </c>
      <c r="X44" s="110">
        <f>VLOOKUP($A44,'RevPAR Raw Data'!$B$6:$BE$43,'RevPAR Raw Data'!AG$1,FALSE)</f>
        <v>50.2276231006744</v>
      </c>
      <c r="Y44" s="111">
        <f>VLOOKUP($A44,'RevPAR Raw Data'!$B$6:$BE$43,'RevPAR Raw Data'!AH$1,FALSE)</f>
        <v>60.360434508816098</v>
      </c>
      <c r="Z44" s="111">
        <f>VLOOKUP($A44,'RevPAR Raw Data'!$B$6:$BE$43,'RevPAR Raw Data'!AI$1,FALSE)</f>
        <v>64.611474567319405</v>
      </c>
      <c r="AA44" s="111">
        <f>VLOOKUP($A44,'RevPAR Raw Data'!$B$6:$BE$43,'RevPAR Raw Data'!AJ$1,FALSE)</f>
        <v>64.108298935565102</v>
      </c>
      <c r="AB44" s="111">
        <f>VLOOKUP($A44,'RevPAR Raw Data'!$B$6:$BE$43,'RevPAR Raw Data'!AK$1,FALSE)</f>
        <v>64.590742260502097</v>
      </c>
      <c r="AC44" s="112">
        <f>VLOOKUP($A44,'RevPAR Raw Data'!$B$6:$BE$43,'RevPAR Raw Data'!AL$1,FALSE)</f>
        <v>60.779714674575402</v>
      </c>
      <c r="AD44" s="111">
        <f>VLOOKUP($A44,'RevPAR Raw Data'!$B$6:$BE$43,'RevPAR Raw Data'!AN$1,FALSE)</f>
        <v>82.594960591533194</v>
      </c>
      <c r="AE44" s="111">
        <f>VLOOKUP($A44,'RevPAR Raw Data'!$B$6:$BE$43,'RevPAR Raw Data'!AO$1,FALSE)</f>
        <v>83.1708950190948</v>
      </c>
      <c r="AF44" s="112">
        <f>VLOOKUP($A44,'RevPAR Raw Data'!$B$6:$BE$43,'RevPAR Raw Data'!AP$1,FALSE)</f>
        <v>82.882927805313997</v>
      </c>
      <c r="AG44" s="113">
        <f>VLOOKUP($A44,'RevPAR Raw Data'!$B$6:$BE$43,'RevPAR Raw Data'!AR$1,FALSE)</f>
        <v>67.094918426215003</v>
      </c>
    </row>
    <row r="45" spans="1:33" x14ac:dyDescent="0.2">
      <c r="A45" s="90" t="s">
        <v>14</v>
      </c>
      <c r="B45" s="78">
        <f>(VLOOKUP($A44,'Occupancy Raw Data'!$B$8:$BE$51,'Occupancy Raw Data'!AT$3,FALSE))/100</f>
        <v>6.2647335896115208E-2</v>
      </c>
      <c r="C45" s="79">
        <f>(VLOOKUP($A44,'Occupancy Raw Data'!$B$8:$BE$51,'Occupancy Raw Data'!AU$3,FALSE))/100</f>
        <v>4.9970624264955701E-2</v>
      </c>
      <c r="D45" s="79">
        <f>(VLOOKUP($A44,'Occupancy Raw Data'!$B$8:$BE$51,'Occupancy Raw Data'!AV$3,FALSE))/100</f>
        <v>9.8025976040999108E-2</v>
      </c>
      <c r="E45" s="79">
        <f>(VLOOKUP($A44,'Occupancy Raw Data'!$B$8:$BE$51,'Occupancy Raw Data'!AW$3,FALSE))/100</f>
        <v>9.4769586892440888E-2</v>
      </c>
      <c r="F45" s="79">
        <f>(VLOOKUP($A44,'Occupancy Raw Data'!$B$8:$BE$51,'Occupancy Raw Data'!AX$3,FALSE))/100</f>
        <v>0.100223306462968</v>
      </c>
      <c r="G45" s="79">
        <f>(VLOOKUP($A44,'Occupancy Raw Data'!$B$8:$BE$51,'Occupancy Raw Data'!AY$3,FALSE))/100</f>
        <v>8.1778533652568E-2</v>
      </c>
      <c r="H45" s="80">
        <f>(VLOOKUP($A44,'Occupancy Raw Data'!$B$8:$BE$51,'Occupancy Raw Data'!BA$3,FALSE))/100</f>
        <v>2.4707774070305798E-2</v>
      </c>
      <c r="I45" s="80">
        <f>(VLOOKUP($A44,'Occupancy Raw Data'!$B$8:$BE$51,'Occupancy Raw Data'!BB$3,FALSE))/100</f>
        <v>1.83914736820084E-3</v>
      </c>
      <c r="J45" s="79">
        <f>(VLOOKUP($A44,'Occupancy Raw Data'!$B$8:$BE$51,'Occupancy Raw Data'!BC$3,FALSE))/100</f>
        <v>1.3132925374046001E-2</v>
      </c>
      <c r="K45" s="81">
        <f>(VLOOKUP($A44,'Occupancy Raw Data'!$B$8:$BE$51,'Occupancy Raw Data'!BE$3,FALSE))/100</f>
        <v>5.8933629545224998E-2</v>
      </c>
      <c r="M45" s="78">
        <f>(VLOOKUP($A44,'ADR Raw Data'!$B$6:$BE$49,'ADR Raw Data'!AT$1,FALSE))/100</f>
        <v>-1.1788240192150199E-2</v>
      </c>
      <c r="N45" s="79">
        <f>(VLOOKUP($A44,'ADR Raw Data'!$B$6:$BE$49,'ADR Raw Data'!AU$1,FALSE))/100</f>
        <v>-8.878842585805919E-3</v>
      </c>
      <c r="O45" s="79">
        <f>(VLOOKUP($A44,'ADR Raw Data'!$B$6:$BE$49,'ADR Raw Data'!AV$1,FALSE))/100</f>
        <v>-5.6054106323122094E-4</v>
      </c>
      <c r="P45" s="79">
        <f>(VLOOKUP($A44,'ADR Raw Data'!$B$6:$BE$49,'ADR Raw Data'!AW$1,FALSE))/100</f>
        <v>-1.0023334102301501E-2</v>
      </c>
      <c r="Q45" s="79">
        <f>(VLOOKUP($A44,'ADR Raw Data'!$B$6:$BE$49,'ADR Raw Data'!AX$1,FALSE))/100</f>
        <v>-4.4603803300746194E-3</v>
      </c>
      <c r="R45" s="79">
        <f>(VLOOKUP($A44,'ADR Raw Data'!$B$6:$BE$49,'ADR Raw Data'!AY$1,FALSE))/100</f>
        <v>-6.7390455680183502E-3</v>
      </c>
      <c r="S45" s="80">
        <f>(VLOOKUP($A44,'ADR Raw Data'!$B$6:$BE$49,'ADR Raw Data'!BA$1,FALSE))/100</f>
        <v>-1.2944432209668599E-2</v>
      </c>
      <c r="T45" s="80">
        <f>(VLOOKUP($A44,'ADR Raw Data'!$B$6:$BE$49,'ADR Raw Data'!BB$1,FALSE))/100</f>
        <v>-1.65142987086732E-2</v>
      </c>
      <c r="U45" s="79">
        <f>(VLOOKUP($A44,'ADR Raw Data'!$B$6:$BE$49,'ADR Raw Data'!BC$1,FALSE))/100</f>
        <v>-1.4786380212930298E-2</v>
      </c>
      <c r="V45" s="81">
        <f>(VLOOKUP($A44,'ADR Raw Data'!$B$6:$BE$49,'ADR Raw Data'!BE$1,FALSE))/100</f>
        <v>-1.1979879079409901E-2</v>
      </c>
      <c r="X45" s="78">
        <f>(VLOOKUP($A44,'RevPAR Raw Data'!$B$6:$BE$49,'RevPAR Raw Data'!AT$1,FALSE))/100</f>
        <v>5.0120593861023195E-2</v>
      </c>
      <c r="Y45" s="79">
        <f>(VLOOKUP($A44,'RevPAR Raw Data'!$B$6:$BE$49,'RevPAR Raw Data'!AU$1,FALSE))/100</f>
        <v>4.0648100372386801E-2</v>
      </c>
      <c r="Z45" s="79">
        <f>(VLOOKUP($A44,'RevPAR Raw Data'!$B$6:$BE$49,'RevPAR Raw Data'!AV$1,FALSE))/100</f>
        <v>9.7410487392933606E-2</v>
      </c>
      <c r="AA45" s="79">
        <f>(VLOOKUP($A44,'RevPAR Raw Data'!$B$6:$BE$49,'RevPAR Raw Data'!AW$1,FALSE))/100</f>
        <v>8.3796345557979296E-2</v>
      </c>
      <c r="AB45" s="79">
        <f>(VLOOKUP($A44,'RevPAR Raw Data'!$B$6:$BE$49,'RevPAR Raw Data'!AX$1,FALSE))/100</f>
        <v>9.5315892068131805E-2</v>
      </c>
      <c r="AC45" s="79">
        <f>(VLOOKUP($A44,'RevPAR Raw Data'!$B$6:$BE$49,'RevPAR Raw Data'!AY$1,FALSE))/100</f>
        <v>7.4488378819779294E-2</v>
      </c>
      <c r="AD45" s="80">
        <f>(VLOOKUP($A44,'RevPAR Raw Data'!$B$6:$BE$49,'RevPAR Raw Data'!BA$1,FALSE))/100</f>
        <v>1.14435137541322E-2</v>
      </c>
      <c r="AE45" s="80">
        <f>(VLOOKUP($A44,'RevPAR Raw Data'!$B$6:$BE$49,'RevPAR Raw Data'!BB$1,FALSE))/100</f>
        <v>-1.4705523569480098E-2</v>
      </c>
      <c r="AF45" s="79">
        <f>(VLOOKUP($A44,'RevPAR Raw Data'!$B$6:$BE$49,'RevPAR Raw Data'!BC$1,FALSE))/100</f>
        <v>-1.84764326677303E-3</v>
      </c>
      <c r="AG45" s="81">
        <f>(VLOOKUP($A44,'RevPAR Raw Data'!$B$6:$BE$49,'RevPAR Raw Data'!BE$1,FALSE))/100</f>
        <v>4.6247732710152499E-2</v>
      </c>
    </row>
    <row r="46" spans="1:33" x14ac:dyDescent="0.2">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x14ac:dyDescent="0.2">
      <c r="A47" s="105" t="s">
        <v>30</v>
      </c>
      <c r="B47" s="106">
        <f>(VLOOKUP($A47,'Occupancy Raw Data'!$B$8:$BE$45,'Occupancy Raw Data'!AG$3,FALSE))/100</f>
        <v>0.462858094603597</v>
      </c>
      <c r="C47" s="107">
        <f>(VLOOKUP($A47,'Occupancy Raw Data'!$B$8:$BE$45,'Occupancy Raw Data'!AH$3,FALSE))/100</f>
        <v>0.61536753275594003</v>
      </c>
      <c r="D47" s="107">
        <f>(VLOOKUP($A47,'Occupancy Raw Data'!$B$8:$BE$45,'Occupancy Raw Data'!AI$3,FALSE))/100</f>
        <v>0.64990006662225097</v>
      </c>
      <c r="E47" s="107">
        <f>(VLOOKUP($A47,'Occupancy Raw Data'!$B$8:$BE$45,'Occupancy Raw Data'!AJ$3,FALSE))/100</f>
        <v>0.646679991117033</v>
      </c>
      <c r="F47" s="107">
        <f>(VLOOKUP($A47,'Occupancy Raw Data'!$B$8:$BE$45,'Occupancy Raw Data'!AK$3,FALSE))/100</f>
        <v>0.60931601154785597</v>
      </c>
      <c r="G47" s="108">
        <f>(VLOOKUP($A47,'Occupancy Raw Data'!$B$8:$BE$45,'Occupancy Raw Data'!AL$3,FALSE))/100</f>
        <v>0.59682433932933499</v>
      </c>
      <c r="H47" s="88">
        <f>(VLOOKUP($A47,'Occupancy Raw Data'!$B$8:$BE$45,'Occupancy Raw Data'!AN$3,FALSE))/100</f>
        <v>0.68187874750166499</v>
      </c>
      <c r="I47" s="88">
        <f>(VLOOKUP($A47,'Occupancy Raw Data'!$B$8:$BE$45,'Occupancy Raw Data'!AO$3,FALSE))/100</f>
        <v>0.66905396402398398</v>
      </c>
      <c r="J47" s="108">
        <f>(VLOOKUP($A47,'Occupancy Raw Data'!$B$8:$BE$45,'Occupancy Raw Data'!AP$3,FALSE))/100</f>
        <v>0.67546635576282399</v>
      </c>
      <c r="K47" s="109">
        <f>(VLOOKUP($A47,'Occupancy Raw Data'!$B$8:$BE$45,'Occupancy Raw Data'!AR$3,FALSE))/100</f>
        <v>0.619293486881761</v>
      </c>
      <c r="M47" s="110">
        <f>VLOOKUP($A47,'ADR Raw Data'!$B$6:$BE$43,'ADR Raw Data'!AG$1,FALSE)</f>
        <v>98.742509295909699</v>
      </c>
      <c r="N47" s="111">
        <f>VLOOKUP($A47,'ADR Raw Data'!$B$6:$BE$43,'ADR Raw Data'!AH$1,FALSE)</f>
        <v>108.111644713099</v>
      </c>
      <c r="O47" s="111">
        <f>VLOOKUP($A47,'ADR Raw Data'!$B$6:$BE$43,'ADR Raw Data'!AI$1,FALSE)</f>
        <v>111.335052110029</v>
      </c>
      <c r="P47" s="111">
        <f>VLOOKUP($A47,'ADR Raw Data'!$B$6:$BE$43,'ADR Raw Data'!AJ$1,FALSE)</f>
        <v>112.952193509615</v>
      </c>
      <c r="Q47" s="111">
        <f>VLOOKUP($A47,'ADR Raw Data'!$B$6:$BE$43,'ADR Raw Data'!AK$1,FALSE)</f>
        <v>112.647507972665</v>
      </c>
      <c r="R47" s="112">
        <f>VLOOKUP($A47,'ADR Raw Data'!$B$6:$BE$43,'ADR Raw Data'!AL$1,FALSE)</f>
        <v>109.33558027906901</v>
      </c>
      <c r="S47" s="111">
        <f>VLOOKUP($A47,'ADR Raw Data'!$B$6:$BE$43,'ADR Raw Data'!AN$1,FALSE)</f>
        <v>125.633955381859</v>
      </c>
      <c r="T47" s="111">
        <f>VLOOKUP($A47,'ADR Raw Data'!$B$6:$BE$43,'ADR Raw Data'!AO$1,FALSE)</f>
        <v>126.430702846236</v>
      </c>
      <c r="U47" s="112">
        <f>VLOOKUP($A47,'ADR Raw Data'!$B$6:$BE$43,'ADR Raw Data'!AP$1,FALSE)</f>
        <v>126.028547240373</v>
      </c>
      <c r="V47" s="113">
        <f>VLOOKUP($A47,'ADR Raw Data'!$B$6:$BE$43,'ADR Raw Data'!AR$1,FALSE)</f>
        <v>114.53760844229799</v>
      </c>
      <c r="X47" s="110">
        <f>VLOOKUP($A47,'RevPAR Raw Data'!$B$6:$BE$43,'RevPAR Raw Data'!AG$1,FALSE)</f>
        <v>45.703769709082799</v>
      </c>
      <c r="Y47" s="111">
        <f>VLOOKUP($A47,'RevPAR Raw Data'!$B$6:$BE$43,'RevPAR Raw Data'!AH$1,FALSE)</f>
        <v>66.528396069287098</v>
      </c>
      <c r="Z47" s="111">
        <f>VLOOKUP($A47,'RevPAR Raw Data'!$B$6:$BE$43,'RevPAR Raw Data'!AI$1,FALSE)</f>
        <v>72.356657783699703</v>
      </c>
      <c r="AA47" s="111">
        <f>VLOOKUP($A47,'RevPAR Raw Data'!$B$6:$BE$43,'RevPAR Raw Data'!AJ$1,FALSE)</f>
        <v>73.043923495447402</v>
      </c>
      <c r="AB47" s="111">
        <f>VLOOKUP($A47,'RevPAR Raw Data'!$B$6:$BE$43,'RevPAR Raw Data'!AK$1,FALSE)</f>
        <v>68.637930268709695</v>
      </c>
      <c r="AC47" s="112">
        <f>VLOOKUP($A47,'RevPAR Raw Data'!$B$6:$BE$43,'RevPAR Raw Data'!AL$1,FALSE)</f>
        <v>65.254135465245298</v>
      </c>
      <c r="AD47" s="111">
        <f>VLOOKUP($A47,'RevPAR Raw Data'!$B$6:$BE$43,'RevPAR Raw Data'!AN$1,FALSE)</f>
        <v>85.667124139462501</v>
      </c>
      <c r="AE47" s="111">
        <f>VLOOKUP($A47,'RevPAR Raw Data'!$B$6:$BE$43,'RevPAR Raw Data'!AO$1,FALSE)</f>
        <v>84.588962913613102</v>
      </c>
      <c r="AF47" s="112">
        <f>VLOOKUP($A47,'RevPAR Raw Data'!$B$6:$BE$43,'RevPAR Raw Data'!AP$1,FALSE)</f>
        <v>85.128043526537795</v>
      </c>
      <c r="AG47" s="113">
        <f>VLOOKUP($A47,'RevPAR Raw Data'!$B$6:$BE$43,'RevPAR Raw Data'!AR$1,FALSE)</f>
        <v>70.932394911328899</v>
      </c>
    </row>
    <row r="48" spans="1:33" x14ac:dyDescent="0.2">
      <c r="A48" s="90" t="s">
        <v>14</v>
      </c>
      <c r="B48" s="78">
        <f>(VLOOKUP($A47,'Occupancy Raw Data'!$B$8:$BE$51,'Occupancy Raw Data'!AT$3,FALSE))/100</f>
        <v>-8.565677278352829E-2</v>
      </c>
      <c r="C48" s="79">
        <f>(VLOOKUP($A47,'Occupancy Raw Data'!$B$8:$BE$51,'Occupancy Raw Data'!AU$3,FALSE))/100</f>
        <v>-5.07444811030636E-2</v>
      </c>
      <c r="D48" s="79">
        <f>(VLOOKUP($A47,'Occupancy Raw Data'!$B$8:$BE$51,'Occupancy Raw Data'!AV$3,FALSE))/100</f>
        <v>-9.6650214117424901E-3</v>
      </c>
      <c r="E48" s="79">
        <f>(VLOOKUP($A47,'Occupancy Raw Data'!$B$8:$BE$51,'Occupancy Raw Data'!AW$3,FALSE))/100</f>
        <v>2.2165795103283998E-2</v>
      </c>
      <c r="F48" s="79">
        <f>(VLOOKUP($A47,'Occupancy Raw Data'!$B$8:$BE$51,'Occupancy Raw Data'!AX$3,FALSE))/100</f>
        <v>1.1905105799636899E-2</v>
      </c>
      <c r="G48" s="79">
        <f>(VLOOKUP($A47,'Occupancy Raw Data'!$B$8:$BE$51,'Occupancy Raw Data'!AY$3,FALSE))/100</f>
        <v>-2.01631694989979E-2</v>
      </c>
      <c r="H48" s="80">
        <f>(VLOOKUP($A47,'Occupancy Raw Data'!$B$8:$BE$51,'Occupancy Raw Data'!BA$3,FALSE))/100</f>
        <v>3.7085562154234096E-3</v>
      </c>
      <c r="I48" s="80">
        <f>(VLOOKUP($A47,'Occupancy Raw Data'!$B$8:$BE$51,'Occupancy Raw Data'!BB$3,FALSE))/100</f>
        <v>-1.6358512652049999E-2</v>
      </c>
      <c r="J48" s="79">
        <f>(VLOOKUP($A47,'Occupancy Raw Data'!$B$8:$BE$51,'Occupancy Raw Data'!BC$3,FALSE))/100</f>
        <v>-6.3310402536176699E-3</v>
      </c>
      <c r="K48" s="81">
        <f>(VLOOKUP($A47,'Occupancy Raw Data'!$B$8:$BE$51,'Occupancy Raw Data'!BE$3,FALSE))/100</f>
        <v>-1.5894148469776399E-2</v>
      </c>
      <c r="M48" s="78">
        <f>(VLOOKUP($A47,'ADR Raw Data'!$B$6:$BE$49,'ADR Raw Data'!AT$1,FALSE))/100</f>
        <v>2.8417060358005498E-2</v>
      </c>
      <c r="N48" s="79">
        <f>(VLOOKUP($A47,'ADR Raw Data'!$B$6:$BE$49,'ADR Raw Data'!AU$1,FALSE))/100</f>
        <v>3.4598890293699197E-2</v>
      </c>
      <c r="O48" s="79">
        <f>(VLOOKUP($A47,'ADR Raw Data'!$B$6:$BE$49,'ADR Raw Data'!AV$1,FALSE))/100</f>
        <v>1.8679569465344503E-2</v>
      </c>
      <c r="P48" s="79">
        <f>(VLOOKUP($A47,'ADR Raw Data'!$B$6:$BE$49,'ADR Raw Data'!AW$1,FALSE))/100</f>
        <v>1.31622054535103E-2</v>
      </c>
      <c r="Q48" s="79">
        <f>(VLOOKUP($A47,'ADR Raw Data'!$B$6:$BE$49,'ADR Raw Data'!AX$1,FALSE))/100</f>
        <v>1.7390433796920599E-2</v>
      </c>
      <c r="R48" s="79">
        <f>(VLOOKUP($A47,'ADR Raw Data'!$B$6:$BE$49,'ADR Raw Data'!AY$1,FALSE))/100</f>
        <v>2.37152016996219E-2</v>
      </c>
      <c r="S48" s="80">
        <f>(VLOOKUP($A47,'ADR Raw Data'!$B$6:$BE$49,'ADR Raw Data'!BA$1,FALSE))/100</f>
        <v>7.4256746362110299E-2</v>
      </c>
      <c r="T48" s="80">
        <f>(VLOOKUP($A47,'ADR Raw Data'!$B$6:$BE$49,'ADR Raw Data'!BB$1,FALSE))/100</f>
        <v>7.8709975778720798E-2</v>
      </c>
      <c r="U48" s="79">
        <f>(VLOOKUP($A47,'ADR Raw Data'!$B$6:$BE$49,'ADR Raw Data'!BC$1,FALSE))/100</f>
        <v>7.6452780789743893E-2</v>
      </c>
      <c r="V48" s="81">
        <f>(VLOOKUP($A47,'ADR Raw Data'!$B$6:$BE$49,'ADR Raw Data'!BE$1,FALSE))/100</f>
        <v>4.1498257813689404E-2</v>
      </c>
      <c r="X48" s="78">
        <f>(VLOOKUP($A47,'RevPAR Raw Data'!$B$6:$BE$49,'RevPAR Raw Data'!AT$1,FALSE))/100</f>
        <v>-5.9673826107784197E-2</v>
      </c>
      <c r="Y48" s="79">
        <f>(VLOOKUP($A47,'RevPAR Raw Data'!$B$6:$BE$49,'RevPAR Raw Data'!AU$1,FALSE))/100</f>
        <v>-1.7901293544060001E-2</v>
      </c>
      <c r="Z48" s="79">
        <f>(VLOOKUP($A47,'RevPAR Raw Data'!$B$6:$BE$49,'RevPAR Raw Data'!AV$1,FALSE))/100</f>
        <v>8.8340096147573894E-3</v>
      </c>
      <c r="AA48" s="79">
        <f>(VLOOKUP($A47,'RevPAR Raw Data'!$B$6:$BE$49,'RevPAR Raw Data'!AW$1,FALSE))/100</f>
        <v>3.5619751305984201E-2</v>
      </c>
      <c r="AB48" s="79">
        <f>(VLOOKUP($A47,'RevPAR Raw Data'!$B$6:$BE$49,'RevPAR Raw Data'!AX$1,FALSE))/100</f>
        <v>2.9502574550811497E-2</v>
      </c>
      <c r="AC48" s="79">
        <f>(VLOOKUP($A47,'RevPAR Raw Data'!$B$6:$BE$49,'RevPAR Raw Data'!AY$1,FALSE))/100</f>
        <v>3.0738585690515503E-3</v>
      </c>
      <c r="AD48" s="80">
        <f>(VLOOKUP($A47,'RevPAR Raw Data'!$B$6:$BE$49,'RevPAR Raw Data'!BA$1,FALSE))/100</f>
        <v>7.8240687895791999E-2</v>
      </c>
      <c r="AE48" s="80">
        <f>(VLOOKUP($A47,'RevPAR Raw Data'!$B$6:$BE$49,'RevPAR Raw Data'!BB$1,FALSE))/100</f>
        <v>6.1063884992051995E-2</v>
      </c>
      <c r="AF48" s="79">
        <f>(VLOOKUP($A47,'RevPAR Raw Data'!$B$6:$BE$49,'RevPAR Raw Data'!BC$1,FALSE))/100</f>
        <v>6.9637714903445391E-2</v>
      </c>
      <c r="AG48" s="81">
        <f>(VLOOKUP($A47,'RevPAR Raw Data'!$B$6:$BE$49,'RevPAR Raw Data'!BE$1,FALSE))/100</f>
        <v>2.4944529872985101E-2</v>
      </c>
    </row>
    <row r="49" spans="1:33" x14ac:dyDescent="0.2">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x14ac:dyDescent="0.2">
      <c r="A50" s="105" t="s">
        <v>31</v>
      </c>
      <c r="B50" s="106">
        <f>(VLOOKUP($A50,'Occupancy Raw Data'!$B$8:$BE$45,'Occupancy Raw Data'!AG$3,FALSE))/100</f>
        <v>0.49550965424337595</v>
      </c>
      <c r="C50" s="107">
        <f>(VLOOKUP($A50,'Occupancy Raw Data'!$B$8:$BE$45,'Occupancy Raw Data'!AH$3,FALSE))/100</f>
        <v>0.56292096991468299</v>
      </c>
      <c r="D50" s="107">
        <f>(VLOOKUP($A50,'Occupancy Raw Data'!$B$8:$BE$45,'Occupancy Raw Data'!AI$3,FALSE))/100</f>
        <v>0.58234171531207901</v>
      </c>
      <c r="E50" s="107">
        <f>(VLOOKUP($A50,'Occupancy Raw Data'!$B$8:$BE$45,'Occupancy Raw Data'!AJ$3,FALSE))/100</f>
        <v>0.59115401885945196</v>
      </c>
      <c r="F50" s="107">
        <f>(VLOOKUP($A50,'Occupancy Raw Data'!$B$8:$BE$45,'Occupancy Raw Data'!AK$3,FALSE))/100</f>
        <v>0.57341715312079</v>
      </c>
      <c r="G50" s="108">
        <f>(VLOOKUP($A50,'Occupancy Raw Data'!$B$8:$BE$45,'Occupancy Raw Data'!AL$3,FALSE))/100</f>
        <v>0.56106870229007599</v>
      </c>
      <c r="H50" s="88">
        <f>(VLOOKUP($A50,'Occupancy Raw Data'!$B$8:$BE$45,'Occupancy Raw Data'!AN$3,FALSE))/100</f>
        <v>0.67560058374494802</v>
      </c>
      <c r="I50" s="88">
        <f>(VLOOKUP($A50,'Occupancy Raw Data'!$B$8:$BE$45,'Occupancy Raw Data'!AO$3,FALSE))/100</f>
        <v>0.66058599012123909</v>
      </c>
      <c r="J50" s="108">
        <f>(VLOOKUP($A50,'Occupancy Raw Data'!$B$8:$BE$45,'Occupancy Raw Data'!AP$3,FALSE))/100</f>
        <v>0.668093286933093</v>
      </c>
      <c r="K50" s="109">
        <f>(VLOOKUP($A50,'Occupancy Raw Data'!$B$8:$BE$45,'Occupancy Raw Data'!AR$3,FALSE))/100</f>
        <v>0.59164715504522403</v>
      </c>
      <c r="M50" s="110">
        <f>VLOOKUP($A50,'ADR Raw Data'!$B$6:$BE$43,'ADR Raw Data'!AG$1,FALSE)</f>
        <v>105.76435262800101</v>
      </c>
      <c r="N50" s="111">
        <f>VLOOKUP($A50,'ADR Raw Data'!$B$6:$BE$43,'ADR Raw Data'!AH$1,FALSE)</f>
        <v>107.666802771961</v>
      </c>
      <c r="O50" s="111">
        <f>VLOOKUP($A50,'ADR Raw Data'!$B$6:$BE$43,'ADR Raw Data'!AI$1,FALSE)</f>
        <v>108.200918554216</v>
      </c>
      <c r="P50" s="111">
        <f>VLOOKUP($A50,'ADR Raw Data'!$B$6:$BE$43,'ADR Raw Data'!AJ$1,FALSE)</f>
        <v>107.643684010634</v>
      </c>
      <c r="Q50" s="111">
        <f>VLOOKUP($A50,'ADR Raw Data'!$B$6:$BE$43,'ADR Raw Data'!AK$1,FALSE)</f>
        <v>109.306790818324</v>
      </c>
      <c r="R50" s="112">
        <f>VLOOKUP($A50,'ADR Raw Data'!$B$6:$BE$43,'ADR Raw Data'!AL$1,FALSE)</f>
        <v>107.771989895958</v>
      </c>
      <c r="S50" s="111">
        <f>VLOOKUP($A50,'ADR Raw Data'!$B$6:$BE$43,'ADR Raw Data'!AN$1,FALSE)</f>
        <v>132.28590537116199</v>
      </c>
      <c r="T50" s="111">
        <f>VLOOKUP($A50,'ADR Raw Data'!$B$6:$BE$43,'ADR Raw Data'!AO$1,FALSE)</f>
        <v>131.10836434701301</v>
      </c>
      <c r="U50" s="112">
        <f>VLOOKUP($A50,'ADR Raw Data'!$B$6:$BE$43,'ADR Raw Data'!AP$1,FALSE)</f>
        <v>131.70375081388701</v>
      </c>
      <c r="V50" s="113">
        <f>VLOOKUP($A50,'ADR Raw Data'!$B$6:$BE$43,'ADR Raw Data'!AR$1,FALSE)</f>
        <v>115.493121209451</v>
      </c>
      <c r="X50" s="110">
        <f>VLOOKUP($A50,'RevPAR Raw Data'!$B$6:$BE$43,'RevPAR Raw Data'!AG$1,FALSE)</f>
        <v>52.407257801975703</v>
      </c>
      <c r="Y50" s="111">
        <f>VLOOKUP($A50,'RevPAR Raw Data'!$B$6:$BE$43,'RevPAR Raw Data'!AH$1,FALSE)</f>
        <v>60.607901044005303</v>
      </c>
      <c r="Z50" s="111">
        <f>VLOOKUP($A50,'RevPAR Raw Data'!$B$6:$BE$43,'RevPAR Raw Data'!AI$1,FALSE)</f>
        <v>63.009908509205196</v>
      </c>
      <c r="AA50" s="111">
        <f>VLOOKUP($A50,'RevPAR Raw Data'!$B$6:$BE$43,'RevPAR Raw Data'!AJ$1,FALSE)</f>
        <v>63.633996407723302</v>
      </c>
      <c r="AB50" s="111">
        <f>VLOOKUP($A50,'RevPAR Raw Data'!$B$6:$BE$43,'RevPAR Raw Data'!AK$1,FALSE)</f>
        <v>62.678388807813199</v>
      </c>
      <c r="AC50" s="112">
        <f>VLOOKUP($A50,'RevPAR Raw Data'!$B$6:$BE$43,'RevPAR Raw Data'!AL$1,FALSE)</f>
        <v>60.467490514144501</v>
      </c>
      <c r="AD50" s="111">
        <f>VLOOKUP($A50,'RevPAR Raw Data'!$B$6:$BE$43,'RevPAR Raw Data'!AN$1,FALSE)</f>
        <v>89.372434889986494</v>
      </c>
      <c r="AE50" s="111">
        <f>VLOOKUP($A50,'RevPAR Raw Data'!$B$6:$BE$43,'RevPAR Raw Data'!AO$1,FALSE)</f>
        <v>86.608348675347997</v>
      </c>
      <c r="AF50" s="112">
        <f>VLOOKUP($A50,'RevPAR Raw Data'!$B$6:$BE$43,'RevPAR Raw Data'!AP$1,FALSE)</f>
        <v>87.990391782667203</v>
      </c>
      <c r="AG50" s="113">
        <f>VLOOKUP($A50,'RevPAR Raw Data'!$B$6:$BE$43,'RevPAR Raw Data'!AR$1,FALSE)</f>
        <v>68.331176590865297</v>
      </c>
    </row>
    <row r="51" spans="1:33" x14ac:dyDescent="0.2">
      <c r="A51" s="90" t="s">
        <v>14</v>
      </c>
      <c r="B51" s="78">
        <f>(VLOOKUP($A50,'Occupancy Raw Data'!$B$8:$BE$51,'Occupancy Raw Data'!AT$3,FALSE))/100</f>
        <v>4.0676937075123397E-2</v>
      </c>
      <c r="C51" s="79">
        <f>(VLOOKUP($A50,'Occupancy Raw Data'!$B$8:$BE$51,'Occupancy Raw Data'!AU$3,FALSE))/100</f>
        <v>3.0965525484927597E-3</v>
      </c>
      <c r="D51" s="79">
        <f>(VLOOKUP($A50,'Occupancy Raw Data'!$B$8:$BE$51,'Occupancy Raw Data'!AV$3,FALSE))/100</f>
        <v>1.2482447709210101E-2</v>
      </c>
      <c r="E51" s="79">
        <f>(VLOOKUP($A50,'Occupancy Raw Data'!$B$8:$BE$51,'Occupancy Raw Data'!AW$3,FALSE))/100</f>
        <v>3.7147540380589296E-2</v>
      </c>
      <c r="F51" s="79">
        <f>(VLOOKUP($A50,'Occupancy Raw Data'!$B$8:$BE$51,'Occupancy Raw Data'!AX$3,FALSE))/100</f>
        <v>1.8184322643680199E-2</v>
      </c>
      <c r="G51" s="79">
        <f>(VLOOKUP($A50,'Occupancy Raw Data'!$B$8:$BE$51,'Occupancy Raw Data'!AY$3,FALSE))/100</f>
        <v>2.174335320292E-2</v>
      </c>
      <c r="H51" s="80">
        <f>(VLOOKUP($A50,'Occupancy Raw Data'!$B$8:$BE$51,'Occupancy Raw Data'!BA$3,FALSE))/100</f>
        <v>-4.3230590135570998E-2</v>
      </c>
      <c r="I51" s="80">
        <f>(VLOOKUP($A50,'Occupancy Raw Data'!$B$8:$BE$51,'Occupancy Raw Data'!BB$3,FALSE))/100</f>
        <v>-1.51773210094053E-2</v>
      </c>
      <c r="J51" s="79">
        <f>(VLOOKUP($A50,'Occupancy Raw Data'!$B$8:$BE$51,'Occupancy Raw Data'!BC$3,FALSE))/100</f>
        <v>-2.9564178063852201E-2</v>
      </c>
      <c r="K51" s="81">
        <f>(VLOOKUP($A50,'Occupancy Raw Data'!$B$8:$BE$51,'Occupancy Raw Data'!BE$3,FALSE))/100</f>
        <v>4.6070629603534698E-3</v>
      </c>
      <c r="M51" s="78">
        <f>(VLOOKUP($A50,'ADR Raw Data'!$B$6:$BE$49,'ADR Raw Data'!AT$1,FALSE))/100</f>
        <v>3.6614872513761998E-2</v>
      </c>
      <c r="N51" s="79">
        <f>(VLOOKUP($A50,'ADR Raw Data'!$B$6:$BE$49,'ADR Raw Data'!AU$1,FALSE))/100</f>
        <v>1.1606010549549699E-2</v>
      </c>
      <c r="O51" s="79">
        <f>(VLOOKUP($A50,'ADR Raw Data'!$B$6:$BE$49,'ADR Raw Data'!AV$1,FALSE))/100</f>
        <v>2.2246529204253598E-2</v>
      </c>
      <c r="P51" s="79">
        <f>(VLOOKUP($A50,'ADR Raw Data'!$B$6:$BE$49,'ADR Raw Data'!AW$1,FALSE))/100</f>
        <v>1.8785797537438201E-2</v>
      </c>
      <c r="Q51" s="79">
        <f>(VLOOKUP($A50,'ADR Raw Data'!$B$6:$BE$49,'ADR Raw Data'!AX$1,FALSE))/100</f>
        <v>6.0848373511322197E-3</v>
      </c>
      <c r="R51" s="79">
        <f>(VLOOKUP($A50,'ADR Raw Data'!$B$6:$BE$49,'ADR Raw Data'!AY$1,FALSE))/100</f>
        <v>1.82623075977409E-2</v>
      </c>
      <c r="S51" s="80">
        <f>(VLOOKUP($A50,'ADR Raw Data'!$B$6:$BE$49,'ADR Raw Data'!BA$1,FALSE))/100</f>
        <v>2.6024620655290601E-2</v>
      </c>
      <c r="T51" s="80">
        <f>(VLOOKUP($A50,'ADR Raw Data'!$B$6:$BE$49,'ADR Raw Data'!BB$1,FALSE))/100</f>
        <v>2.6902468243887499E-2</v>
      </c>
      <c r="U51" s="79">
        <f>(VLOOKUP($A50,'ADR Raw Data'!$B$6:$BE$49,'ADR Raw Data'!BC$1,FALSE))/100</f>
        <v>2.6383847803001501E-2</v>
      </c>
      <c r="V51" s="81">
        <f>(VLOOKUP($A50,'ADR Raw Data'!$B$6:$BE$49,'ADR Raw Data'!BE$1,FALSE))/100</f>
        <v>1.8934475228775501E-2</v>
      </c>
      <c r="X51" s="78">
        <f>(VLOOKUP($A50,'RevPAR Raw Data'!$B$6:$BE$49,'RevPAR Raw Data'!AT$1,FALSE))/100</f>
        <v>7.8781190454141503E-2</v>
      </c>
      <c r="Y51" s="79">
        <f>(VLOOKUP($A50,'RevPAR Raw Data'!$B$6:$BE$49,'RevPAR Raw Data'!AU$1,FALSE))/100</f>
        <v>1.47385017195875E-2</v>
      </c>
      <c r="Z51" s="79">
        <f>(VLOOKUP($A50,'RevPAR Raw Data'!$B$6:$BE$49,'RevPAR Raw Data'!AV$1,FALSE))/100</f>
        <v>3.50066680509672E-2</v>
      </c>
      <c r="AA51" s="79">
        <f>(VLOOKUP($A50,'RevPAR Raw Data'!$B$6:$BE$49,'RevPAR Raw Data'!AW$1,FALSE))/100</f>
        <v>5.6631184090631101E-2</v>
      </c>
      <c r="AB51" s="79">
        <f>(VLOOKUP($A50,'RevPAR Raw Data'!$B$6:$BE$49,'RevPAR Raw Data'!AX$1,FALSE))/100</f>
        <v>2.4379808640439701E-2</v>
      </c>
      <c r="AC51" s="79">
        <f>(VLOOKUP($A50,'RevPAR Raw Data'!$B$6:$BE$49,'RevPAR Raw Data'!AY$1,FALSE))/100</f>
        <v>4.0402744605059E-2</v>
      </c>
      <c r="AD51" s="80">
        <f>(VLOOKUP($A50,'RevPAR Raw Data'!$B$6:$BE$49,'RevPAR Raw Data'!BA$1,FALSE))/100</f>
        <v>-1.8331029189262899E-2</v>
      </c>
      <c r="AE51" s="80">
        <f>(VLOOKUP($A50,'RevPAR Raw Data'!$B$6:$BE$49,'RevPAR Raw Data'!BB$1,FALSE))/100</f>
        <v>1.1316839837999299E-2</v>
      </c>
      <c r="AF51" s="79">
        <f>(VLOOKUP($A50,'RevPAR Raw Data'!$B$6:$BE$49,'RevPAR Raw Data'!BC$1,FALSE))/100</f>
        <v>-3.9603470353082003E-3</v>
      </c>
      <c r="AG51" s="81">
        <f>(VLOOKUP($A50,'RevPAR Raw Data'!$B$6:$BE$49,'RevPAR Raw Data'!BE$1,FALSE))/100</f>
        <v>2.3628770508629202E-2</v>
      </c>
    </row>
    <row r="52" spans="1:33" x14ac:dyDescent="0.2">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x14ac:dyDescent="0.2">
      <c r="A53" s="105" t="s">
        <v>32</v>
      </c>
      <c r="B53" s="106">
        <f>(VLOOKUP($A53,'Occupancy Raw Data'!$B$8:$BE$45,'Occupancy Raw Data'!AG$3,FALSE))/100</f>
        <v>0.43297803617571001</v>
      </c>
      <c r="C53" s="107">
        <f>(VLOOKUP($A53,'Occupancy Raw Data'!$B$8:$BE$45,'Occupancy Raw Data'!AH$3,FALSE))/100</f>
        <v>0.533107235142118</v>
      </c>
      <c r="D53" s="107">
        <f>(VLOOKUP($A53,'Occupancy Raw Data'!$B$8:$BE$45,'Occupancy Raw Data'!AI$3,FALSE))/100</f>
        <v>0.54715762273901802</v>
      </c>
      <c r="E53" s="107">
        <f>(VLOOKUP($A53,'Occupancy Raw Data'!$B$8:$BE$45,'Occupancy Raw Data'!AJ$3,FALSE))/100</f>
        <v>0.54247416020671801</v>
      </c>
      <c r="F53" s="107">
        <f>(VLOOKUP($A53,'Occupancy Raw Data'!$B$8:$BE$45,'Occupancy Raw Data'!AK$3,FALSE))/100</f>
        <v>0.57622739018087799</v>
      </c>
      <c r="G53" s="108">
        <f>(VLOOKUP($A53,'Occupancy Raw Data'!$B$8:$BE$45,'Occupancy Raw Data'!AL$3,FALSE))/100</f>
        <v>0.52638888888888802</v>
      </c>
      <c r="H53" s="88">
        <f>(VLOOKUP($A53,'Occupancy Raw Data'!$B$8:$BE$45,'Occupancy Raw Data'!AN$3,FALSE))/100</f>
        <v>0.63775839793281597</v>
      </c>
      <c r="I53" s="88">
        <f>(VLOOKUP($A53,'Occupancy Raw Data'!$B$8:$BE$45,'Occupancy Raw Data'!AO$3,FALSE))/100</f>
        <v>0.61304909560723497</v>
      </c>
      <c r="J53" s="108">
        <f>(VLOOKUP($A53,'Occupancy Raw Data'!$B$8:$BE$45,'Occupancy Raw Data'!AP$3,FALSE))/100</f>
        <v>0.62540374677002497</v>
      </c>
      <c r="K53" s="109">
        <f>(VLOOKUP($A53,'Occupancy Raw Data'!$B$8:$BE$45,'Occupancy Raw Data'!AR$3,FALSE))/100</f>
        <v>0.554678848283499</v>
      </c>
      <c r="M53" s="110">
        <f>VLOOKUP($A53,'ADR Raw Data'!$B$6:$BE$43,'ADR Raw Data'!AG$1,FALSE)</f>
        <v>88.3761469600895</v>
      </c>
      <c r="N53" s="111">
        <f>VLOOKUP($A53,'ADR Raw Data'!$B$6:$BE$43,'ADR Raw Data'!AH$1,FALSE)</f>
        <v>89.863320205998093</v>
      </c>
      <c r="O53" s="111">
        <f>VLOOKUP($A53,'ADR Raw Data'!$B$6:$BE$43,'ADR Raw Data'!AI$1,FALSE)</f>
        <v>90.777160566706002</v>
      </c>
      <c r="P53" s="111">
        <f>VLOOKUP($A53,'ADR Raw Data'!$B$6:$BE$43,'ADR Raw Data'!AJ$1,FALSE)</f>
        <v>90.287162846085096</v>
      </c>
      <c r="Q53" s="111">
        <f>VLOOKUP($A53,'ADR Raw Data'!$B$6:$BE$43,'ADR Raw Data'!AK$1,FALSE)</f>
        <v>94.747906390134503</v>
      </c>
      <c r="R53" s="112">
        <f>VLOOKUP($A53,'ADR Raw Data'!$B$6:$BE$43,'ADR Raw Data'!AL$1,FALSE)</f>
        <v>90.965416947904501</v>
      </c>
      <c r="S53" s="111">
        <f>VLOOKUP($A53,'ADR Raw Data'!$B$6:$BE$43,'ADR Raw Data'!AN$1,FALSE)</f>
        <v>100.979334008609</v>
      </c>
      <c r="T53" s="111">
        <f>VLOOKUP($A53,'ADR Raw Data'!$B$6:$BE$43,'ADR Raw Data'!AO$1,FALSE)</f>
        <v>100.92079820863999</v>
      </c>
      <c r="U53" s="112">
        <f>VLOOKUP($A53,'ADR Raw Data'!$B$6:$BE$43,'ADR Raw Data'!AP$1,FALSE)</f>
        <v>100.95064428663601</v>
      </c>
      <c r="V53" s="113">
        <f>VLOOKUP($A53,'ADR Raw Data'!$B$6:$BE$43,'ADR Raw Data'!AR$1,FALSE)</f>
        <v>94.182103818317898</v>
      </c>
      <c r="X53" s="110">
        <f>VLOOKUP($A53,'RevPAR Raw Data'!$B$6:$BE$43,'RevPAR Raw Data'!AG$1,FALSE)</f>
        <v>38.264930555555502</v>
      </c>
      <c r="Y53" s="111">
        <f>VLOOKUP($A53,'RevPAR Raw Data'!$B$6:$BE$43,'RevPAR Raw Data'!AH$1,FALSE)</f>
        <v>47.906786175710501</v>
      </c>
      <c r="Z53" s="111">
        <f>VLOOKUP($A53,'RevPAR Raw Data'!$B$6:$BE$43,'RevPAR Raw Data'!AI$1,FALSE)</f>
        <v>49.669415374677001</v>
      </c>
      <c r="AA53" s="111">
        <f>VLOOKUP($A53,'RevPAR Raw Data'!$B$6:$BE$43,'RevPAR Raw Data'!AJ$1,FALSE)</f>
        <v>48.978452842377202</v>
      </c>
      <c r="AB53" s="111">
        <f>VLOOKUP($A53,'RevPAR Raw Data'!$B$6:$BE$43,'RevPAR Raw Data'!AK$1,FALSE)</f>
        <v>54.596338824289397</v>
      </c>
      <c r="AC53" s="112">
        <f>VLOOKUP($A53,'RevPAR Raw Data'!$B$6:$BE$43,'RevPAR Raw Data'!AL$1,FALSE)</f>
        <v>47.883184754521899</v>
      </c>
      <c r="AD53" s="111">
        <f>VLOOKUP($A53,'RevPAR Raw Data'!$B$6:$BE$43,'RevPAR Raw Data'!AN$1,FALSE)</f>
        <v>64.4004182816537</v>
      </c>
      <c r="AE53" s="111">
        <f>VLOOKUP($A53,'RevPAR Raw Data'!$B$6:$BE$43,'RevPAR Raw Data'!AO$1,FALSE)</f>
        <v>61.869404069767398</v>
      </c>
      <c r="AF53" s="112">
        <f>VLOOKUP($A53,'RevPAR Raw Data'!$B$6:$BE$43,'RevPAR Raw Data'!AP$1,FALSE)</f>
        <v>63.134911175710499</v>
      </c>
      <c r="AG53" s="113">
        <f>VLOOKUP($A53,'RevPAR Raw Data'!$B$6:$BE$43,'RevPAR Raw Data'!AR$1,FALSE)</f>
        <v>52.240820874861498</v>
      </c>
    </row>
    <row r="54" spans="1:33" x14ac:dyDescent="0.2">
      <c r="A54" s="90" t="s">
        <v>14</v>
      </c>
      <c r="B54" s="78">
        <f>(VLOOKUP($A53,'Occupancy Raw Data'!$B$8:$BE$51,'Occupancy Raw Data'!AT$3,FALSE))/100</f>
        <v>-3.66510959396334E-2</v>
      </c>
      <c r="C54" s="79">
        <f>(VLOOKUP($A53,'Occupancy Raw Data'!$B$8:$BE$51,'Occupancy Raw Data'!AU$3,FALSE))/100</f>
        <v>-3.16808448225286E-2</v>
      </c>
      <c r="D54" s="79">
        <f>(VLOOKUP($A53,'Occupancy Raw Data'!$B$8:$BE$51,'Occupancy Raw Data'!AV$3,FALSE))/100</f>
        <v>-1.3682678311499198E-2</v>
      </c>
      <c r="E54" s="79">
        <f>(VLOOKUP($A53,'Occupancy Raw Data'!$B$8:$BE$51,'Occupancy Raw Data'!AW$3,FALSE))/100</f>
        <v>9.9218280216476201E-3</v>
      </c>
      <c r="F54" s="79">
        <f>(VLOOKUP($A53,'Occupancy Raw Data'!$B$8:$BE$51,'Occupancy Raw Data'!AX$3,FALSE))/100</f>
        <v>2.4992818155702298E-2</v>
      </c>
      <c r="G54" s="79">
        <f>(VLOOKUP($A53,'Occupancy Raw Data'!$B$8:$BE$51,'Occupancy Raw Data'!AY$3,FALSE))/100</f>
        <v>-8.3363758062553195E-3</v>
      </c>
      <c r="H54" s="80">
        <f>(VLOOKUP($A53,'Occupancy Raw Data'!$B$8:$BE$51,'Occupancy Raw Data'!BA$3,FALSE))/100</f>
        <v>-1.6683266932270898E-2</v>
      </c>
      <c r="I54" s="80">
        <f>(VLOOKUP($A53,'Occupancy Raw Data'!$B$8:$BE$51,'Occupancy Raw Data'!BB$3,FALSE))/100</f>
        <v>-8.8772845953002597E-3</v>
      </c>
      <c r="J54" s="79">
        <f>(VLOOKUP($A53,'Occupancy Raw Data'!$B$8:$BE$51,'Occupancy Raw Data'!BC$3,FALSE))/100</f>
        <v>-1.2872801427478899E-2</v>
      </c>
      <c r="K54" s="81">
        <f>(VLOOKUP($A53,'Occupancy Raw Data'!$B$8:$BE$51,'Occupancy Raw Data'!BE$3,FALSE))/100</f>
        <v>-9.8023064250411795E-3</v>
      </c>
      <c r="M54" s="78">
        <f>(VLOOKUP($A53,'ADR Raw Data'!$B$6:$BE$49,'ADR Raw Data'!AT$1,FALSE))/100</f>
        <v>1.50077318609358E-2</v>
      </c>
      <c r="N54" s="79">
        <f>(VLOOKUP($A53,'ADR Raw Data'!$B$6:$BE$49,'ADR Raw Data'!AU$1,FALSE))/100</f>
        <v>-9.153168121561181E-3</v>
      </c>
      <c r="O54" s="79">
        <f>(VLOOKUP($A53,'ADR Raw Data'!$B$6:$BE$49,'ADR Raw Data'!AV$1,FALSE))/100</f>
        <v>1.6340147807088401E-3</v>
      </c>
      <c r="P54" s="79">
        <f>(VLOOKUP($A53,'ADR Raw Data'!$B$6:$BE$49,'ADR Raw Data'!AW$1,FALSE))/100</f>
        <v>-6.4016056319544604E-3</v>
      </c>
      <c r="Q54" s="79">
        <f>(VLOOKUP($A53,'ADR Raw Data'!$B$6:$BE$49,'ADR Raw Data'!AX$1,FALSE))/100</f>
        <v>3.6322051303955202E-2</v>
      </c>
      <c r="R54" s="79">
        <f>(VLOOKUP($A53,'ADR Raw Data'!$B$6:$BE$49,'ADR Raw Data'!AY$1,FALSE))/100</f>
        <v>7.8467923629371907E-3</v>
      </c>
      <c r="S54" s="80">
        <f>(VLOOKUP($A53,'ADR Raw Data'!$B$6:$BE$49,'ADR Raw Data'!BA$1,FALSE))/100</f>
        <v>1.2488738392847101E-2</v>
      </c>
      <c r="T54" s="80">
        <f>(VLOOKUP($A53,'ADR Raw Data'!$B$6:$BE$49,'ADR Raw Data'!BB$1,FALSE))/100</f>
        <v>2.0041865381688399E-2</v>
      </c>
      <c r="U54" s="79">
        <f>(VLOOKUP($A53,'ADR Raw Data'!$B$6:$BE$49,'ADR Raw Data'!BC$1,FALSE))/100</f>
        <v>1.61594900439989E-2</v>
      </c>
      <c r="V54" s="81">
        <f>(VLOOKUP($A53,'ADR Raw Data'!$B$6:$BE$49,'ADR Raw Data'!BE$1,FALSE))/100</f>
        <v>1.0602954113266401E-2</v>
      </c>
      <c r="X54" s="78">
        <f>(VLOOKUP($A53,'RevPAR Raw Data'!$B$6:$BE$49,'RevPAR Raw Data'!AT$1,FALSE))/100</f>
        <v>-2.2193413898969099E-2</v>
      </c>
      <c r="Y54" s="79">
        <f>(VLOOKUP($A53,'RevPAR Raw Data'!$B$6:$BE$49,'RevPAR Raw Data'!AU$1,FALSE))/100</f>
        <v>-4.0544032845195997E-2</v>
      </c>
      <c r="Z54" s="79">
        <f>(VLOOKUP($A53,'RevPAR Raw Data'!$B$6:$BE$49,'RevPAR Raw Data'!AV$1,FALSE))/100</f>
        <v>-1.2071021229390999E-2</v>
      </c>
      <c r="AA54" s="79">
        <f>(VLOOKUP($A53,'RevPAR Raw Data'!$B$6:$BE$49,'RevPAR Raw Data'!AW$1,FALSE))/100</f>
        <v>3.4567067595504901E-3</v>
      </c>
      <c r="AB54" s="79">
        <f>(VLOOKUP($A53,'RevPAR Raw Data'!$B$6:$BE$49,'RevPAR Raw Data'!AX$1,FALSE))/100</f>
        <v>6.2222659882939499E-2</v>
      </c>
      <c r="AC54" s="79">
        <f>(VLOOKUP($A53,'RevPAR Raw Data'!$B$6:$BE$49,'RevPAR Raw Data'!AY$1,FALSE))/100</f>
        <v>-5.5499725332923096E-4</v>
      </c>
      <c r="AD54" s="80">
        <f>(VLOOKUP($A53,'RevPAR Raw Data'!$B$6:$BE$49,'RevPAR Raw Data'!BA$1,FALSE))/100</f>
        <v>-4.4028814956789293E-3</v>
      </c>
      <c r="AE54" s="80">
        <f>(VLOOKUP($A53,'RevPAR Raw Data'!$B$6:$BE$49,'RevPAR Raw Data'!BB$1,FALSE))/100</f>
        <v>1.0986663443574201E-2</v>
      </c>
      <c r="AF54" s="79">
        <f>(VLOOKUP($A53,'RevPAR Raw Data'!$B$6:$BE$49,'RevPAR Raw Data'!BC$1,FALSE))/100</f>
        <v>3.0786707100143003E-3</v>
      </c>
      <c r="AG54" s="81">
        <f>(VLOOKUP($A53,'RevPAR Raw Data'!$B$6:$BE$49,'RevPAR Raw Data'!BE$1,FALSE))/100</f>
        <v>6.9671428299635299E-4</v>
      </c>
    </row>
    <row r="55" spans="1:33" x14ac:dyDescent="0.2">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x14ac:dyDescent="0.2">
      <c r="A56" s="105" t="s">
        <v>33</v>
      </c>
      <c r="B56" s="106">
        <f>(VLOOKUP($A56,'Occupancy Raw Data'!$B$8:$BE$45,'Occupancy Raw Data'!AG$3,FALSE))/100</f>
        <v>0.51318920388877498</v>
      </c>
      <c r="C56" s="107">
        <f>(VLOOKUP($A56,'Occupancy Raw Data'!$B$8:$BE$45,'Occupancy Raw Data'!AH$3,FALSE))/100</f>
        <v>0.59956489224284393</v>
      </c>
      <c r="D56" s="107">
        <f>(VLOOKUP($A56,'Occupancy Raw Data'!$B$8:$BE$45,'Occupancy Raw Data'!AI$3,FALSE))/100</f>
        <v>0.62389395531748904</v>
      </c>
      <c r="E56" s="107">
        <f>(VLOOKUP($A56,'Occupancy Raw Data'!$B$8:$BE$45,'Occupancy Raw Data'!AJ$3,FALSE))/100</f>
        <v>0.64064142116147393</v>
      </c>
      <c r="F56" s="107">
        <f>(VLOOKUP($A56,'Occupancy Raw Data'!$B$8:$BE$45,'Occupancy Raw Data'!AK$3,FALSE))/100</f>
        <v>0.63820049496558906</v>
      </c>
      <c r="G56" s="107">
        <f>(VLOOKUP($A56,'Occupancy Raw Data'!$B$8:$BE$45,'Occupancy Raw Data'!AL$3,FALSE))/100</f>
        <v>0.60314809912643297</v>
      </c>
      <c r="H56" s="88">
        <f>(VLOOKUP($A56,'Occupancy Raw Data'!$B$8:$BE$45,'Occupancy Raw Data'!AN$3,FALSE))/100</f>
        <v>0.69566396582703305</v>
      </c>
      <c r="I56" s="88">
        <f>(VLOOKUP($A56,'Occupancy Raw Data'!$B$8:$BE$45,'Occupancy Raw Data'!AO$3,FALSE))/100</f>
        <v>0.70647862494490898</v>
      </c>
      <c r="J56" s="107">
        <f>(VLOOKUP($A56,'Occupancy Raw Data'!$B$8:$BE$45,'Occupancy Raw Data'!AP$3,FALSE))/100</f>
        <v>0.70107129538597102</v>
      </c>
      <c r="K56" s="130">
        <f>(VLOOKUP($A56,'Occupancy Raw Data'!$B$8:$BE$45,'Occupancy Raw Data'!AR$3,FALSE))/100</f>
        <v>0.63114758071160904</v>
      </c>
      <c r="M56" s="110">
        <f>VLOOKUP($A56,'ADR Raw Data'!$B$6:$BE$43,'ADR Raw Data'!AG$1,FALSE)</f>
        <v>119.722467377624</v>
      </c>
      <c r="N56" s="111">
        <f>VLOOKUP($A56,'ADR Raw Data'!$B$6:$BE$43,'ADR Raw Data'!AH$1,FALSE)</f>
        <v>123.224753940356</v>
      </c>
      <c r="O56" s="111">
        <f>VLOOKUP($A56,'ADR Raw Data'!$B$6:$BE$43,'ADR Raw Data'!AI$1,FALSE)</f>
        <v>126.30590773243399</v>
      </c>
      <c r="P56" s="111">
        <f>VLOOKUP($A56,'ADR Raw Data'!$B$6:$BE$43,'ADR Raw Data'!AJ$1,FALSE)</f>
        <v>129.470350849341</v>
      </c>
      <c r="Q56" s="111">
        <f>VLOOKUP($A56,'ADR Raw Data'!$B$6:$BE$43,'ADR Raw Data'!AK$1,FALSE)</f>
        <v>141.74203559096901</v>
      </c>
      <c r="R56" s="112">
        <f>VLOOKUP($A56,'ADR Raw Data'!$B$6:$BE$43,'ADR Raw Data'!AL$1,FALSE)</f>
        <v>128.51891694800801</v>
      </c>
      <c r="S56" s="111">
        <f>VLOOKUP($A56,'ADR Raw Data'!$B$6:$BE$43,'ADR Raw Data'!AN$1,FALSE)</f>
        <v>159.045758771929</v>
      </c>
      <c r="T56" s="111">
        <f>VLOOKUP($A56,'ADR Raw Data'!$B$6:$BE$43,'ADR Raw Data'!AO$1,FALSE)</f>
        <v>154.05147655837601</v>
      </c>
      <c r="U56" s="112">
        <f>VLOOKUP($A56,'ADR Raw Data'!$B$6:$BE$43,'ADR Raw Data'!AP$1,FALSE)</f>
        <v>156.529357334558</v>
      </c>
      <c r="V56" s="113">
        <f>VLOOKUP($A56,'ADR Raw Data'!$B$6:$BE$43,'ADR Raw Data'!AR$1,FALSE)</f>
        <v>137.415343767038</v>
      </c>
      <c r="X56" s="110">
        <f>VLOOKUP($A56,'RevPAR Raw Data'!$B$6:$BE$43,'RevPAR Raw Data'!AG$1,FALSE)</f>
        <v>61.440277721123103</v>
      </c>
      <c r="Y56" s="111">
        <f>VLOOKUP($A56,'RevPAR Raw Data'!$B$6:$BE$43,'RevPAR Raw Data'!AH$1,FALSE)</f>
        <v>73.881236317900601</v>
      </c>
      <c r="Z56" s="111">
        <f>VLOOKUP($A56,'RevPAR Raw Data'!$B$6:$BE$43,'RevPAR Raw Data'!AI$1,FALSE)</f>
        <v>78.801492355154707</v>
      </c>
      <c r="AA56" s="111">
        <f>VLOOKUP($A56,'RevPAR Raw Data'!$B$6:$BE$43,'RevPAR Raw Data'!AJ$1,FALSE)</f>
        <v>82.944069566396493</v>
      </c>
      <c r="AB56" s="111">
        <f>VLOOKUP($A56,'RevPAR Raw Data'!$B$6:$BE$43,'RevPAR Raw Data'!AK$1,FALSE)</f>
        <v>90.459837271586906</v>
      </c>
      <c r="AC56" s="112">
        <f>VLOOKUP($A56,'RevPAR Raw Data'!$B$6:$BE$43,'RevPAR Raw Data'!AL$1,FALSE)</f>
        <v>77.515940458979003</v>
      </c>
      <c r="AD56" s="111">
        <f>VLOOKUP($A56,'RevPAR Raw Data'!$B$6:$BE$43,'RevPAR Raw Data'!AN$1,FALSE)</f>
        <v>110.64240329525001</v>
      </c>
      <c r="AE56" s="111">
        <f>VLOOKUP($A56,'RevPAR Raw Data'!$B$6:$BE$43,'RevPAR Raw Data'!AO$1,FALSE)</f>
        <v>108.834075329694</v>
      </c>
      <c r="AF56" s="112">
        <f>VLOOKUP($A56,'RevPAR Raw Data'!$B$6:$BE$43,'RevPAR Raw Data'!AP$1,FALSE)</f>
        <v>109.738239312472</v>
      </c>
      <c r="AG56" s="113">
        <f>VLOOKUP($A56,'RevPAR Raw Data'!$B$6:$BE$43,'RevPAR Raw Data'!AR$1,FALSE)</f>
        <v>86.729361771220496</v>
      </c>
    </row>
    <row r="57" spans="1:33" ht="17.25" thickBot="1" x14ac:dyDescent="0.25">
      <c r="A57" s="94" t="s">
        <v>14</v>
      </c>
      <c r="B57" s="78">
        <f>(VLOOKUP($A56,'Occupancy Raw Data'!$B$8:$BE$51,'Occupancy Raw Data'!AT$3,FALSE))/100</f>
        <v>6.9231274090055792E-2</v>
      </c>
      <c r="C57" s="79">
        <f>(VLOOKUP($A56,'Occupancy Raw Data'!$B$8:$BE$51,'Occupancy Raw Data'!AU$3,FALSE))/100</f>
        <v>-1.1742618632521599E-2</v>
      </c>
      <c r="D57" s="79">
        <f>(VLOOKUP($A56,'Occupancy Raw Data'!$B$8:$BE$51,'Occupancy Raw Data'!AV$3,FALSE))/100</f>
        <v>-2.6888522733310299E-3</v>
      </c>
      <c r="E57" s="79">
        <f>(VLOOKUP($A56,'Occupancy Raw Data'!$B$8:$BE$51,'Occupancy Raw Data'!AW$3,FALSE))/100</f>
        <v>3.1044660509566301E-2</v>
      </c>
      <c r="F57" s="79">
        <f>(VLOOKUP($A56,'Occupancy Raw Data'!$B$8:$BE$51,'Occupancy Raw Data'!AX$3,FALSE))/100</f>
        <v>3.2569756992450898E-2</v>
      </c>
      <c r="G57" s="79">
        <f>(VLOOKUP($A56,'Occupancy Raw Data'!$B$8:$BE$51,'Occupancy Raw Data'!AY$3,FALSE))/100</f>
        <v>2.17142034239859E-2</v>
      </c>
      <c r="H57" s="80">
        <f>(VLOOKUP($A56,'Occupancy Raw Data'!$B$8:$BE$51,'Occupancy Raw Data'!BA$3,FALSE))/100</f>
        <v>4.2622364857133693E-2</v>
      </c>
      <c r="I57" s="80">
        <f>(VLOOKUP($A56,'Occupancy Raw Data'!$B$8:$BE$51,'Occupancy Raw Data'!BB$3,FALSE))/100</f>
        <v>6.5801534361509997E-2</v>
      </c>
      <c r="J57" s="79">
        <f>(VLOOKUP($A56,'Occupancy Raw Data'!$B$8:$BE$51,'Occupancy Raw Data'!BC$3,FALSE))/100</f>
        <v>5.4173925039280098E-2</v>
      </c>
      <c r="K57" s="81">
        <f>(VLOOKUP($A56,'Occupancy Raw Data'!$B$8:$BE$51,'Occupancy Raw Data'!BE$3,FALSE))/100</f>
        <v>3.1832584130941102E-2</v>
      </c>
      <c r="M57" s="78">
        <f>(VLOOKUP($A56,'ADR Raw Data'!$B$6:$BE$49,'ADR Raw Data'!AT$1,FALSE))/100</f>
        <v>3.4741571181452699E-2</v>
      </c>
      <c r="N57" s="79">
        <f>(VLOOKUP($A56,'ADR Raw Data'!$B$6:$BE$49,'ADR Raw Data'!AU$1,FALSE))/100</f>
        <v>1.48293020705787E-2</v>
      </c>
      <c r="O57" s="79">
        <f>(VLOOKUP($A56,'ADR Raw Data'!$B$6:$BE$49,'ADR Raw Data'!AV$1,FALSE))/100</f>
        <v>3.0514671063601802E-3</v>
      </c>
      <c r="P57" s="79">
        <f>(VLOOKUP($A56,'ADR Raw Data'!$B$6:$BE$49,'ADR Raw Data'!AW$1,FALSE))/100</f>
        <v>2.7178251416771201E-2</v>
      </c>
      <c r="Q57" s="79">
        <f>(VLOOKUP($A56,'ADR Raw Data'!$B$6:$BE$49,'ADR Raw Data'!AX$1,FALSE))/100</f>
        <v>5.2107781889231299E-2</v>
      </c>
      <c r="R57" s="79">
        <f>(VLOOKUP($A56,'ADR Raw Data'!$B$6:$BE$49,'ADR Raw Data'!AY$1,FALSE))/100</f>
        <v>2.6474315945526402E-2</v>
      </c>
      <c r="S57" s="80">
        <f>(VLOOKUP($A56,'ADR Raw Data'!$B$6:$BE$49,'ADR Raw Data'!BA$1,FALSE))/100</f>
        <v>0.10429711940174</v>
      </c>
      <c r="T57" s="80">
        <f>(VLOOKUP($A56,'ADR Raw Data'!$B$6:$BE$49,'ADR Raw Data'!BB$1,FALSE))/100</f>
        <v>0.11141259750761699</v>
      </c>
      <c r="U57" s="79">
        <f>(VLOOKUP($A56,'ADR Raw Data'!$B$6:$BE$49,'ADR Raw Data'!BC$1,FALSE))/100</f>
        <v>0.107580763146227</v>
      </c>
      <c r="V57" s="81">
        <f>(VLOOKUP($A56,'ADR Raw Data'!$B$6:$BE$49,'ADR Raw Data'!BE$1,FALSE))/100</f>
        <v>5.5318874170522003E-2</v>
      </c>
      <c r="X57" s="78">
        <f>(VLOOKUP($A56,'RevPAR Raw Data'!$B$6:$BE$49,'RevPAR Raw Data'!AT$1,FALSE))/100</f>
        <v>0.10637804850829</v>
      </c>
      <c r="Y57" s="79">
        <f>(VLOOKUP($A56,'RevPAR Raw Data'!$B$6:$BE$49,'RevPAR Raw Data'!AU$1,FALSE))/100</f>
        <v>2.9125485992557696E-3</v>
      </c>
      <c r="Z57" s="79">
        <f>(VLOOKUP($A56,'RevPAR Raw Data'!$B$6:$BE$49,'RevPAR Raw Data'!AV$1,FALSE))/100</f>
        <v>3.54409888763209E-4</v>
      </c>
      <c r="AA57" s="79">
        <f>(VLOOKUP($A56,'RevPAR Raw Data'!$B$6:$BE$49,'RevPAR Raw Data'!AW$1,FALSE))/100</f>
        <v>5.9066651514814897E-2</v>
      </c>
      <c r="AB57" s="79">
        <f>(VLOOKUP($A56,'RevPAR Raw Data'!$B$6:$BE$49,'RevPAR Raw Data'!AX$1,FALSE))/100</f>
        <v>8.6374676675230105E-2</v>
      </c>
      <c r="AC57" s="79">
        <f>(VLOOKUP($A56,'RevPAR Raw Data'!$B$6:$BE$49,'RevPAR Raw Data'!AY$1,FALSE))/100</f>
        <v>4.87633880514644E-2</v>
      </c>
      <c r="AD57" s="80">
        <f>(VLOOKUP($A56,'RevPAR Raw Data'!$B$6:$BE$49,'RevPAR Raw Data'!BA$1,FALSE))/100</f>
        <v>0.15136487413556299</v>
      </c>
      <c r="AE57" s="80">
        <f>(VLOOKUP($A56,'RevPAR Raw Data'!$B$6:$BE$49,'RevPAR Raw Data'!BB$1,FALSE))/100</f>
        <v>0.184545251732329</v>
      </c>
      <c r="AF57" s="79">
        <f>(VLOOKUP($A56,'RevPAR Raw Data'!$B$6:$BE$49,'RevPAR Raw Data'!BC$1,FALSE))/100</f>
        <v>0.16758276038386</v>
      </c>
      <c r="AG57" s="81">
        <f>(VLOOKUP($A56,'RevPAR Raw Data'!$B$6:$BE$49,'RevPAR Raw Data'!BE$1,FALSE))/100</f>
        <v>8.8912401017525206E-2</v>
      </c>
    </row>
    <row r="58" spans="1:33" x14ac:dyDescent="0.2">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x14ac:dyDescent="0.2">
      <c r="A59" s="123" t="s">
        <v>34</v>
      </c>
      <c r="B59" s="106">
        <f>(VLOOKUP($A59,'Occupancy Raw Data'!$B$8:$BE$45,'Occupancy Raw Data'!AG$3,FALSE))/100</f>
        <v>0.583626009588052</v>
      </c>
      <c r="C59" s="107">
        <f>(VLOOKUP($A59,'Occupancy Raw Data'!$B$8:$BE$45,'Occupancy Raw Data'!AH$3,FALSE))/100</f>
        <v>0.69377919534615207</v>
      </c>
      <c r="D59" s="107">
        <f>(VLOOKUP($A59,'Occupancy Raw Data'!$B$8:$BE$45,'Occupancy Raw Data'!AI$3,FALSE))/100</f>
        <v>0.74698188712948099</v>
      </c>
      <c r="E59" s="107">
        <f>(VLOOKUP($A59,'Occupancy Raw Data'!$B$8:$BE$45,'Occupancy Raw Data'!AJ$3,FALSE))/100</f>
        <v>0.72760186631191603</v>
      </c>
      <c r="F59" s="107">
        <f>(VLOOKUP($A59,'Occupancy Raw Data'!$B$8:$BE$45,'Occupancy Raw Data'!AK$3,FALSE))/100</f>
        <v>0.69361917199069401</v>
      </c>
      <c r="G59" s="108">
        <f>(VLOOKUP($A59,'Occupancy Raw Data'!$B$8:$BE$45,'Occupancy Raw Data'!AL$3,FALSE))/100</f>
        <v>0.68911947453759193</v>
      </c>
      <c r="H59" s="88">
        <f>(VLOOKUP($A59,'Occupancy Raw Data'!$B$8:$BE$45,'Occupancy Raw Data'!AN$3,FALSE))/100</f>
        <v>0.75257360500980097</v>
      </c>
      <c r="I59" s="88">
        <f>(VLOOKUP($A59,'Occupancy Raw Data'!$B$8:$BE$45,'Occupancy Raw Data'!AO$3,FALSE))/100</f>
        <v>0.74593755004705697</v>
      </c>
      <c r="J59" s="108">
        <f>(VLOOKUP($A59,'Occupancy Raw Data'!$B$8:$BE$45,'Occupancy Raw Data'!AP$3,FALSE))/100</f>
        <v>0.74925557752842908</v>
      </c>
      <c r="K59" s="109">
        <f>(VLOOKUP($A59,'Occupancy Raw Data'!$B$8:$BE$45,'Occupancy Raw Data'!AR$3,FALSE))/100</f>
        <v>0.70630064747247001</v>
      </c>
      <c r="M59" s="110">
        <f>VLOOKUP($A59,'ADR Raw Data'!$B$6:$BE$43,'ADR Raw Data'!AG$1,FALSE)</f>
        <v>160.468313790797</v>
      </c>
      <c r="N59" s="111">
        <f>VLOOKUP($A59,'ADR Raw Data'!$B$6:$BE$43,'ADR Raw Data'!AH$1,FALSE)</f>
        <v>182.08919796535</v>
      </c>
      <c r="O59" s="111">
        <f>VLOOKUP($A59,'ADR Raw Data'!$B$6:$BE$43,'ADR Raw Data'!AI$1,FALSE)</f>
        <v>191.69819564788699</v>
      </c>
      <c r="P59" s="111">
        <f>VLOOKUP($A59,'ADR Raw Data'!$B$6:$BE$43,'ADR Raw Data'!AJ$1,FALSE)</f>
        <v>185.59627722085301</v>
      </c>
      <c r="Q59" s="111">
        <f>VLOOKUP($A59,'ADR Raw Data'!$B$6:$BE$43,'ADR Raw Data'!AK$1,FALSE)</f>
        <v>168.509793303853</v>
      </c>
      <c r="R59" s="112">
        <f>VLOOKUP($A59,'ADR Raw Data'!$B$6:$BE$43,'ADR Raw Data'!AL$1,FALSE)</f>
        <v>178.51689284576301</v>
      </c>
      <c r="S59" s="111">
        <f>VLOOKUP($A59,'ADR Raw Data'!$B$6:$BE$43,'ADR Raw Data'!AN$1,FALSE)</f>
        <v>164.64097629751799</v>
      </c>
      <c r="T59" s="111">
        <f>VLOOKUP($A59,'ADR Raw Data'!$B$6:$BE$43,'ADR Raw Data'!AO$1,FALSE)</f>
        <v>159.95377607980799</v>
      </c>
      <c r="U59" s="112">
        <f>VLOOKUP($A59,'ADR Raw Data'!$B$6:$BE$43,'ADR Raw Data'!AP$1,FALSE)</f>
        <v>162.30775466271101</v>
      </c>
      <c r="V59" s="113">
        <f>VLOOKUP($A59,'ADR Raw Data'!$B$6:$BE$43,'ADR Raw Data'!AR$1,FALSE)</f>
        <v>173.60422012134401</v>
      </c>
      <c r="X59" s="110">
        <f>VLOOKUP($A59,'RevPAR Raw Data'!$B$6:$BE$43,'RevPAR Raw Data'!AG$1,FALSE)</f>
        <v>93.653481643046504</v>
      </c>
      <c r="Y59" s="111">
        <f>VLOOKUP($A59,'RevPAR Raw Data'!$B$6:$BE$43,'RevPAR Raw Data'!AH$1,FALSE)</f>
        <v>126.329697245627</v>
      </c>
      <c r="Z59" s="111">
        <f>VLOOKUP($A59,'RevPAR Raw Data'!$B$6:$BE$43,'RevPAR Raw Data'!AI$1,FALSE)</f>
        <v>143.19507994437501</v>
      </c>
      <c r="AA59" s="111">
        <f>VLOOKUP($A59,'RevPAR Raw Data'!$B$6:$BE$43,'RevPAR Raw Data'!AJ$1,FALSE)</f>
        <v>135.04019768643599</v>
      </c>
      <c r="AB59" s="111">
        <f>VLOOKUP($A59,'RevPAR Raw Data'!$B$6:$BE$43,'RevPAR Raw Data'!AK$1,FALSE)</f>
        <v>116.88162330374099</v>
      </c>
      <c r="AC59" s="112">
        <f>VLOOKUP($A59,'RevPAR Raw Data'!$B$6:$BE$43,'RevPAR Raw Data'!AL$1,FALSE)</f>
        <v>123.01946739395601</v>
      </c>
      <c r="AD59" s="111">
        <f>VLOOKUP($A59,'RevPAR Raw Data'!$B$6:$BE$43,'RevPAR Raw Data'!AN$1,FALSE)</f>
        <v>123.90445306455599</v>
      </c>
      <c r="AE59" s="111">
        <f>VLOOKUP($A59,'RevPAR Raw Data'!$B$6:$BE$43,'RevPAR Raw Data'!AO$1,FALSE)</f>
        <v>119.31552784974799</v>
      </c>
      <c r="AF59" s="112">
        <f>VLOOKUP($A59,'RevPAR Raw Data'!$B$6:$BE$43,'RevPAR Raw Data'!AP$1,FALSE)</f>
        <v>121.60999045715199</v>
      </c>
      <c r="AG59" s="113">
        <f>VLOOKUP($A59,'RevPAR Raw Data'!$B$6:$BE$43,'RevPAR Raw Data'!AR$1,FALSE)</f>
        <v>122.616773075659</v>
      </c>
    </row>
    <row r="60" spans="1:33" x14ac:dyDescent="0.2">
      <c r="A60" s="90" t="s">
        <v>14</v>
      </c>
      <c r="B60" s="78">
        <f>(VLOOKUP($A59,'Occupancy Raw Data'!$B$8:$BE$51,'Occupancy Raw Data'!AT$3,FALSE))/100</f>
        <v>-6.9008994708703395E-3</v>
      </c>
      <c r="C60" s="79">
        <f>(VLOOKUP($A59,'Occupancy Raw Data'!$B$8:$BE$51,'Occupancy Raw Data'!AU$3,FALSE))/100</f>
        <v>-1.7673597464312001E-2</v>
      </c>
      <c r="D60" s="79">
        <f>(VLOOKUP($A59,'Occupancy Raw Data'!$B$8:$BE$51,'Occupancy Raw Data'!AV$3,FALSE))/100</f>
        <v>-1.4306810301628501E-2</v>
      </c>
      <c r="E60" s="79">
        <f>(VLOOKUP($A59,'Occupancy Raw Data'!$B$8:$BE$51,'Occupancy Raw Data'!AW$3,FALSE))/100</f>
        <v>-4.1276735871030507E-2</v>
      </c>
      <c r="F60" s="79">
        <f>(VLOOKUP($A59,'Occupancy Raw Data'!$B$8:$BE$51,'Occupancy Raw Data'!AX$3,FALSE))/100</f>
        <v>-4.5120417734780205E-2</v>
      </c>
      <c r="G60" s="79">
        <f>(VLOOKUP($A59,'Occupancy Raw Data'!$B$8:$BE$51,'Occupancy Raw Data'!AY$3,FALSE))/100</f>
        <v>-2.5865232946441198E-2</v>
      </c>
      <c r="H60" s="80">
        <f>(VLOOKUP($A59,'Occupancy Raw Data'!$B$8:$BE$51,'Occupancy Raw Data'!BA$3,FALSE))/100</f>
        <v>2.0057504288259299E-2</v>
      </c>
      <c r="I60" s="80">
        <f>(VLOOKUP($A59,'Occupancy Raw Data'!$B$8:$BE$51,'Occupancy Raw Data'!BB$3,FALSE))/100</f>
        <v>2.2430745611384702E-3</v>
      </c>
      <c r="J60" s="79">
        <f>(VLOOKUP($A59,'Occupancy Raw Data'!$B$8:$BE$51,'Occupancy Raw Data'!BC$3,FALSE))/100</f>
        <v>1.11112693141681E-2</v>
      </c>
      <c r="K60" s="81">
        <f>(VLOOKUP($A59,'Occupancy Raw Data'!$B$8:$BE$51,'Occupancy Raw Data'!BE$3,FALSE))/100</f>
        <v>-1.4947573638474401E-2</v>
      </c>
      <c r="M60" s="78">
        <f>(VLOOKUP($A59,'ADR Raw Data'!$B$6:$BE$49,'ADR Raw Data'!AT$1,FALSE))/100</f>
        <v>1.3823809106947001E-2</v>
      </c>
      <c r="N60" s="79">
        <f>(VLOOKUP($A59,'ADR Raw Data'!$B$6:$BE$49,'ADR Raw Data'!AU$1,FALSE))/100</f>
        <v>1.1191128131230901E-2</v>
      </c>
      <c r="O60" s="79">
        <f>(VLOOKUP($A59,'ADR Raw Data'!$B$6:$BE$49,'ADR Raw Data'!AV$1,FALSE))/100</f>
        <v>-2.0659741436719902E-2</v>
      </c>
      <c r="P60" s="79">
        <f>(VLOOKUP($A59,'ADR Raw Data'!$B$6:$BE$49,'ADR Raw Data'!AW$1,FALSE))/100</f>
        <v>-2.8653212080704701E-2</v>
      </c>
      <c r="Q60" s="79">
        <f>(VLOOKUP($A59,'ADR Raw Data'!$B$6:$BE$49,'ADR Raw Data'!AX$1,FALSE))/100</f>
        <v>-1.32790403892936E-2</v>
      </c>
      <c r="R60" s="79">
        <f>(VLOOKUP($A59,'ADR Raw Data'!$B$6:$BE$49,'ADR Raw Data'!AY$1,FALSE))/100</f>
        <v>-9.6710067061601106E-3</v>
      </c>
      <c r="S60" s="80">
        <f>(VLOOKUP($A59,'ADR Raw Data'!$B$6:$BE$49,'ADR Raw Data'!BA$1,FALSE))/100</f>
        <v>6.1065005652742504E-2</v>
      </c>
      <c r="T60" s="80">
        <f>(VLOOKUP($A59,'ADR Raw Data'!$B$6:$BE$49,'ADR Raw Data'!BB$1,FALSE))/100</f>
        <v>3.2886392621938501E-2</v>
      </c>
      <c r="U60" s="79">
        <f>(VLOOKUP($A59,'ADR Raw Data'!$B$6:$BE$49,'ADR Raw Data'!BC$1,FALSE))/100</f>
        <v>4.7061013767126403E-2</v>
      </c>
      <c r="V60" s="81">
        <f>(VLOOKUP($A59,'ADR Raw Data'!$B$6:$BE$49,'ADR Raw Data'!BE$1,FALSE))/100</f>
        <v>4.6239843110735205E-3</v>
      </c>
      <c r="X60" s="78">
        <f>(VLOOKUP($A59,'RevPAR Raw Data'!$B$6:$BE$49,'RevPAR Raw Data'!AT$1,FALSE))/100</f>
        <v>6.8275129191251102E-3</v>
      </c>
      <c r="Y60" s="79">
        <f>(VLOOKUP($A59,'RevPAR Raw Data'!$B$6:$BE$49,'RevPAR Raw Data'!AU$1,FALSE))/100</f>
        <v>-6.6802568268440003E-3</v>
      </c>
      <c r="Z60" s="79">
        <f>(VLOOKUP($A59,'RevPAR Raw Data'!$B$6:$BE$49,'RevPAR Raw Data'!AV$1,FALSE))/100</f>
        <v>-3.4670976736732702E-2</v>
      </c>
      <c r="AA60" s="79">
        <f>(VLOOKUP($A59,'RevPAR Raw Data'!$B$6:$BE$49,'RevPAR Raw Data'!AW$1,FALSE))/100</f>
        <v>-6.8747236884823398E-2</v>
      </c>
      <c r="AB60" s="79">
        <f>(VLOOKUP($A59,'RevPAR Raw Data'!$B$6:$BE$49,'RevPAR Raw Data'!AX$1,FALSE))/100</f>
        <v>-5.7800302274592E-2</v>
      </c>
      <c r="AC60" s="79">
        <f>(VLOOKUP($A59,'RevPAR Raw Data'!$B$6:$BE$49,'RevPAR Raw Data'!AY$1,FALSE))/100</f>
        <v>-3.5286096811319799E-2</v>
      </c>
      <c r="AD60" s="80">
        <f>(VLOOKUP($A59,'RevPAR Raw Data'!$B$6:$BE$49,'RevPAR Raw Data'!BA$1,FALSE))/100</f>
        <v>8.2347321553744302E-2</v>
      </c>
      <c r="AE60" s="80">
        <f>(VLOOKUP($A59,'RevPAR Raw Data'!$B$6:$BE$49,'RevPAR Raw Data'!BB$1,FALSE))/100</f>
        <v>3.5203233813774798E-2</v>
      </c>
      <c r="AF60" s="79">
        <f>(VLOOKUP($A59,'RevPAR Raw Data'!$B$6:$BE$49,'RevPAR Raw Data'!BC$1,FALSE))/100</f>
        <v>5.8695190679458803E-2</v>
      </c>
      <c r="AG60" s="81">
        <f>(VLOOKUP($A59,'RevPAR Raw Data'!$B$6:$BE$49,'RevPAR Raw Data'!BE$1,FALSE))/100</f>
        <v>-1.0392706673393799E-2</v>
      </c>
    </row>
    <row r="61" spans="1:33" x14ac:dyDescent="0.2">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x14ac:dyDescent="0.2">
      <c r="A62" s="105" t="s">
        <v>35</v>
      </c>
      <c r="B62" s="106">
        <f>(VLOOKUP($A62,'Occupancy Raw Data'!$B$8:$BE$45,'Occupancy Raw Data'!AG$3,FALSE))/100</f>
        <v>0.59201352207901903</v>
      </c>
      <c r="C62" s="107">
        <f>(VLOOKUP($A62,'Occupancy Raw Data'!$B$8:$BE$45,'Occupancy Raw Data'!AH$3,FALSE))/100</f>
        <v>0.7215356991972961</v>
      </c>
      <c r="D62" s="107">
        <f>(VLOOKUP($A62,'Occupancy Raw Data'!$B$8:$BE$45,'Occupancy Raw Data'!AI$3,FALSE))/100</f>
        <v>0.77513730460498498</v>
      </c>
      <c r="E62" s="107">
        <f>(VLOOKUP($A62,'Occupancy Raw Data'!$B$8:$BE$45,'Occupancy Raw Data'!AJ$3,FALSE))/100</f>
        <v>0.80500105618926898</v>
      </c>
      <c r="F62" s="107">
        <f>(VLOOKUP($A62,'Occupancy Raw Data'!$B$8:$BE$45,'Occupancy Raw Data'!AK$3,FALSE))/100</f>
        <v>0.77912441909590102</v>
      </c>
      <c r="G62" s="108">
        <f>(VLOOKUP($A62,'Occupancy Raw Data'!$B$8:$BE$45,'Occupancy Raw Data'!AL$3,FALSE))/100</f>
        <v>0.73456842283155099</v>
      </c>
      <c r="H62" s="88">
        <f>(VLOOKUP($A62,'Occupancy Raw Data'!$B$8:$BE$45,'Occupancy Raw Data'!AN$3,FALSE))/100</f>
        <v>0.82166244190959004</v>
      </c>
      <c r="I62" s="88">
        <f>(VLOOKUP($A62,'Occupancy Raw Data'!$B$8:$BE$45,'Occupancy Raw Data'!AO$3,FALSE))/100</f>
        <v>0.7685097169412749</v>
      </c>
      <c r="J62" s="108">
        <f>(VLOOKUP($A62,'Occupancy Raw Data'!$B$8:$BE$45,'Occupancy Raw Data'!AP$3,FALSE))/100</f>
        <v>0.79508607942543308</v>
      </c>
      <c r="K62" s="109">
        <f>(VLOOKUP($A62,'Occupancy Raw Data'!$B$8:$BE$45,'Occupancy Raw Data'!AR$3,FALSE))/100</f>
        <v>0.75185970365452504</v>
      </c>
      <c r="M62" s="110">
        <f>VLOOKUP($A62,'ADR Raw Data'!$B$6:$BE$43,'ADR Raw Data'!AG$1,FALSE)</f>
        <v>164.35986125981401</v>
      </c>
      <c r="N62" s="111">
        <f>VLOOKUP($A62,'ADR Raw Data'!$B$6:$BE$43,'ADR Raw Data'!AH$1,FALSE)</f>
        <v>195.52965820098001</v>
      </c>
      <c r="O62" s="111">
        <f>VLOOKUP($A62,'ADR Raw Data'!$B$6:$BE$43,'ADR Raw Data'!AI$1,FALSE)</f>
        <v>201.776595925875</v>
      </c>
      <c r="P62" s="111">
        <f>VLOOKUP($A62,'ADR Raw Data'!$B$6:$BE$43,'ADR Raw Data'!AJ$1,FALSE)</f>
        <v>199.52721127037699</v>
      </c>
      <c r="Q62" s="111">
        <f>VLOOKUP($A62,'ADR Raw Data'!$B$6:$BE$43,'ADR Raw Data'!AK$1,FALSE)</f>
        <v>171.36332565154001</v>
      </c>
      <c r="R62" s="112">
        <f>VLOOKUP($A62,'ADR Raw Data'!$B$6:$BE$43,'ADR Raw Data'!AL$1,FALSE)</f>
        <v>187.574350645615</v>
      </c>
      <c r="S62" s="111">
        <f>VLOOKUP($A62,'ADR Raw Data'!$B$6:$BE$43,'ADR Raw Data'!AN$1,FALSE)</f>
        <v>148.17840285365301</v>
      </c>
      <c r="T62" s="111">
        <f>VLOOKUP($A62,'ADR Raw Data'!$B$6:$BE$43,'ADR Raw Data'!AO$1,FALSE)</f>
        <v>138.89341075416499</v>
      </c>
      <c r="U62" s="112">
        <f>VLOOKUP($A62,'ADR Raw Data'!$B$6:$BE$43,'ADR Raw Data'!AP$1,FALSE)</f>
        <v>143.69108579778401</v>
      </c>
      <c r="V62" s="113">
        <f>VLOOKUP($A62,'ADR Raw Data'!$B$6:$BE$43,'ADR Raw Data'!AR$1,FALSE)</f>
        <v>174.315028171487</v>
      </c>
      <c r="X62" s="110">
        <f>VLOOKUP($A62,'RevPAR Raw Data'!$B$6:$BE$43,'RevPAR Raw Data'!AG$1,FALSE)</f>
        <v>97.303260352841704</v>
      </c>
      <c r="Y62" s="111">
        <f>VLOOKUP($A62,'RevPAR Raw Data'!$B$6:$BE$43,'RevPAR Raw Data'!AH$1,FALSE)</f>
        <v>141.08162864385201</v>
      </c>
      <c r="Z62" s="111">
        <f>VLOOKUP($A62,'RevPAR Raw Data'!$B$6:$BE$43,'RevPAR Raw Data'!AI$1,FALSE)</f>
        <v>156.404566698352</v>
      </c>
      <c r="AA62" s="111">
        <f>VLOOKUP($A62,'RevPAR Raw Data'!$B$6:$BE$43,'RevPAR Raw Data'!AJ$1,FALSE)</f>
        <v>160.61961581115301</v>
      </c>
      <c r="AB62" s="111">
        <f>VLOOKUP($A62,'RevPAR Raw Data'!$B$6:$BE$43,'RevPAR Raw Data'!AK$1,FALSE)</f>
        <v>133.51335155259801</v>
      </c>
      <c r="AC62" s="112">
        <f>VLOOKUP($A62,'RevPAR Raw Data'!$B$6:$BE$43,'RevPAR Raw Data'!AL$1,FALSE)</f>
        <v>137.78619491740201</v>
      </c>
      <c r="AD62" s="111">
        <f>VLOOKUP($A62,'RevPAR Raw Data'!$B$6:$BE$43,'RevPAR Raw Data'!AN$1,FALSE)</f>
        <v>121.752628326996</v>
      </c>
      <c r="AE62" s="111">
        <f>VLOOKUP($A62,'RevPAR Raw Data'!$B$6:$BE$43,'RevPAR Raw Data'!AO$1,FALSE)</f>
        <v>106.740935783692</v>
      </c>
      <c r="AF62" s="112">
        <f>VLOOKUP($A62,'RevPAR Raw Data'!$B$6:$BE$43,'RevPAR Raw Data'!AP$1,FALSE)</f>
        <v>114.246782055344</v>
      </c>
      <c r="AG62" s="113">
        <f>VLOOKUP($A62,'RevPAR Raw Data'!$B$6:$BE$43,'RevPAR Raw Data'!AR$1,FALSE)</f>
        <v>131.060445423544</v>
      </c>
    </row>
    <row r="63" spans="1:33" x14ac:dyDescent="0.2">
      <c r="A63" s="90" t="s">
        <v>14</v>
      </c>
      <c r="B63" s="78">
        <f>(VLOOKUP($A62,'Occupancy Raw Data'!$B$8:$BE$51,'Occupancy Raw Data'!AT$3,FALSE))/100</f>
        <v>-5.57042964136625E-2</v>
      </c>
      <c r="C63" s="79">
        <f>(VLOOKUP($A62,'Occupancy Raw Data'!$B$8:$BE$51,'Occupancy Raw Data'!AU$3,FALSE))/100</f>
        <v>-6.0758936503388504E-2</v>
      </c>
      <c r="D63" s="79">
        <f>(VLOOKUP($A62,'Occupancy Raw Data'!$B$8:$BE$51,'Occupancy Raw Data'!AV$3,FALSE))/100</f>
        <v>-5.0798236932015704E-2</v>
      </c>
      <c r="E63" s="79">
        <f>(VLOOKUP($A62,'Occupancy Raw Data'!$B$8:$BE$51,'Occupancy Raw Data'!AW$3,FALSE))/100</f>
        <v>-4.4776824203071698E-2</v>
      </c>
      <c r="F63" s="79">
        <f>(VLOOKUP($A62,'Occupancy Raw Data'!$B$8:$BE$51,'Occupancy Raw Data'!AX$3,FALSE))/100</f>
        <v>-6.0917102184427405E-2</v>
      </c>
      <c r="G63" s="79">
        <f>(VLOOKUP($A62,'Occupancy Raw Data'!$B$8:$BE$51,'Occupancy Raw Data'!AY$3,FALSE))/100</f>
        <v>-5.4392268490294306E-2</v>
      </c>
      <c r="H63" s="80">
        <f>(VLOOKUP($A62,'Occupancy Raw Data'!$B$8:$BE$51,'Occupancy Raw Data'!BA$3,FALSE))/100</f>
        <v>3.6570307345501298E-2</v>
      </c>
      <c r="I63" s="80">
        <f>(VLOOKUP($A62,'Occupancy Raw Data'!$B$8:$BE$51,'Occupancy Raw Data'!BB$3,FALSE))/100</f>
        <v>1.90637857858009E-2</v>
      </c>
      <c r="J63" s="79">
        <f>(VLOOKUP($A62,'Occupancy Raw Data'!$B$8:$BE$51,'Occupancy Raw Data'!BC$3,FALSE))/100</f>
        <v>2.8035147184948598E-2</v>
      </c>
      <c r="K63" s="81">
        <f>(VLOOKUP($A62,'Occupancy Raw Data'!$B$8:$BE$51,'Occupancy Raw Data'!BE$3,FALSE))/100</f>
        <v>-3.0915085133332399E-2</v>
      </c>
      <c r="M63" s="78">
        <f>(VLOOKUP($A62,'ADR Raw Data'!$B$6:$BE$49,'ADR Raw Data'!AT$1,FALSE))/100</f>
        <v>-2.78999321670476E-2</v>
      </c>
      <c r="N63" s="79">
        <f>(VLOOKUP($A62,'ADR Raw Data'!$B$6:$BE$49,'ADR Raw Data'!AU$1,FALSE))/100</f>
        <v>1.5691378923537301E-2</v>
      </c>
      <c r="O63" s="79">
        <f>(VLOOKUP($A62,'ADR Raw Data'!$B$6:$BE$49,'ADR Raw Data'!AV$1,FALSE))/100</f>
        <v>-9.2165079687875993E-3</v>
      </c>
      <c r="P63" s="79">
        <f>(VLOOKUP($A62,'ADR Raw Data'!$B$6:$BE$49,'ADR Raw Data'!AW$1,FALSE))/100</f>
        <v>1.32208426545415E-3</v>
      </c>
      <c r="Q63" s="79">
        <f>(VLOOKUP($A62,'ADR Raw Data'!$B$6:$BE$49,'ADR Raw Data'!AX$1,FALSE))/100</f>
        <v>-1.710602571705E-2</v>
      </c>
      <c r="R63" s="79">
        <f>(VLOOKUP($A62,'ADR Raw Data'!$B$6:$BE$49,'ADR Raw Data'!AY$1,FALSE))/100</f>
        <v>-5.7255252043441592E-3</v>
      </c>
      <c r="S63" s="80">
        <f>(VLOOKUP($A62,'ADR Raw Data'!$B$6:$BE$49,'ADR Raw Data'!BA$1,FALSE))/100</f>
        <v>4.3067999610889302E-4</v>
      </c>
      <c r="T63" s="80">
        <f>(VLOOKUP($A62,'ADR Raw Data'!$B$6:$BE$49,'ADR Raw Data'!BB$1,FALSE))/100</f>
        <v>-2.28401873423867E-2</v>
      </c>
      <c r="U63" s="79">
        <f>(VLOOKUP($A62,'ADR Raw Data'!$B$6:$BE$49,'ADR Raw Data'!BC$1,FALSE))/100</f>
        <v>-1.04035383803689E-2</v>
      </c>
      <c r="V63" s="81">
        <f>(VLOOKUP($A62,'ADR Raw Data'!$B$6:$BE$49,'ADR Raw Data'!BE$1,FALSE))/100</f>
        <v>-1.1142444768733899E-2</v>
      </c>
      <c r="X63" s="78">
        <f>(VLOOKUP($A62,'RevPAR Raw Data'!$B$6:$BE$49,'RevPAR Raw Data'!AT$1,FALSE))/100</f>
        <v>-8.2050082489355788E-2</v>
      </c>
      <c r="Y63" s="79">
        <f>(VLOOKUP($A62,'RevPAR Raw Data'!$B$6:$BE$49,'RevPAR Raw Data'!AU$1,FALSE))/100</f>
        <v>-4.6020949075516897E-2</v>
      </c>
      <c r="Z63" s="79">
        <f>(VLOOKUP($A62,'RevPAR Raw Data'!$B$6:$BE$49,'RevPAR Raw Data'!AV$1,FALSE))/100</f>
        <v>-5.9546562545319003E-2</v>
      </c>
      <c r="AA63" s="79">
        <f>(VLOOKUP($A62,'RevPAR Raw Data'!$B$6:$BE$49,'RevPAR Raw Data'!AW$1,FALSE))/100</f>
        <v>-4.3513938672353501E-2</v>
      </c>
      <c r="AB63" s="79">
        <f>(VLOOKUP($A62,'RevPAR Raw Data'!$B$6:$BE$49,'RevPAR Raw Data'!AX$1,FALSE))/100</f>
        <v>-7.6981078384902493E-2</v>
      </c>
      <c r="AC63" s="79">
        <f>(VLOOKUP($A62,'RevPAR Raw Data'!$B$6:$BE$49,'RevPAR Raw Data'!AY$1,FALSE))/100</f>
        <v>-5.9806369390475796E-2</v>
      </c>
      <c r="AD63" s="80">
        <f>(VLOOKUP($A62,'RevPAR Raw Data'!$B$6:$BE$49,'RevPAR Raw Data'!BA$1,FALSE))/100</f>
        <v>3.70167374414355E-2</v>
      </c>
      <c r="AE63" s="80">
        <f>(VLOOKUP($A62,'RevPAR Raw Data'!$B$6:$BE$49,'RevPAR Raw Data'!BB$1,FALSE))/100</f>
        <v>-4.2118219953886701E-3</v>
      </c>
      <c r="AF63" s="79">
        <f>(VLOOKUP($A62,'RevPAR Raw Data'!$B$6:$BE$49,'RevPAR Raw Data'!BC$1,FALSE))/100</f>
        <v>1.7339944074841799E-2</v>
      </c>
      <c r="AG63" s="81">
        <f>(VLOOKUP($A62,'RevPAR Raw Data'!$B$6:$BE$49,'RevPAR Raw Data'!BE$1,FALSE))/100</f>
        <v>-4.1713060273447497E-2</v>
      </c>
    </row>
    <row r="64" spans="1:33" x14ac:dyDescent="0.2">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x14ac:dyDescent="0.2">
      <c r="A65" s="105" t="s">
        <v>36</v>
      </c>
      <c r="B65" s="106">
        <f>(VLOOKUP($A65,'Occupancy Raw Data'!$B$8:$BE$45,'Occupancy Raw Data'!AG$3,FALSE))/100</f>
        <v>0.56369445251234307</v>
      </c>
      <c r="C65" s="107">
        <f>(VLOOKUP($A65,'Occupancy Raw Data'!$B$8:$BE$45,'Occupancy Raw Data'!AH$3,FALSE))/100</f>
        <v>0.64923032239326106</v>
      </c>
      <c r="D65" s="107">
        <f>(VLOOKUP($A65,'Occupancy Raw Data'!$B$8:$BE$45,'Occupancy Raw Data'!AI$3,FALSE))/100</f>
        <v>0.69229205980548703</v>
      </c>
      <c r="E65" s="107">
        <f>(VLOOKUP($A65,'Occupancy Raw Data'!$B$8:$BE$45,'Occupancy Raw Data'!AJ$3,FALSE))/100</f>
        <v>0.6793438815502969</v>
      </c>
      <c r="F65" s="107">
        <f>(VLOOKUP($A65,'Occupancy Raw Data'!$B$8:$BE$45,'Occupancy Raw Data'!AK$3,FALSE))/100</f>
        <v>0.65037015532007503</v>
      </c>
      <c r="G65" s="108">
        <f>(VLOOKUP($A65,'Occupancy Raw Data'!$B$8:$BE$45,'Occupancy Raw Data'!AL$3,FALSE))/100</f>
        <v>0.6469932344144711</v>
      </c>
      <c r="H65" s="88">
        <f>(VLOOKUP($A65,'Occupancy Raw Data'!$B$8:$BE$45,'Occupancy Raw Data'!AN$3,FALSE))/100</f>
        <v>0.7231818841631581</v>
      </c>
      <c r="I65" s="88">
        <f>(VLOOKUP($A65,'Occupancy Raw Data'!$B$8:$BE$45,'Occupancy Raw Data'!AO$3,FALSE))/100</f>
        <v>0.73398170997241907</v>
      </c>
      <c r="J65" s="108">
        <f>(VLOOKUP($A65,'Occupancy Raw Data'!$B$8:$BE$45,'Occupancy Raw Data'!AP$3,FALSE))/100</f>
        <v>0.72858179706778903</v>
      </c>
      <c r="K65" s="109">
        <f>(VLOOKUP($A65,'Occupancy Raw Data'!$B$8:$BE$45,'Occupancy Raw Data'!AR$3,FALSE))/100</f>
        <v>0.67030715307878908</v>
      </c>
      <c r="M65" s="110">
        <f>VLOOKUP($A65,'ADR Raw Data'!$B$6:$BE$43,'ADR Raw Data'!AG$1,FALSE)</f>
        <v>134.64324711459099</v>
      </c>
      <c r="N65" s="111">
        <f>VLOOKUP($A65,'ADR Raw Data'!$B$6:$BE$43,'ADR Raw Data'!AH$1,FALSE)</f>
        <v>147.51092247125601</v>
      </c>
      <c r="O65" s="111">
        <f>VLOOKUP($A65,'ADR Raw Data'!$B$6:$BE$43,'ADR Raw Data'!AI$1,FALSE)</f>
        <v>154.97743856411901</v>
      </c>
      <c r="P65" s="111">
        <f>VLOOKUP($A65,'ADR Raw Data'!$B$6:$BE$43,'ADR Raw Data'!AJ$1,FALSE)</f>
        <v>150.93009615384599</v>
      </c>
      <c r="Q65" s="111">
        <f>VLOOKUP($A65,'ADR Raw Data'!$B$6:$BE$43,'ADR Raw Data'!AK$1,FALSE)</f>
        <v>138.87640701723001</v>
      </c>
      <c r="R65" s="112">
        <f>VLOOKUP($A65,'ADR Raw Data'!$B$6:$BE$43,'ADR Raw Data'!AL$1,FALSE)</f>
        <v>145.84937760863099</v>
      </c>
      <c r="S65" s="111">
        <f>VLOOKUP($A65,'ADR Raw Data'!$B$6:$BE$43,'ADR Raw Data'!AN$1,FALSE)</f>
        <v>135.806448414291</v>
      </c>
      <c r="T65" s="111">
        <f>VLOOKUP($A65,'ADR Raw Data'!$B$6:$BE$43,'ADR Raw Data'!AO$1,FALSE)</f>
        <v>132.973637765999</v>
      </c>
      <c r="U65" s="112">
        <f>VLOOKUP($A65,'ADR Raw Data'!$B$6:$BE$43,'ADR Raw Data'!AP$1,FALSE)</f>
        <v>134.37954534587101</v>
      </c>
      <c r="V65" s="113">
        <f>VLOOKUP($A65,'ADR Raw Data'!$B$6:$BE$43,'ADR Raw Data'!AR$1,FALSE)</f>
        <v>142.28693789023501</v>
      </c>
      <c r="X65" s="110">
        <f>VLOOKUP($A65,'RevPAR Raw Data'!$B$6:$BE$43,'RevPAR Raw Data'!AG$1,FALSE)</f>
        <v>75.897651466744094</v>
      </c>
      <c r="Y65" s="111">
        <f>VLOOKUP($A65,'RevPAR Raw Data'!$B$6:$BE$43,'RevPAR Raw Data'!AH$1,FALSE)</f>
        <v>95.768563752541297</v>
      </c>
      <c r="Z65" s="111">
        <f>VLOOKUP($A65,'RevPAR Raw Data'!$B$6:$BE$43,'RevPAR Raw Data'!AI$1,FALSE)</f>
        <v>107.28965016693201</v>
      </c>
      <c r="AA65" s="111">
        <f>VLOOKUP($A65,'RevPAR Raw Data'!$B$6:$BE$43,'RevPAR Raw Data'!AJ$1,FALSE)</f>
        <v>102.533437363913</v>
      </c>
      <c r="AB65" s="111">
        <f>VLOOKUP($A65,'RevPAR Raw Data'!$B$6:$BE$43,'RevPAR Raw Data'!AK$1,FALSE)</f>
        <v>90.3210704020902</v>
      </c>
      <c r="AC65" s="112">
        <f>VLOOKUP($A65,'RevPAR Raw Data'!$B$6:$BE$43,'RevPAR Raw Data'!AL$1,FALSE)</f>
        <v>94.363560556346002</v>
      </c>
      <c r="AD65" s="111">
        <f>VLOOKUP($A65,'RevPAR Raw Data'!$B$6:$BE$43,'RevPAR Raw Data'!AN$1,FALSE)</f>
        <v>98.212763245754104</v>
      </c>
      <c r="AE65" s="111">
        <f>VLOOKUP($A65,'RevPAR Raw Data'!$B$6:$BE$43,'RevPAR Raw Data'!AO$1,FALSE)</f>
        <v>97.600218028741395</v>
      </c>
      <c r="AF65" s="112">
        <f>VLOOKUP($A65,'RevPAR Raw Data'!$B$6:$BE$43,'RevPAR Raw Data'!AP$1,FALSE)</f>
        <v>97.9064906372477</v>
      </c>
      <c r="AG65" s="113">
        <f>VLOOKUP($A65,'RevPAR Raw Data'!$B$6:$BE$43,'RevPAR Raw Data'!AR$1,FALSE)</f>
        <v>95.375952257502504</v>
      </c>
    </row>
    <row r="66" spans="1:33" x14ac:dyDescent="0.2">
      <c r="A66" s="90" t="s">
        <v>14</v>
      </c>
      <c r="B66" s="78">
        <f>(VLOOKUP($A65,'Occupancy Raw Data'!$B$8:$BE$51,'Occupancy Raw Data'!AT$3,FALSE))/100</f>
        <v>5.5350107006567902E-2</v>
      </c>
      <c r="C66" s="79">
        <f>(VLOOKUP($A65,'Occupancy Raw Data'!$B$8:$BE$51,'Occupancy Raw Data'!AU$3,FALSE))/100</f>
        <v>7.4444181881637601E-3</v>
      </c>
      <c r="D66" s="79">
        <f>(VLOOKUP($A65,'Occupancy Raw Data'!$B$8:$BE$51,'Occupancy Raw Data'!AV$3,FALSE))/100</f>
        <v>-3.03935529913201E-2</v>
      </c>
      <c r="E66" s="79">
        <f>(VLOOKUP($A65,'Occupancy Raw Data'!$B$8:$BE$51,'Occupancy Raw Data'!AW$3,FALSE))/100</f>
        <v>-3.28439815074444E-2</v>
      </c>
      <c r="F66" s="79">
        <f>(VLOOKUP($A65,'Occupancy Raw Data'!$B$8:$BE$51,'Occupancy Raw Data'!AX$3,FALSE))/100</f>
        <v>-2.4233452365599997E-2</v>
      </c>
      <c r="G66" s="79">
        <f>(VLOOKUP($A65,'Occupancy Raw Data'!$B$8:$BE$51,'Occupancy Raw Data'!AY$3,FALSE))/100</f>
        <v>-8.1331143210393291E-3</v>
      </c>
      <c r="H66" s="80">
        <f>(VLOOKUP($A65,'Occupancy Raw Data'!$B$8:$BE$51,'Occupancy Raw Data'!BA$3,FALSE))/100</f>
        <v>6.5754681376106794E-2</v>
      </c>
      <c r="I66" s="80">
        <f>(VLOOKUP($A65,'Occupancy Raw Data'!$B$8:$BE$51,'Occupancy Raw Data'!BB$3,FALSE))/100</f>
        <v>8.3283809067327588E-2</v>
      </c>
      <c r="J66" s="79">
        <f>(VLOOKUP($A65,'Occupancy Raw Data'!$B$8:$BE$51,'Occupancy Raw Data'!BC$3,FALSE))/100</f>
        <v>7.4512713554846191E-2</v>
      </c>
      <c r="K66" s="81">
        <f>(VLOOKUP($A65,'Occupancy Raw Data'!$B$8:$BE$51,'Occupancy Raw Data'!BE$3,FALSE))/100</f>
        <v>1.61430071722987E-2</v>
      </c>
      <c r="M66" s="78">
        <f>(VLOOKUP($A65,'ADR Raw Data'!$B$6:$BE$49,'ADR Raw Data'!AT$1,FALSE))/100</f>
        <v>-1.89088330959701E-2</v>
      </c>
      <c r="N66" s="79">
        <f>(VLOOKUP($A65,'ADR Raw Data'!$B$6:$BE$49,'ADR Raw Data'!AU$1,FALSE))/100</f>
        <v>-4.5267844596062999E-2</v>
      </c>
      <c r="O66" s="79">
        <f>(VLOOKUP($A65,'ADR Raw Data'!$B$6:$BE$49,'ADR Raw Data'!AV$1,FALSE))/100</f>
        <v>-4.6681601681443204E-2</v>
      </c>
      <c r="P66" s="79">
        <f>(VLOOKUP($A65,'ADR Raw Data'!$B$6:$BE$49,'ADR Raw Data'!AW$1,FALSE))/100</f>
        <v>-4.8130970502619504E-2</v>
      </c>
      <c r="Q66" s="79">
        <f>(VLOOKUP($A65,'ADR Raw Data'!$B$6:$BE$49,'ADR Raw Data'!AX$1,FALSE))/100</f>
        <v>-4.3204172634624297E-2</v>
      </c>
      <c r="R66" s="79">
        <f>(VLOOKUP($A65,'ADR Raw Data'!$B$6:$BE$49,'ADR Raw Data'!AY$1,FALSE))/100</f>
        <v>-4.3004250793037005E-2</v>
      </c>
      <c r="S66" s="80">
        <f>(VLOOKUP($A65,'ADR Raw Data'!$B$6:$BE$49,'ADR Raw Data'!BA$1,FALSE))/100</f>
        <v>-6.5792509115146303E-3</v>
      </c>
      <c r="T66" s="80">
        <f>(VLOOKUP($A65,'ADR Raw Data'!$B$6:$BE$49,'ADR Raw Data'!BB$1,FALSE))/100</f>
        <v>-1.69207390818258E-2</v>
      </c>
      <c r="U66" s="79">
        <f>(VLOOKUP($A65,'ADR Raw Data'!$B$6:$BE$49,'ADR Raw Data'!BC$1,FALSE))/100</f>
        <v>-1.1803657873215001E-2</v>
      </c>
      <c r="V66" s="81">
        <f>(VLOOKUP($A65,'ADR Raw Data'!$B$6:$BE$49,'ADR Raw Data'!BE$1,FALSE))/100</f>
        <v>-3.5875284603599802E-2</v>
      </c>
      <c r="X66" s="78">
        <f>(VLOOKUP($A65,'RevPAR Raw Data'!$B$6:$BE$49,'RevPAR Raw Data'!AT$1,FALSE))/100</f>
        <v>3.5394667975366396E-2</v>
      </c>
      <c r="Y66" s="79">
        <f>(VLOOKUP($A65,'RevPAR Raw Data'!$B$6:$BE$49,'RevPAR Raw Data'!AU$1,FALSE))/100</f>
        <v>-3.81604191735491E-2</v>
      </c>
      <c r="Z66" s="79">
        <f>(VLOOKUP($A65,'RevPAR Raw Data'!$B$6:$BE$49,'RevPAR Raw Data'!AV$1,FALSE))/100</f>
        <v>-7.5656334938338704E-2</v>
      </c>
      <c r="AA66" s="79">
        <f>(VLOOKUP($A65,'RevPAR Raw Data'!$B$6:$BE$49,'RevPAR Raw Data'!AW$1,FALSE))/100</f>
        <v>-7.9394139304940492E-2</v>
      </c>
      <c r="AB66" s="79">
        <f>(VLOOKUP($A65,'RevPAR Raw Data'!$B$6:$BE$49,'RevPAR Raw Data'!AX$1,FALSE))/100</f>
        <v>-6.6390638740687999E-2</v>
      </c>
      <c r="AC66" s="79">
        <f>(VLOOKUP($A65,'RevPAR Raw Data'!$B$6:$BE$49,'RevPAR Raw Data'!AY$1,FALSE))/100</f>
        <v>-5.0787606626085904E-2</v>
      </c>
      <c r="AD66" s="80">
        <f>(VLOOKUP($A65,'RevPAR Raw Data'!$B$6:$BE$49,'RevPAR Raw Data'!BA$1,FALSE))/100</f>
        <v>5.8742813917212006E-2</v>
      </c>
      <c r="AE66" s="80">
        <f>(VLOOKUP($A65,'RevPAR Raw Data'!$B$6:$BE$49,'RevPAR Raw Data'!BB$1,FALSE))/100</f>
        <v>6.4953846382532904E-2</v>
      </c>
      <c r="AF66" s="79">
        <f>(VLOOKUP($A65,'RevPAR Raw Data'!$B$6:$BE$49,'RevPAR Raw Data'!BC$1,FALSE))/100</f>
        <v>6.1829533103624899E-2</v>
      </c>
      <c r="AG66" s="81">
        <f>(VLOOKUP($A65,'RevPAR Raw Data'!$B$6:$BE$49,'RevPAR Raw Data'!BE$1,FALSE))/100</f>
        <v>-2.0311412407965201E-2</v>
      </c>
    </row>
    <row r="67" spans="1:33" x14ac:dyDescent="0.2">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x14ac:dyDescent="0.2">
      <c r="A68" s="105" t="s">
        <v>37</v>
      </c>
      <c r="B68" s="106">
        <f>(VLOOKUP($A68,'Occupancy Raw Data'!$B$8:$BE$45,'Occupancy Raw Data'!AG$3,FALSE))/100</f>
        <v>0.58771372458410298</v>
      </c>
      <c r="C68" s="107">
        <f>(VLOOKUP($A68,'Occupancy Raw Data'!$B$8:$BE$45,'Occupancy Raw Data'!AH$3,FALSE))/100</f>
        <v>0.71716150646949994</v>
      </c>
      <c r="D68" s="107">
        <f>(VLOOKUP($A68,'Occupancy Raw Data'!$B$8:$BE$45,'Occupancy Raw Data'!AI$3,FALSE))/100</f>
        <v>0.78439810536044308</v>
      </c>
      <c r="E68" s="107">
        <f>(VLOOKUP($A68,'Occupancy Raw Data'!$B$8:$BE$45,'Occupancy Raw Data'!AJ$3,FALSE))/100</f>
        <v>0.76233248613678295</v>
      </c>
      <c r="F68" s="107">
        <f>(VLOOKUP($A68,'Occupancy Raw Data'!$B$8:$BE$45,'Occupancy Raw Data'!AK$3,FALSE))/100</f>
        <v>0.66895794824399202</v>
      </c>
      <c r="G68" s="108">
        <f>(VLOOKUP($A68,'Occupancy Raw Data'!$B$8:$BE$45,'Occupancy Raw Data'!AL$3,FALSE))/100</f>
        <v>0.70411275415896402</v>
      </c>
      <c r="H68" s="88">
        <f>(VLOOKUP($A68,'Occupancy Raw Data'!$B$8:$BE$45,'Occupancy Raw Data'!AN$3,FALSE))/100</f>
        <v>0.72212915896487895</v>
      </c>
      <c r="I68" s="88">
        <f>(VLOOKUP($A68,'Occupancy Raw Data'!$B$8:$BE$45,'Occupancy Raw Data'!AO$3,FALSE))/100</f>
        <v>0.72816543438077597</v>
      </c>
      <c r="J68" s="108">
        <f>(VLOOKUP($A68,'Occupancy Raw Data'!$B$8:$BE$45,'Occupancy Raw Data'!AP$3,FALSE))/100</f>
        <v>0.72514729667282796</v>
      </c>
      <c r="K68" s="109">
        <f>(VLOOKUP($A68,'Occupancy Raw Data'!$B$8:$BE$45,'Occupancy Raw Data'!AR$3,FALSE))/100</f>
        <v>0.71012262344863997</v>
      </c>
      <c r="M68" s="110">
        <f>VLOOKUP($A68,'ADR Raw Data'!$B$6:$BE$43,'ADR Raw Data'!AG$1,FALSE)</f>
        <v>138.985973757924</v>
      </c>
      <c r="N68" s="111">
        <f>VLOOKUP($A68,'ADR Raw Data'!$B$6:$BE$43,'ADR Raw Data'!AH$1,FALSE)</f>
        <v>169.07770609318899</v>
      </c>
      <c r="O68" s="111">
        <f>VLOOKUP($A68,'ADR Raw Data'!$B$6:$BE$43,'ADR Raw Data'!AI$1,FALSE)</f>
        <v>185.25367870687401</v>
      </c>
      <c r="P68" s="111">
        <f>VLOOKUP($A68,'ADR Raw Data'!$B$6:$BE$43,'ADR Raw Data'!AJ$1,FALSE)</f>
        <v>177.55237014586001</v>
      </c>
      <c r="Q68" s="111">
        <f>VLOOKUP($A68,'ADR Raw Data'!$B$6:$BE$43,'ADR Raw Data'!AK$1,FALSE)</f>
        <v>145.06433166393199</v>
      </c>
      <c r="R68" s="112">
        <f>VLOOKUP($A68,'ADR Raw Data'!$B$6:$BE$43,'ADR Raw Data'!AL$1,FALSE)</f>
        <v>164.93054423442899</v>
      </c>
      <c r="S68" s="111">
        <f>VLOOKUP($A68,'ADR Raw Data'!$B$6:$BE$43,'ADR Raw Data'!AN$1,FALSE)</f>
        <v>132.67578890533099</v>
      </c>
      <c r="T68" s="111">
        <f>VLOOKUP($A68,'ADR Raw Data'!$B$6:$BE$43,'ADR Raw Data'!AO$1,FALSE)</f>
        <v>130.742661827701</v>
      </c>
      <c r="U68" s="112">
        <f>VLOOKUP($A68,'ADR Raw Data'!$B$6:$BE$43,'ADR Raw Data'!AP$1,FALSE)</f>
        <v>131.705202429552</v>
      </c>
      <c r="V68" s="113">
        <f>VLOOKUP($A68,'ADR Raw Data'!$B$6:$BE$43,'ADR Raw Data'!AR$1,FALSE)</f>
        <v>155.23673884876601</v>
      </c>
      <c r="X68" s="110">
        <f>VLOOKUP($A68,'RevPAR Raw Data'!$B$6:$BE$43,'RevPAR Raw Data'!AG$1,FALSE)</f>
        <v>81.683964302218101</v>
      </c>
      <c r="Y68" s="111">
        <f>VLOOKUP($A68,'RevPAR Raw Data'!$B$6:$BE$43,'RevPAR Raw Data'!AH$1,FALSE)</f>
        <v>121.256022412199</v>
      </c>
      <c r="Z68" s="111">
        <f>VLOOKUP($A68,'RevPAR Raw Data'!$B$6:$BE$43,'RevPAR Raw Data'!AI$1,FALSE)</f>
        <v>145.31263458872399</v>
      </c>
      <c r="AA68" s="111">
        <f>VLOOKUP($A68,'RevPAR Raw Data'!$B$6:$BE$43,'RevPAR Raw Data'!AJ$1,FALSE)</f>
        <v>135.35393975277199</v>
      </c>
      <c r="AB68" s="111">
        <f>VLOOKUP($A68,'RevPAR Raw Data'!$B$6:$BE$43,'RevPAR Raw Data'!AK$1,FALSE)</f>
        <v>97.041937673290207</v>
      </c>
      <c r="AC68" s="112">
        <f>VLOOKUP($A68,'RevPAR Raw Data'!$B$6:$BE$43,'RevPAR Raw Data'!AL$1,FALSE)</f>
        <v>116.12969974584099</v>
      </c>
      <c r="AD68" s="111">
        <f>VLOOKUP($A68,'RevPAR Raw Data'!$B$6:$BE$43,'RevPAR Raw Data'!AN$1,FALSE)</f>
        <v>95.809055857208804</v>
      </c>
      <c r="AE68" s="111">
        <f>VLOOKUP($A68,'RevPAR Raw Data'!$B$6:$BE$43,'RevPAR Raw Data'!AO$1,FALSE)</f>
        <v>95.202287141866904</v>
      </c>
      <c r="AF68" s="112">
        <f>VLOOKUP($A68,'RevPAR Raw Data'!$B$6:$BE$43,'RevPAR Raw Data'!AP$1,FALSE)</f>
        <v>95.505671499537797</v>
      </c>
      <c r="AG68" s="113">
        <f>VLOOKUP($A68,'RevPAR Raw Data'!$B$6:$BE$43,'RevPAR Raw Data'!AR$1,FALSE)</f>
        <v>110.23712024689701</v>
      </c>
    </row>
    <row r="69" spans="1:33" x14ac:dyDescent="0.2">
      <c r="A69" s="90" t="s">
        <v>14</v>
      </c>
      <c r="B69" s="78">
        <f>(VLOOKUP($A68,'Occupancy Raw Data'!$B$8:$BE$51,'Occupancy Raw Data'!AT$3,FALSE))/100</f>
        <v>1.75602453842999E-2</v>
      </c>
      <c r="C69" s="79">
        <f>(VLOOKUP($A68,'Occupancy Raw Data'!$B$8:$BE$51,'Occupancy Raw Data'!AU$3,FALSE))/100</f>
        <v>-6.03283861590574E-3</v>
      </c>
      <c r="D69" s="79">
        <f>(VLOOKUP($A68,'Occupancy Raw Data'!$B$8:$BE$51,'Occupancy Raw Data'!AV$3,FALSE))/100</f>
        <v>-4.7152810464208602E-3</v>
      </c>
      <c r="E69" s="79">
        <f>(VLOOKUP($A68,'Occupancy Raw Data'!$B$8:$BE$51,'Occupancy Raw Data'!AW$3,FALSE))/100</f>
        <v>-3.4078955407181304E-2</v>
      </c>
      <c r="F69" s="79">
        <f>(VLOOKUP($A68,'Occupancy Raw Data'!$B$8:$BE$51,'Occupancy Raw Data'!AX$3,FALSE))/100</f>
        <v>-6.1168122677744005E-2</v>
      </c>
      <c r="G69" s="79">
        <f>(VLOOKUP($A68,'Occupancy Raw Data'!$B$8:$BE$51,'Occupancy Raw Data'!AY$3,FALSE))/100</f>
        <v>-1.90605189085702E-2</v>
      </c>
      <c r="H69" s="80">
        <f>(VLOOKUP($A68,'Occupancy Raw Data'!$B$8:$BE$51,'Occupancy Raw Data'!BA$3,FALSE))/100</f>
        <v>4.4272220954873098E-2</v>
      </c>
      <c r="I69" s="80">
        <f>(VLOOKUP($A68,'Occupancy Raw Data'!$B$8:$BE$51,'Occupancy Raw Data'!BB$3,FALSE))/100</f>
        <v>3.5797203955585097E-2</v>
      </c>
      <c r="J69" s="79">
        <f>(VLOOKUP($A68,'Occupancy Raw Data'!$B$8:$BE$51,'Occupancy Raw Data'!BC$3,FALSE))/100</f>
        <v>3.9999810832198904E-2</v>
      </c>
      <c r="K69" s="81">
        <f>(VLOOKUP($A68,'Occupancy Raw Data'!$B$8:$BE$51,'Occupancy Raw Data'!BE$3,FALSE))/100</f>
        <v>-2.5338389370789098E-3</v>
      </c>
      <c r="M69" s="78">
        <f>(VLOOKUP($A68,'ADR Raw Data'!$B$6:$BE$49,'ADR Raw Data'!AT$1,FALSE))/100</f>
        <v>2.4730853653402499E-2</v>
      </c>
      <c r="N69" s="79">
        <f>(VLOOKUP($A68,'ADR Raw Data'!$B$6:$BE$49,'ADR Raw Data'!AU$1,FALSE))/100</f>
        <v>5.0908133409651696E-2</v>
      </c>
      <c r="O69" s="79">
        <f>(VLOOKUP($A68,'ADR Raw Data'!$B$6:$BE$49,'ADR Raw Data'!AV$1,FALSE))/100</f>
        <v>3.9800178944518101E-2</v>
      </c>
      <c r="P69" s="79">
        <f>(VLOOKUP($A68,'ADR Raw Data'!$B$6:$BE$49,'ADR Raw Data'!AW$1,FALSE))/100</f>
        <v>1.22557616038376E-2</v>
      </c>
      <c r="Q69" s="79">
        <f>(VLOOKUP($A68,'ADR Raw Data'!$B$6:$BE$49,'ADR Raw Data'!AX$1,FALSE))/100</f>
        <v>3.4892174546052503E-3</v>
      </c>
      <c r="R69" s="79">
        <f>(VLOOKUP($A68,'ADR Raw Data'!$B$6:$BE$49,'ADR Raw Data'!AY$1,FALSE))/100</f>
        <v>2.71765161401827E-2</v>
      </c>
      <c r="S69" s="80">
        <f>(VLOOKUP($A68,'ADR Raw Data'!$B$6:$BE$49,'ADR Raw Data'!BA$1,FALSE))/100</f>
        <v>1.3458334938157901E-2</v>
      </c>
      <c r="T69" s="80">
        <f>(VLOOKUP($A68,'ADR Raw Data'!$B$6:$BE$49,'ADR Raw Data'!BB$1,FALSE))/100</f>
        <v>1.55029376816757E-2</v>
      </c>
      <c r="U69" s="79">
        <f>(VLOOKUP($A68,'ADR Raw Data'!$B$6:$BE$49,'ADR Raw Data'!BC$1,FALSE))/100</f>
        <v>1.4510858106023601E-2</v>
      </c>
      <c r="V69" s="81">
        <f>(VLOOKUP($A68,'ADR Raw Data'!$B$6:$BE$49,'ADR Raw Data'!BE$1,FALSE))/100</f>
        <v>2.1539852240580099E-2</v>
      </c>
      <c r="X69" s="78">
        <f>(VLOOKUP($A68,'RevPAR Raw Data'!$B$6:$BE$49,'RevPAR Raw Data'!AT$1,FALSE))/100</f>
        <v>4.2725378896419405E-2</v>
      </c>
      <c r="Y69" s="79">
        <f>(VLOOKUP($A68,'RevPAR Raw Data'!$B$6:$BE$49,'RevPAR Raw Data'!AU$1,FALSE))/100</f>
        <v>4.4568174240648496E-2</v>
      </c>
      <c r="Z69" s="79">
        <f>(VLOOKUP($A68,'RevPAR Raw Data'!$B$6:$BE$49,'RevPAR Raw Data'!AV$1,FALSE))/100</f>
        <v>3.4897228868675995E-2</v>
      </c>
      <c r="AA69" s="79">
        <f>(VLOOKUP($A68,'RevPAR Raw Data'!$B$6:$BE$49,'RevPAR Raw Data'!AW$1,FALSE))/100</f>
        <v>-2.2240857356521898E-2</v>
      </c>
      <c r="AB69" s="79">
        <f>(VLOOKUP($A68,'RevPAR Raw Data'!$B$6:$BE$49,'RevPAR Raw Data'!AX$1,FALSE))/100</f>
        <v>-5.7892334104451403E-2</v>
      </c>
      <c r="AC69" s="79">
        <f>(VLOOKUP($A68,'RevPAR Raw Data'!$B$6:$BE$49,'RevPAR Raw Data'!AY$1,FALSE))/100</f>
        <v>7.5979987318534207E-3</v>
      </c>
      <c r="AD69" s="80">
        <f>(VLOOKUP($A68,'RevPAR Raw Data'!$B$6:$BE$49,'RevPAR Raw Data'!BA$1,FALSE))/100</f>
        <v>5.8326386271097805E-2</v>
      </c>
      <c r="AE69" s="80">
        <f>(VLOOKUP($A68,'RevPAR Raw Data'!$B$6:$BE$49,'RevPAR Raw Data'!BB$1,FALSE))/100</f>
        <v>5.1855103459362499E-2</v>
      </c>
      <c r="AF69" s="79">
        <f>(VLOOKUP($A68,'RevPAR Raw Data'!$B$6:$BE$49,'RevPAR Raw Data'!BC$1,FALSE))/100</f>
        <v>5.5091100517476399E-2</v>
      </c>
      <c r="AG69" s="81">
        <f>(VLOOKUP($A68,'RevPAR Raw Data'!$B$6:$BE$49,'RevPAR Raw Data'!BE$1,FALSE))/100</f>
        <v>1.89514347871951E-2</v>
      </c>
    </row>
    <row r="70" spans="1:33" x14ac:dyDescent="0.2">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x14ac:dyDescent="0.2">
      <c r="A71" s="105" t="s">
        <v>38</v>
      </c>
      <c r="B71" s="106">
        <f>(VLOOKUP($A71,'Occupancy Raw Data'!$B$8:$BE$45,'Occupancy Raw Data'!AG$3,FALSE))/100</f>
        <v>0.54967266775777401</v>
      </c>
      <c r="C71" s="107">
        <f>(VLOOKUP($A71,'Occupancy Raw Data'!$B$8:$BE$45,'Occupancy Raw Data'!AH$3,FALSE))/100</f>
        <v>0.68289689034369805</v>
      </c>
      <c r="D71" s="107">
        <f>(VLOOKUP($A71,'Occupancy Raw Data'!$B$8:$BE$45,'Occupancy Raw Data'!AI$3,FALSE))/100</f>
        <v>0.73134206219312603</v>
      </c>
      <c r="E71" s="107">
        <f>(VLOOKUP($A71,'Occupancy Raw Data'!$B$8:$BE$45,'Occupancy Raw Data'!AJ$3,FALSE))/100</f>
        <v>0.71485270049099792</v>
      </c>
      <c r="F71" s="107">
        <f>(VLOOKUP($A71,'Occupancy Raw Data'!$B$8:$BE$45,'Occupancy Raw Data'!AK$3,FALSE))/100</f>
        <v>0.67348608837970503</v>
      </c>
      <c r="G71" s="108">
        <f>(VLOOKUP($A71,'Occupancy Raw Data'!$B$8:$BE$45,'Occupancy Raw Data'!AL$3,FALSE))/100</f>
        <v>0.67045008183305999</v>
      </c>
      <c r="H71" s="88">
        <f>(VLOOKUP($A71,'Occupancy Raw Data'!$B$8:$BE$45,'Occupancy Raw Data'!AN$3,FALSE))/100</f>
        <v>0.7151391162029449</v>
      </c>
      <c r="I71" s="88">
        <f>(VLOOKUP($A71,'Occupancy Raw Data'!$B$8:$BE$45,'Occupancy Raw Data'!AO$3,FALSE))/100</f>
        <v>0.71235679214402592</v>
      </c>
      <c r="J71" s="108">
        <f>(VLOOKUP($A71,'Occupancy Raw Data'!$B$8:$BE$45,'Occupancy Raw Data'!AP$3,FALSE))/100</f>
        <v>0.71374795417348591</v>
      </c>
      <c r="K71" s="109">
        <f>(VLOOKUP($A71,'Occupancy Raw Data'!$B$8:$BE$45,'Occupancy Raw Data'!AR$3,FALSE))/100</f>
        <v>0.68282090250175298</v>
      </c>
      <c r="M71" s="110">
        <f>VLOOKUP($A71,'ADR Raw Data'!$B$6:$BE$43,'ADR Raw Data'!AG$1,FALSE)</f>
        <v>131.485345392288</v>
      </c>
      <c r="N71" s="111">
        <f>VLOOKUP($A71,'ADR Raw Data'!$B$6:$BE$43,'ADR Raw Data'!AH$1,FALSE)</f>
        <v>142.521144997004</v>
      </c>
      <c r="O71" s="111">
        <f>VLOOKUP($A71,'ADR Raw Data'!$B$6:$BE$43,'ADR Raw Data'!AI$1,FALSE)</f>
        <v>147.71038771399699</v>
      </c>
      <c r="P71" s="111">
        <f>VLOOKUP($A71,'ADR Raw Data'!$B$6:$BE$43,'ADR Raw Data'!AJ$1,FALSE)</f>
        <v>143.14037891362801</v>
      </c>
      <c r="Q71" s="111">
        <f>VLOOKUP($A71,'ADR Raw Data'!$B$6:$BE$43,'ADR Raw Data'!AK$1,FALSE)</f>
        <v>147.590015795868</v>
      </c>
      <c r="R71" s="112">
        <f>VLOOKUP($A71,'ADR Raw Data'!$B$6:$BE$43,'ADR Raw Data'!AL$1,FALSE)</f>
        <v>142.99411356174201</v>
      </c>
      <c r="S71" s="111">
        <f>VLOOKUP($A71,'ADR Raw Data'!$B$6:$BE$43,'ADR Raw Data'!AN$1,FALSE)</f>
        <v>164.83528149673799</v>
      </c>
      <c r="T71" s="111">
        <f>VLOOKUP($A71,'ADR Raw Data'!$B$6:$BE$43,'ADR Raw Data'!AO$1,FALSE)</f>
        <v>158.08561458931601</v>
      </c>
      <c r="U71" s="112">
        <f>VLOOKUP($A71,'ADR Raw Data'!$B$6:$BE$43,'ADR Raw Data'!AP$1,FALSE)</f>
        <v>161.46702591148801</v>
      </c>
      <c r="V71" s="113">
        <f>VLOOKUP($A71,'ADR Raw Data'!$B$6:$BE$43,'ADR Raw Data'!AR$1,FALSE)</f>
        <v>148.51114418278101</v>
      </c>
      <c r="X71" s="110">
        <f>VLOOKUP($A71,'RevPAR Raw Data'!$B$6:$BE$43,'RevPAR Raw Data'!AG$1,FALSE)</f>
        <v>72.273900572831394</v>
      </c>
      <c r="Y71" s="111">
        <f>VLOOKUP($A71,'RevPAR Raw Data'!$B$6:$BE$43,'RevPAR Raw Data'!AH$1,FALSE)</f>
        <v>97.327246726677501</v>
      </c>
      <c r="Z71" s="111">
        <f>VLOOKUP($A71,'RevPAR Raw Data'!$B$6:$BE$43,'RevPAR Raw Data'!AI$1,FALSE)</f>
        <v>108.026819558101</v>
      </c>
      <c r="AA71" s="111">
        <f>VLOOKUP($A71,'RevPAR Raw Data'!$B$6:$BE$43,'RevPAR Raw Data'!AJ$1,FALSE)</f>
        <v>102.324286415711</v>
      </c>
      <c r="AB71" s="111">
        <f>VLOOKUP($A71,'RevPAR Raw Data'!$B$6:$BE$43,'RevPAR Raw Data'!AK$1,FALSE)</f>
        <v>99.399822422258495</v>
      </c>
      <c r="AC71" s="112">
        <f>VLOOKUP($A71,'RevPAR Raw Data'!$B$6:$BE$43,'RevPAR Raw Data'!AL$1,FALSE)</f>
        <v>95.870415139116204</v>
      </c>
      <c r="AD71" s="111">
        <f>VLOOKUP($A71,'RevPAR Raw Data'!$B$6:$BE$43,'RevPAR Raw Data'!AN$1,FALSE)</f>
        <v>117.88015752864101</v>
      </c>
      <c r="AE71" s="111">
        <f>VLOOKUP($A71,'RevPAR Raw Data'!$B$6:$BE$43,'RevPAR Raw Data'!AO$1,FALSE)</f>
        <v>112.613361292962</v>
      </c>
      <c r="AF71" s="112">
        <f>VLOOKUP($A71,'RevPAR Raw Data'!$B$6:$BE$43,'RevPAR Raw Data'!AP$1,FALSE)</f>
        <v>115.246759410801</v>
      </c>
      <c r="AG71" s="113">
        <f>VLOOKUP($A71,'RevPAR Raw Data'!$B$6:$BE$43,'RevPAR Raw Data'!AR$1,FALSE)</f>
        <v>101.406513502454</v>
      </c>
    </row>
    <row r="72" spans="1:33" x14ac:dyDescent="0.2">
      <c r="A72" s="90" t="s">
        <v>14</v>
      </c>
      <c r="B72" s="78">
        <f>(VLOOKUP($A71,'Occupancy Raw Data'!$B$8:$BE$51,'Occupancy Raw Data'!AT$3,FALSE))/100</f>
        <v>4.3198038289728895E-2</v>
      </c>
      <c r="C72" s="79">
        <f>(VLOOKUP($A71,'Occupancy Raw Data'!$B$8:$BE$51,'Occupancy Raw Data'!AU$3,FALSE))/100</f>
        <v>2.0864358142756698E-2</v>
      </c>
      <c r="D72" s="79">
        <f>(VLOOKUP($A71,'Occupancy Raw Data'!$B$8:$BE$51,'Occupancy Raw Data'!AV$3,FALSE))/100</f>
        <v>4.1893328232315404E-2</v>
      </c>
      <c r="E72" s="79">
        <f>(VLOOKUP($A71,'Occupancy Raw Data'!$B$8:$BE$51,'Occupancy Raw Data'!AW$3,FALSE))/100</f>
        <v>1.7277599350509501E-2</v>
      </c>
      <c r="F72" s="79">
        <f>(VLOOKUP($A71,'Occupancy Raw Data'!$B$8:$BE$51,'Occupancy Raw Data'!AX$3,FALSE))/100</f>
        <v>3.7383779861757803E-2</v>
      </c>
      <c r="G72" s="79">
        <f>(VLOOKUP($A71,'Occupancy Raw Data'!$B$8:$BE$51,'Occupancy Raw Data'!AY$3,FALSE))/100</f>
        <v>3.15523947227275E-2</v>
      </c>
      <c r="H72" s="80">
        <f>(VLOOKUP($A71,'Occupancy Raw Data'!$B$8:$BE$51,'Occupancy Raw Data'!BA$3,FALSE))/100</f>
        <v>1.88693668593054E-2</v>
      </c>
      <c r="I72" s="80">
        <f>(VLOOKUP($A71,'Occupancy Raw Data'!$B$8:$BE$51,'Occupancy Raw Data'!BB$3,FALSE))/100</f>
        <v>-1.9548497862920698E-2</v>
      </c>
      <c r="J72" s="79">
        <f>(VLOOKUP($A71,'Occupancy Raw Data'!$B$8:$BE$51,'Occupancy Raw Data'!BC$3,FALSE))/100</f>
        <v>-6.7124632359477794E-4</v>
      </c>
      <c r="K72" s="81">
        <f>(VLOOKUP($A71,'Occupancy Raw Data'!$B$8:$BE$51,'Occupancy Raw Data'!BE$3,FALSE))/100</f>
        <v>2.1713072069768299E-2</v>
      </c>
      <c r="M72" s="78">
        <f>(VLOOKUP($A71,'ADR Raw Data'!$B$6:$BE$49,'ADR Raw Data'!AT$1,FALSE))/100</f>
        <v>-2.3748310937363501E-2</v>
      </c>
      <c r="N72" s="79">
        <f>(VLOOKUP($A71,'ADR Raw Data'!$B$6:$BE$49,'ADR Raw Data'!AU$1,FALSE))/100</f>
        <v>8.7396141466827802E-3</v>
      </c>
      <c r="O72" s="79">
        <f>(VLOOKUP($A71,'ADR Raw Data'!$B$6:$BE$49,'ADR Raw Data'!AV$1,FALSE))/100</f>
        <v>6.1786311552587299E-3</v>
      </c>
      <c r="P72" s="79">
        <f>(VLOOKUP($A71,'ADR Raw Data'!$B$6:$BE$49,'ADR Raw Data'!AW$1,FALSE))/100</f>
        <v>-4.8811810150355302E-2</v>
      </c>
      <c r="Q72" s="79">
        <f>(VLOOKUP($A71,'ADR Raw Data'!$B$6:$BE$49,'ADR Raw Data'!AX$1,FALSE))/100</f>
        <v>-2.33646112486519E-3</v>
      </c>
      <c r="R72" s="79">
        <f>(VLOOKUP($A71,'ADR Raw Data'!$B$6:$BE$49,'ADR Raw Data'!AY$1,FALSE))/100</f>
        <v>-1.19608164325542E-2</v>
      </c>
      <c r="S72" s="80">
        <f>(VLOOKUP($A71,'ADR Raw Data'!$B$6:$BE$49,'ADR Raw Data'!BA$1,FALSE))/100</f>
        <v>4.3605249108305794E-2</v>
      </c>
      <c r="T72" s="80">
        <f>(VLOOKUP($A71,'ADR Raw Data'!$B$6:$BE$49,'ADR Raw Data'!BB$1,FALSE))/100</f>
        <v>-3.9861923142023699E-2</v>
      </c>
      <c r="U72" s="79">
        <f>(VLOOKUP($A71,'ADR Raw Data'!$B$6:$BE$49,'ADR Raw Data'!BC$1,FALSE))/100</f>
        <v>6.8664970510461804E-4</v>
      </c>
      <c r="V72" s="81">
        <f>(VLOOKUP($A71,'ADR Raw Data'!$B$6:$BE$49,'ADR Raw Data'!BE$1,FALSE))/100</f>
        <v>-8.6260862094945604E-3</v>
      </c>
      <c r="X72" s="78">
        <f>(VLOOKUP($A71,'RevPAR Raw Data'!$B$6:$BE$49,'RevPAR Raw Data'!AT$1,FALSE))/100</f>
        <v>1.8423846907176699E-2</v>
      </c>
      <c r="Y72" s="79">
        <f>(VLOOKUP($A71,'RevPAR Raw Data'!$B$6:$BE$49,'RevPAR Raw Data'!AU$1,FALSE))/100</f>
        <v>2.9786318729025298E-2</v>
      </c>
      <c r="Z72" s="79">
        <f>(VLOOKUP($A71,'RevPAR Raw Data'!$B$6:$BE$49,'RevPAR Raw Data'!AV$1,FALSE))/100</f>
        <v>4.8330802810587797E-2</v>
      </c>
      <c r="AA72" s="79">
        <f>(VLOOKUP($A71,'RevPAR Raw Data'!$B$6:$BE$49,'RevPAR Raw Data'!AW$1,FALSE))/100</f>
        <v>-3.2377561699196804E-2</v>
      </c>
      <c r="AB72" s="79">
        <f>(VLOOKUP($A71,'RevPAR Raw Data'!$B$6:$BE$49,'RevPAR Raw Data'!AX$1,FALSE))/100</f>
        <v>3.4959972988545099E-2</v>
      </c>
      <c r="AC72" s="79">
        <f>(VLOOKUP($A71,'RevPAR Raw Data'!$B$6:$BE$49,'RevPAR Raw Data'!AY$1,FALSE))/100</f>
        <v>1.9214185888887202E-2</v>
      </c>
      <c r="AD72" s="80">
        <f>(VLOOKUP($A71,'RevPAR Raw Data'!$B$6:$BE$49,'RevPAR Raw Data'!BA$1,FALSE))/100</f>
        <v>6.32974194100272E-2</v>
      </c>
      <c r="AE72" s="80">
        <f>(VLOOKUP($A71,'RevPAR Raw Data'!$B$6:$BE$49,'RevPAR Raw Data'!BB$1,FALSE))/100</f>
        <v>-5.8631180285590695E-2</v>
      </c>
      <c r="AF72" s="79">
        <f>(VLOOKUP($A71,'RevPAR Raw Data'!$B$6:$BE$49,'RevPAR Raw Data'!BC$1,FALSE))/100</f>
        <v>1.4942470419691801E-5</v>
      </c>
      <c r="AG72" s="81">
        <f>(VLOOKUP($A71,'RevPAR Raw Data'!$B$6:$BE$49,'RevPAR Raw Data'!BE$1,FALSE))/100</f>
        <v>1.2899687028726901E-2</v>
      </c>
    </row>
    <row r="73" spans="1:33" x14ac:dyDescent="0.2">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x14ac:dyDescent="0.2">
      <c r="A74" s="105" t="s">
        <v>39</v>
      </c>
      <c r="B74" s="106">
        <f>(VLOOKUP($A74,'Occupancy Raw Data'!$B$8:$BE$45,'Occupancy Raw Data'!AG$3,FALSE))/100</f>
        <v>0.52772249861802101</v>
      </c>
      <c r="C74" s="107">
        <f>(VLOOKUP($A74,'Occupancy Raw Data'!$B$8:$BE$45,'Occupancy Raw Data'!AH$3,FALSE))/100</f>
        <v>0.61105583195135404</v>
      </c>
      <c r="D74" s="107">
        <f>(VLOOKUP($A74,'Occupancy Raw Data'!$B$8:$BE$45,'Occupancy Raw Data'!AI$3,FALSE))/100</f>
        <v>0.63554449972360405</v>
      </c>
      <c r="E74" s="107">
        <f>(VLOOKUP($A74,'Occupancy Raw Data'!$B$8:$BE$45,'Occupancy Raw Data'!AJ$3,FALSE))/100</f>
        <v>0.64129353233830799</v>
      </c>
      <c r="F74" s="107">
        <f>(VLOOKUP($A74,'Occupancy Raw Data'!$B$8:$BE$45,'Occupancy Raw Data'!AK$3,FALSE))/100</f>
        <v>0.64278606965174101</v>
      </c>
      <c r="G74" s="108">
        <f>(VLOOKUP($A74,'Occupancy Raw Data'!$B$8:$BE$45,'Occupancy Raw Data'!AL$3,FALSE))/100</f>
        <v>0.611680486456605</v>
      </c>
      <c r="H74" s="88">
        <f>(VLOOKUP($A74,'Occupancy Raw Data'!$B$8:$BE$45,'Occupancy Raw Data'!AN$3,FALSE))/100</f>
        <v>0.73175787728026509</v>
      </c>
      <c r="I74" s="88">
        <f>(VLOOKUP($A74,'Occupancy Raw Data'!$B$8:$BE$45,'Occupancy Raw Data'!AO$3,FALSE))/100</f>
        <v>0.74593698175787693</v>
      </c>
      <c r="J74" s="108">
        <f>(VLOOKUP($A74,'Occupancy Raw Data'!$B$8:$BE$45,'Occupancy Raw Data'!AP$3,FALSE))/100</f>
        <v>0.73884742951907101</v>
      </c>
      <c r="K74" s="109">
        <f>(VLOOKUP($A74,'Occupancy Raw Data'!$B$8:$BE$45,'Occupancy Raw Data'!AR$3,FALSE))/100</f>
        <v>0.64801389876016702</v>
      </c>
      <c r="M74" s="110">
        <f>VLOOKUP($A74,'ADR Raw Data'!$B$6:$BE$43,'ADR Raw Data'!AG$1,FALSE)</f>
        <v>96.507561933692898</v>
      </c>
      <c r="N74" s="111">
        <f>VLOOKUP($A74,'ADR Raw Data'!$B$6:$BE$43,'ADR Raw Data'!AH$1,FALSE)</f>
        <v>100.513335444183</v>
      </c>
      <c r="O74" s="111">
        <f>VLOOKUP($A74,'ADR Raw Data'!$B$6:$BE$43,'ADR Raw Data'!AI$1,FALSE)</f>
        <v>101.90557058362999</v>
      </c>
      <c r="P74" s="111">
        <f>VLOOKUP($A74,'ADR Raw Data'!$B$6:$BE$43,'ADR Raw Data'!AJ$1,FALSE)</f>
        <v>101.816440393069</v>
      </c>
      <c r="Q74" s="111">
        <f>VLOOKUP($A74,'ADR Raw Data'!$B$6:$BE$43,'ADR Raw Data'!AK$1,FALSE)</f>
        <v>102.39761738906</v>
      </c>
      <c r="R74" s="112">
        <f>VLOOKUP($A74,'ADR Raw Data'!$B$6:$BE$43,'ADR Raw Data'!AL$1,FALSE)</f>
        <v>100.780714756942</v>
      </c>
      <c r="S74" s="111">
        <f>VLOOKUP($A74,'ADR Raw Data'!$B$6:$BE$43,'ADR Raw Data'!AN$1,FALSE)</f>
        <v>114.655559584513</v>
      </c>
      <c r="T74" s="111">
        <f>VLOOKUP($A74,'ADR Raw Data'!$B$6:$BE$43,'ADR Raw Data'!AO$1,FALSE)</f>
        <v>114.648511560693</v>
      </c>
      <c r="U74" s="112">
        <f>VLOOKUP($A74,'ADR Raw Data'!$B$6:$BE$43,'ADR Raw Data'!AP$1,FALSE)</f>
        <v>114.652001758225</v>
      </c>
      <c r="V74" s="113">
        <f>VLOOKUP($A74,'ADR Raw Data'!$B$6:$BE$43,'ADR Raw Data'!AR$1,FALSE)</f>
        <v>105.29947354310301</v>
      </c>
      <c r="X74" s="110">
        <f>VLOOKUP($A74,'RevPAR Raw Data'!$B$6:$BE$43,'RevPAR Raw Data'!AG$1,FALSE)</f>
        <v>50.929211719181801</v>
      </c>
      <c r="Y74" s="111">
        <f>VLOOKUP($A74,'RevPAR Raw Data'!$B$6:$BE$43,'RevPAR Raw Data'!AH$1,FALSE)</f>
        <v>61.419259812050797</v>
      </c>
      <c r="Z74" s="111">
        <f>VLOOKUP($A74,'RevPAR Raw Data'!$B$6:$BE$43,'RevPAR Raw Data'!AI$1,FALSE)</f>
        <v>64.765524875621793</v>
      </c>
      <c r="AA74" s="111">
        <f>VLOOKUP($A74,'RevPAR Raw Data'!$B$6:$BE$43,'RevPAR Raw Data'!AJ$1,FALSE)</f>
        <v>65.294224709784402</v>
      </c>
      <c r="AB74" s="111">
        <f>VLOOKUP($A74,'RevPAR Raw Data'!$B$6:$BE$43,'RevPAR Raw Data'!AK$1,FALSE)</f>
        <v>65.819762023217194</v>
      </c>
      <c r="AC74" s="112">
        <f>VLOOKUP($A74,'RevPAR Raw Data'!$B$6:$BE$43,'RevPAR Raw Data'!AL$1,FALSE)</f>
        <v>61.645596627971202</v>
      </c>
      <c r="AD74" s="111">
        <f>VLOOKUP($A74,'RevPAR Raw Data'!$B$6:$BE$43,'RevPAR Raw Data'!AN$1,FALSE)</f>
        <v>83.900108899944698</v>
      </c>
      <c r="AE74" s="111">
        <f>VLOOKUP($A74,'RevPAR Raw Data'!$B$6:$BE$43,'RevPAR Raw Data'!AO$1,FALSE)</f>
        <v>85.5205646766169</v>
      </c>
      <c r="AF74" s="112">
        <f>VLOOKUP($A74,'RevPAR Raw Data'!$B$6:$BE$43,'RevPAR Raw Data'!AP$1,FALSE)</f>
        <v>84.710336788280799</v>
      </c>
      <c r="AG74" s="113">
        <f>VLOOKUP($A74,'RevPAR Raw Data'!$B$6:$BE$43,'RevPAR Raw Data'!AR$1,FALSE)</f>
        <v>68.235522388059707</v>
      </c>
    </row>
    <row r="75" spans="1:33" x14ac:dyDescent="0.2">
      <c r="A75" s="90" t="s">
        <v>14</v>
      </c>
      <c r="B75" s="78">
        <f>(VLOOKUP($A74,'Occupancy Raw Data'!$B$8:$BE$51,'Occupancy Raw Data'!AT$3,FALSE))/100</f>
        <v>-4.0125016946011297E-2</v>
      </c>
      <c r="C75" s="79">
        <f>(VLOOKUP($A74,'Occupancy Raw Data'!$B$8:$BE$51,'Occupancy Raw Data'!AU$3,FALSE))/100</f>
        <v>-9.8812344536385599E-3</v>
      </c>
      <c r="D75" s="79">
        <f>(VLOOKUP($A74,'Occupancy Raw Data'!$B$8:$BE$51,'Occupancy Raw Data'!AV$3,FALSE))/100</f>
        <v>-1.13237180303725E-2</v>
      </c>
      <c r="E75" s="79">
        <f>(VLOOKUP($A74,'Occupancy Raw Data'!$B$8:$BE$51,'Occupancy Raw Data'!AW$3,FALSE))/100</f>
        <v>-1.5573609618230599E-2</v>
      </c>
      <c r="F75" s="79">
        <f>(VLOOKUP($A74,'Occupancy Raw Data'!$B$8:$BE$51,'Occupancy Raw Data'!AX$3,FALSE))/100</f>
        <v>-7.9273930199754202E-3</v>
      </c>
      <c r="G75" s="79">
        <f>(VLOOKUP($A74,'Occupancy Raw Data'!$B$8:$BE$51,'Occupancy Raw Data'!AY$3,FALSE))/100</f>
        <v>-1.6378463371134598E-2</v>
      </c>
      <c r="H75" s="80">
        <f>(VLOOKUP($A74,'Occupancy Raw Data'!$B$8:$BE$51,'Occupancy Raw Data'!BA$3,FALSE))/100</f>
        <v>-1.2458206981202299E-2</v>
      </c>
      <c r="I75" s="80">
        <f>(VLOOKUP($A74,'Occupancy Raw Data'!$B$8:$BE$51,'Occupancy Raw Data'!BB$3,FALSE))/100</f>
        <v>3.1860271712047302E-3</v>
      </c>
      <c r="J75" s="79">
        <f>(VLOOKUP($A74,'Occupancy Raw Data'!$B$8:$BE$51,'Occupancy Raw Data'!BC$3,FALSE))/100</f>
        <v>-4.6225028712712606E-3</v>
      </c>
      <c r="K75" s="81">
        <f>(VLOOKUP($A74,'Occupancy Raw Data'!$B$8:$BE$51,'Occupancy Raw Data'!BE$3,FALSE))/100</f>
        <v>-1.26006585313775E-2</v>
      </c>
      <c r="M75" s="78">
        <f>(VLOOKUP($A74,'ADR Raw Data'!$B$6:$BE$49,'ADR Raw Data'!AT$1,FALSE))/100</f>
        <v>1.4701104205149799E-2</v>
      </c>
      <c r="N75" s="79">
        <f>(VLOOKUP($A74,'ADR Raw Data'!$B$6:$BE$49,'ADR Raw Data'!AU$1,FALSE))/100</f>
        <v>2.4151984688852803E-2</v>
      </c>
      <c r="O75" s="79">
        <f>(VLOOKUP($A74,'ADR Raw Data'!$B$6:$BE$49,'ADR Raw Data'!AV$1,FALSE))/100</f>
        <v>1.4590282961403101E-2</v>
      </c>
      <c r="P75" s="79">
        <f>(VLOOKUP($A74,'ADR Raw Data'!$B$6:$BE$49,'ADR Raw Data'!AW$1,FALSE))/100</f>
        <v>7.4564394236357199E-3</v>
      </c>
      <c r="Q75" s="79">
        <f>(VLOOKUP($A74,'ADR Raw Data'!$B$6:$BE$49,'ADR Raw Data'!AX$1,FALSE))/100</f>
        <v>6.8108211970513101E-3</v>
      </c>
      <c r="R75" s="79">
        <f>(VLOOKUP($A74,'ADR Raw Data'!$B$6:$BE$49,'ADR Raw Data'!AY$1,FALSE))/100</f>
        <v>1.3505406056511999E-2</v>
      </c>
      <c r="S75" s="80">
        <f>(VLOOKUP($A74,'ADR Raw Data'!$B$6:$BE$49,'ADR Raw Data'!BA$1,FALSE))/100</f>
        <v>9.4003503643434513E-3</v>
      </c>
      <c r="T75" s="80">
        <f>(VLOOKUP($A74,'ADR Raw Data'!$B$6:$BE$49,'ADR Raw Data'!BB$1,FALSE))/100</f>
        <v>1.9330088285430199E-2</v>
      </c>
      <c r="U75" s="79">
        <f>(VLOOKUP($A74,'ADR Raw Data'!$B$6:$BE$49,'ADR Raw Data'!BC$1,FALSE))/100</f>
        <v>1.4349144733923401E-2</v>
      </c>
      <c r="V75" s="81">
        <f>(VLOOKUP($A74,'ADR Raw Data'!$B$6:$BE$49,'ADR Raw Data'!BE$1,FALSE))/100</f>
        <v>1.4133440952518299E-2</v>
      </c>
      <c r="X75" s="78">
        <f>(VLOOKUP($A74,'RevPAR Raw Data'!$B$6:$BE$49,'RevPAR Raw Data'!AT$1,FALSE))/100</f>
        <v>-2.6013794796218202E-2</v>
      </c>
      <c r="Y75" s="79">
        <f>(VLOOKUP($A74,'RevPAR Raw Data'!$B$6:$BE$49,'RevPAR Raw Data'!AU$1,FALSE))/100</f>
        <v>1.4032098811983E-2</v>
      </c>
      <c r="Z75" s="79">
        <f>(VLOOKUP($A74,'RevPAR Raw Data'!$B$6:$BE$49,'RevPAR Raw Data'!AV$1,FALSE))/100</f>
        <v>3.1013486807922601E-3</v>
      </c>
      <c r="AA75" s="79">
        <f>(VLOOKUP($A74,'RevPAR Raw Data'!$B$6:$BE$49,'RevPAR Raw Data'!AW$1,FALSE))/100</f>
        <v>-8.2332938713205999E-3</v>
      </c>
      <c r="AB75" s="79">
        <f>(VLOOKUP($A74,'RevPAR Raw Data'!$B$6:$BE$49,'RevPAR Raw Data'!AX$1,FALSE))/100</f>
        <v>-1.1705638793419099E-3</v>
      </c>
      <c r="AC75" s="79">
        <f>(VLOOKUP($A74,'RevPAR Raw Data'!$B$6:$BE$49,'RevPAR Raw Data'!AY$1,FALSE))/100</f>
        <v>-3.0942551130314598E-3</v>
      </c>
      <c r="AD75" s="80">
        <f>(VLOOKUP($A74,'RevPAR Raw Data'!$B$6:$BE$49,'RevPAR Raw Data'!BA$1,FALSE))/100</f>
        <v>-3.1749681273937503E-3</v>
      </c>
      <c r="AE75" s="80">
        <f>(VLOOKUP($A74,'RevPAR Raw Data'!$B$6:$BE$49,'RevPAR Raw Data'!BB$1,FALSE))/100</f>
        <v>2.2577701643134097E-2</v>
      </c>
      <c r="AF75" s="79">
        <f>(VLOOKUP($A74,'RevPAR Raw Data'!$B$6:$BE$49,'RevPAR Raw Data'!BC$1,FALSE))/100</f>
        <v>9.6603128999192805E-3</v>
      </c>
      <c r="AG75" s="81">
        <f>(VLOOKUP($A74,'RevPAR Raw Data'!$B$6:$BE$49,'RevPAR Raw Data'!BE$1,FALSE))/100</f>
        <v>1.35469175782469E-3</v>
      </c>
    </row>
    <row r="76" spans="1:33" x14ac:dyDescent="0.2">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x14ac:dyDescent="0.2">
      <c r="A77" s="105" t="s">
        <v>40</v>
      </c>
      <c r="B77" s="106">
        <f>(VLOOKUP($A77,'Occupancy Raw Data'!$B$8:$BE$45,'Occupancy Raw Data'!AG$3,FALSE))/100</f>
        <v>0.66938428464080002</v>
      </c>
      <c r="C77" s="107">
        <f>(VLOOKUP($A77,'Occupancy Raw Data'!$B$8:$BE$45,'Occupancy Raw Data'!AH$3,FALSE))/100</f>
        <v>0.80026535823518008</v>
      </c>
      <c r="D77" s="107">
        <f>(VLOOKUP($A77,'Occupancy Raw Data'!$B$8:$BE$45,'Occupancy Raw Data'!AI$3,FALSE))/100</f>
        <v>0.87272978665006307</v>
      </c>
      <c r="E77" s="107">
        <f>(VLOOKUP($A77,'Occupancy Raw Data'!$B$8:$BE$45,'Occupancy Raw Data'!AJ$3,FALSE))/100</f>
        <v>0.85677513891535195</v>
      </c>
      <c r="F77" s="107">
        <f>(VLOOKUP($A77,'Occupancy Raw Data'!$B$8:$BE$45,'Occupancy Raw Data'!AK$3,FALSE))/100</f>
        <v>0.77841212349740307</v>
      </c>
      <c r="G77" s="108">
        <f>(VLOOKUP($A77,'Occupancy Raw Data'!$B$8:$BE$45,'Occupancy Raw Data'!AL$3,FALSE))/100</f>
        <v>0.79551333838775906</v>
      </c>
      <c r="H77" s="88">
        <f>(VLOOKUP($A77,'Occupancy Raw Data'!$B$8:$BE$45,'Occupancy Raw Data'!AN$3,FALSE))/100</f>
        <v>0.77334148167568206</v>
      </c>
      <c r="I77" s="88">
        <f>(VLOOKUP($A77,'Occupancy Raw Data'!$B$8:$BE$45,'Occupancy Raw Data'!AO$3,FALSE))/100</f>
        <v>0.76708591510219093</v>
      </c>
      <c r="J77" s="108">
        <f>(VLOOKUP($A77,'Occupancy Raw Data'!$B$8:$BE$45,'Occupancy Raw Data'!AP$3,FALSE))/100</f>
        <v>0.77021369838893705</v>
      </c>
      <c r="K77" s="109">
        <f>(VLOOKUP($A77,'Occupancy Raw Data'!$B$8:$BE$45,'Occupancy Raw Data'!AR$3,FALSE))/100</f>
        <v>0.78828486981666701</v>
      </c>
      <c r="M77" s="110">
        <f>VLOOKUP($A77,'ADR Raw Data'!$B$6:$BE$43,'ADR Raw Data'!AG$1,FALSE)</f>
        <v>119.902791612808</v>
      </c>
      <c r="N77" s="111">
        <f>VLOOKUP($A77,'ADR Raw Data'!$B$6:$BE$43,'ADR Raw Data'!AH$1,FALSE)</f>
        <v>140.35411947402099</v>
      </c>
      <c r="O77" s="111">
        <f>VLOOKUP($A77,'ADR Raw Data'!$B$6:$BE$43,'ADR Raw Data'!AI$1,FALSE)</f>
        <v>152.01693767994499</v>
      </c>
      <c r="P77" s="111">
        <f>VLOOKUP($A77,'ADR Raw Data'!$B$6:$BE$43,'ADR Raw Data'!AJ$1,FALSE)</f>
        <v>153.842475336067</v>
      </c>
      <c r="Q77" s="111">
        <f>VLOOKUP($A77,'ADR Raw Data'!$B$6:$BE$43,'ADR Raw Data'!AK$1,FALSE)</f>
        <v>133.14023144000001</v>
      </c>
      <c r="R77" s="112">
        <f>VLOOKUP($A77,'ADR Raw Data'!$B$6:$BE$43,'ADR Raw Data'!AL$1,FALSE)</f>
        <v>140.964995827998</v>
      </c>
      <c r="S77" s="111">
        <f>VLOOKUP($A77,'ADR Raw Data'!$B$6:$BE$43,'ADR Raw Data'!AN$1,FALSE)</f>
        <v>125.253487985406</v>
      </c>
      <c r="T77" s="111">
        <f>VLOOKUP($A77,'ADR Raw Data'!$B$6:$BE$43,'ADR Raw Data'!AO$1,FALSE)</f>
        <v>123.413250949424</v>
      </c>
      <c r="U77" s="112">
        <f>VLOOKUP($A77,'ADR Raw Data'!$B$6:$BE$43,'ADR Raw Data'!AP$1,FALSE)</f>
        <v>124.33710600355801</v>
      </c>
      <c r="V77" s="113">
        <f>VLOOKUP($A77,'ADR Raw Data'!$B$6:$BE$43,'ADR Raw Data'!AR$1,FALSE)</f>
        <v>136.32308128000199</v>
      </c>
      <c r="X77" s="110">
        <f>VLOOKUP($A77,'RevPAR Raw Data'!$B$6:$BE$43,'RevPAR Raw Data'!AG$1,FALSE)</f>
        <v>80.261044390174504</v>
      </c>
      <c r="Y77" s="111">
        <f>VLOOKUP($A77,'RevPAR Raw Data'!$B$6:$BE$43,'RevPAR Raw Data'!AH$1,FALSE)</f>
        <v>112.320539700661</v>
      </c>
      <c r="Z77" s="111">
        <f>VLOOKUP($A77,'RevPAR Raw Data'!$B$6:$BE$43,'RevPAR Raw Data'!AI$1,FALSE)</f>
        <v>132.66970958861501</v>
      </c>
      <c r="AA77" s="111">
        <f>VLOOKUP($A77,'RevPAR Raw Data'!$B$6:$BE$43,'RevPAR Raw Data'!AJ$1,FALSE)</f>
        <v>131.80840817714099</v>
      </c>
      <c r="AB77" s="111">
        <f>VLOOKUP($A77,'RevPAR Raw Data'!$B$6:$BE$43,'RevPAR Raw Data'!AK$1,FALSE)</f>
        <v>103.637970278146</v>
      </c>
      <c r="AC77" s="112">
        <f>VLOOKUP($A77,'RevPAR Raw Data'!$B$6:$BE$43,'RevPAR Raw Data'!AL$1,FALSE)</f>
        <v>112.13953442694699</v>
      </c>
      <c r="AD77" s="111">
        <f>VLOOKUP($A77,'RevPAR Raw Data'!$B$6:$BE$43,'RevPAR Raw Data'!AN$1,FALSE)</f>
        <v>96.863717983681099</v>
      </c>
      <c r="AE77" s="111">
        <f>VLOOKUP($A77,'RevPAR Raw Data'!$B$6:$BE$43,'RevPAR Raw Data'!AO$1,FALSE)</f>
        <v>94.668566540275506</v>
      </c>
      <c r="AF77" s="112">
        <f>VLOOKUP($A77,'RevPAR Raw Data'!$B$6:$BE$43,'RevPAR Raw Data'!AP$1,FALSE)</f>
        <v>95.766142261978302</v>
      </c>
      <c r="AG77" s="113">
        <f>VLOOKUP($A77,'RevPAR Raw Data'!$B$6:$BE$43,'RevPAR Raw Data'!AR$1,FALSE)</f>
        <v>107.461422379813</v>
      </c>
    </row>
    <row r="78" spans="1:33" x14ac:dyDescent="0.2">
      <c r="A78" s="90" t="s">
        <v>14</v>
      </c>
      <c r="B78" s="78">
        <f>(VLOOKUP($A77,'Occupancy Raw Data'!$B$8:$BE$51,'Occupancy Raw Data'!AT$3,FALSE))/100</f>
        <v>6.5768152356057596E-2</v>
      </c>
      <c r="C78" s="79">
        <f>(VLOOKUP($A77,'Occupancy Raw Data'!$B$8:$BE$51,'Occupancy Raw Data'!AU$3,FALSE))/100</f>
        <v>3.3059581919180403E-2</v>
      </c>
      <c r="D78" s="79">
        <f>(VLOOKUP($A77,'Occupancy Raw Data'!$B$8:$BE$51,'Occupancy Raw Data'!AV$3,FALSE))/100</f>
        <v>8.1735526932363592E-2</v>
      </c>
      <c r="E78" s="79">
        <f>(VLOOKUP($A77,'Occupancy Raw Data'!$B$8:$BE$51,'Occupancy Raw Data'!AW$3,FALSE))/100</f>
        <v>4.3586863358538695E-2</v>
      </c>
      <c r="F78" s="79">
        <f>(VLOOKUP($A77,'Occupancy Raw Data'!$B$8:$BE$51,'Occupancy Raw Data'!AX$3,FALSE))/100</f>
        <v>2.26935528696177E-2</v>
      </c>
      <c r="G78" s="79">
        <f>(VLOOKUP($A77,'Occupancy Raw Data'!$B$8:$BE$51,'Occupancy Raw Data'!AY$3,FALSE))/100</f>
        <v>4.9032623829169397E-2</v>
      </c>
      <c r="H78" s="80">
        <f>(VLOOKUP($A77,'Occupancy Raw Data'!$B$8:$BE$51,'Occupancy Raw Data'!BA$3,FALSE))/100</f>
        <v>2.3171977905038398E-2</v>
      </c>
      <c r="I78" s="80">
        <f>(VLOOKUP($A77,'Occupancy Raw Data'!$B$8:$BE$51,'Occupancy Raw Data'!BB$3,FALSE))/100</f>
        <v>3.7252064186184299E-2</v>
      </c>
      <c r="J78" s="79">
        <f>(VLOOKUP($A77,'Occupancy Raw Data'!$B$8:$BE$51,'Occupancy Raw Data'!BC$3,FALSE))/100</f>
        <v>3.0135325312312302E-2</v>
      </c>
      <c r="K78" s="81">
        <f>(VLOOKUP($A77,'Occupancy Raw Data'!$B$8:$BE$51,'Occupancy Raw Data'!BE$3,FALSE))/100</f>
        <v>4.3687781691623497E-2</v>
      </c>
      <c r="M78" s="78">
        <f>(VLOOKUP($A77,'ADR Raw Data'!$B$6:$BE$49,'ADR Raw Data'!AT$1,FALSE))/100</f>
        <v>5.3318714596988101E-2</v>
      </c>
      <c r="N78" s="79">
        <f>(VLOOKUP($A77,'ADR Raw Data'!$B$6:$BE$49,'ADR Raw Data'!AU$1,FALSE))/100</f>
        <v>4.3234624052105097E-2</v>
      </c>
      <c r="O78" s="79">
        <f>(VLOOKUP($A77,'ADR Raw Data'!$B$6:$BE$49,'ADR Raw Data'!AV$1,FALSE))/100</f>
        <v>4.5458476757397399E-2</v>
      </c>
      <c r="P78" s="79">
        <f>(VLOOKUP($A77,'ADR Raw Data'!$B$6:$BE$49,'ADR Raw Data'!AW$1,FALSE))/100</f>
        <v>5.7128744120463294E-2</v>
      </c>
      <c r="Q78" s="79">
        <f>(VLOOKUP($A77,'ADR Raw Data'!$B$6:$BE$49,'ADR Raw Data'!AX$1,FALSE))/100</f>
        <v>5.9786092352442102E-2</v>
      </c>
      <c r="R78" s="79">
        <f>(VLOOKUP($A77,'ADR Raw Data'!$B$6:$BE$49,'ADR Raw Data'!AY$1,FALSE))/100</f>
        <v>5.1880165702542197E-2</v>
      </c>
      <c r="S78" s="80">
        <f>(VLOOKUP($A77,'ADR Raw Data'!$B$6:$BE$49,'ADR Raw Data'!BA$1,FALSE))/100</f>
        <v>9.4767806732826698E-2</v>
      </c>
      <c r="T78" s="80">
        <f>(VLOOKUP($A77,'ADR Raw Data'!$B$6:$BE$49,'ADR Raw Data'!BB$1,FALSE))/100</f>
        <v>9.7973660829462211E-2</v>
      </c>
      <c r="U78" s="79">
        <f>(VLOOKUP($A77,'ADR Raw Data'!$B$6:$BE$49,'ADR Raw Data'!BC$1,FALSE))/100</f>
        <v>9.6283632056063301E-2</v>
      </c>
      <c r="V78" s="81">
        <f>(VLOOKUP($A77,'ADR Raw Data'!$B$6:$BE$49,'ADR Raw Data'!BE$1,FALSE))/100</f>
        <v>6.3468580432299596E-2</v>
      </c>
      <c r="X78" s="78">
        <f>(VLOOKUP($A77,'RevPAR Raw Data'!$B$6:$BE$49,'RevPAR Raw Data'!AT$1,FALSE))/100</f>
        <v>0.122593540298089</v>
      </c>
      <c r="Y78" s="79">
        <f>(VLOOKUP($A77,'RevPAR Raw Data'!$B$6:$BE$49,'RevPAR Raw Data'!AU$1,FALSE))/100</f>
        <v>7.77235245668811E-2</v>
      </c>
      <c r="Z78" s="79">
        <f>(VLOOKUP($A77,'RevPAR Raw Data'!$B$6:$BE$49,'RevPAR Raw Data'!AV$1,FALSE))/100</f>
        <v>0.130909576241069</v>
      </c>
      <c r="AA78" s="79">
        <f>(VLOOKUP($A77,'RevPAR Raw Data'!$B$6:$BE$49,'RevPAR Raw Data'!AW$1,FALSE))/100</f>
        <v>0.103205670242825</v>
      </c>
      <c r="AB78" s="79">
        <f>(VLOOKUP($A77,'RevPAR Raw Data'!$B$6:$BE$49,'RevPAR Raw Data'!AX$1,FALSE))/100</f>
        <v>8.383640406972781E-2</v>
      </c>
      <c r="AC78" s="79">
        <f>(VLOOKUP($A77,'RevPAR Raw Data'!$B$6:$BE$49,'RevPAR Raw Data'!AY$1,FALSE))/100</f>
        <v>0.10345661018079901</v>
      </c>
      <c r="AD78" s="80">
        <f>(VLOOKUP($A77,'RevPAR Raw Data'!$B$6:$BE$49,'RevPAR Raw Data'!BA$1,FALSE))/100</f>
        <v>0.120135742161587</v>
      </c>
      <c r="AE78" s="80">
        <f>(VLOOKUP($A77,'RevPAR Raw Data'!$B$6:$BE$49,'RevPAR Raw Data'!BB$1,FALSE))/100</f>
        <v>0.138875446117421</v>
      </c>
      <c r="AF78" s="79">
        <f>(VLOOKUP($A77,'RevPAR Raw Data'!$B$6:$BE$49,'RevPAR Raw Data'!BC$1,FALSE))/100</f>
        <v>0.129320495942636</v>
      </c>
      <c r="AG78" s="81">
        <f>(VLOOKUP($A77,'RevPAR Raw Data'!$B$6:$BE$49,'RevPAR Raw Data'!BE$1,FALSE))/100</f>
        <v>0.109929163610126</v>
      </c>
    </row>
    <row r="79" spans="1:33" x14ac:dyDescent="0.2">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x14ac:dyDescent="0.2">
      <c r="A80" s="132" t="s">
        <v>41</v>
      </c>
      <c r="B80" s="106">
        <f>(VLOOKUP($A80,'Occupancy Raw Data'!$B$8:$BE$45,'Occupancy Raw Data'!AG$3,FALSE))/100</f>
        <v>0.63898183861656699</v>
      </c>
      <c r="C80" s="107">
        <f>(VLOOKUP($A80,'Occupancy Raw Data'!$B$8:$BE$45,'Occupancy Raw Data'!AH$3,FALSE))/100</f>
        <v>0.68804439449283505</v>
      </c>
      <c r="D80" s="107">
        <f>(VLOOKUP($A80,'Occupancy Raw Data'!$B$8:$BE$45,'Occupancy Raw Data'!AI$3,FALSE))/100</f>
        <v>0.71513438321549794</v>
      </c>
      <c r="E80" s="107">
        <f>(VLOOKUP($A80,'Occupancy Raw Data'!$B$8:$BE$45,'Occupancy Raw Data'!AJ$3,FALSE))/100</f>
        <v>0.72205135404170606</v>
      </c>
      <c r="F80" s="107">
        <f>(VLOOKUP($A80,'Occupancy Raw Data'!$B$8:$BE$45,'Occupancy Raw Data'!AK$3,FALSE))/100</f>
        <v>0.76289593915107501</v>
      </c>
      <c r="G80" s="108">
        <f>(VLOOKUP($A80,'Occupancy Raw Data'!$B$8:$BE$45,'Occupancy Raw Data'!AL$3,FALSE))/100</f>
        <v>0.70543442183470706</v>
      </c>
      <c r="H80" s="88">
        <f>(VLOOKUP($A80,'Occupancy Raw Data'!$B$8:$BE$45,'Occupancy Raw Data'!AN$3,FALSE))/100</f>
        <v>0.87275070828760304</v>
      </c>
      <c r="I80" s="88">
        <f>(VLOOKUP($A80,'Occupancy Raw Data'!$B$8:$BE$45,'Occupancy Raw Data'!AO$3,FALSE))/100</f>
        <v>0.86243906174225904</v>
      </c>
      <c r="J80" s="108">
        <f>(VLOOKUP($A80,'Occupancy Raw Data'!$B$8:$BE$45,'Occupancy Raw Data'!AP$3,FALSE))/100</f>
        <v>0.86759488501493098</v>
      </c>
      <c r="K80" s="109">
        <f>(VLOOKUP($A80,'Occupancy Raw Data'!$B$8:$BE$45,'Occupancy Raw Data'!AR$3,FALSE))/100</f>
        <v>0.75177612119930104</v>
      </c>
      <c r="M80" s="110">
        <f>VLOOKUP($A80,'ADR Raw Data'!$B$6:$BE$43,'ADR Raw Data'!AG$1,FALSE)</f>
        <v>144.91874375587099</v>
      </c>
      <c r="N80" s="111">
        <f>VLOOKUP($A80,'ADR Raw Data'!$B$6:$BE$43,'ADR Raw Data'!AH$1,FALSE)</f>
        <v>143.75877523504499</v>
      </c>
      <c r="O80" s="111">
        <f>VLOOKUP($A80,'ADR Raw Data'!$B$6:$BE$43,'ADR Raw Data'!AI$1,FALSE)</f>
        <v>148.32933333184599</v>
      </c>
      <c r="P80" s="111">
        <f>VLOOKUP($A80,'ADR Raw Data'!$B$6:$BE$43,'ADR Raw Data'!AJ$1,FALSE)</f>
        <v>147.45796040810501</v>
      </c>
      <c r="Q80" s="111">
        <f>VLOOKUP($A80,'ADR Raw Data'!$B$6:$BE$43,'ADR Raw Data'!AK$1,FALSE)</f>
        <v>155.58683739858401</v>
      </c>
      <c r="R80" s="112">
        <f>VLOOKUP($A80,'ADR Raw Data'!$B$6:$BE$43,'ADR Raw Data'!AL$1,FALSE)</f>
        <v>148.212367975642</v>
      </c>
      <c r="S80" s="111">
        <f>VLOOKUP($A80,'ADR Raw Data'!$B$6:$BE$43,'ADR Raw Data'!AN$1,FALSE)</f>
        <v>201.518911886762</v>
      </c>
      <c r="T80" s="111">
        <f>VLOOKUP($A80,'ADR Raw Data'!$B$6:$BE$43,'ADR Raw Data'!AO$1,FALSE)</f>
        <v>199.084678846239</v>
      </c>
      <c r="U80" s="112">
        <f>VLOOKUP($A80,'ADR Raw Data'!$B$6:$BE$43,'ADR Raw Data'!AP$1,FALSE)</f>
        <v>200.30902827876</v>
      </c>
      <c r="V80" s="113">
        <f>VLOOKUP($A80,'ADR Raw Data'!$B$6:$BE$43,'ADR Raw Data'!AR$1,FALSE)</f>
        <v>165.39403580404201</v>
      </c>
      <c r="X80" s="110">
        <f>VLOOKUP($A80,'RevPAR Raw Data'!$B$6:$BE$43,'RevPAR Raw Data'!AG$1,FALSE)</f>
        <v>92.600445335129805</v>
      </c>
      <c r="Y80" s="111">
        <f>VLOOKUP($A80,'RevPAR Raw Data'!$B$6:$BE$43,'RevPAR Raw Data'!AH$1,FALSE)</f>
        <v>98.912419459628495</v>
      </c>
      <c r="Z80" s="111">
        <f>VLOOKUP($A80,'RevPAR Raw Data'!$B$6:$BE$43,'RevPAR Raw Data'!AI$1,FALSE)</f>
        <v>106.075406305035</v>
      </c>
      <c r="AA80" s="111">
        <f>VLOOKUP($A80,'RevPAR Raw Data'!$B$6:$BE$43,'RevPAR Raw Data'!AJ$1,FALSE)</f>
        <v>106.47221997690001</v>
      </c>
      <c r="AB80" s="111">
        <f>VLOOKUP($A80,'RevPAR Raw Data'!$B$6:$BE$43,'RevPAR Raw Data'!AK$1,FALSE)</f>
        <v>118.696566436739</v>
      </c>
      <c r="AC80" s="112">
        <f>VLOOKUP($A80,'RevPAR Raw Data'!$B$6:$BE$43,'RevPAR Raw Data'!AL$1,FALSE)</f>
        <v>104.55410611165</v>
      </c>
      <c r="AD80" s="111">
        <f>VLOOKUP($A80,'RevPAR Raw Data'!$B$6:$BE$43,'RevPAR Raw Data'!AN$1,FALSE)</f>
        <v>175.87577308251801</v>
      </c>
      <c r="AE80" s="111">
        <f>VLOOKUP($A80,'RevPAR Raw Data'!$B$6:$BE$43,'RevPAR Raw Data'!AO$1,FALSE)</f>
        <v>171.69840363140901</v>
      </c>
      <c r="AF80" s="112">
        <f>VLOOKUP($A80,'RevPAR Raw Data'!$B$6:$BE$43,'RevPAR Raw Data'!AP$1,FALSE)</f>
        <v>173.78708835696401</v>
      </c>
      <c r="AG80" s="113">
        <f>VLOOKUP($A80,'RevPAR Raw Data'!$B$6:$BE$43,'RevPAR Raw Data'!AR$1,FALSE)</f>
        <v>124.33928670626101</v>
      </c>
    </row>
    <row r="81" spans="1:33" x14ac:dyDescent="0.2">
      <c r="A81" s="90" t="s">
        <v>14</v>
      </c>
      <c r="B81" s="78">
        <f>(VLOOKUP($A80,'Occupancy Raw Data'!$B$8:$BE$51,'Occupancy Raw Data'!AT$3,FALSE))/100</f>
        <v>3.2183109186646297E-2</v>
      </c>
      <c r="C81" s="79">
        <f>(VLOOKUP($A80,'Occupancy Raw Data'!$B$8:$BE$51,'Occupancy Raw Data'!AU$3,FALSE))/100</f>
        <v>-1.53233040138794E-2</v>
      </c>
      <c r="D81" s="79">
        <f>(VLOOKUP($A80,'Occupancy Raw Data'!$B$8:$BE$51,'Occupancy Raw Data'!AV$3,FALSE))/100</f>
        <v>-7.9118984808822408E-3</v>
      </c>
      <c r="E81" s="79">
        <f>(VLOOKUP($A80,'Occupancy Raw Data'!$B$8:$BE$51,'Occupancy Raw Data'!AW$3,FALSE))/100</f>
        <v>-2.51023442714156E-2</v>
      </c>
      <c r="F81" s="79">
        <f>(VLOOKUP($A80,'Occupancy Raw Data'!$B$8:$BE$51,'Occupancy Raw Data'!AX$3,FALSE))/100</f>
        <v>-2.3433897191281399E-2</v>
      </c>
      <c r="G81" s="79">
        <f>(VLOOKUP($A80,'Occupancy Raw Data'!$B$8:$BE$51,'Occupancy Raw Data'!AY$3,FALSE))/100</f>
        <v>-9.3775652660188797E-3</v>
      </c>
      <c r="H81" s="80">
        <f>(VLOOKUP($A80,'Occupancy Raw Data'!$B$8:$BE$51,'Occupancy Raw Data'!BA$3,FALSE))/100</f>
        <v>2.9391170979840599E-2</v>
      </c>
      <c r="I81" s="80">
        <f>(VLOOKUP($A80,'Occupancy Raw Data'!$B$8:$BE$51,'Occupancy Raw Data'!BB$3,FALSE))/100</f>
        <v>2.85734746227926E-2</v>
      </c>
      <c r="J81" s="79">
        <f>(VLOOKUP($A80,'Occupancy Raw Data'!$B$8:$BE$51,'Occupancy Raw Data'!BC$3,FALSE))/100</f>
        <v>2.8984590004567302E-2</v>
      </c>
      <c r="K81" s="81">
        <f>(VLOOKUP($A80,'Occupancy Raw Data'!$B$8:$BE$51,'Occupancy Raw Data'!BE$3,FALSE))/100</f>
        <v>2.95711180432568E-3</v>
      </c>
      <c r="M81" s="78">
        <f>(VLOOKUP($A80,'ADR Raw Data'!$B$6:$BE$49,'ADR Raw Data'!AT$1,FALSE))/100</f>
        <v>1.3559935332778701E-2</v>
      </c>
      <c r="N81" s="79">
        <f>(VLOOKUP($A80,'ADR Raw Data'!$B$6:$BE$49,'ADR Raw Data'!AU$1,FALSE))/100</f>
        <v>-3.1419224020171999E-2</v>
      </c>
      <c r="O81" s="79">
        <f>(VLOOKUP($A80,'ADR Raw Data'!$B$6:$BE$49,'ADR Raw Data'!AV$1,FALSE))/100</f>
        <v>-1.2719916111881599E-2</v>
      </c>
      <c r="P81" s="79">
        <f>(VLOOKUP($A80,'ADR Raw Data'!$B$6:$BE$49,'ADR Raw Data'!AW$1,FALSE))/100</f>
        <v>-4.4270439767711299E-2</v>
      </c>
      <c r="Q81" s="79">
        <f>(VLOOKUP($A80,'ADR Raw Data'!$B$6:$BE$49,'ADR Raw Data'!AX$1,FALSE))/100</f>
        <v>-5.1268863194581099E-2</v>
      </c>
      <c r="R81" s="79">
        <f>(VLOOKUP($A80,'ADR Raw Data'!$B$6:$BE$49,'ADR Raw Data'!AY$1,FALSE))/100</f>
        <v>-2.8002402212059397E-2</v>
      </c>
      <c r="S81" s="80">
        <f>(VLOOKUP($A80,'ADR Raw Data'!$B$6:$BE$49,'ADR Raw Data'!BA$1,FALSE))/100</f>
        <v>3.09470956795347E-2</v>
      </c>
      <c r="T81" s="80">
        <f>(VLOOKUP($A80,'ADR Raw Data'!$B$6:$BE$49,'ADR Raw Data'!BB$1,FALSE))/100</f>
        <v>2.2525025730404099E-2</v>
      </c>
      <c r="U81" s="79">
        <f>(VLOOKUP($A80,'ADR Raw Data'!$B$6:$BE$49,'ADR Raw Data'!BC$1,FALSE))/100</f>
        <v>2.6770207949785799E-2</v>
      </c>
      <c r="V81" s="81">
        <f>(VLOOKUP($A80,'ADR Raw Data'!$B$6:$BE$49,'ADR Raw Data'!BE$1,FALSE))/100</f>
        <v>-4.7123441730293706E-3</v>
      </c>
      <c r="X81" s="78">
        <f>(VLOOKUP($A80,'RevPAR Raw Data'!$B$6:$BE$49,'RevPAR Raw Data'!AT$1,FALSE))/100</f>
        <v>4.6179445398803705E-2</v>
      </c>
      <c r="Y81" s="79">
        <f>(VLOOKUP($A80,'RevPAR Raw Data'!$B$6:$BE$49,'RevPAR Raw Data'!AU$1,FALSE))/100</f>
        <v>-4.6261081712510102E-2</v>
      </c>
      <c r="Z81" s="79">
        <f>(VLOOKUP($A80,'RevPAR Raw Data'!$B$6:$BE$49,'RevPAR Raw Data'!AV$1,FALSE))/100</f>
        <v>-2.0531175907801302E-2</v>
      </c>
      <c r="AA81" s="79">
        <f>(VLOOKUP($A80,'RevPAR Raw Data'!$B$6:$BE$49,'RevPAR Raw Data'!AW$1,FALSE))/100</f>
        <v>-6.8261492219030898E-2</v>
      </c>
      <c r="AB81" s="79">
        <f>(VLOOKUP($A80,'RevPAR Raw Data'!$B$6:$BE$49,'RevPAR Raw Data'!AX$1,FALSE))/100</f>
        <v>-7.3501331116646793E-2</v>
      </c>
      <c r="AC81" s="79">
        <f>(VLOOKUP($A80,'RevPAR Raw Data'!$B$6:$BE$49,'RevPAR Raw Data'!AY$1,FALSE))/100</f>
        <v>-3.7117373123729397E-2</v>
      </c>
      <c r="AD81" s="80">
        <f>(VLOOKUP($A80,'RevPAR Raw Data'!$B$6:$BE$49,'RevPAR Raw Data'!BA$1,FALSE))/100</f>
        <v>6.1247838039822096E-2</v>
      </c>
      <c r="AE81" s="80">
        <f>(VLOOKUP($A80,'RevPAR Raw Data'!$B$6:$BE$49,'RevPAR Raw Data'!BB$1,FALSE))/100</f>
        <v>5.1742118604282197E-2</v>
      </c>
      <c r="AF81" s="79">
        <f>(VLOOKUP($A80,'RevPAR Raw Data'!$B$6:$BE$49,'RevPAR Raw Data'!BC$1,FALSE))/100</f>
        <v>5.6530721456114597E-2</v>
      </c>
      <c r="AG81" s="81">
        <f>(VLOOKUP($A80,'RevPAR Raw Data'!$B$6:$BE$49,'RevPAR Raw Data'!BE$1,FALSE))/100</f>
        <v>-1.7691672972837999E-3</v>
      </c>
    </row>
    <row r="82" spans="1:33" x14ac:dyDescent="0.2">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x14ac:dyDescent="0.2">
      <c r="A83" s="105" t="s">
        <v>42</v>
      </c>
      <c r="B83" s="106">
        <f>(VLOOKUP($A83,'Occupancy Raw Data'!$B$8:$BE$45,'Occupancy Raw Data'!AG$3,FALSE))/100</f>
        <v>0.66506195579370297</v>
      </c>
      <c r="C83" s="107">
        <f>(VLOOKUP($A83,'Occupancy Raw Data'!$B$8:$BE$45,'Occupancy Raw Data'!AH$3,FALSE))/100</f>
        <v>0.77285666443402501</v>
      </c>
      <c r="D83" s="107">
        <f>(VLOOKUP($A83,'Occupancy Raw Data'!$B$8:$BE$45,'Occupancy Raw Data'!AI$3,FALSE))/100</f>
        <v>0.80002511721366298</v>
      </c>
      <c r="E83" s="107">
        <f>(VLOOKUP($A83,'Occupancy Raw Data'!$B$8:$BE$45,'Occupancy Raw Data'!AJ$3,FALSE))/100</f>
        <v>0.79542029470863995</v>
      </c>
      <c r="F83" s="107">
        <f>(VLOOKUP($A83,'Occupancy Raw Data'!$B$8:$BE$45,'Occupancy Raw Data'!AK$3,FALSE))/100</f>
        <v>0.79483422638981904</v>
      </c>
      <c r="G83" s="108">
        <f>(VLOOKUP($A83,'Occupancy Raw Data'!$B$8:$BE$45,'Occupancy Raw Data'!AL$3,FALSE))/100</f>
        <v>0.76563965170796999</v>
      </c>
      <c r="H83" s="88">
        <f>(VLOOKUP($A83,'Occupancy Raw Data'!$B$8:$BE$45,'Occupancy Raw Data'!AN$3,FALSE))/100</f>
        <v>0.88450267916945702</v>
      </c>
      <c r="I83" s="88">
        <f>(VLOOKUP($A83,'Occupancy Raw Data'!$B$8:$BE$45,'Occupancy Raw Data'!AO$3,FALSE))/100</f>
        <v>0.852687541862022</v>
      </c>
      <c r="J83" s="108">
        <f>(VLOOKUP($A83,'Occupancy Raw Data'!$B$8:$BE$45,'Occupancy Raw Data'!AP$3,FALSE))/100</f>
        <v>0.86859511051574001</v>
      </c>
      <c r="K83" s="109">
        <f>(VLOOKUP($A83,'Occupancy Raw Data'!$B$8:$BE$45,'Occupancy Raw Data'!AR$3,FALSE))/100</f>
        <v>0.79505549708161793</v>
      </c>
      <c r="M83" s="110">
        <f>VLOOKUP($A83,'ADR Raw Data'!$B$6:$BE$43,'ADR Raw Data'!AG$1,FALSE)</f>
        <v>103.09345816075999</v>
      </c>
      <c r="N83" s="111">
        <f>VLOOKUP($A83,'ADR Raw Data'!$B$6:$BE$43,'ADR Raw Data'!AH$1,FALSE)</f>
        <v>107.830103753656</v>
      </c>
      <c r="O83" s="111">
        <f>VLOOKUP($A83,'ADR Raw Data'!$B$6:$BE$43,'ADR Raw Data'!AI$1,FALSE)</f>
        <v>111.60138700224999</v>
      </c>
      <c r="P83" s="111">
        <f>VLOOKUP($A83,'ADR Raw Data'!$B$6:$BE$43,'ADR Raw Data'!AJ$1,FALSE)</f>
        <v>111.259673038261</v>
      </c>
      <c r="Q83" s="111">
        <f>VLOOKUP($A83,'ADR Raw Data'!$B$6:$BE$43,'ADR Raw Data'!AK$1,FALSE)</f>
        <v>111.66924592616</v>
      </c>
      <c r="R83" s="112">
        <f>VLOOKUP($A83,'ADR Raw Data'!$B$6:$BE$43,'ADR Raw Data'!AL$1,FALSE)</f>
        <v>109.30505065283</v>
      </c>
      <c r="S83" s="111">
        <f>VLOOKUP($A83,'ADR Raw Data'!$B$6:$BE$43,'ADR Raw Data'!AN$1,FALSE)</f>
        <v>146.721300586871</v>
      </c>
      <c r="T83" s="111">
        <f>VLOOKUP($A83,'ADR Raw Data'!$B$6:$BE$43,'ADR Raw Data'!AO$1,FALSE)</f>
        <v>142.64357871274899</v>
      </c>
      <c r="U83" s="112">
        <f>VLOOKUP($A83,'ADR Raw Data'!$B$6:$BE$43,'ADR Raw Data'!AP$1,FALSE)</f>
        <v>144.71977962552401</v>
      </c>
      <c r="V83" s="113">
        <f>VLOOKUP($A83,'ADR Raw Data'!$B$6:$BE$43,'ADR Raw Data'!AR$1,FALSE)</f>
        <v>120.35946690385499</v>
      </c>
      <c r="X83" s="110">
        <f>VLOOKUP($A83,'RevPAR Raw Data'!$B$6:$BE$43,'RevPAR Raw Data'!AG$1,FALSE)</f>
        <v>68.5635369139316</v>
      </c>
      <c r="Y83" s="111">
        <f>VLOOKUP($A83,'RevPAR Raw Data'!$B$6:$BE$43,'RevPAR Raw Data'!AH$1,FALSE)</f>
        <v>83.337214312625505</v>
      </c>
      <c r="Z83" s="111">
        <f>VLOOKUP($A83,'RevPAR Raw Data'!$B$6:$BE$43,'RevPAR Raw Data'!AI$1,FALSE)</f>
        <v>89.283912717682497</v>
      </c>
      <c r="AA83" s="111">
        <f>VLOOKUP($A83,'RevPAR Raw Data'!$B$6:$BE$43,'RevPAR Raw Data'!AJ$1,FALSE)</f>
        <v>88.498201917280596</v>
      </c>
      <c r="AB83" s="111">
        <f>VLOOKUP($A83,'RevPAR Raw Data'!$B$6:$BE$43,'RevPAR Raw Data'!AK$1,FALSE)</f>
        <v>88.758538697253798</v>
      </c>
      <c r="AC83" s="112">
        <f>VLOOKUP($A83,'RevPAR Raw Data'!$B$6:$BE$43,'RevPAR Raw Data'!AL$1,FALSE)</f>
        <v>83.688280911754802</v>
      </c>
      <c r="AD83" s="111">
        <f>VLOOKUP($A83,'RevPAR Raw Data'!$B$6:$BE$43,'RevPAR Raw Data'!AN$1,FALSE)</f>
        <v>129.775383460314</v>
      </c>
      <c r="AE83" s="111">
        <f>VLOOKUP($A83,'RevPAR Raw Data'!$B$6:$BE$43,'RevPAR Raw Data'!AO$1,FALSE)</f>
        <v>121.630402494976</v>
      </c>
      <c r="AF83" s="112">
        <f>VLOOKUP($A83,'RevPAR Raw Data'!$B$6:$BE$43,'RevPAR Raw Data'!AP$1,FALSE)</f>
        <v>125.70289297764501</v>
      </c>
      <c r="AG83" s="113">
        <f>VLOOKUP($A83,'RevPAR Raw Data'!$B$6:$BE$43,'RevPAR Raw Data'!AR$1,FALSE)</f>
        <v>95.692455787723603</v>
      </c>
    </row>
    <row r="84" spans="1:33" x14ac:dyDescent="0.2">
      <c r="A84" s="90" t="s">
        <v>14</v>
      </c>
      <c r="B84" s="78">
        <f>(VLOOKUP($A83,'Occupancy Raw Data'!$B$8:$BE$51,'Occupancy Raw Data'!AT$3,FALSE))/100</f>
        <v>4.3111334575964506E-2</v>
      </c>
      <c r="C84" s="79">
        <f>(VLOOKUP($A83,'Occupancy Raw Data'!$B$8:$BE$51,'Occupancy Raw Data'!AU$3,FALSE))/100</f>
        <v>1.44834094094487E-2</v>
      </c>
      <c r="D84" s="79">
        <f>(VLOOKUP($A83,'Occupancy Raw Data'!$B$8:$BE$51,'Occupancy Raw Data'!AV$3,FALSE))/100</f>
        <v>1.4755383705410501E-2</v>
      </c>
      <c r="E84" s="79">
        <f>(VLOOKUP($A83,'Occupancy Raw Data'!$B$8:$BE$51,'Occupancy Raw Data'!AW$3,FALSE))/100</f>
        <v>1.3335308079908702E-2</v>
      </c>
      <c r="F84" s="79">
        <f>(VLOOKUP($A83,'Occupancy Raw Data'!$B$8:$BE$51,'Occupancy Raw Data'!AX$3,FALSE))/100</f>
        <v>-1.97325500621848E-2</v>
      </c>
      <c r="G84" s="79">
        <f>(VLOOKUP($A83,'Occupancy Raw Data'!$B$8:$BE$51,'Occupancy Raw Data'!AY$3,FALSE))/100</f>
        <v>1.1793417421959501E-2</v>
      </c>
      <c r="H84" s="80">
        <f>(VLOOKUP($A83,'Occupancy Raw Data'!$B$8:$BE$51,'Occupancy Raw Data'!BA$3,FALSE))/100</f>
        <v>1.47742092079303E-2</v>
      </c>
      <c r="I84" s="80">
        <f>(VLOOKUP($A83,'Occupancy Raw Data'!$B$8:$BE$51,'Occupancy Raw Data'!BB$3,FALSE))/100</f>
        <v>1.49172154186188E-2</v>
      </c>
      <c r="J84" s="79">
        <f>(VLOOKUP($A83,'Occupancy Raw Data'!$B$8:$BE$51,'Occupancy Raw Data'!BC$3,FALSE))/100</f>
        <v>1.48443977594994E-2</v>
      </c>
      <c r="K84" s="81">
        <f>(VLOOKUP($A83,'Occupancy Raw Data'!$B$8:$BE$51,'Occupancy Raw Data'!BE$3,FALSE))/100</f>
        <v>1.27437845975591E-2</v>
      </c>
      <c r="M84" s="78">
        <f>(VLOOKUP($A83,'ADR Raw Data'!$B$6:$BE$49,'ADR Raw Data'!AT$1,FALSE))/100</f>
        <v>-8.3640230382920604E-3</v>
      </c>
      <c r="N84" s="79">
        <f>(VLOOKUP($A83,'ADR Raw Data'!$B$6:$BE$49,'ADR Raw Data'!AU$1,FALSE))/100</f>
        <v>-1.6564502502073798E-2</v>
      </c>
      <c r="O84" s="79">
        <f>(VLOOKUP($A83,'ADR Raw Data'!$B$6:$BE$49,'ADR Raw Data'!AV$1,FALSE))/100</f>
        <v>-1.0289403010924202E-2</v>
      </c>
      <c r="P84" s="79">
        <f>(VLOOKUP($A83,'ADR Raw Data'!$B$6:$BE$49,'ADR Raw Data'!AW$1,FALSE))/100</f>
        <v>-3.12553978916702E-2</v>
      </c>
      <c r="Q84" s="79">
        <f>(VLOOKUP($A83,'ADR Raw Data'!$B$6:$BE$49,'ADR Raw Data'!AX$1,FALSE))/100</f>
        <v>-4.1772918093298098E-2</v>
      </c>
      <c r="R84" s="79">
        <f>(VLOOKUP($A83,'ADR Raw Data'!$B$6:$BE$49,'ADR Raw Data'!AY$1,FALSE))/100</f>
        <v>-2.3137287548860699E-2</v>
      </c>
      <c r="S84" s="80">
        <f>(VLOOKUP($A83,'ADR Raw Data'!$B$6:$BE$49,'ADR Raw Data'!BA$1,FALSE))/100</f>
        <v>1.5907435408637101E-2</v>
      </c>
      <c r="T84" s="80">
        <f>(VLOOKUP($A83,'ADR Raw Data'!$B$6:$BE$49,'ADR Raw Data'!BB$1,FALSE))/100</f>
        <v>1.6136592236438301E-2</v>
      </c>
      <c r="U84" s="79">
        <f>(VLOOKUP($A83,'ADR Raw Data'!$B$6:$BE$49,'ADR Raw Data'!BC$1,FALSE))/100</f>
        <v>1.6017272585063899E-2</v>
      </c>
      <c r="V84" s="81">
        <f>(VLOOKUP($A83,'ADR Raw Data'!$B$6:$BE$49,'ADR Raw Data'!BE$1,FALSE))/100</f>
        <v>-8.6397175894290003E-3</v>
      </c>
      <c r="X84" s="78">
        <f>(VLOOKUP($A83,'RevPAR Raw Data'!$B$6:$BE$49,'RevPAR Raw Data'!AT$1,FALSE))/100</f>
        <v>3.4386727342067498E-2</v>
      </c>
      <c r="Y84" s="79">
        <f>(VLOOKUP($A83,'RevPAR Raw Data'!$B$6:$BE$49,'RevPAR Raw Data'!AU$1,FALSE))/100</f>
        <v>-2.32100356402644E-3</v>
      </c>
      <c r="Z84" s="79">
        <f>(VLOOKUP($A83,'RevPAR Raw Data'!$B$6:$BE$49,'RevPAR Raw Data'!AV$1,FALSE))/100</f>
        <v>4.31415660496055E-3</v>
      </c>
      <c r="AA84" s="79">
        <f>(VLOOKUP($A83,'RevPAR Raw Data'!$B$6:$BE$49,'RevPAR Raw Data'!AW$1,FALSE))/100</f>
        <v>-1.8336890171807001E-2</v>
      </c>
      <c r="AB84" s="79">
        <f>(VLOOKUP($A83,'RevPAR Raw Data'!$B$6:$BE$49,'RevPAR Raw Data'!AX$1,FALSE))/100</f>
        <v>-6.0681181957963404E-2</v>
      </c>
      <c r="AC84" s="79">
        <f>(VLOOKUP($A83,'RevPAR Raw Data'!$B$6:$BE$49,'RevPAR Raw Data'!AY$1,FALSE))/100</f>
        <v>-1.1616737816976801E-2</v>
      </c>
      <c r="AD84" s="80">
        <f>(VLOOKUP($A83,'RevPAR Raw Data'!$B$6:$BE$49,'RevPAR Raw Data'!BA$1,FALSE))/100</f>
        <v>3.09166643952563E-2</v>
      </c>
      <c r="AE84" s="80">
        <f>(VLOOKUP($A83,'RevPAR Raw Data'!$B$6:$BE$49,'RevPAR Raw Data'!BB$1,FALSE))/100</f>
        <v>3.1294520677570499E-2</v>
      </c>
      <c r="AF84" s="79">
        <f>(VLOOKUP($A83,'RevPAR Raw Data'!$B$6:$BE$49,'RevPAR Raw Data'!BC$1,FALSE))/100</f>
        <v>3.1099437109838403E-2</v>
      </c>
      <c r="AG84" s="81">
        <f>(VLOOKUP($A83,'RevPAR Raw Data'!$B$6:$BE$49,'RevPAR Raw Data'!BE$1,FALSE))/100</f>
        <v>3.9939643081867001E-3</v>
      </c>
    </row>
    <row r="85" spans="1:33" x14ac:dyDescent="0.2">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x14ac:dyDescent="0.2">
      <c r="A86" s="105" t="s">
        <v>43</v>
      </c>
      <c r="B86" s="106">
        <f>(VLOOKUP($A86,'Occupancy Raw Data'!$B$8:$BE$45,'Occupancy Raw Data'!AG$3,FALSE))/100</f>
        <v>0.63430547632629697</v>
      </c>
      <c r="C86" s="107">
        <f>(VLOOKUP($A86,'Occupancy Raw Data'!$B$8:$BE$45,'Occupancy Raw Data'!AH$3,FALSE))/100</f>
        <v>0.69078009127210394</v>
      </c>
      <c r="D86" s="107">
        <f>(VLOOKUP($A86,'Occupancy Raw Data'!$B$8:$BE$45,'Occupancy Raw Data'!AI$3,FALSE))/100</f>
        <v>0.71948088990302295</v>
      </c>
      <c r="E86" s="107">
        <f>(VLOOKUP($A86,'Occupancy Raw Data'!$B$8:$BE$45,'Occupancy Raw Data'!AJ$3,FALSE))/100</f>
        <v>0.72853679406731298</v>
      </c>
      <c r="F86" s="107">
        <f>(VLOOKUP($A86,'Occupancy Raw Data'!$B$8:$BE$45,'Occupancy Raw Data'!AK$3,FALSE))/100</f>
        <v>0.76183685111237809</v>
      </c>
      <c r="G86" s="108">
        <f>(VLOOKUP($A86,'Occupancy Raw Data'!$B$8:$BE$45,'Occupancy Raw Data'!AL$3,FALSE))/100</f>
        <v>0.70698802053622301</v>
      </c>
      <c r="H86" s="88">
        <f>(VLOOKUP($A86,'Occupancy Raw Data'!$B$8:$BE$45,'Occupancy Raw Data'!AN$3,FALSE))/100</f>
        <v>0.88077581289218398</v>
      </c>
      <c r="I86" s="88">
        <f>(VLOOKUP($A86,'Occupancy Raw Data'!$B$8:$BE$45,'Occupancy Raw Data'!AO$3,FALSE))/100</f>
        <v>0.86426839703365599</v>
      </c>
      <c r="J86" s="108">
        <f>(VLOOKUP($A86,'Occupancy Raw Data'!$B$8:$BE$45,'Occupancy Raw Data'!AP$3,FALSE))/100</f>
        <v>0.87252210496291993</v>
      </c>
      <c r="K86" s="109">
        <f>(VLOOKUP($A86,'Occupancy Raw Data'!$B$8:$BE$45,'Occupancy Raw Data'!AR$3,FALSE))/100</f>
        <v>0.75428347322956502</v>
      </c>
      <c r="M86" s="110">
        <f>VLOOKUP($A86,'ADR Raw Data'!$B$6:$BE$43,'ADR Raw Data'!AG$1,FALSE)</f>
        <v>91.097851424877703</v>
      </c>
      <c r="N86" s="111">
        <f>VLOOKUP($A86,'ADR Raw Data'!$B$6:$BE$43,'ADR Raw Data'!AH$1,FALSE)</f>
        <v>92.016778776774103</v>
      </c>
      <c r="O86" s="111">
        <f>VLOOKUP($A86,'ADR Raw Data'!$B$6:$BE$43,'ADR Raw Data'!AI$1,FALSE)</f>
        <v>93.152143047571798</v>
      </c>
      <c r="P86" s="111">
        <f>VLOOKUP($A86,'ADR Raw Data'!$B$6:$BE$43,'ADR Raw Data'!AJ$1,FALSE)</f>
        <v>94.643791964373094</v>
      </c>
      <c r="Q86" s="111">
        <f>VLOOKUP($A86,'ADR Raw Data'!$B$6:$BE$43,'ADR Raw Data'!AK$1,FALSE)</f>
        <v>96.840488333021298</v>
      </c>
      <c r="R86" s="112">
        <f>VLOOKUP($A86,'ADR Raw Data'!$B$6:$BE$43,'ADR Raw Data'!AL$1,FALSE)</f>
        <v>93.663977184612904</v>
      </c>
      <c r="S86" s="111">
        <f>VLOOKUP($A86,'ADR Raw Data'!$B$6:$BE$43,'ADR Raw Data'!AN$1,FALSE)</f>
        <v>134.98740316547901</v>
      </c>
      <c r="T86" s="111">
        <f>VLOOKUP($A86,'ADR Raw Data'!$B$6:$BE$43,'ADR Raw Data'!AO$1,FALSE)</f>
        <v>131.78537931603401</v>
      </c>
      <c r="U86" s="112">
        <f>VLOOKUP($A86,'ADR Raw Data'!$B$6:$BE$43,'ADR Raw Data'!AP$1,FALSE)</f>
        <v>133.40153616916899</v>
      </c>
      <c r="V86" s="113">
        <f>VLOOKUP($A86,'ADR Raw Data'!$B$6:$BE$43,'ADR Raw Data'!AR$1,FALSE)</f>
        <v>106.797311133544</v>
      </c>
      <c r="X86" s="110">
        <f>VLOOKUP($A86,'RevPAR Raw Data'!$B$6:$BE$43,'RevPAR Raw Data'!AG$1,FALSE)</f>
        <v>57.7838660403593</v>
      </c>
      <c r="Y86" s="111">
        <f>VLOOKUP($A86,'RevPAR Raw Data'!$B$6:$BE$43,'RevPAR Raw Data'!AH$1,FALSE)</f>
        <v>63.563358841985099</v>
      </c>
      <c r="Z86" s="111">
        <f>VLOOKUP($A86,'RevPAR Raw Data'!$B$6:$BE$43,'RevPAR Raw Data'!AI$1,FALSE)</f>
        <v>67.021186776240697</v>
      </c>
      <c r="AA86" s="111">
        <f>VLOOKUP($A86,'RevPAR Raw Data'!$B$6:$BE$43,'RevPAR Raw Data'!AJ$1,FALSE)</f>
        <v>68.951484776098098</v>
      </c>
      <c r="AB86" s="111">
        <f>VLOOKUP($A86,'RevPAR Raw Data'!$B$6:$BE$43,'RevPAR Raw Data'!AK$1,FALSE)</f>
        <v>73.776652691813993</v>
      </c>
      <c r="AC86" s="112">
        <f>VLOOKUP($A86,'RevPAR Raw Data'!$B$6:$BE$43,'RevPAR Raw Data'!AL$1,FALSE)</f>
        <v>66.219309825299405</v>
      </c>
      <c r="AD86" s="111">
        <f>VLOOKUP($A86,'RevPAR Raw Data'!$B$6:$BE$43,'RevPAR Raw Data'!AN$1,FALSE)</f>
        <v>118.89363975328</v>
      </c>
      <c r="AE86" s="111">
        <f>VLOOKUP($A86,'RevPAR Raw Data'!$B$6:$BE$43,'RevPAR Raw Data'!AO$1,FALSE)</f>
        <v>113.897938533941</v>
      </c>
      <c r="AF86" s="112">
        <f>VLOOKUP($A86,'RevPAR Raw Data'!$B$6:$BE$43,'RevPAR Raw Data'!AP$1,FALSE)</f>
        <v>116.39578914361</v>
      </c>
      <c r="AG86" s="113">
        <f>VLOOKUP($A86,'RevPAR Raw Data'!$B$6:$BE$43,'RevPAR Raw Data'!AR$1,FALSE)</f>
        <v>80.555446773388397</v>
      </c>
    </row>
    <row r="87" spans="1:33" x14ac:dyDescent="0.2">
      <c r="A87" s="90" t="s">
        <v>14</v>
      </c>
      <c r="B87" s="78">
        <f>(VLOOKUP($A86,'Occupancy Raw Data'!$B$8:$BE$51,'Occupancy Raw Data'!AT$3,FALSE))/100</f>
        <v>6.4049694387897191E-2</v>
      </c>
      <c r="C87" s="79">
        <f>(VLOOKUP($A86,'Occupancy Raw Data'!$B$8:$BE$51,'Occupancy Raw Data'!AU$3,FALSE))/100</f>
        <v>1.8750214406198201E-2</v>
      </c>
      <c r="D87" s="79">
        <f>(VLOOKUP($A86,'Occupancy Raw Data'!$B$8:$BE$51,'Occupancy Raw Data'!AV$3,FALSE))/100</f>
        <v>3.9543877349967199E-4</v>
      </c>
      <c r="E87" s="79">
        <f>(VLOOKUP($A86,'Occupancy Raw Data'!$B$8:$BE$51,'Occupancy Raw Data'!AW$3,FALSE))/100</f>
        <v>1.9201780578238001E-2</v>
      </c>
      <c r="F87" s="79">
        <f>(VLOOKUP($A86,'Occupancy Raw Data'!$B$8:$BE$51,'Occupancy Raw Data'!AX$3,FALSE))/100</f>
        <v>1.5878274088829102E-2</v>
      </c>
      <c r="G87" s="79">
        <f>(VLOOKUP($A86,'Occupancy Raw Data'!$B$8:$BE$51,'Occupancy Raw Data'!AY$3,FALSE))/100</f>
        <v>2.2212332979600399E-2</v>
      </c>
      <c r="H87" s="80">
        <f>(VLOOKUP($A86,'Occupancy Raw Data'!$B$8:$BE$51,'Occupancy Raw Data'!BA$3,FALSE))/100</f>
        <v>6.0275741212457594E-2</v>
      </c>
      <c r="I87" s="80">
        <f>(VLOOKUP($A86,'Occupancy Raw Data'!$B$8:$BE$51,'Occupancy Raw Data'!BB$3,FALSE))/100</f>
        <v>4.2801501793201302E-2</v>
      </c>
      <c r="J87" s="79">
        <f>(VLOOKUP($A86,'Occupancy Raw Data'!$B$8:$BE$51,'Occupancy Raw Data'!BC$3,FALSE))/100</f>
        <v>5.1548676154272596E-2</v>
      </c>
      <c r="K87" s="81">
        <f>(VLOOKUP($A86,'Occupancy Raw Data'!$B$8:$BE$51,'Occupancy Raw Data'!BE$3,FALSE))/100</f>
        <v>3.1725266563061495E-2</v>
      </c>
      <c r="M87" s="78">
        <f>(VLOOKUP($A86,'ADR Raw Data'!$B$6:$BE$49,'ADR Raw Data'!AT$1,FALSE))/100</f>
        <v>1.6783387547054901E-3</v>
      </c>
      <c r="N87" s="79">
        <f>(VLOOKUP($A86,'ADR Raw Data'!$B$6:$BE$49,'ADR Raw Data'!AU$1,FALSE))/100</f>
        <v>-1.4034647568983401E-2</v>
      </c>
      <c r="O87" s="79">
        <f>(VLOOKUP($A86,'ADR Raw Data'!$B$6:$BE$49,'ADR Raw Data'!AV$1,FALSE))/100</f>
        <v>-3.61113372979091E-2</v>
      </c>
      <c r="P87" s="79">
        <f>(VLOOKUP($A86,'ADR Raw Data'!$B$6:$BE$49,'ADR Raw Data'!AW$1,FALSE))/100</f>
        <v>-9.934988065421731E-3</v>
      </c>
      <c r="Q87" s="79">
        <f>(VLOOKUP($A86,'ADR Raw Data'!$B$6:$BE$49,'ADR Raw Data'!AX$1,FALSE))/100</f>
        <v>-4.5842332090838801E-2</v>
      </c>
      <c r="R87" s="79">
        <f>(VLOOKUP($A86,'ADR Raw Data'!$B$6:$BE$49,'ADR Raw Data'!AY$1,FALSE))/100</f>
        <v>-2.2757622537401899E-2</v>
      </c>
      <c r="S87" s="80">
        <f>(VLOOKUP($A86,'ADR Raw Data'!$B$6:$BE$49,'ADR Raw Data'!BA$1,FALSE))/100</f>
        <v>2.9309123796711297E-2</v>
      </c>
      <c r="T87" s="80">
        <f>(VLOOKUP($A86,'ADR Raw Data'!$B$6:$BE$49,'ADR Raw Data'!BB$1,FALSE))/100</f>
        <v>-1.1022166108945299E-3</v>
      </c>
      <c r="U87" s="79">
        <f>(VLOOKUP($A86,'ADR Raw Data'!$B$6:$BE$49,'ADR Raw Data'!BC$1,FALSE))/100</f>
        <v>1.41765892167302E-2</v>
      </c>
      <c r="V87" s="81">
        <f>(VLOOKUP($A86,'ADR Raw Data'!$B$6:$BE$49,'ADR Raw Data'!BE$1,FALSE))/100</f>
        <v>-5.7870408624009191E-3</v>
      </c>
      <c r="X87" s="78">
        <f>(VLOOKUP($A86,'RevPAR Raw Data'!$B$6:$BE$49,'RevPAR Raw Data'!AT$1,FALSE))/100</f>
        <v>6.5835530226920902E-2</v>
      </c>
      <c r="Y87" s="79">
        <f>(VLOOKUP($A86,'RevPAR Raw Data'!$B$6:$BE$49,'RevPAR Raw Data'!AU$1,FALSE))/100</f>
        <v>4.4524141861810099E-3</v>
      </c>
      <c r="Z87" s="79">
        <f>(VLOOKUP($A86,'RevPAR Raw Data'!$B$6:$BE$49,'RevPAR Raw Data'!AV$1,FALSE))/100</f>
        <v>-3.5730178347339901E-2</v>
      </c>
      <c r="AA87" s="79">
        <f>(VLOOKUP($A86,'RevPAR Raw Data'!$B$6:$BE$49,'RevPAR Raw Data'!AW$1,FALSE))/100</f>
        <v>9.076023051936671E-3</v>
      </c>
      <c r="AB87" s="79">
        <f>(VLOOKUP($A86,'RevPAR Raw Data'!$B$6:$BE$49,'RevPAR Raw Data'!AX$1,FALSE))/100</f>
        <v>-3.0691955115819097E-2</v>
      </c>
      <c r="AC87" s="79">
        <f>(VLOOKUP($A86,'RevPAR Raw Data'!$B$6:$BE$49,'RevPAR Raw Data'!AY$1,FALSE))/100</f>
        <v>-1.05078944742634E-3</v>
      </c>
      <c r="AD87" s="80">
        <f>(VLOOKUP($A86,'RevPAR Raw Data'!$B$6:$BE$49,'RevPAR Raw Data'!BA$1,FALSE))/100</f>
        <v>9.1351494170303499E-2</v>
      </c>
      <c r="AE87" s="80">
        <f>(VLOOKUP($A86,'RevPAR Raw Data'!$B$6:$BE$49,'RevPAR Raw Data'!BB$1,FALSE))/100</f>
        <v>4.1652108656059096E-2</v>
      </c>
      <c r="AF87" s="79">
        <f>(VLOOKUP($A86,'RevPAR Raw Data'!$B$6:$BE$49,'RevPAR Raw Data'!BC$1,FALSE))/100</f>
        <v>6.6456049777508297E-2</v>
      </c>
      <c r="AG87" s="81">
        <f>(VLOOKUP($A86,'RevPAR Raw Data'!$B$6:$BE$49,'RevPAR Raw Data'!BE$1,FALSE))/100</f>
        <v>2.5754630286689603E-2</v>
      </c>
    </row>
    <row r="88" spans="1:33" x14ac:dyDescent="0.2">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x14ac:dyDescent="0.2">
      <c r="A89" s="105" t="s">
        <v>44</v>
      </c>
      <c r="B89" s="106">
        <f>(VLOOKUP($A89,'Occupancy Raw Data'!$B$8:$BE$45,'Occupancy Raw Data'!AG$3,FALSE))/100</f>
        <v>0.65250965250965198</v>
      </c>
      <c r="C89" s="107">
        <f>(VLOOKUP($A89,'Occupancy Raw Data'!$B$8:$BE$45,'Occupancy Raw Data'!AH$3,FALSE))/100</f>
        <v>0.719638469638469</v>
      </c>
      <c r="D89" s="107">
        <f>(VLOOKUP($A89,'Occupancy Raw Data'!$B$8:$BE$45,'Occupancy Raw Data'!AI$3,FALSE))/100</f>
        <v>0.76136363636363602</v>
      </c>
      <c r="E89" s="107">
        <f>(VLOOKUP($A89,'Occupancy Raw Data'!$B$8:$BE$45,'Occupancy Raw Data'!AJ$3,FALSE))/100</f>
        <v>0.76026676026675999</v>
      </c>
      <c r="F89" s="107">
        <f>(VLOOKUP($A89,'Occupancy Raw Data'!$B$8:$BE$45,'Occupancy Raw Data'!AK$3,FALSE))/100</f>
        <v>0.76053001053001001</v>
      </c>
      <c r="G89" s="108">
        <f>(VLOOKUP($A89,'Occupancy Raw Data'!$B$8:$BE$45,'Occupancy Raw Data'!AL$3,FALSE))/100</f>
        <v>0.73086170586170496</v>
      </c>
      <c r="H89" s="88">
        <f>(VLOOKUP($A89,'Occupancy Raw Data'!$B$8:$BE$45,'Occupancy Raw Data'!AN$3,FALSE))/100</f>
        <v>0.867321867321867</v>
      </c>
      <c r="I89" s="88">
        <f>(VLOOKUP($A89,'Occupancy Raw Data'!$B$8:$BE$45,'Occupancy Raw Data'!AO$3,FALSE))/100</f>
        <v>0.84099684099684002</v>
      </c>
      <c r="J89" s="108">
        <f>(VLOOKUP($A89,'Occupancy Raw Data'!$B$8:$BE$45,'Occupancy Raw Data'!AP$3,FALSE))/100</f>
        <v>0.85415935415935396</v>
      </c>
      <c r="K89" s="109">
        <f>(VLOOKUP($A89,'Occupancy Raw Data'!$B$8:$BE$45,'Occupancy Raw Data'!AR$3,FALSE))/100</f>
        <v>0.766089605375319</v>
      </c>
      <c r="M89" s="110">
        <f>VLOOKUP($A89,'ADR Raw Data'!$B$6:$BE$43,'ADR Raw Data'!AG$1,FALSE)</f>
        <v>118.533518329747</v>
      </c>
      <c r="N89" s="111">
        <f>VLOOKUP($A89,'ADR Raw Data'!$B$6:$BE$43,'ADR Raw Data'!AH$1,FALSE)</f>
        <v>125.06169057432</v>
      </c>
      <c r="O89" s="111">
        <f>VLOOKUP($A89,'ADR Raw Data'!$B$6:$BE$43,'ADR Raw Data'!AI$1,FALSE)</f>
        <v>128.83805938454401</v>
      </c>
      <c r="P89" s="111">
        <f>VLOOKUP($A89,'ADR Raw Data'!$B$6:$BE$43,'ADR Raw Data'!AJ$1,FALSE)</f>
        <v>130.032714040858</v>
      </c>
      <c r="Q89" s="111">
        <f>VLOOKUP($A89,'ADR Raw Data'!$B$6:$BE$43,'ADR Raw Data'!AK$1,FALSE)</f>
        <v>126.61543676589299</v>
      </c>
      <c r="R89" s="112">
        <f>VLOOKUP($A89,'ADR Raw Data'!$B$6:$BE$43,'ADR Raw Data'!AL$1,FALSE)</f>
        <v>126.040389819784</v>
      </c>
      <c r="S89" s="111">
        <f>VLOOKUP($A89,'ADR Raw Data'!$B$6:$BE$43,'ADR Raw Data'!AN$1,FALSE)</f>
        <v>164.32909613010901</v>
      </c>
      <c r="T89" s="111">
        <f>VLOOKUP($A89,'ADR Raw Data'!$B$6:$BE$43,'ADR Raw Data'!AO$1,FALSE)</f>
        <v>160.52669307700299</v>
      </c>
      <c r="U89" s="112">
        <f>VLOOKUP($A89,'ADR Raw Data'!$B$6:$BE$43,'ADR Raw Data'!AP$1,FALSE)</f>
        <v>162.457191935483</v>
      </c>
      <c r="V89" s="113">
        <f>VLOOKUP($A89,'ADR Raw Data'!$B$6:$BE$43,'ADR Raw Data'!AR$1,FALSE)</f>
        <v>137.64132749355599</v>
      </c>
      <c r="X89" s="110">
        <f>VLOOKUP($A89,'RevPAR Raw Data'!$B$6:$BE$43,'RevPAR Raw Data'!AG$1,FALSE)</f>
        <v>77.344264856089794</v>
      </c>
      <c r="Y89" s="111">
        <f>VLOOKUP($A89,'RevPAR Raw Data'!$B$6:$BE$43,'RevPAR Raw Data'!AH$1,FALSE)</f>
        <v>89.9992036153036</v>
      </c>
      <c r="Z89" s="111">
        <f>VLOOKUP($A89,'RevPAR Raw Data'!$B$6:$BE$43,'RevPAR Raw Data'!AI$1,FALSE)</f>
        <v>98.092613395050805</v>
      </c>
      <c r="AA89" s="111">
        <f>VLOOKUP($A89,'RevPAR Raw Data'!$B$6:$BE$43,'RevPAR Raw Data'!AJ$1,FALSE)</f>
        <v>98.8595502325377</v>
      </c>
      <c r="AB89" s="111">
        <f>VLOOKUP($A89,'RevPAR Raw Data'!$B$6:$BE$43,'RevPAR Raw Data'!AK$1,FALSE)</f>
        <v>96.294839456826907</v>
      </c>
      <c r="AC89" s="112">
        <f>VLOOKUP($A89,'RevPAR Raw Data'!$B$6:$BE$43,'RevPAR Raw Data'!AL$1,FALSE)</f>
        <v>92.118094311161798</v>
      </c>
      <c r="AD89" s="111">
        <f>VLOOKUP($A89,'RevPAR Raw Data'!$B$6:$BE$43,'RevPAR Raw Data'!AN$1,FALSE)</f>
        <v>142.52621851088099</v>
      </c>
      <c r="AE89" s="111">
        <f>VLOOKUP($A89,'RevPAR Raw Data'!$B$6:$BE$43,'RevPAR Raw Data'!AO$1,FALSE)</f>
        <v>135.00244177342901</v>
      </c>
      <c r="AF89" s="112">
        <f>VLOOKUP($A89,'RevPAR Raw Data'!$B$6:$BE$43,'RevPAR Raw Data'!AP$1,FALSE)</f>
        <v>138.76433014215499</v>
      </c>
      <c r="AG89" s="113">
        <f>VLOOKUP($A89,'RevPAR Raw Data'!$B$6:$BE$43,'RevPAR Raw Data'!AR$1,FALSE)</f>
        <v>105.44559026287401</v>
      </c>
    </row>
    <row r="90" spans="1:33" x14ac:dyDescent="0.2">
      <c r="A90" s="90" t="s">
        <v>14</v>
      </c>
      <c r="B90" s="78">
        <f>(VLOOKUP($A89,'Occupancy Raw Data'!$B$8:$BE$51,'Occupancy Raw Data'!AT$3,FALSE))/100</f>
        <v>2.8239395048905599E-2</v>
      </c>
      <c r="C90" s="79">
        <f>(VLOOKUP($A89,'Occupancy Raw Data'!$B$8:$BE$51,'Occupancy Raw Data'!AU$3,FALSE))/100</f>
        <v>8.6706915829010897E-3</v>
      </c>
      <c r="D90" s="79">
        <f>(VLOOKUP($A89,'Occupancy Raw Data'!$B$8:$BE$51,'Occupancy Raw Data'!AV$3,FALSE))/100</f>
        <v>2.2582005623242699E-2</v>
      </c>
      <c r="E90" s="79">
        <f>(VLOOKUP($A89,'Occupancy Raw Data'!$B$8:$BE$51,'Occupancy Raw Data'!AW$3,FALSE))/100</f>
        <v>-7.4827148807909208E-3</v>
      </c>
      <c r="F90" s="79">
        <f>(VLOOKUP($A89,'Occupancy Raw Data'!$B$8:$BE$51,'Occupancy Raw Data'!AX$3,FALSE))/100</f>
        <v>-6.7978729839082402E-2</v>
      </c>
      <c r="G90" s="79">
        <f>(VLOOKUP($A89,'Occupancy Raw Data'!$B$8:$BE$51,'Occupancy Raw Data'!AY$3,FALSE))/100</f>
        <v>-5.5196514591694598E-3</v>
      </c>
      <c r="H90" s="80">
        <f>(VLOOKUP($A89,'Occupancy Raw Data'!$B$8:$BE$51,'Occupancy Raw Data'!BA$3,FALSE))/100</f>
        <v>7.70838531865322E-3</v>
      </c>
      <c r="I90" s="80">
        <f>(VLOOKUP($A89,'Occupancy Raw Data'!$B$8:$BE$51,'Occupancy Raw Data'!BB$3,FALSE))/100</f>
        <v>-1.8823195036711498E-3</v>
      </c>
      <c r="J90" s="79">
        <f>(VLOOKUP($A89,'Occupancy Raw Data'!$B$8:$BE$51,'Occupancy Raw Data'!BC$3,FALSE))/100</f>
        <v>2.9640039677357897E-3</v>
      </c>
      <c r="K90" s="81">
        <f>(VLOOKUP($A89,'Occupancy Raw Data'!$B$8:$BE$51,'Occupancy Raw Data'!BE$3,FALSE))/100</f>
        <v>-2.85034313716526E-3</v>
      </c>
      <c r="M90" s="78">
        <f>(VLOOKUP($A89,'ADR Raw Data'!$B$6:$BE$49,'ADR Raw Data'!AT$1,FALSE))/100</f>
        <v>-3.2944525144756698E-3</v>
      </c>
      <c r="N90" s="79">
        <f>(VLOOKUP($A89,'ADR Raw Data'!$B$6:$BE$49,'ADR Raw Data'!AU$1,FALSE))/100</f>
        <v>-2.8447093387608202E-2</v>
      </c>
      <c r="O90" s="79">
        <f>(VLOOKUP($A89,'ADR Raw Data'!$B$6:$BE$49,'ADR Raw Data'!AV$1,FALSE))/100</f>
        <v>-3.0129693048106101E-2</v>
      </c>
      <c r="P90" s="79">
        <f>(VLOOKUP($A89,'ADR Raw Data'!$B$6:$BE$49,'ADR Raw Data'!AW$1,FALSE))/100</f>
        <v>-3.65252879886757E-2</v>
      </c>
      <c r="Q90" s="79">
        <f>(VLOOKUP($A89,'ADR Raw Data'!$B$6:$BE$49,'ADR Raw Data'!AX$1,FALSE))/100</f>
        <v>-9.6881816500896112E-2</v>
      </c>
      <c r="R90" s="79">
        <f>(VLOOKUP($A89,'ADR Raw Data'!$B$6:$BE$49,'ADR Raw Data'!AY$1,FALSE))/100</f>
        <v>-4.3076738556109599E-2</v>
      </c>
      <c r="S90" s="80">
        <f>(VLOOKUP($A89,'ADR Raw Data'!$B$6:$BE$49,'ADR Raw Data'!BA$1,FALSE))/100</f>
        <v>1.1999210208832101E-2</v>
      </c>
      <c r="T90" s="80">
        <f>(VLOOKUP($A89,'ADR Raw Data'!$B$6:$BE$49,'ADR Raw Data'!BB$1,FALSE))/100</f>
        <v>2.4548885871306602E-3</v>
      </c>
      <c r="U90" s="79">
        <f>(VLOOKUP($A89,'ADR Raw Data'!$B$6:$BE$49,'ADR Raw Data'!BC$1,FALSE))/100</f>
        <v>7.3673760937347796E-3</v>
      </c>
      <c r="V90" s="81">
        <f>(VLOOKUP($A89,'ADR Raw Data'!$B$6:$BE$49,'ADR Raw Data'!BE$1,FALSE))/100</f>
        <v>-2.4363096298399702E-2</v>
      </c>
      <c r="X90" s="78">
        <f>(VLOOKUP($A89,'RevPAR Raw Data'!$B$6:$BE$49,'RevPAR Raw Data'!AT$1,FALSE))/100</f>
        <v>2.4851909188403801E-2</v>
      </c>
      <c r="Y90" s="79">
        <f>(VLOOKUP($A89,'RevPAR Raw Data'!$B$6:$BE$49,'RevPAR Raw Data'!AU$1,FALSE))/100</f>
        <v>-2.0023057777901098E-2</v>
      </c>
      <c r="Z90" s="79">
        <f>(VLOOKUP($A89,'RevPAR Raw Data'!$B$6:$BE$49,'RevPAR Raw Data'!AV$1,FALSE))/100</f>
        <v>-8.2280763227023709E-3</v>
      </c>
      <c r="AA90" s="79">
        <f>(VLOOKUP($A89,'RevPAR Raw Data'!$B$6:$BE$49,'RevPAR Raw Data'!AW$1,FALSE))/100</f>
        <v>-4.3734694553508605E-2</v>
      </c>
      <c r="AB90" s="79">
        <f>(VLOOKUP($A89,'RevPAR Raw Data'!$B$6:$BE$49,'RevPAR Raw Data'!AX$1,FALSE))/100</f>
        <v>-0.15827464350974402</v>
      </c>
      <c r="AC90" s="79">
        <f>(VLOOKUP($A89,'RevPAR Raw Data'!$B$6:$BE$49,'RevPAR Raw Data'!AY$1,FALSE))/100</f>
        <v>-4.83586214324516E-2</v>
      </c>
      <c r="AD90" s="80">
        <f>(VLOOKUP($A89,'RevPAR Raw Data'!$B$6:$BE$49,'RevPAR Raw Data'!BA$1,FALSE))/100</f>
        <v>1.9800090063294598E-2</v>
      </c>
      <c r="AE90" s="80">
        <f>(VLOOKUP($A89,'RevPAR Raw Data'!$B$6:$BE$49,'RevPAR Raw Data'!BB$1,FALSE))/100</f>
        <v>5.6794819879262101E-4</v>
      </c>
      <c r="AF90" s="79">
        <f>(VLOOKUP($A89,'RevPAR Raw Data'!$B$6:$BE$49,'RevPAR Raw Data'!BC$1,FALSE))/100</f>
        <v>1.03532169934442E-2</v>
      </c>
      <c r="AG90" s="81">
        <f>(VLOOKUP($A89,'RevPAR Raw Data'!$B$6:$BE$49,'RevPAR Raw Data'!BE$1,FALSE))/100</f>
        <v>-2.71439962512307E-2</v>
      </c>
    </row>
    <row r="91" spans="1:33" x14ac:dyDescent="0.2">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x14ac:dyDescent="0.2">
      <c r="A92" s="105" t="s">
        <v>45</v>
      </c>
      <c r="B92" s="106">
        <f>(VLOOKUP($A92,'Occupancy Raw Data'!$B$8:$BE$45,'Occupancy Raw Data'!AG$3,FALSE))/100</f>
        <v>0.69159555311986198</v>
      </c>
      <c r="C92" s="107">
        <f>(VLOOKUP($A92,'Occupancy Raw Data'!$B$8:$BE$45,'Occupancy Raw Data'!AH$3,FALSE))/100</f>
        <v>0.721737258279182</v>
      </c>
      <c r="D92" s="107">
        <f>(VLOOKUP($A92,'Occupancy Raw Data'!$B$8:$BE$45,'Occupancy Raw Data'!AI$3,FALSE))/100</f>
        <v>0.75441302819651601</v>
      </c>
      <c r="E92" s="107">
        <f>(VLOOKUP($A92,'Occupancy Raw Data'!$B$8:$BE$45,'Occupancy Raw Data'!AJ$3,FALSE))/100</f>
        <v>0.75810356947590407</v>
      </c>
      <c r="F92" s="107">
        <f>(VLOOKUP($A92,'Occupancy Raw Data'!$B$8:$BE$45,'Occupancy Raw Data'!AK$3,FALSE))/100</f>
        <v>0.80785753339061106</v>
      </c>
      <c r="G92" s="108">
        <f>(VLOOKUP($A92,'Occupancy Raw Data'!$B$8:$BE$45,'Occupancy Raw Data'!AL$3,FALSE))/100</f>
        <v>0.74677898522398489</v>
      </c>
      <c r="H92" s="88">
        <f>(VLOOKUP($A92,'Occupancy Raw Data'!$B$8:$BE$45,'Occupancy Raw Data'!AN$3,FALSE))/100</f>
        <v>0.90027727876278907</v>
      </c>
      <c r="I92" s="88">
        <f>(VLOOKUP($A92,'Occupancy Raw Data'!$B$8:$BE$45,'Occupancy Raw Data'!AO$3,FALSE))/100</f>
        <v>0.90984534874638701</v>
      </c>
      <c r="J92" s="108">
        <f>(VLOOKUP($A92,'Occupancy Raw Data'!$B$8:$BE$45,'Occupancy Raw Data'!AP$3,FALSE))/100</f>
        <v>0.90506131375458809</v>
      </c>
      <c r="K92" s="109">
        <f>(VLOOKUP($A92,'Occupancy Raw Data'!$B$8:$BE$45,'Occupancy Raw Data'!AR$3,FALSE))/100</f>
        <v>0.79203280445729707</v>
      </c>
      <c r="M92" s="110">
        <f>VLOOKUP($A92,'ADR Raw Data'!$B$6:$BE$43,'ADR Raw Data'!AG$1,FALSE)</f>
        <v>207.64205797650999</v>
      </c>
      <c r="N92" s="111">
        <f>VLOOKUP($A92,'ADR Raw Data'!$B$6:$BE$43,'ADR Raw Data'!AH$1,FALSE)</f>
        <v>202.475901684067</v>
      </c>
      <c r="O92" s="111">
        <f>VLOOKUP($A92,'ADR Raw Data'!$B$6:$BE$43,'ADR Raw Data'!AI$1,FALSE)</f>
        <v>209.126125179241</v>
      </c>
      <c r="P92" s="111">
        <f>VLOOKUP($A92,'ADR Raw Data'!$B$6:$BE$43,'ADR Raw Data'!AJ$1,FALSE)</f>
        <v>208.35902160004099</v>
      </c>
      <c r="Q92" s="111">
        <f>VLOOKUP($A92,'ADR Raw Data'!$B$6:$BE$43,'ADR Raw Data'!AK$1,FALSE)</f>
        <v>226.771728649811</v>
      </c>
      <c r="R92" s="112">
        <f>VLOOKUP($A92,'ADR Raw Data'!$B$6:$BE$43,'ADR Raw Data'!AL$1,FALSE)</f>
        <v>211.233449635418</v>
      </c>
      <c r="S92" s="111">
        <f>VLOOKUP($A92,'ADR Raw Data'!$B$6:$BE$43,'ADR Raw Data'!AN$1,FALSE)</f>
        <v>285.89591701984602</v>
      </c>
      <c r="T92" s="111">
        <f>VLOOKUP($A92,'ADR Raw Data'!$B$6:$BE$43,'ADR Raw Data'!AO$1,FALSE)</f>
        <v>283.26812224058301</v>
      </c>
      <c r="U92" s="112">
        <f>VLOOKUP($A92,'ADR Raw Data'!$B$6:$BE$43,'ADR Raw Data'!AP$1,FALSE)</f>
        <v>284.57507454153102</v>
      </c>
      <c r="V92" s="113">
        <f>VLOOKUP($A92,'ADR Raw Data'!$B$6:$BE$43,'ADR Raw Data'!AR$1,FALSE)</f>
        <v>235.194627712597</v>
      </c>
      <c r="X92" s="110">
        <f>VLOOKUP($A92,'RevPAR Raw Data'!$B$6:$BE$43,'RevPAR Raw Data'!AG$1,FALSE)</f>
        <v>143.60432393721101</v>
      </c>
      <c r="Y92" s="111">
        <f>VLOOKUP($A92,'RevPAR Raw Data'!$B$6:$BE$43,'RevPAR Raw Data'!AH$1,FALSE)</f>
        <v>146.13440214906399</v>
      </c>
      <c r="Z92" s="111">
        <f>VLOOKUP($A92,'RevPAR Raw Data'!$B$6:$BE$43,'RevPAR Raw Data'!AI$1,FALSE)</f>
        <v>157.76747337147501</v>
      </c>
      <c r="AA92" s="111">
        <f>VLOOKUP($A92,'RevPAR Raw Data'!$B$6:$BE$43,'RevPAR Raw Data'!AJ$1,FALSE)</f>
        <v>157.95771800749799</v>
      </c>
      <c r="AB92" s="111">
        <f>VLOOKUP($A92,'RevPAR Raw Data'!$B$6:$BE$43,'RevPAR Raw Data'!AK$1,FALSE)</f>
        <v>183.199249349761</v>
      </c>
      <c r="AC92" s="112">
        <f>VLOOKUP($A92,'RevPAR Raw Data'!$B$6:$BE$43,'RevPAR Raw Data'!AL$1,FALSE)</f>
        <v>157.74470116409901</v>
      </c>
      <c r="AD92" s="111">
        <f>VLOOKUP($A92,'RevPAR Raw Data'!$B$6:$BE$43,'RevPAR Raw Data'!AN$1,FALSE)</f>
        <v>257.38559818401899</v>
      </c>
      <c r="AE92" s="111">
        <f>VLOOKUP($A92,'RevPAR Raw Data'!$B$6:$BE$43,'RevPAR Raw Data'!AO$1,FALSE)</f>
        <v>257.730183468718</v>
      </c>
      <c r="AF92" s="112">
        <f>VLOOKUP($A92,'RevPAR Raw Data'!$B$6:$BE$43,'RevPAR Raw Data'!AP$1,FALSE)</f>
        <v>257.55789082636801</v>
      </c>
      <c r="AG92" s="113">
        <f>VLOOKUP($A92,'RevPAR Raw Data'!$B$6:$BE$43,'RevPAR Raw Data'!AR$1,FALSE)</f>
        <v>186.28186058049801</v>
      </c>
    </row>
    <row r="93" spans="1:33" x14ac:dyDescent="0.2">
      <c r="A93" s="90" t="s">
        <v>14</v>
      </c>
      <c r="B93" s="78">
        <f>(VLOOKUP($A92,'Occupancy Raw Data'!$B$8:$BE$51,'Occupancy Raw Data'!AT$3,FALSE))/100</f>
        <v>3.6784745067755399E-2</v>
      </c>
      <c r="C93" s="79">
        <f>(VLOOKUP($A92,'Occupancy Raw Data'!$B$8:$BE$51,'Occupancy Raw Data'!AU$3,FALSE))/100</f>
        <v>-3.9296643965169901E-2</v>
      </c>
      <c r="D93" s="79">
        <f>(VLOOKUP($A92,'Occupancy Raw Data'!$B$8:$BE$51,'Occupancy Raw Data'!AV$3,FALSE))/100</f>
        <v>-2.4867666037095799E-2</v>
      </c>
      <c r="E93" s="79">
        <f>(VLOOKUP($A92,'Occupancy Raw Data'!$B$8:$BE$51,'Occupancy Raw Data'!AW$3,FALSE))/100</f>
        <v>-4.3863269502505096E-2</v>
      </c>
      <c r="F93" s="79">
        <f>(VLOOKUP($A92,'Occupancy Raw Data'!$B$8:$BE$51,'Occupancy Raw Data'!AX$3,FALSE))/100</f>
        <v>-1.6025144449186599E-2</v>
      </c>
      <c r="G93" s="79">
        <f>(VLOOKUP($A92,'Occupancy Raw Data'!$B$8:$BE$51,'Occupancy Raw Data'!AY$3,FALSE))/100</f>
        <v>-1.8964462603406201E-2</v>
      </c>
      <c r="H93" s="80">
        <f>(VLOOKUP($A92,'Occupancy Raw Data'!$B$8:$BE$51,'Occupancy Raw Data'!BA$3,FALSE))/100</f>
        <v>1.9950516959825401E-2</v>
      </c>
      <c r="I93" s="80">
        <f>(VLOOKUP($A92,'Occupancy Raw Data'!$B$8:$BE$51,'Occupancy Raw Data'!BB$3,FALSE))/100</f>
        <v>2.4018335204400301E-2</v>
      </c>
      <c r="J93" s="79">
        <f>(VLOOKUP($A92,'Occupancy Raw Data'!$B$8:$BE$51,'Occupancy Raw Data'!BC$3,FALSE))/100</f>
        <v>2.1991129330766E-2</v>
      </c>
      <c r="K93" s="81">
        <f>(VLOOKUP($A92,'Occupancy Raw Data'!$B$8:$BE$51,'Occupancy Raw Data'!BE$3,FALSE))/100</f>
        <v>-5.9342261147107903E-3</v>
      </c>
      <c r="M93" s="78">
        <f>(VLOOKUP($A92,'ADR Raw Data'!$B$6:$BE$49,'ADR Raw Data'!AT$1,FALSE))/100</f>
        <v>2.9557690513827797E-2</v>
      </c>
      <c r="N93" s="79">
        <f>(VLOOKUP($A92,'ADR Raw Data'!$B$6:$BE$49,'ADR Raw Data'!AU$1,FALSE))/100</f>
        <v>-3.0137418730274299E-2</v>
      </c>
      <c r="O93" s="79">
        <f>(VLOOKUP($A92,'ADR Raw Data'!$B$6:$BE$49,'ADR Raw Data'!AV$1,FALSE))/100</f>
        <v>-3.5998507974018402E-3</v>
      </c>
      <c r="P93" s="79">
        <f>(VLOOKUP($A92,'ADR Raw Data'!$B$6:$BE$49,'ADR Raw Data'!AW$1,FALSE))/100</f>
        <v>-3.8693303919883404E-2</v>
      </c>
      <c r="Q93" s="79">
        <f>(VLOOKUP($A92,'ADR Raw Data'!$B$6:$BE$49,'ADR Raw Data'!AX$1,FALSE))/100</f>
        <v>-3.4444029538811698E-2</v>
      </c>
      <c r="R93" s="79">
        <f>(VLOOKUP($A92,'ADR Raw Data'!$B$6:$BE$49,'ADR Raw Data'!AY$1,FALSE))/100</f>
        <v>-1.7739402323866102E-2</v>
      </c>
      <c r="S93" s="80">
        <f>(VLOOKUP($A92,'ADR Raw Data'!$B$6:$BE$49,'ADR Raw Data'!BA$1,FALSE))/100</f>
        <v>3.70358710359283E-2</v>
      </c>
      <c r="T93" s="80">
        <f>(VLOOKUP($A92,'ADR Raw Data'!$B$6:$BE$49,'ADR Raw Data'!BB$1,FALSE))/100</f>
        <v>3.2350523617383699E-2</v>
      </c>
      <c r="U93" s="79">
        <f>(VLOOKUP($A92,'ADR Raw Data'!$B$6:$BE$49,'ADR Raw Data'!BC$1,FALSE))/100</f>
        <v>3.4681481219336098E-2</v>
      </c>
      <c r="V93" s="81">
        <f>(VLOOKUP($A92,'ADR Raw Data'!$B$6:$BE$49,'ADR Raw Data'!BE$1,FALSE))/100</f>
        <v>4.65632701197653E-3</v>
      </c>
      <c r="X93" s="78">
        <f>(VLOOKUP($A92,'RevPAR Raw Data'!$B$6:$BE$49,'RevPAR Raw Data'!AT$1,FALSE))/100</f>
        <v>6.7429707691925994E-2</v>
      </c>
      <c r="Y93" s="79">
        <f>(VLOOKUP($A92,'RevPAR Raw Data'!$B$6:$BE$49,'RevPAR Raw Data'!AU$1,FALSE))/100</f>
        <v>-6.8249763281571396E-2</v>
      </c>
      <c r="Z93" s="79">
        <f>(VLOOKUP($A92,'RevPAR Raw Data'!$B$6:$BE$49,'RevPAR Raw Data'!AV$1,FALSE))/100</f>
        <v>-2.8377996947084497E-2</v>
      </c>
      <c r="AA93" s="79">
        <f>(VLOOKUP($A92,'RevPAR Raw Data'!$B$6:$BE$49,'RevPAR Raw Data'!AW$1,FALSE))/100</f>
        <v>-8.08593586046083E-2</v>
      </c>
      <c r="AB93" s="79">
        <f>(VLOOKUP($A92,'RevPAR Raw Data'!$B$6:$BE$49,'RevPAR Raw Data'!AX$1,FALSE))/100</f>
        <v>-4.9917203439226794E-2</v>
      </c>
      <c r="AC93" s="79">
        <f>(VLOOKUP($A92,'RevPAR Raw Data'!$B$6:$BE$49,'RevPAR Raw Data'!AY$1,FALSE))/100</f>
        <v>-3.6367446695294597E-2</v>
      </c>
      <c r="AD93" s="80">
        <f>(VLOOKUP($A92,'RevPAR Raw Data'!$B$6:$BE$49,'RevPAR Raw Data'!BA$1,FALSE))/100</f>
        <v>5.7725272768977903E-2</v>
      </c>
      <c r="AE93" s="80">
        <f>(VLOOKUP($A92,'RevPAR Raw Data'!$B$6:$BE$49,'RevPAR Raw Data'!BB$1,FALSE))/100</f>
        <v>5.7145864542064197E-2</v>
      </c>
      <c r="AF93" s="79">
        <f>(VLOOKUP($A92,'RevPAR Raw Data'!$B$6:$BE$49,'RevPAR Raw Data'!BC$1,FALSE))/100</f>
        <v>5.7435295488979098E-2</v>
      </c>
      <c r="AG93" s="81">
        <f>(VLOOKUP($A92,'RevPAR Raw Data'!$B$6:$BE$49,'RevPAR Raw Data'!BE$1,FALSE))/100</f>
        <v>-1.3055308000873599E-3</v>
      </c>
    </row>
    <row r="94" spans="1:33" x14ac:dyDescent="0.2">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x14ac:dyDescent="0.2">
      <c r="A95" s="105" t="s">
        <v>46</v>
      </c>
      <c r="B95" s="106">
        <f>(VLOOKUP($A95,'Occupancy Raw Data'!$B$8:$BE$45,'Occupancy Raw Data'!AG$3,FALSE))/100</f>
        <v>0.52563685989082398</v>
      </c>
      <c r="C95" s="107">
        <f>(VLOOKUP($A95,'Occupancy Raw Data'!$B$8:$BE$45,'Occupancy Raw Data'!AH$3,FALSE))/100</f>
        <v>0.54038861450480802</v>
      </c>
      <c r="D95" s="107">
        <f>(VLOOKUP($A95,'Occupancy Raw Data'!$B$8:$BE$45,'Occupancy Raw Data'!AI$3,FALSE))/100</f>
        <v>0.54568494931115097</v>
      </c>
      <c r="E95" s="107">
        <f>(VLOOKUP($A95,'Occupancy Raw Data'!$B$8:$BE$45,'Occupancy Raw Data'!AJ$3,FALSE))/100</f>
        <v>0.57089940213153101</v>
      </c>
      <c r="F95" s="107">
        <f>(VLOOKUP($A95,'Occupancy Raw Data'!$B$8:$BE$45,'Occupancy Raw Data'!AK$3,FALSE))/100</f>
        <v>0.66600597868468892</v>
      </c>
      <c r="G95" s="108">
        <f>(VLOOKUP($A95,'Occupancy Raw Data'!$B$8:$BE$45,'Occupancy Raw Data'!AL$3,FALSE))/100</f>
        <v>0.56972316090459996</v>
      </c>
      <c r="H95" s="88">
        <f>(VLOOKUP($A95,'Occupancy Raw Data'!$B$8:$BE$45,'Occupancy Raw Data'!AN$3,FALSE))/100</f>
        <v>0.81453080322328997</v>
      </c>
      <c r="I95" s="88">
        <f>(VLOOKUP($A95,'Occupancy Raw Data'!$B$8:$BE$45,'Occupancy Raw Data'!AO$3,FALSE))/100</f>
        <v>0.80533532622822901</v>
      </c>
      <c r="J95" s="108">
        <f>(VLOOKUP($A95,'Occupancy Raw Data'!$B$8:$BE$45,'Occupancy Raw Data'!AP$3,FALSE))/100</f>
        <v>0.80993306472575999</v>
      </c>
      <c r="K95" s="109">
        <f>(VLOOKUP($A95,'Occupancy Raw Data'!$B$8:$BE$45,'Occupancy Raw Data'!AR$3,FALSE))/100</f>
        <v>0.63835456199635998</v>
      </c>
      <c r="M95" s="110">
        <f>VLOOKUP($A95,'ADR Raw Data'!$B$6:$BE$43,'ADR Raw Data'!AG$1,FALSE)</f>
        <v>132.436736724979</v>
      </c>
      <c r="N95" s="111">
        <f>VLOOKUP($A95,'ADR Raw Data'!$B$6:$BE$43,'ADR Raw Data'!AH$1,FALSE)</f>
        <v>132.17148998857499</v>
      </c>
      <c r="O95" s="111">
        <f>VLOOKUP($A95,'ADR Raw Data'!$B$6:$BE$43,'ADR Raw Data'!AI$1,FALSE)</f>
        <v>136.702056091461</v>
      </c>
      <c r="P95" s="111">
        <f>VLOOKUP($A95,'ADR Raw Data'!$B$6:$BE$43,'ADR Raw Data'!AJ$1,FALSE)</f>
        <v>130.64124132043199</v>
      </c>
      <c r="Q95" s="111">
        <f>VLOOKUP($A95,'ADR Raw Data'!$B$6:$BE$43,'ADR Raw Data'!AK$1,FALSE)</f>
        <v>138.32988437332199</v>
      </c>
      <c r="R95" s="112">
        <f>VLOOKUP($A95,'ADR Raw Data'!$B$6:$BE$43,'ADR Raw Data'!AL$1,FALSE)</f>
        <v>134.22146619671699</v>
      </c>
      <c r="S95" s="111">
        <f>VLOOKUP($A95,'ADR Raw Data'!$B$6:$BE$43,'ADR Raw Data'!AN$1,FALSE)</f>
        <v>187.41246449656899</v>
      </c>
      <c r="T95" s="111">
        <f>VLOOKUP($A95,'ADR Raw Data'!$B$6:$BE$43,'ADR Raw Data'!AO$1,FALSE)</f>
        <v>182.84917409723599</v>
      </c>
      <c r="U95" s="112">
        <f>VLOOKUP($A95,'ADR Raw Data'!$B$6:$BE$43,'ADR Raw Data'!AP$1,FALSE)</f>
        <v>185.14377148817499</v>
      </c>
      <c r="V95" s="113">
        <f>VLOOKUP($A95,'ADR Raw Data'!$B$6:$BE$43,'ADR Raw Data'!AR$1,FALSE)</f>
        <v>152.68127397798099</v>
      </c>
      <c r="X95" s="110">
        <f>VLOOKUP($A95,'RevPAR Raw Data'!$B$6:$BE$43,'RevPAR Raw Data'!AG$1,FALSE)</f>
        <v>69.613630426306202</v>
      </c>
      <c r="Y95" s="111">
        <f>VLOOKUP($A95,'RevPAR Raw Data'!$B$6:$BE$43,'RevPAR Raw Data'!AH$1,FALSE)</f>
        <v>71.4239683519625</v>
      </c>
      <c r="Z95" s="111">
        <f>VLOOKUP($A95,'RevPAR Raw Data'!$B$6:$BE$43,'RevPAR Raw Data'!AI$1,FALSE)</f>
        <v>74.596254548999198</v>
      </c>
      <c r="AA95" s="111">
        <f>VLOOKUP($A95,'RevPAR Raw Data'!$B$6:$BE$43,'RevPAR Raw Data'!AJ$1,FALSE)</f>
        <v>74.583006563555998</v>
      </c>
      <c r="AB95" s="111">
        <f>VLOOKUP($A95,'RevPAR Raw Data'!$B$6:$BE$43,'RevPAR Raw Data'!AK$1,FALSE)</f>
        <v>92.128530023394802</v>
      </c>
      <c r="AC95" s="112">
        <f>VLOOKUP($A95,'RevPAR Raw Data'!$B$6:$BE$43,'RevPAR Raw Data'!AL$1,FALSE)</f>
        <v>76.4690779828437</v>
      </c>
      <c r="AD95" s="111">
        <f>VLOOKUP($A95,'RevPAR Raw Data'!$B$6:$BE$43,'RevPAR Raw Data'!AN$1,FALSE)</f>
        <v>152.653225240447</v>
      </c>
      <c r="AE95" s="111">
        <f>VLOOKUP($A95,'RevPAR Raw Data'!$B$6:$BE$43,'RevPAR Raw Data'!AO$1,FALSE)</f>
        <v>147.25489927216</v>
      </c>
      <c r="AF95" s="112">
        <f>VLOOKUP($A95,'RevPAR Raw Data'!$B$6:$BE$43,'RevPAR Raw Data'!AP$1,FALSE)</f>
        <v>149.95406225630299</v>
      </c>
      <c r="AG95" s="113">
        <f>VLOOKUP($A95,'RevPAR Raw Data'!$B$6:$BE$43,'RevPAR Raw Data'!AR$1,FALSE)</f>
        <v>97.464787775260803</v>
      </c>
    </row>
    <row r="96" spans="1:33" x14ac:dyDescent="0.2">
      <c r="A96" s="90" t="s">
        <v>14</v>
      </c>
      <c r="B96" s="78">
        <f>(VLOOKUP($A95,'Occupancy Raw Data'!$B$8:$BE$51,'Occupancy Raw Data'!AT$3,FALSE))/100</f>
        <v>-1.6261716071799701E-2</v>
      </c>
      <c r="C96" s="79">
        <f>(VLOOKUP($A95,'Occupancy Raw Data'!$B$8:$BE$51,'Occupancy Raw Data'!AU$3,FALSE))/100</f>
        <v>-5.3460419598385794E-2</v>
      </c>
      <c r="D96" s="79">
        <f>(VLOOKUP($A95,'Occupancy Raw Data'!$B$8:$BE$51,'Occupancy Raw Data'!AV$3,FALSE))/100</f>
        <v>-3.3715838976197003E-2</v>
      </c>
      <c r="E96" s="79">
        <f>(VLOOKUP($A95,'Occupancy Raw Data'!$B$8:$BE$51,'Occupancy Raw Data'!AW$3,FALSE))/100</f>
        <v>-8.5603473315535097E-2</v>
      </c>
      <c r="F96" s="79">
        <f>(VLOOKUP($A95,'Occupancy Raw Data'!$B$8:$BE$51,'Occupancy Raw Data'!AX$3,FALSE))/100</f>
        <v>-4.1573615153319504E-2</v>
      </c>
      <c r="G96" s="79">
        <f>(VLOOKUP($A95,'Occupancy Raw Data'!$B$8:$BE$51,'Occupancy Raw Data'!AY$3,FALSE))/100</f>
        <v>-4.7031209784093801E-2</v>
      </c>
      <c r="H96" s="80">
        <f>(VLOOKUP($A95,'Occupancy Raw Data'!$B$8:$BE$51,'Occupancy Raw Data'!BA$3,FALSE))/100</f>
        <v>4.7513417771483699E-2</v>
      </c>
      <c r="I96" s="80">
        <f>(VLOOKUP($A95,'Occupancy Raw Data'!$B$8:$BE$51,'Occupancy Raw Data'!BB$3,FALSE))/100</f>
        <v>6.068385853272E-2</v>
      </c>
      <c r="J96" s="79">
        <f>(VLOOKUP($A95,'Occupancy Raw Data'!$B$8:$BE$51,'Occupancy Raw Data'!BC$3,FALSE))/100</f>
        <v>5.4020119150842504E-2</v>
      </c>
      <c r="K96" s="81">
        <f>(VLOOKUP($A95,'Occupancy Raw Data'!$B$8:$BE$51,'Occupancy Raw Data'!BE$3,FALSE))/100</f>
        <v>-1.27186449704914E-2</v>
      </c>
      <c r="M96" s="78">
        <f>(VLOOKUP($A95,'ADR Raw Data'!$B$6:$BE$49,'ADR Raw Data'!AT$1,FALSE))/100</f>
        <v>1.18516853767271E-2</v>
      </c>
      <c r="N96" s="79">
        <f>(VLOOKUP($A95,'ADR Raw Data'!$B$6:$BE$49,'ADR Raw Data'!AU$1,FALSE))/100</f>
        <v>-1.08254762716639E-2</v>
      </c>
      <c r="O96" s="79">
        <f>(VLOOKUP($A95,'ADR Raw Data'!$B$6:$BE$49,'ADR Raw Data'!AV$1,FALSE))/100</f>
        <v>2.4846268776049899E-2</v>
      </c>
      <c r="P96" s="79">
        <f>(VLOOKUP($A95,'ADR Raw Data'!$B$6:$BE$49,'ADR Raw Data'!AW$1,FALSE))/100</f>
        <v>-5.9800241543445404E-2</v>
      </c>
      <c r="Q96" s="79">
        <f>(VLOOKUP($A95,'ADR Raw Data'!$B$6:$BE$49,'ADR Raw Data'!AX$1,FALSE))/100</f>
        <v>-7.19931036004713E-2</v>
      </c>
      <c r="R96" s="79">
        <f>(VLOOKUP($A95,'ADR Raw Data'!$B$6:$BE$49,'ADR Raw Data'!AY$1,FALSE))/100</f>
        <v>-2.5897932464333501E-2</v>
      </c>
      <c r="S96" s="80">
        <f>(VLOOKUP($A95,'ADR Raw Data'!$B$6:$BE$49,'ADR Raw Data'!BA$1,FALSE))/100</f>
        <v>5.6893341412722204E-2</v>
      </c>
      <c r="T96" s="80">
        <f>(VLOOKUP($A95,'ADR Raw Data'!$B$6:$BE$49,'ADR Raw Data'!BB$1,FALSE))/100</f>
        <v>3.7926991818104001E-2</v>
      </c>
      <c r="U96" s="79">
        <f>(VLOOKUP($A95,'ADR Raw Data'!$B$6:$BE$49,'ADR Raw Data'!BC$1,FALSE))/100</f>
        <v>4.7473614339715996E-2</v>
      </c>
      <c r="V96" s="81">
        <f>(VLOOKUP($A95,'ADR Raw Data'!$B$6:$BE$49,'ADR Raw Data'!BE$1,FALSE))/100</f>
        <v>1.1000586354293301E-2</v>
      </c>
      <c r="X96" s="78">
        <f>(VLOOKUP($A95,'RevPAR Raw Data'!$B$6:$BE$49,'RevPAR Raw Data'!AT$1,FALSE))/100</f>
        <v>-4.6027594376412302E-3</v>
      </c>
      <c r="Y96" s="79">
        <f>(VLOOKUP($A95,'RevPAR Raw Data'!$B$6:$BE$49,'RevPAR Raw Data'!AU$1,FALSE))/100</f>
        <v>-6.3707161366214307E-2</v>
      </c>
      <c r="Z96" s="79">
        <f>(VLOOKUP($A95,'RevPAR Raw Data'!$B$6:$BE$49,'RevPAR Raw Data'!AV$1,FALSE))/100</f>
        <v>-9.7072829973597289E-3</v>
      </c>
      <c r="AA96" s="79">
        <f>(VLOOKUP($A95,'RevPAR Raw Data'!$B$6:$BE$49,'RevPAR Raw Data'!AW$1,FALSE))/100</f>
        <v>-0.14028460647775301</v>
      </c>
      <c r="AB96" s="79">
        <f>(VLOOKUP($A95,'RevPAR Raw Data'!$B$6:$BE$49,'RevPAR Raw Data'!AX$1,FALSE))/100</f>
        <v>-0.11057370517101101</v>
      </c>
      <c r="AC96" s="79">
        <f>(VLOOKUP($A95,'RevPAR Raw Data'!$B$6:$BE$49,'RevPAR Raw Data'!AY$1,FALSE))/100</f>
        <v>-7.1711131153723004E-2</v>
      </c>
      <c r="AD96" s="80">
        <f>(VLOOKUP($A95,'RevPAR Raw Data'!$B$6:$BE$49,'RevPAR Raw Data'!BA$1,FALSE))/100</f>
        <v>0.107109956283164</v>
      </c>
      <c r="AE96" s="80">
        <f>(VLOOKUP($A95,'RevPAR Raw Data'!$B$6:$BE$49,'RevPAR Raw Data'!BB$1,FALSE))/100</f>
        <v>0.10091240655688499</v>
      </c>
      <c r="AF96" s="79">
        <f>(VLOOKUP($A95,'RevPAR Raw Data'!$B$6:$BE$49,'RevPAR Raw Data'!BC$1,FALSE))/100</f>
        <v>0.104058263793711</v>
      </c>
      <c r="AG96" s="81">
        <f>(VLOOKUP($A95,'RevPAR Raw Data'!$B$6:$BE$49,'RevPAR Raw Data'!BE$1,FALSE))/100</f>
        <v>-1.8579711685055499E-3</v>
      </c>
    </row>
    <row r="97" spans="1:33" x14ac:dyDescent="0.2">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x14ac:dyDescent="0.2">
      <c r="A98" s="123" t="s">
        <v>47</v>
      </c>
      <c r="B98" s="106">
        <f>(VLOOKUP($A98,'Occupancy Raw Data'!$B$8:$BE$45,'Occupancy Raw Data'!AG$3,FALSE))/100</f>
        <v>0.49601041631889897</v>
      </c>
      <c r="C98" s="107">
        <f>(VLOOKUP($A98,'Occupancy Raw Data'!$B$8:$BE$45,'Occupancy Raw Data'!AH$3,FALSE))/100</f>
        <v>0.60098042488787895</v>
      </c>
      <c r="D98" s="107">
        <f>(VLOOKUP($A98,'Occupancy Raw Data'!$B$8:$BE$45,'Occupancy Raw Data'!AI$3,FALSE))/100</f>
        <v>0.62486025906995102</v>
      </c>
      <c r="E98" s="107">
        <f>(VLOOKUP($A98,'Occupancy Raw Data'!$B$8:$BE$45,'Occupancy Raw Data'!AJ$3,FALSE))/100</f>
        <v>0.62766898224108203</v>
      </c>
      <c r="F98" s="107">
        <f>(VLOOKUP($A98,'Occupancy Raw Data'!$B$8:$BE$45,'Occupancy Raw Data'!AK$3,FALSE))/100</f>
        <v>0.61443739328242397</v>
      </c>
      <c r="G98" s="108">
        <f>(VLOOKUP($A98,'Occupancy Raw Data'!$B$8:$BE$45,'Occupancy Raw Data'!AL$3,FALSE))/100</f>
        <v>0.59279928173052199</v>
      </c>
      <c r="H98" s="88">
        <f>(VLOOKUP($A98,'Occupancy Raw Data'!$B$8:$BE$45,'Occupancy Raw Data'!AN$3,FALSE))/100</f>
        <v>0.68982797265805307</v>
      </c>
      <c r="I98" s="88">
        <f>(VLOOKUP($A98,'Occupancy Raw Data'!$B$8:$BE$45,'Occupancy Raw Data'!AO$3,FALSE))/100</f>
        <v>0.68605705323225608</v>
      </c>
      <c r="J98" s="108">
        <f>(VLOOKUP($A98,'Occupancy Raw Data'!$B$8:$BE$45,'Occupancy Raw Data'!AP$3,FALSE))/100</f>
        <v>0.68794251294515407</v>
      </c>
      <c r="K98" s="109">
        <f>(VLOOKUP($A98,'Occupancy Raw Data'!$B$8:$BE$45,'Occupancy Raw Data'!AR$3,FALSE))/100</f>
        <v>0.61998647511444804</v>
      </c>
      <c r="M98" s="110">
        <f>VLOOKUP($A98,'ADR Raw Data'!$B$6:$BE$43,'ADR Raw Data'!AG$1,FALSE)</f>
        <v>109.386250140225</v>
      </c>
      <c r="N98" s="111">
        <f>VLOOKUP($A98,'ADR Raw Data'!$B$6:$BE$43,'ADR Raw Data'!AH$1,FALSE)</f>
        <v>112.950339792791</v>
      </c>
      <c r="O98" s="111">
        <f>VLOOKUP($A98,'ADR Raw Data'!$B$6:$BE$43,'ADR Raw Data'!AI$1,FALSE)</f>
        <v>114.207826129526</v>
      </c>
      <c r="P98" s="111">
        <f>VLOOKUP($A98,'ADR Raw Data'!$B$6:$BE$43,'ADR Raw Data'!AJ$1,FALSE)</f>
        <v>114.99546312459501</v>
      </c>
      <c r="Q98" s="111">
        <f>VLOOKUP($A98,'ADR Raw Data'!$B$6:$BE$43,'ADR Raw Data'!AK$1,FALSE)</f>
        <v>120.16129360754501</v>
      </c>
      <c r="R98" s="112">
        <f>VLOOKUP($A98,'ADR Raw Data'!$B$6:$BE$43,'ADR Raw Data'!AL$1,FALSE)</f>
        <v>114.547466067594</v>
      </c>
      <c r="S98" s="111">
        <f>VLOOKUP($A98,'ADR Raw Data'!$B$6:$BE$43,'ADR Raw Data'!AN$1,FALSE)</f>
        <v>139.67419925985001</v>
      </c>
      <c r="T98" s="111">
        <f>VLOOKUP($A98,'ADR Raw Data'!$B$6:$BE$43,'ADR Raw Data'!AO$1,FALSE)</f>
        <v>138.14038832275301</v>
      </c>
      <c r="U98" s="112">
        <f>VLOOKUP($A98,'ADR Raw Data'!$B$6:$BE$43,'ADR Raw Data'!AP$1,FALSE)</f>
        <v>138.909395666585</v>
      </c>
      <c r="V98" s="113">
        <f>VLOOKUP($A98,'ADR Raw Data'!$B$6:$BE$43,'ADR Raw Data'!AR$1,FALSE)</f>
        <v>122.271925496408</v>
      </c>
      <c r="X98" s="110">
        <f>VLOOKUP($A98,'RevPAR Raw Data'!$B$6:$BE$43,'RevPAR Raw Data'!AG$1,FALSE)</f>
        <v>54.256719471616599</v>
      </c>
      <c r="Y98" s="111">
        <f>VLOOKUP($A98,'RevPAR Raw Data'!$B$6:$BE$43,'RevPAR Raw Data'!AH$1,FALSE)</f>
        <v>67.880943199902006</v>
      </c>
      <c r="Z98" s="111">
        <f>VLOOKUP($A98,'RevPAR Raw Data'!$B$6:$BE$43,'RevPAR Raw Data'!AI$1,FALSE)</f>
        <v>71.363931823111599</v>
      </c>
      <c r="AA98" s="111">
        <f>VLOOKUP($A98,'RevPAR Raw Data'!$B$6:$BE$43,'RevPAR Raw Data'!AJ$1,FALSE)</f>
        <v>72.179085301756899</v>
      </c>
      <c r="AB98" s="111">
        <f>VLOOKUP($A98,'RevPAR Raw Data'!$B$6:$BE$43,'RevPAR Raw Data'!AK$1,FALSE)</f>
        <v>73.831592017664306</v>
      </c>
      <c r="AC98" s="112">
        <f>VLOOKUP($A98,'RevPAR Raw Data'!$B$6:$BE$43,'RevPAR Raw Data'!AL$1,FALSE)</f>
        <v>67.903655608921397</v>
      </c>
      <c r="AD98" s="111">
        <f>VLOOKUP($A98,'RevPAR Raw Data'!$B$6:$BE$43,'RevPAR Raw Data'!AN$1,FALSE)</f>
        <v>96.351169708059601</v>
      </c>
      <c r="AE98" s="111">
        <f>VLOOKUP($A98,'RevPAR Raw Data'!$B$6:$BE$43,'RevPAR Raw Data'!AO$1,FALSE)</f>
        <v>94.772187745067995</v>
      </c>
      <c r="AF98" s="112">
        <f>VLOOKUP($A98,'RevPAR Raw Data'!$B$6:$BE$43,'RevPAR Raw Data'!AP$1,FALSE)</f>
        <v>95.561678726563798</v>
      </c>
      <c r="AG98" s="113">
        <f>VLOOKUP($A98,'RevPAR Raw Data'!$B$6:$BE$43,'RevPAR Raw Data'!AR$1,FALSE)</f>
        <v>75.806940093974902</v>
      </c>
    </row>
    <row r="99" spans="1:33" x14ac:dyDescent="0.2">
      <c r="A99" s="90" t="s">
        <v>14</v>
      </c>
      <c r="B99" s="78">
        <f>(VLOOKUP($A98,'Occupancy Raw Data'!$B$8:$BE$51,'Occupancy Raw Data'!AT$3,FALSE))/100</f>
        <v>2.48822774870942E-2</v>
      </c>
      <c r="C99" s="79">
        <f>(VLOOKUP($A98,'Occupancy Raw Data'!$B$8:$BE$51,'Occupancy Raw Data'!AU$3,FALSE))/100</f>
        <v>1.1927740424736599E-2</v>
      </c>
      <c r="D99" s="79">
        <f>(VLOOKUP($A98,'Occupancy Raw Data'!$B$8:$BE$51,'Occupancy Raw Data'!AV$3,FALSE))/100</f>
        <v>3.6018638201751198E-2</v>
      </c>
      <c r="E99" s="79">
        <f>(VLOOKUP($A98,'Occupancy Raw Data'!$B$8:$BE$51,'Occupancy Raw Data'!AW$3,FALSE))/100</f>
        <v>5.05028767931293E-2</v>
      </c>
      <c r="F99" s="79">
        <f>(VLOOKUP($A98,'Occupancy Raw Data'!$B$8:$BE$51,'Occupancy Raw Data'!AX$3,FALSE))/100</f>
        <v>4.5184211958550505E-2</v>
      </c>
      <c r="G99" s="79">
        <f>(VLOOKUP($A98,'Occupancy Raw Data'!$B$8:$BE$51,'Occupancy Raw Data'!AY$3,FALSE))/100</f>
        <v>3.4059448718619795E-2</v>
      </c>
      <c r="H99" s="80">
        <f>(VLOOKUP($A98,'Occupancy Raw Data'!$B$8:$BE$51,'Occupancy Raw Data'!BA$3,FALSE))/100</f>
        <v>1.8341108276524E-2</v>
      </c>
      <c r="I99" s="80">
        <f>(VLOOKUP($A98,'Occupancy Raw Data'!$B$8:$BE$51,'Occupancy Raw Data'!BB$3,FALSE))/100</f>
        <v>1.3723865072663499E-2</v>
      </c>
      <c r="J99" s="79">
        <f>(VLOOKUP($A98,'Occupancy Raw Data'!$B$8:$BE$51,'Occupancy Raw Data'!BC$3,FALSE))/100</f>
        <v>1.6033568339975098E-2</v>
      </c>
      <c r="K99" s="81">
        <f>(VLOOKUP($A98,'Occupancy Raw Data'!$B$8:$BE$51,'Occupancy Raw Data'!BE$3,FALSE))/100</f>
        <v>2.8281455211315702E-2</v>
      </c>
      <c r="M99" s="78">
        <f>(VLOOKUP($A98,'ADR Raw Data'!$B$6:$BE$49,'ADR Raw Data'!AT$1,FALSE))/100</f>
        <v>5.1073937274750706E-3</v>
      </c>
      <c r="N99" s="79">
        <f>(VLOOKUP($A98,'ADR Raw Data'!$B$6:$BE$49,'ADR Raw Data'!AU$1,FALSE))/100</f>
        <v>7.3303419314097598E-3</v>
      </c>
      <c r="O99" s="79">
        <f>(VLOOKUP($A98,'ADR Raw Data'!$B$6:$BE$49,'ADR Raw Data'!AV$1,FALSE))/100</f>
        <v>3.5469562005009396E-3</v>
      </c>
      <c r="P99" s="79">
        <f>(VLOOKUP($A98,'ADR Raw Data'!$B$6:$BE$49,'ADR Raw Data'!AW$1,FALSE))/100</f>
        <v>-3.2836480676743801E-3</v>
      </c>
      <c r="Q99" s="79">
        <f>(VLOOKUP($A98,'ADR Raw Data'!$B$6:$BE$49,'ADR Raw Data'!AX$1,FALSE))/100</f>
        <v>1.0839215788824802E-2</v>
      </c>
      <c r="R99" s="79">
        <f>(VLOOKUP($A98,'ADR Raw Data'!$B$6:$BE$49,'ADR Raw Data'!AY$1,FALSE))/100</f>
        <v>4.9432650377282004E-3</v>
      </c>
      <c r="S99" s="80">
        <f>(VLOOKUP($A98,'ADR Raw Data'!$B$6:$BE$49,'ADR Raw Data'!BA$1,FALSE))/100</f>
        <v>3.4857093544432602E-2</v>
      </c>
      <c r="T99" s="80">
        <f>(VLOOKUP($A98,'ADR Raw Data'!$B$6:$BE$49,'ADR Raw Data'!BB$1,FALSE))/100</f>
        <v>2.8700995237454698E-2</v>
      </c>
      <c r="U99" s="79">
        <f>(VLOOKUP($A98,'ADR Raw Data'!$B$6:$BE$49,'ADR Raw Data'!BC$1,FALSE))/100</f>
        <v>3.1801241448859999E-2</v>
      </c>
      <c r="V99" s="81">
        <f>(VLOOKUP($A98,'ADR Raw Data'!$B$6:$BE$49,'ADR Raw Data'!BE$1,FALSE))/100</f>
        <v>1.3798565713291699E-2</v>
      </c>
      <c r="X99" s="78">
        <f>(VLOOKUP($A98,'RevPAR Raw Data'!$B$6:$BE$49,'RevPAR Raw Data'!AT$1,FALSE))/100</f>
        <v>3.0116754802532099E-2</v>
      </c>
      <c r="Y99" s="79">
        <f>(VLOOKUP($A98,'RevPAR Raw Data'!$B$6:$BE$49,'RevPAR Raw Data'!AU$1,FALSE))/100</f>
        <v>1.9345516771928698E-2</v>
      </c>
      <c r="Z99" s="79">
        <f>(VLOOKUP($A98,'RevPAR Raw Data'!$B$6:$BE$49,'RevPAR Raw Data'!AV$1,FALSE))/100</f>
        <v>3.9693350934355401E-2</v>
      </c>
      <c r="AA99" s="79">
        <f>(VLOOKUP($A98,'RevPAR Raw Data'!$B$6:$BE$49,'RevPAR Raw Data'!AW$1,FALSE))/100</f>
        <v>4.7053395051661104E-2</v>
      </c>
      <c r="AB99" s="79">
        <f>(VLOOKUP($A98,'RevPAR Raw Data'!$B$6:$BE$49,'RevPAR Raw Data'!AX$1,FALSE))/100</f>
        <v>5.6513189171042102E-2</v>
      </c>
      <c r="AC99" s="79">
        <f>(VLOOKUP($A98,'RevPAR Raw Data'!$B$6:$BE$49,'RevPAR Raw Data'!AY$1,FALSE))/100</f>
        <v>3.9171078638403099E-2</v>
      </c>
      <c r="AD99" s="80">
        <f>(VLOOKUP($A98,'RevPAR Raw Data'!$B$6:$BE$49,'RevPAR Raw Data'!BA$1,FALSE))/100</f>
        <v>5.3837519547860001E-2</v>
      </c>
      <c r="AE99" s="80">
        <f>(VLOOKUP($A98,'RevPAR Raw Data'!$B$6:$BE$49,'RevPAR Raw Data'!BB$1,FALSE))/100</f>
        <v>4.2818748896208299E-2</v>
      </c>
      <c r="AF99" s="79">
        <f>(VLOOKUP($A98,'RevPAR Raw Data'!$B$6:$BE$49,'RevPAR Raw Data'!BC$1,FALSE))/100</f>
        <v>4.8344697166901505E-2</v>
      </c>
      <c r="AG99" s="81">
        <f>(VLOOKUP($A98,'RevPAR Raw Data'!$B$6:$BE$49,'RevPAR Raw Data'!BE$1,FALSE))/100</f>
        <v>4.2470264442808298E-2</v>
      </c>
    </row>
    <row r="100" spans="1:33" x14ac:dyDescent="0.2">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x14ac:dyDescent="0.2">
      <c r="A101" s="105" t="s">
        <v>49</v>
      </c>
      <c r="B101" s="106">
        <f>(VLOOKUP($A101,'Occupancy Raw Data'!$B$8:$BE$45,'Occupancy Raw Data'!AG$3,FALSE))/100</f>
        <v>0.46989515472312704</v>
      </c>
      <c r="C101" s="107">
        <f>(VLOOKUP($A101,'Occupancy Raw Data'!$B$8:$BE$45,'Occupancy Raw Data'!AH$3,FALSE))/100</f>
        <v>0.57049063517915299</v>
      </c>
      <c r="D101" s="107">
        <f>(VLOOKUP($A101,'Occupancy Raw Data'!$B$8:$BE$45,'Occupancy Raw Data'!AI$3,FALSE))/100</f>
        <v>0.58810057003257299</v>
      </c>
      <c r="E101" s="107">
        <f>(VLOOKUP($A101,'Occupancy Raw Data'!$B$8:$BE$45,'Occupancy Raw Data'!AJ$3,FALSE))/100</f>
        <v>0.589958265472312</v>
      </c>
      <c r="F101" s="107">
        <f>(VLOOKUP($A101,'Occupancy Raw Data'!$B$8:$BE$45,'Occupancy Raw Data'!AK$3,FALSE))/100</f>
        <v>0.58736258143322406</v>
      </c>
      <c r="G101" s="108">
        <f>(VLOOKUP($A101,'Occupancy Raw Data'!$B$8:$BE$45,'Occupancy Raw Data'!AL$3,FALSE))/100</f>
        <v>0.561161441368078</v>
      </c>
      <c r="H101" s="88">
        <f>(VLOOKUP($A101,'Occupancy Raw Data'!$B$8:$BE$45,'Occupancy Raw Data'!AN$3,FALSE))/100</f>
        <v>0.67223127035830599</v>
      </c>
      <c r="I101" s="88">
        <f>(VLOOKUP($A101,'Occupancy Raw Data'!$B$8:$BE$45,'Occupancy Raw Data'!AO$3,FALSE))/100</f>
        <v>0.66772699511400602</v>
      </c>
      <c r="J101" s="108">
        <f>(VLOOKUP($A101,'Occupancy Raw Data'!$B$8:$BE$45,'Occupancy Raw Data'!AP$3,FALSE))/100</f>
        <v>0.66997913273615595</v>
      </c>
      <c r="K101" s="109">
        <f>(VLOOKUP($A101,'Occupancy Raw Data'!$B$8:$BE$45,'Occupancy Raw Data'!AR$3,FALSE))/100</f>
        <v>0.592252210330386</v>
      </c>
      <c r="M101" s="110">
        <f>VLOOKUP($A101,'ADR Raw Data'!$B$6:$BE$43,'ADR Raw Data'!AG$1,FALSE)</f>
        <v>124.031108042242</v>
      </c>
      <c r="N101" s="111">
        <f>VLOOKUP($A101,'ADR Raw Data'!$B$6:$BE$43,'ADR Raw Data'!AH$1,FALSE)</f>
        <v>125.943971362298</v>
      </c>
      <c r="O101" s="111">
        <f>VLOOKUP($A101,'ADR Raw Data'!$B$6:$BE$43,'ADR Raw Data'!AI$1,FALSE)</f>
        <v>126.835356555603</v>
      </c>
      <c r="P101" s="111">
        <f>VLOOKUP($A101,'ADR Raw Data'!$B$6:$BE$43,'ADR Raw Data'!AJ$1,FALSE)</f>
        <v>129.24835353491699</v>
      </c>
      <c r="Q101" s="111">
        <f>VLOOKUP($A101,'ADR Raw Data'!$B$6:$BE$43,'ADR Raw Data'!AK$1,FALSE)</f>
        <v>145.29154802651499</v>
      </c>
      <c r="R101" s="112">
        <f>VLOOKUP($A101,'ADR Raw Data'!$B$6:$BE$43,'ADR Raw Data'!AL$1,FALSE)</f>
        <v>130.55543185466601</v>
      </c>
      <c r="S101" s="111">
        <f>VLOOKUP($A101,'ADR Raw Data'!$B$6:$BE$43,'ADR Raw Data'!AN$1,FALSE)</f>
        <v>167.47437992125899</v>
      </c>
      <c r="T101" s="111">
        <f>VLOOKUP($A101,'ADR Raw Data'!$B$6:$BE$43,'ADR Raw Data'!AO$1,FALSE)</f>
        <v>162.44882846145001</v>
      </c>
      <c r="U101" s="112">
        <f>VLOOKUP($A101,'ADR Raw Data'!$B$6:$BE$43,'ADR Raw Data'!AP$1,FALSE)</f>
        <v>164.97005089735001</v>
      </c>
      <c r="V101" s="113">
        <f>VLOOKUP($A101,'ADR Raw Data'!$B$6:$BE$43,'ADR Raw Data'!AR$1,FALSE)</f>
        <v>141.678625761147</v>
      </c>
      <c r="X101" s="110">
        <f>VLOOKUP($A101,'RevPAR Raw Data'!$B$6:$BE$43,'RevPAR Raw Data'!AG$1,FALSE)</f>
        <v>58.281616703990203</v>
      </c>
      <c r="Y101" s="111">
        <f>VLOOKUP($A101,'RevPAR Raw Data'!$B$6:$BE$43,'RevPAR Raw Data'!AH$1,FALSE)</f>
        <v>71.849856219462495</v>
      </c>
      <c r="Z101" s="111">
        <f>VLOOKUP($A101,'RevPAR Raw Data'!$B$6:$BE$43,'RevPAR Raw Data'!AI$1,FALSE)</f>
        <v>74.591945490635098</v>
      </c>
      <c r="AA101" s="111">
        <f>VLOOKUP($A101,'RevPAR Raw Data'!$B$6:$BE$43,'RevPAR Raw Data'!AJ$1,FALSE)</f>
        <v>76.251134466612299</v>
      </c>
      <c r="AB101" s="111">
        <f>VLOOKUP($A101,'RevPAR Raw Data'!$B$6:$BE$43,'RevPAR Raw Data'!AK$1,FALSE)</f>
        <v>85.338818709283302</v>
      </c>
      <c r="AC101" s="112">
        <f>VLOOKUP($A101,'RevPAR Raw Data'!$B$6:$BE$43,'RevPAR Raw Data'!AL$1,FALSE)</f>
        <v>73.262674317996698</v>
      </c>
      <c r="AD101" s="111">
        <f>VLOOKUP($A101,'RevPAR Raw Data'!$B$6:$BE$43,'RevPAR Raw Data'!AN$1,FALSE)</f>
        <v>112.581515166938</v>
      </c>
      <c r="AE101" s="111">
        <f>VLOOKUP($A101,'RevPAR Raw Data'!$B$6:$BE$43,'RevPAR Raw Data'!AO$1,FALSE)</f>
        <v>108.471468088355</v>
      </c>
      <c r="AF101" s="112">
        <f>VLOOKUP($A101,'RevPAR Raw Data'!$B$6:$BE$43,'RevPAR Raw Data'!AP$1,FALSE)</f>
        <v>110.526491627646</v>
      </c>
      <c r="AG101" s="113">
        <f>VLOOKUP($A101,'RevPAR Raw Data'!$B$6:$BE$43,'RevPAR Raw Data'!AR$1,FALSE)</f>
        <v>83.909479263610905</v>
      </c>
    </row>
    <row r="102" spans="1:33" x14ac:dyDescent="0.2">
      <c r="A102" s="90" t="s">
        <v>14</v>
      </c>
      <c r="B102" s="78">
        <f>(VLOOKUP($A101,'Occupancy Raw Data'!$B$8:$BE$51,'Occupancy Raw Data'!AT$3,FALSE))/100</f>
        <v>1.4200947755486899E-2</v>
      </c>
      <c r="C102" s="79">
        <f>(VLOOKUP($A101,'Occupancy Raw Data'!$B$8:$BE$51,'Occupancy Raw Data'!AU$3,FALSE))/100</f>
        <v>2.4586637991737402E-2</v>
      </c>
      <c r="D102" s="79">
        <f>(VLOOKUP($A101,'Occupancy Raw Data'!$B$8:$BE$51,'Occupancy Raw Data'!AV$3,FALSE))/100</f>
        <v>3.16648244207774E-2</v>
      </c>
      <c r="E102" s="79">
        <f>(VLOOKUP($A101,'Occupancy Raw Data'!$B$8:$BE$51,'Occupancy Raw Data'!AW$3,FALSE))/100</f>
        <v>3.8691409729939903E-2</v>
      </c>
      <c r="F102" s="79">
        <f>(VLOOKUP($A101,'Occupancy Raw Data'!$B$8:$BE$51,'Occupancy Raw Data'!AX$3,FALSE))/100</f>
        <v>2.73337667396981E-2</v>
      </c>
      <c r="G102" s="79">
        <f>(VLOOKUP($A101,'Occupancy Raw Data'!$B$8:$BE$51,'Occupancy Raw Data'!AY$3,FALSE))/100</f>
        <v>2.7812034472827301E-2</v>
      </c>
      <c r="H102" s="80">
        <f>(VLOOKUP($A101,'Occupancy Raw Data'!$B$8:$BE$51,'Occupancy Raw Data'!BA$3,FALSE))/100</f>
        <v>6.2533273138281895E-3</v>
      </c>
      <c r="I102" s="80">
        <f>(VLOOKUP($A101,'Occupancy Raw Data'!$B$8:$BE$51,'Occupancy Raw Data'!BB$3,FALSE))/100</f>
        <v>1.85833503098198E-2</v>
      </c>
      <c r="J102" s="79">
        <f>(VLOOKUP($A101,'Occupancy Raw Data'!$B$8:$BE$51,'Occupancy Raw Data'!BC$3,FALSE))/100</f>
        <v>1.23600751250083E-2</v>
      </c>
      <c r="K102" s="81">
        <f>(VLOOKUP($A101,'Occupancy Raw Data'!$B$8:$BE$51,'Occupancy Raw Data'!BE$3,FALSE))/100</f>
        <v>2.2766449062136498E-2</v>
      </c>
      <c r="M102" s="78">
        <f>(VLOOKUP($A101,'ADR Raw Data'!$B$6:$BE$49,'ADR Raw Data'!AT$1,FALSE))/100</f>
        <v>7.2161732847828605E-2</v>
      </c>
      <c r="N102" s="79">
        <f>(VLOOKUP($A101,'ADR Raw Data'!$B$6:$BE$49,'ADR Raw Data'!AU$1,FALSE))/100</f>
        <v>7.8299370821170999E-2</v>
      </c>
      <c r="O102" s="79">
        <f>(VLOOKUP($A101,'ADR Raw Data'!$B$6:$BE$49,'ADR Raw Data'!AV$1,FALSE))/100</f>
        <v>5.9737499701507206E-2</v>
      </c>
      <c r="P102" s="79">
        <f>(VLOOKUP($A101,'ADR Raw Data'!$B$6:$BE$49,'ADR Raw Data'!AW$1,FALSE))/100</f>
        <v>4.9962024310902804E-2</v>
      </c>
      <c r="Q102" s="79">
        <f>(VLOOKUP($A101,'ADR Raw Data'!$B$6:$BE$49,'ADR Raw Data'!AX$1,FALSE))/100</f>
        <v>7.3838842287480902E-2</v>
      </c>
      <c r="R102" s="79">
        <f>(VLOOKUP($A101,'ADR Raw Data'!$B$6:$BE$49,'ADR Raw Data'!AY$1,FALSE))/100</f>
        <v>6.6647247567939702E-2</v>
      </c>
      <c r="S102" s="80">
        <f>(VLOOKUP($A101,'ADR Raw Data'!$B$6:$BE$49,'ADR Raw Data'!BA$1,FALSE))/100</f>
        <v>0.10571555148035401</v>
      </c>
      <c r="T102" s="80">
        <f>(VLOOKUP($A101,'ADR Raw Data'!$B$6:$BE$49,'ADR Raw Data'!BB$1,FALSE))/100</f>
        <v>0.10650109437862101</v>
      </c>
      <c r="U102" s="79">
        <f>(VLOOKUP($A101,'ADR Raw Data'!$B$6:$BE$49,'ADR Raw Data'!BC$1,FALSE))/100</f>
        <v>0.105995910197514</v>
      </c>
      <c r="V102" s="81">
        <f>(VLOOKUP($A101,'ADR Raw Data'!$B$6:$BE$49,'ADR Raw Data'!BE$1,FALSE))/100</f>
        <v>8.0389900837844794E-2</v>
      </c>
      <c r="X102" s="78">
        <f>(VLOOKUP($A101,'RevPAR Raw Data'!$B$6:$BE$49,'RevPAR Raw Data'!AT$1,FALSE))/100</f>
        <v>8.7387445601432995E-2</v>
      </c>
      <c r="Y102" s="79">
        <f>(VLOOKUP($A101,'RevPAR Raw Data'!$B$6:$BE$49,'RevPAR Raw Data'!AU$1,FALSE))/100</f>
        <v>0.10481112709826901</v>
      </c>
      <c r="Z102" s="79">
        <f>(VLOOKUP($A101,'RevPAR Raw Data'!$B$6:$BE$49,'RevPAR Raw Data'!AV$1,FALSE))/100</f>
        <v>9.3293901561669113E-2</v>
      </c>
      <c r="AA102" s="79">
        <f>(VLOOKUP($A101,'RevPAR Raw Data'!$B$6:$BE$49,'RevPAR Raw Data'!AW$1,FALSE))/100</f>
        <v>9.0586535194393109E-2</v>
      </c>
      <c r="AB102" s="79">
        <f>(VLOOKUP($A101,'RevPAR Raw Data'!$B$6:$BE$49,'RevPAR Raw Data'!AX$1,FALSE))/100</f>
        <v>0.103190902718594</v>
      </c>
      <c r="AC102" s="79">
        <f>(VLOOKUP($A101,'RevPAR Raw Data'!$B$6:$BE$49,'RevPAR Raw Data'!AY$1,FALSE))/100</f>
        <v>9.631287758764559E-2</v>
      </c>
      <c r="AD102" s="80">
        <f>(VLOOKUP($A101,'RevPAR Raw Data'!$B$6:$BE$49,'RevPAR Raw Data'!BA$1,FALSE))/100</f>
        <v>0.112629952739751</v>
      </c>
      <c r="AE102" s="80">
        <f>(VLOOKUP($A101,'RevPAR Raw Data'!$B$6:$BE$49,'RevPAR Raw Data'!BB$1,FALSE))/100</f>
        <v>0.12706359183365801</v>
      </c>
      <c r="AF102" s="79">
        <f>(VLOOKUP($A101,'RevPAR Raw Data'!$B$6:$BE$49,'RevPAR Raw Data'!BC$1,FALSE))/100</f>
        <v>0.11966610273550801</v>
      </c>
      <c r="AG102" s="81">
        <f>(VLOOKUP($A101,'RevPAR Raw Data'!$B$6:$BE$49,'RevPAR Raw Data'!BE$1,FALSE))/100</f>
        <v>0.104986542482516</v>
      </c>
    </row>
    <row r="103" spans="1:33" x14ac:dyDescent="0.2">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x14ac:dyDescent="0.2">
      <c r="A104" s="105" t="s">
        <v>53</v>
      </c>
      <c r="B104" s="106">
        <f>(VLOOKUP($A104,'Occupancy Raw Data'!$B$8:$BE$54,'Occupancy Raw Data'!AG$3,FALSE))/100</f>
        <v>0.49326996197718598</v>
      </c>
      <c r="C104" s="107">
        <f>(VLOOKUP($A104,'Occupancy Raw Data'!$B$8:$BE$54,'Occupancy Raw Data'!AH$3,FALSE))/100</f>
        <v>0.56733840304182503</v>
      </c>
      <c r="D104" s="107">
        <f>(VLOOKUP($A104,'Occupancy Raw Data'!$B$8:$BE$54,'Occupancy Raw Data'!AI$3,FALSE))/100</f>
        <v>0.59269961977186303</v>
      </c>
      <c r="E104" s="107">
        <f>(VLOOKUP($A104,'Occupancy Raw Data'!$B$8:$BE$54,'Occupancy Raw Data'!AJ$3,FALSE))/100</f>
        <v>0.59136882129277502</v>
      </c>
      <c r="F104" s="107">
        <f>(VLOOKUP($A104,'Occupancy Raw Data'!$B$8:$BE$54,'Occupancy Raw Data'!AK$3,FALSE))/100</f>
        <v>0.60235741444866908</v>
      </c>
      <c r="G104" s="108">
        <f>(VLOOKUP($A104,'Occupancy Raw Data'!$B$8:$BE$54,'Occupancy Raw Data'!AL$3,FALSE))/100</f>
        <v>0.56940684410646303</v>
      </c>
      <c r="H104" s="88">
        <f>(VLOOKUP($A104,'Occupancy Raw Data'!$B$8:$BE$54,'Occupancy Raw Data'!AN$3,FALSE))/100</f>
        <v>0.68642585551330693</v>
      </c>
      <c r="I104" s="88">
        <f>(VLOOKUP($A104,'Occupancy Raw Data'!$B$8:$BE$54,'Occupancy Raw Data'!AO$3,FALSE))/100</f>
        <v>0.69676806083650111</v>
      </c>
      <c r="J104" s="108">
        <f>(VLOOKUP($A104,'Occupancy Raw Data'!$B$8:$BE$54,'Occupancy Raw Data'!AP$3,FALSE))/100</f>
        <v>0.69159695817490396</v>
      </c>
      <c r="K104" s="109">
        <f>(VLOOKUP($A104,'Occupancy Raw Data'!$B$8:$BE$54,'Occupancy Raw Data'!AR$3,FALSE))/100</f>
        <v>0.60431830526887498</v>
      </c>
      <c r="M104" s="110">
        <f>VLOOKUP($A104,'ADR Raw Data'!$B$6:$BE$54,'ADR Raw Data'!AG$1,FALSE)</f>
        <v>95.168216295382706</v>
      </c>
      <c r="N104" s="111">
        <f>VLOOKUP($A104,'ADR Raw Data'!$B$6:$BE$54,'ADR Raw Data'!AH$1,FALSE)</f>
        <v>98.497079284230196</v>
      </c>
      <c r="O104" s="111">
        <f>VLOOKUP($A104,'ADR Raw Data'!$B$6:$BE$54,'ADR Raw Data'!AI$1,FALSE)</f>
        <v>99.010815370797999</v>
      </c>
      <c r="P104" s="111">
        <f>VLOOKUP($A104,'ADR Raw Data'!$B$6:$BE$54,'ADR Raw Data'!AJ$1,FALSE)</f>
        <v>98.399281810583105</v>
      </c>
      <c r="Q104" s="111">
        <f>VLOOKUP($A104,'ADR Raw Data'!$B$6:$BE$54,'ADR Raw Data'!AK$1,FALSE)</f>
        <v>99.482101376088806</v>
      </c>
      <c r="R104" s="112">
        <f>VLOOKUP($A104,'ADR Raw Data'!$B$6:$BE$54,'ADR Raw Data'!AL$1,FALSE)</f>
        <v>98.215370006811099</v>
      </c>
      <c r="S104" s="111">
        <f>VLOOKUP($A104,'ADR Raw Data'!$B$6:$BE$54,'ADR Raw Data'!AN$1,FALSE)</f>
        <v>114.086988312191</v>
      </c>
      <c r="T104" s="111">
        <f>VLOOKUP($A104,'ADR Raw Data'!$B$6:$BE$54,'ADR Raw Data'!AO$1,FALSE)</f>
        <v>115.884842564802</v>
      </c>
      <c r="U104" s="112">
        <f>VLOOKUP($A104,'ADR Raw Data'!$B$6:$BE$54,'ADR Raw Data'!AP$1,FALSE)</f>
        <v>114.99263675848</v>
      </c>
      <c r="V104" s="113">
        <f>VLOOKUP($A104,'ADR Raw Data'!$B$6:$BE$54,'ADR Raw Data'!AR$1,FALSE)</f>
        <v>103.701176576333</v>
      </c>
      <c r="X104" s="110">
        <f>VLOOKUP($A104,'RevPAR Raw Data'!$B$6:$BE$54,'RevPAR Raw Data'!AG$1,FALSE)</f>
        <v>46.94362243346</v>
      </c>
      <c r="Y104" s="111">
        <f>VLOOKUP($A104,'RevPAR Raw Data'!$B$6:$BE$54,'RevPAR Raw Data'!AH$1,FALSE)</f>
        <v>55.881175665399198</v>
      </c>
      <c r="Z104" s="111">
        <f>VLOOKUP($A104,'RevPAR Raw Data'!$B$6:$BE$54,'RevPAR Raw Data'!AI$1,FALSE)</f>
        <v>58.683672623574097</v>
      </c>
      <c r="AA104" s="111">
        <f>VLOOKUP($A104,'RevPAR Raw Data'!$B$6:$BE$54,'RevPAR Raw Data'!AJ$1,FALSE)</f>
        <v>58.190267300380199</v>
      </c>
      <c r="AB104" s="111">
        <f>VLOOKUP($A104,'RevPAR Raw Data'!$B$6:$BE$54,'RevPAR Raw Data'!AK$1,FALSE)</f>
        <v>59.923781368821203</v>
      </c>
      <c r="AC104" s="112">
        <f>VLOOKUP($A104,'RevPAR Raw Data'!$B$6:$BE$54,'RevPAR Raw Data'!AL$1,FALSE)</f>
        <v>55.924503878326902</v>
      </c>
      <c r="AD104" s="111">
        <f>VLOOKUP($A104,'RevPAR Raw Data'!$B$6:$BE$54,'RevPAR Raw Data'!AN$1,FALSE)</f>
        <v>78.312258555132999</v>
      </c>
      <c r="AE104" s="111">
        <f>VLOOKUP($A104,'RevPAR Raw Data'!$B$6:$BE$54,'RevPAR Raw Data'!AO$1,FALSE)</f>
        <v>80.744857034220502</v>
      </c>
      <c r="AF104" s="112">
        <f>VLOOKUP($A104,'RevPAR Raw Data'!$B$6:$BE$54,'RevPAR Raw Data'!AP$1,FALSE)</f>
        <v>79.5285577946768</v>
      </c>
      <c r="AG104" s="113">
        <f>VLOOKUP($A104,'RevPAR Raw Data'!$B$6:$BE$54,'RevPAR Raw Data'!AR$1,FALSE)</f>
        <v>62.668519282998297</v>
      </c>
    </row>
    <row r="105" spans="1:33" x14ac:dyDescent="0.2">
      <c r="A105" s="90" t="s">
        <v>14</v>
      </c>
      <c r="B105" s="78">
        <f>(VLOOKUP($A104,'Occupancy Raw Data'!$B$8:$BE$54,'Occupancy Raw Data'!AT$3,FALSE))/100</f>
        <v>1.41030468794689E-2</v>
      </c>
      <c r="C105" s="79">
        <f>(VLOOKUP($A104,'Occupancy Raw Data'!$B$8:$BE$54,'Occupancy Raw Data'!AU$3,FALSE))/100</f>
        <v>-7.1001305214623504E-3</v>
      </c>
      <c r="D105" s="79">
        <f>(VLOOKUP($A104,'Occupancy Raw Data'!$B$8:$BE$54,'Occupancy Raw Data'!AV$3,FALSE))/100</f>
        <v>2.4785498692440702E-2</v>
      </c>
      <c r="E105" s="79">
        <f>(VLOOKUP($A104,'Occupancy Raw Data'!$B$8:$BE$54,'Occupancy Raw Data'!AW$3,FALSE))/100</f>
        <v>3.9180427020670101E-2</v>
      </c>
      <c r="F105" s="79">
        <f>(VLOOKUP($A104,'Occupancy Raw Data'!$B$8:$BE$54,'Occupancy Raw Data'!AX$3,FALSE))/100</f>
        <v>4.6668951855505104E-2</v>
      </c>
      <c r="G105" s="79">
        <f>(VLOOKUP($A104,'Occupancy Raw Data'!$B$8:$BE$54,'Occupancy Raw Data'!AY$3,FALSE))/100</f>
        <v>2.3839821889262799E-2</v>
      </c>
      <c r="H105" s="80">
        <f>(VLOOKUP($A104,'Occupancy Raw Data'!$B$8:$BE$54,'Occupancy Raw Data'!BA$3,FALSE))/100</f>
        <v>1.8086114142351001E-3</v>
      </c>
      <c r="I105" s="80">
        <f>(VLOOKUP($A104,'Occupancy Raw Data'!$B$8:$BE$54,'Occupancy Raw Data'!BB$3,FALSE))/100</f>
        <v>-1.7732357661417401E-2</v>
      </c>
      <c r="J105" s="79">
        <f>(VLOOKUP($A104,'Occupancy Raw Data'!$B$8:$BE$54,'Occupancy Raw Data'!BC$3,FALSE))/100</f>
        <v>-8.1311435536984295E-3</v>
      </c>
      <c r="K105" s="81">
        <f>(VLOOKUP($A104,'Occupancy Raw Data'!$B$8:$BE$54,'Occupancy Raw Data'!BE$3,FALSE))/100</f>
        <v>1.3161586433401899E-2</v>
      </c>
      <c r="M105" s="78">
        <f>(VLOOKUP($A104,'ADR Raw Data'!$B$6:$BE$52,'ADR Raw Data'!AT$1,FALSE))/100</f>
        <v>-3.9101788335785696E-2</v>
      </c>
      <c r="N105" s="79">
        <f>(VLOOKUP($A104,'ADR Raw Data'!$B$6:$BE$52,'ADR Raw Data'!AU$1,FALSE))/100</f>
        <v>-3.1620111103902601E-2</v>
      </c>
      <c r="O105" s="79">
        <f>(VLOOKUP($A104,'ADR Raw Data'!$B$6:$BE$52,'ADR Raw Data'!AV$1,FALSE))/100</f>
        <v>-3.6523797793199503E-2</v>
      </c>
      <c r="P105" s="79">
        <f>(VLOOKUP($A104,'ADR Raw Data'!$B$6:$BE$52,'ADR Raw Data'!AW$1,FALSE))/100</f>
        <v>-3.7395259809822702E-2</v>
      </c>
      <c r="Q105" s="79">
        <f>(VLOOKUP($A104,'ADR Raw Data'!$B$6:$BE$52,'ADR Raw Data'!AX$1,FALSE))/100</f>
        <v>-3.6711475264305099E-2</v>
      </c>
      <c r="R105" s="79">
        <f>(VLOOKUP($A104,'ADR Raw Data'!$B$6:$BE$52,'ADR Raw Data'!AY$1,FALSE))/100</f>
        <v>-3.6077567864142096E-2</v>
      </c>
      <c r="S105" s="80">
        <f>(VLOOKUP($A104,'ADR Raw Data'!$B$6:$BE$52,'ADR Raw Data'!BA$1,FALSE))/100</f>
        <v>-4.4472921856413501E-2</v>
      </c>
      <c r="T105" s="80">
        <f>(VLOOKUP($A104,'ADR Raw Data'!$B$6:$BE$52,'ADR Raw Data'!BB$1,FALSE))/100</f>
        <v>-3.8591204307244401E-2</v>
      </c>
      <c r="U105" s="79">
        <f>(VLOOKUP($A104,'ADR Raw Data'!$B$6:$BE$52,'ADR Raw Data'!BC$1,FALSE))/100</f>
        <v>-4.1540934834518699E-2</v>
      </c>
      <c r="V105" s="81">
        <f>(VLOOKUP($A104,'ADR Raw Data'!$B$6:$BE$52,'ADR Raw Data'!BE$1,FALSE))/100</f>
        <v>-3.9197065918332302E-2</v>
      </c>
      <c r="X105" s="78">
        <f>(VLOOKUP($A104,'RevPAR Raw Data'!$B$6:$BE$52,'RevPAR Raw Data'!AT$1,FALSE))/100</f>
        <v>-2.5550195810287401E-2</v>
      </c>
      <c r="Y105" s="79">
        <f>(VLOOKUP($A104,'RevPAR Raw Data'!$B$6:$BE$52,'RevPAR Raw Data'!AU$1,FALSE))/100</f>
        <v>-3.84957347094241E-2</v>
      </c>
      <c r="Z105" s="79">
        <f>(VLOOKUP($A104,'RevPAR Raw Data'!$B$6:$BE$52,'RevPAR Raw Data'!AV$1,FALSE))/100</f>
        <v>-1.2643559643205101E-2</v>
      </c>
      <c r="AA105" s="79">
        <f>(VLOOKUP($A104,'RevPAR Raw Data'!$B$6:$BE$52,'RevPAR Raw Data'!AW$1,FALSE))/100</f>
        <v>3.2000496294962003E-4</v>
      </c>
      <c r="AB105" s="79">
        <f>(VLOOKUP($A104,'RevPAR Raw Data'!$B$6:$BE$52,'RevPAR Raw Data'!AX$1,FALSE))/100</f>
        <v>8.2441905195455908E-3</v>
      </c>
      <c r="AC105" s="79">
        <f>(VLOOKUP($A104,'RevPAR Raw Data'!$B$6:$BE$52,'RevPAR Raw Data'!AY$1,FALSE))/100</f>
        <v>-1.3097828766958199E-2</v>
      </c>
      <c r="AD105" s="80">
        <f>(VLOOKUP($A104,'RevPAR Raw Data'!$B$6:$BE$52,'RevPAR Raw Data'!BA$1,FALSE))/100</f>
        <v>-4.2744744676272296E-2</v>
      </c>
      <c r="AE105" s="80">
        <f>(VLOOKUP($A104,'RevPAR Raw Data'!$B$6:$BE$52,'RevPAR Raw Data'!BB$1,FALSE))/100</f>
        <v>-5.5639248931300997E-2</v>
      </c>
      <c r="AF105" s="79">
        <f>(VLOOKUP($A104,'RevPAR Raw Data'!$B$6:$BE$52,'RevPAR Raw Data'!BC$1,FALSE))/100</f>
        <v>-4.9334303083722802E-2</v>
      </c>
      <c r="AG105" s="81">
        <f>(VLOOKUP($A104,'RevPAR Raw Data'!$B$6:$BE$52,'RevPAR Raw Data'!BE$1,FALSE))/100</f>
        <v>-2.6551375055950198E-2</v>
      </c>
    </row>
    <row r="106" spans="1:33" x14ac:dyDescent="0.2">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x14ac:dyDescent="0.2">
      <c r="A107" s="105" t="s">
        <v>52</v>
      </c>
      <c r="B107" s="106">
        <f>(VLOOKUP($A107,'Occupancy Raw Data'!$B$8:$BE$45,'Occupancy Raw Data'!AG$3,FALSE))/100</f>
        <v>0.55787683182135295</v>
      </c>
      <c r="C107" s="107">
        <f>(VLOOKUP($A107,'Occupancy Raw Data'!$B$8:$BE$45,'Occupancy Raw Data'!AH$3,FALSE))/100</f>
        <v>0.66368632240055803</v>
      </c>
      <c r="D107" s="107">
        <f>(VLOOKUP($A107,'Occupancy Raw Data'!$B$8:$BE$45,'Occupancy Raw Data'!AI$3,FALSE))/100</f>
        <v>0.70804256803907806</v>
      </c>
      <c r="E107" s="107">
        <f>(VLOOKUP($A107,'Occupancy Raw Data'!$B$8:$BE$45,'Occupancy Raw Data'!AJ$3,FALSE))/100</f>
        <v>0.70638520586182807</v>
      </c>
      <c r="F107" s="107">
        <f>(VLOOKUP($A107,'Occupancy Raw Data'!$B$8:$BE$45,'Occupancy Raw Data'!AK$3,FALSE))/100</f>
        <v>0.68588625261688707</v>
      </c>
      <c r="G107" s="108">
        <f>(VLOOKUP($A107,'Occupancy Raw Data'!$B$8:$BE$45,'Occupancy Raw Data'!AL$3,FALSE))/100</f>
        <v>0.66437543614794092</v>
      </c>
      <c r="H107" s="88">
        <f>(VLOOKUP($A107,'Occupancy Raw Data'!$B$8:$BE$45,'Occupancy Raw Data'!AN$3,FALSE))/100</f>
        <v>0.74973831123516999</v>
      </c>
      <c r="I107" s="88">
        <f>(VLOOKUP($A107,'Occupancy Raw Data'!$B$8:$BE$45,'Occupancy Raw Data'!AO$3,FALSE))/100</f>
        <v>0.74097173761339807</v>
      </c>
      <c r="J107" s="108">
        <f>(VLOOKUP($A107,'Occupancy Raw Data'!$B$8:$BE$45,'Occupancy Raw Data'!AP$3,FALSE))/100</f>
        <v>0.74535502442428392</v>
      </c>
      <c r="K107" s="109">
        <f>(VLOOKUP($A107,'Occupancy Raw Data'!$B$8:$BE$45,'Occupancy Raw Data'!AR$3,FALSE))/100</f>
        <v>0.68751246136975297</v>
      </c>
      <c r="M107" s="110">
        <f>VLOOKUP($A107,'ADR Raw Data'!$B$6:$BE$43,'ADR Raw Data'!AG$1,FALSE)</f>
        <v>96.785877570166505</v>
      </c>
      <c r="N107" s="111">
        <f>VLOOKUP($A107,'ADR Raw Data'!$B$6:$BE$43,'ADR Raw Data'!AH$1,FALSE)</f>
        <v>98.688870999539901</v>
      </c>
      <c r="O107" s="111">
        <f>VLOOKUP($A107,'ADR Raw Data'!$B$6:$BE$43,'ADR Raw Data'!AI$1,FALSE)</f>
        <v>100.857033386719</v>
      </c>
      <c r="P107" s="111">
        <f>VLOOKUP($A107,'ADR Raw Data'!$B$6:$BE$43,'ADR Raw Data'!AJ$1,FALSE)</f>
        <v>100.36547974808499</v>
      </c>
      <c r="Q107" s="111">
        <f>VLOOKUP($A107,'ADR Raw Data'!$B$6:$BE$43,'ADR Raw Data'!AK$1,FALSE)</f>
        <v>101.976192928907</v>
      </c>
      <c r="R107" s="112">
        <f>VLOOKUP($A107,'ADR Raw Data'!$B$6:$BE$43,'ADR Raw Data'!AL$1,FALSE)</f>
        <v>99.866691744131003</v>
      </c>
      <c r="S107" s="111">
        <f>VLOOKUP($A107,'ADR Raw Data'!$B$6:$BE$43,'ADR Raw Data'!AN$1,FALSE)</f>
        <v>116.71741244909801</v>
      </c>
      <c r="T107" s="111">
        <f>VLOOKUP($A107,'ADR Raw Data'!$B$6:$BE$43,'ADR Raw Data'!AO$1,FALSE)</f>
        <v>116.00135852610499</v>
      </c>
      <c r="U107" s="112">
        <f>VLOOKUP($A107,'ADR Raw Data'!$B$6:$BE$43,'ADR Raw Data'!AP$1,FALSE)</f>
        <v>116.36149097398901</v>
      </c>
      <c r="V107" s="113">
        <f>VLOOKUP($A107,'ADR Raw Data'!$B$6:$BE$43,'ADR Raw Data'!AR$1,FALSE)</f>
        <v>104.975994036776</v>
      </c>
      <c r="X107" s="110">
        <f>VLOOKUP($A107,'RevPAR Raw Data'!$B$6:$BE$43,'RevPAR Raw Data'!AG$1,FALSE)</f>
        <v>53.994598743893903</v>
      </c>
      <c r="Y107" s="111">
        <f>VLOOKUP($A107,'RevPAR Raw Data'!$B$6:$BE$43,'RevPAR Raw Data'!AH$1,FALSE)</f>
        <v>65.498453855547794</v>
      </c>
      <c r="Z107" s="111">
        <f>VLOOKUP($A107,'RevPAR Raw Data'!$B$6:$BE$43,'RevPAR Raw Data'!AI$1,FALSE)</f>
        <v>71.411072923935706</v>
      </c>
      <c r="AA107" s="111">
        <f>VLOOKUP($A107,'RevPAR Raw Data'!$B$6:$BE$43,'RevPAR Raw Data'!AJ$1,FALSE)</f>
        <v>70.896690073272794</v>
      </c>
      <c r="AB107" s="111">
        <f>VLOOKUP($A107,'RevPAR Raw Data'!$B$6:$BE$43,'RevPAR Raw Data'!AK$1,FALSE)</f>
        <v>69.944068824145106</v>
      </c>
      <c r="AC107" s="112">
        <f>VLOOKUP($A107,'RevPAR Raw Data'!$B$6:$BE$43,'RevPAR Raw Data'!AL$1,FALSE)</f>
        <v>66.3489768841591</v>
      </c>
      <c r="AD107" s="111">
        <f>VLOOKUP($A107,'RevPAR Raw Data'!$B$6:$BE$43,'RevPAR Raw Data'!AN$1,FALSE)</f>
        <v>87.507515701325801</v>
      </c>
      <c r="AE107" s="111">
        <f>VLOOKUP($A107,'RevPAR Raw Data'!$B$6:$BE$43,'RevPAR Raw Data'!AO$1,FALSE)</f>
        <v>85.953728192602895</v>
      </c>
      <c r="AF107" s="112">
        <f>VLOOKUP($A107,'RevPAR Raw Data'!$B$6:$BE$43,'RevPAR Raw Data'!AP$1,FALSE)</f>
        <v>86.730621946964405</v>
      </c>
      <c r="AG107" s="113">
        <f>VLOOKUP($A107,'RevPAR Raw Data'!$B$6:$BE$43,'RevPAR Raw Data'!AR$1,FALSE)</f>
        <v>72.172304044960597</v>
      </c>
    </row>
    <row r="108" spans="1:33" x14ac:dyDescent="0.2">
      <c r="A108" s="90" t="s">
        <v>14</v>
      </c>
      <c r="B108" s="78">
        <f>(VLOOKUP($A107,'Occupancy Raw Data'!$B$8:$BE$51,'Occupancy Raw Data'!AT$3,FALSE))/100</f>
        <v>0.116562767097125</v>
      </c>
      <c r="C108" s="79">
        <f>(VLOOKUP($A107,'Occupancy Raw Data'!$B$8:$BE$51,'Occupancy Raw Data'!AU$3,FALSE))/100</f>
        <v>0.11218837269310299</v>
      </c>
      <c r="D108" s="79">
        <f>(VLOOKUP($A107,'Occupancy Raw Data'!$B$8:$BE$51,'Occupancy Raw Data'!AV$3,FALSE))/100</f>
        <v>0.17846976498589298</v>
      </c>
      <c r="E108" s="79">
        <f>(VLOOKUP($A107,'Occupancy Raw Data'!$B$8:$BE$51,'Occupancy Raw Data'!AW$3,FALSE))/100</f>
        <v>0.15319669836814501</v>
      </c>
      <c r="F108" s="79">
        <f>(VLOOKUP($A107,'Occupancy Raw Data'!$B$8:$BE$51,'Occupancy Raw Data'!AX$3,FALSE))/100</f>
        <v>0.159688219448723</v>
      </c>
      <c r="G108" s="79">
        <f>(VLOOKUP($A107,'Occupancy Raw Data'!$B$8:$BE$51,'Occupancy Raw Data'!AY$3,FALSE))/100</f>
        <v>0.14500996207706598</v>
      </c>
      <c r="H108" s="80">
        <f>(VLOOKUP($A107,'Occupancy Raw Data'!$B$8:$BE$51,'Occupancy Raw Data'!BA$3,FALSE))/100</f>
        <v>4.9462527708417303E-2</v>
      </c>
      <c r="I108" s="80">
        <f>(VLOOKUP($A107,'Occupancy Raw Data'!$B$8:$BE$51,'Occupancy Raw Data'!BB$3,FALSE))/100</f>
        <v>2.3628603297493399E-2</v>
      </c>
      <c r="J108" s="79">
        <f>(VLOOKUP($A107,'Occupancy Raw Data'!$B$8:$BE$51,'Occupancy Raw Data'!BC$3,FALSE))/100</f>
        <v>3.6460556053040598E-2</v>
      </c>
      <c r="K108" s="81">
        <f>(VLOOKUP($A107,'Occupancy Raw Data'!$B$8:$BE$51,'Occupancy Raw Data'!BE$3,FALSE))/100</f>
        <v>0.10903226039043</v>
      </c>
      <c r="M108" s="78">
        <f>(VLOOKUP($A107,'ADR Raw Data'!$B$6:$BE$49,'ADR Raw Data'!AT$1,FALSE))/100</f>
        <v>1.96109541081947E-2</v>
      </c>
      <c r="N108" s="79">
        <f>(VLOOKUP($A107,'ADR Raw Data'!$B$6:$BE$49,'ADR Raw Data'!AU$1,FALSE))/100</f>
        <v>1.7698807627447698E-2</v>
      </c>
      <c r="O108" s="79">
        <f>(VLOOKUP($A107,'ADR Raw Data'!$B$6:$BE$49,'ADR Raw Data'!AV$1,FALSE))/100</f>
        <v>4.0771721492528806E-2</v>
      </c>
      <c r="P108" s="79">
        <f>(VLOOKUP($A107,'ADR Raw Data'!$B$6:$BE$49,'ADR Raw Data'!AW$1,FALSE))/100</f>
        <v>1.9577614587929001E-2</v>
      </c>
      <c r="Q108" s="79">
        <f>(VLOOKUP($A107,'ADR Raw Data'!$B$6:$BE$49,'ADR Raw Data'!AX$1,FALSE))/100</f>
        <v>3.2269423857985299E-2</v>
      </c>
      <c r="R108" s="79">
        <f>(VLOOKUP($A107,'ADR Raw Data'!$B$6:$BE$49,'ADR Raw Data'!AY$1,FALSE))/100</f>
        <v>2.6530280534718301E-2</v>
      </c>
      <c r="S108" s="80">
        <f>(VLOOKUP($A107,'ADR Raw Data'!$B$6:$BE$49,'ADR Raw Data'!BA$1,FALSE))/100</f>
        <v>2.3275356121425103E-2</v>
      </c>
      <c r="T108" s="80">
        <f>(VLOOKUP($A107,'ADR Raw Data'!$B$6:$BE$49,'ADR Raw Data'!BB$1,FALSE))/100</f>
        <v>1.00116398937528E-2</v>
      </c>
      <c r="U108" s="79">
        <f>(VLOOKUP($A107,'ADR Raw Data'!$B$6:$BE$49,'ADR Raw Data'!BC$1,FALSE))/100</f>
        <v>1.6615978316938E-2</v>
      </c>
      <c r="V108" s="81">
        <f>(VLOOKUP($A107,'ADR Raw Data'!$B$6:$BE$49,'ADR Raw Data'!BE$1,FALSE))/100</f>
        <v>1.9403872984041198E-2</v>
      </c>
      <c r="X108" s="78">
        <f>(VLOOKUP($A107,'RevPAR Raw Data'!$B$6:$BE$49,'RevPAR Raw Data'!AT$1,FALSE))/100</f>
        <v>0.13845962828158601</v>
      </c>
      <c r="Y108" s="79">
        <f>(VLOOKUP($A107,'RevPAR Raw Data'!$B$6:$BE$49,'RevPAR Raw Data'!AU$1,FALSE))/100</f>
        <v>0.131872780746882</v>
      </c>
      <c r="Z108" s="79">
        <f>(VLOOKUP($A107,'RevPAR Raw Data'!$B$6:$BE$49,'RevPAR Raw Data'!AV$1,FALSE))/100</f>
        <v>0.22651800603126401</v>
      </c>
      <c r="AA108" s="79">
        <f>(VLOOKUP($A107,'RevPAR Raw Data'!$B$6:$BE$49,'RevPAR Raw Data'!AW$1,FALSE))/100</f>
        <v>0.17577353887286901</v>
      </c>
      <c r="AB108" s="79">
        <f>(VLOOKUP($A107,'RevPAR Raw Data'!$B$6:$BE$49,'RevPAR Raw Data'!AX$1,FALSE))/100</f>
        <v>0.197110690145226</v>
      </c>
      <c r="AC108" s="79">
        <f>(VLOOKUP($A107,'RevPAR Raw Data'!$B$6:$BE$49,'RevPAR Raw Data'!AY$1,FALSE))/100</f>
        <v>0.17538739758601798</v>
      </c>
      <c r="AD108" s="80">
        <f>(VLOOKUP($A107,'RevPAR Raw Data'!$B$6:$BE$49,'RevPAR Raw Data'!BA$1,FALSE))/100</f>
        <v>7.3889141776921699E-2</v>
      </c>
      <c r="AE108" s="80">
        <f>(VLOOKUP($A107,'RevPAR Raw Data'!$B$6:$BE$49,'RevPAR Raw Data'!BB$1,FALSE))/100</f>
        <v>3.3876804258653102E-2</v>
      </c>
      <c r="AF108" s="79">
        <f>(VLOOKUP($A107,'RevPAR Raw Data'!$B$6:$BE$49,'RevPAR Raw Data'!BC$1,FALSE))/100</f>
        <v>5.3682362178779502E-2</v>
      </c>
      <c r="AG108" s="81">
        <f>(VLOOKUP($A107,'RevPAR Raw Data'!$B$6:$BE$49,'RevPAR Raw Data'!BE$1,FALSE))/100</f>
        <v>0.13055178150625099</v>
      </c>
    </row>
    <row r="109" spans="1:33" x14ac:dyDescent="0.2">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x14ac:dyDescent="0.2">
      <c r="A110" s="105" t="s">
        <v>55</v>
      </c>
      <c r="B110" s="106">
        <f>(VLOOKUP($A110,'Occupancy Raw Data'!$B$8:$BE$45,'Occupancy Raw Data'!AG$3,FALSE))/100</f>
        <v>0.52319236016370996</v>
      </c>
      <c r="C110" s="107">
        <f>(VLOOKUP($A110,'Occupancy Raw Data'!$B$8:$BE$45,'Occupancy Raw Data'!AH$3,FALSE))/100</f>
        <v>0.660300136425648</v>
      </c>
      <c r="D110" s="107">
        <f>(VLOOKUP($A110,'Occupancy Raw Data'!$B$8:$BE$45,'Occupancy Raw Data'!AI$3,FALSE))/100</f>
        <v>0.65128629896706203</v>
      </c>
      <c r="E110" s="107">
        <f>(VLOOKUP($A110,'Occupancy Raw Data'!$B$8:$BE$45,'Occupancy Raw Data'!AJ$3,FALSE))/100</f>
        <v>0.64461118690313701</v>
      </c>
      <c r="F110" s="107">
        <f>(VLOOKUP($A110,'Occupancy Raw Data'!$B$8:$BE$45,'Occupancy Raw Data'!AK$3,FALSE))/100</f>
        <v>0.65167608653283904</v>
      </c>
      <c r="G110" s="108">
        <f>(VLOOKUP($A110,'Occupancy Raw Data'!$B$8:$BE$45,'Occupancy Raw Data'!AL$3,FALSE))/100</f>
        <v>0.62621321379847894</v>
      </c>
      <c r="H110" s="88">
        <f>(VLOOKUP($A110,'Occupancy Raw Data'!$B$8:$BE$45,'Occupancy Raw Data'!AN$3,FALSE))/100</f>
        <v>0.714821672188657</v>
      </c>
      <c r="I110" s="88">
        <f>(VLOOKUP($A110,'Occupancy Raw Data'!$B$8:$BE$45,'Occupancy Raw Data'!AO$3,FALSE))/100</f>
        <v>0.70824400701617607</v>
      </c>
      <c r="J110" s="108">
        <f>(VLOOKUP($A110,'Occupancy Raw Data'!$B$8:$BE$45,'Occupancy Raw Data'!AP$3,FALSE))/100</f>
        <v>0.71153283960241598</v>
      </c>
      <c r="K110" s="109">
        <f>(VLOOKUP($A110,'Occupancy Raw Data'!$B$8:$BE$45,'Occupancy Raw Data'!AR$3,FALSE))/100</f>
        <v>0.65059024974246105</v>
      </c>
      <c r="M110" s="110">
        <f>VLOOKUP($A110,'ADR Raw Data'!$B$6:$BE$43,'ADR Raw Data'!AG$1,FALSE)</f>
        <v>144.106151052337</v>
      </c>
      <c r="N110" s="111">
        <f>VLOOKUP($A110,'ADR Raw Data'!$B$6:$BE$43,'ADR Raw Data'!AH$1,FALSE)</f>
        <v>142.592753837072</v>
      </c>
      <c r="O110" s="111">
        <f>VLOOKUP($A110,'ADR Raw Data'!$B$6:$BE$43,'ADR Raw Data'!AI$1,FALSE)</f>
        <v>142.902888456646</v>
      </c>
      <c r="P110" s="111">
        <f>VLOOKUP($A110,'ADR Raw Data'!$B$6:$BE$43,'ADR Raw Data'!AJ$1,FALSE)</f>
        <v>143.37569765684</v>
      </c>
      <c r="Q110" s="111">
        <f>VLOOKUP($A110,'ADR Raw Data'!$B$6:$BE$43,'ADR Raw Data'!AK$1,FALSE)</f>
        <v>156.001314392523</v>
      </c>
      <c r="R110" s="112">
        <f>VLOOKUP($A110,'ADR Raw Data'!$B$6:$BE$43,'ADR Raw Data'!AL$1,FALSE)</f>
        <v>145.86209299430399</v>
      </c>
      <c r="S110" s="111">
        <f>VLOOKUP($A110,'ADR Raw Data'!$B$6:$BE$43,'ADR Raw Data'!AN$1,FALSE)</f>
        <v>196.10310340126699</v>
      </c>
      <c r="T110" s="111">
        <f>VLOOKUP($A110,'ADR Raw Data'!$B$6:$BE$43,'ADR Raw Data'!AO$1,FALSE)</f>
        <v>194.04682099614701</v>
      </c>
      <c r="U110" s="112">
        <f>VLOOKUP($A110,'ADR Raw Data'!$B$6:$BE$43,'ADR Raw Data'!AP$1,FALSE)</f>
        <v>195.079714452014</v>
      </c>
      <c r="V110" s="113">
        <f>VLOOKUP($A110,'ADR Raw Data'!$B$6:$BE$43,'ADR Raw Data'!AR$1,FALSE)</f>
        <v>161.24151365693399</v>
      </c>
      <c r="X110" s="110">
        <f>VLOOKUP($A110,'RevPAR Raw Data'!$B$6:$BE$43,'RevPAR Raw Data'!AG$1,FALSE)</f>
        <v>75.395237283180606</v>
      </c>
      <c r="Y110" s="111">
        <f>VLOOKUP($A110,'RevPAR Raw Data'!$B$6:$BE$43,'RevPAR Raw Data'!AH$1,FALSE)</f>
        <v>94.154014811927397</v>
      </c>
      <c r="Z110" s="111">
        <f>VLOOKUP($A110,'RevPAR Raw Data'!$B$6:$BE$43,'RevPAR Raw Data'!AI$1,FALSE)</f>
        <v>93.070693334632594</v>
      </c>
      <c r="AA110" s="111">
        <f>VLOOKUP($A110,'RevPAR Raw Data'!$B$6:$BE$43,'RevPAR Raw Data'!AJ$1,FALSE)</f>
        <v>92.421578639641297</v>
      </c>
      <c r="AB110" s="111">
        <f>VLOOKUP($A110,'RevPAR Raw Data'!$B$6:$BE$43,'RevPAR Raw Data'!AK$1,FALSE)</f>
        <v>101.662326057298</v>
      </c>
      <c r="AC110" s="112">
        <f>VLOOKUP($A110,'RevPAR Raw Data'!$B$6:$BE$43,'RevPAR Raw Data'!AL$1,FALSE)</f>
        <v>91.340770025336099</v>
      </c>
      <c r="AD110" s="111">
        <f>VLOOKUP($A110,'RevPAR Raw Data'!$B$6:$BE$43,'RevPAR Raw Data'!AN$1,FALSE)</f>
        <v>140.178748294679</v>
      </c>
      <c r="AE110" s="111">
        <f>VLOOKUP($A110,'RevPAR Raw Data'!$B$6:$BE$43,'RevPAR Raw Data'!AO$1,FALSE)</f>
        <v>137.432498051062</v>
      </c>
      <c r="AF110" s="112">
        <f>VLOOKUP($A110,'RevPAR Raw Data'!$B$6:$BE$43,'RevPAR Raw Data'!AP$1,FALSE)</f>
        <v>138.80562317287001</v>
      </c>
      <c r="AG110" s="113">
        <f>VLOOKUP($A110,'RevPAR Raw Data'!$B$6:$BE$43,'RevPAR Raw Data'!AR$1,FALSE)</f>
        <v>104.90215663891701</v>
      </c>
    </row>
    <row r="111" spans="1:33" x14ac:dyDescent="0.2">
      <c r="A111" s="90" t="s">
        <v>14</v>
      </c>
      <c r="B111" s="78">
        <f>(VLOOKUP($A110,'Occupancy Raw Data'!$B$8:$BE$51,'Occupancy Raw Data'!AT$3,FALSE))/100</f>
        <v>5.7276453044746998E-3</v>
      </c>
      <c r="C111" s="79">
        <f>(VLOOKUP($A110,'Occupancy Raw Data'!$B$8:$BE$51,'Occupancy Raw Data'!AU$3,FALSE))/100</f>
        <v>4.9547040264295898E-2</v>
      </c>
      <c r="D111" s="79">
        <f>(VLOOKUP($A110,'Occupancy Raw Data'!$B$8:$BE$51,'Occupancy Raw Data'!AV$3,FALSE))/100</f>
        <v>6.3830495788979896E-2</v>
      </c>
      <c r="E111" s="79">
        <f>(VLOOKUP($A110,'Occupancy Raw Data'!$B$8:$BE$51,'Occupancy Raw Data'!AW$3,FALSE))/100</f>
        <v>7.9709148818076607E-3</v>
      </c>
      <c r="F111" s="79">
        <f>(VLOOKUP($A110,'Occupancy Raw Data'!$B$8:$BE$51,'Occupancy Raw Data'!AX$3,FALSE))/100</f>
        <v>4.06152684159726E-2</v>
      </c>
      <c r="G111" s="79">
        <f>(VLOOKUP($A110,'Occupancy Raw Data'!$B$8:$BE$51,'Occupancy Raw Data'!AY$3,FALSE))/100</f>
        <v>3.4275074916078896E-2</v>
      </c>
      <c r="H111" s="80">
        <f>(VLOOKUP($A110,'Occupancy Raw Data'!$B$8:$BE$51,'Occupancy Raw Data'!BA$3,FALSE))/100</f>
        <v>5.5470103149382305E-2</v>
      </c>
      <c r="I111" s="80">
        <f>(VLOOKUP($A110,'Occupancy Raw Data'!$B$8:$BE$51,'Occupancy Raw Data'!BB$3,FALSE))/100</f>
        <v>3.6454644413916298E-2</v>
      </c>
      <c r="J111" s="79">
        <f>(VLOOKUP($A110,'Occupancy Raw Data'!$B$8:$BE$51,'Occupancy Raw Data'!BC$3,FALSE))/100</f>
        <v>4.5919893793410098E-2</v>
      </c>
      <c r="K111" s="81">
        <f>(VLOOKUP($A110,'Occupancy Raw Data'!$B$8:$BE$51,'Occupancy Raw Data'!BE$3,FALSE))/100</f>
        <v>3.78858735515357E-2</v>
      </c>
      <c r="M111" s="78">
        <f>(VLOOKUP($A110,'ADR Raw Data'!$B$6:$BE$49,'ADR Raw Data'!AT$1,FALSE))/100</f>
        <v>-5.4960985445382304E-2</v>
      </c>
      <c r="N111" s="79">
        <f>(VLOOKUP($A110,'ADR Raw Data'!$B$6:$BE$49,'ADR Raw Data'!AU$1,FALSE))/100</f>
        <v>-3.7486114443269901E-2</v>
      </c>
      <c r="O111" s="79">
        <f>(VLOOKUP($A110,'ADR Raw Data'!$B$6:$BE$49,'ADR Raw Data'!AV$1,FALSE))/100</f>
        <v>-5.3457317802409303E-2</v>
      </c>
      <c r="P111" s="79">
        <f>(VLOOKUP($A110,'ADR Raw Data'!$B$6:$BE$49,'ADR Raw Data'!AW$1,FALSE))/100</f>
        <v>-8.4786994698833093E-2</v>
      </c>
      <c r="Q111" s="79">
        <f>(VLOOKUP($A110,'ADR Raw Data'!$B$6:$BE$49,'ADR Raw Data'!AX$1,FALSE))/100</f>
        <v>-4.9177242892447397E-2</v>
      </c>
      <c r="R111" s="79">
        <f>(VLOOKUP($A110,'ADR Raw Data'!$B$6:$BE$49,'ADR Raw Data'!AY$1,FALSE))/100</f>
        <v>-5.62513196296597E-2</v>
      </c>
      <c r="S111" s="80">
        <f>(VLOOKUP($A110,'ADR Raw Data'!$B$6:$BE$49,'ADR Raw Data'!BA$1,FALSE))/100</f>
        <v>-6.5835447333713604E-3</v>
      </c>
      <c r="T111" s="80">
        <f>(VLOOKUP($A110,'ADR Raw Data'!$B$6:$BE$49,'ADR Raw Data'!BB$1,FALSE))/100</f>
        <v>-1.9378985521635701E-2</v>
      </c>
      <c r="U111" s="79">
        <f>(VLOOKUP($A110,'ADR Raw Data'!$B$6:$BE$49,'ADR Raw Data'!BC$1,FALSE))/100</f>
        <v>-1.29703129789906E-2</v>
      </c>
      <c r="V111" s="81">
        <f>(VLOOKUP($A110,'ADR Raw Data'!$B$6:$BE$49,'ADR Raw Data'!BE$1,FALSE))/100</f>
        <v>-3.9751448091117601E-2</v>
      </c>
      <c r="X111" s="78">
        <f>(VLOOKUP($A110,'RevPAR Raw Data'!$B$6:$BE$49,'RevPAR Raw Data'!AT$1,FALSE))/100</f>
        <v>-4.9548137171123094E-2</v>
      </c>
      <c r="Y111" s="79">
        <f>(VLOOKUP($A110,'RevPAR Raw Data'!$B$6:$BE$49,'RevPAR Raw Data'!AU$1,FALSE))/100</f>
        <v>1.02035997993533E-2</v>
      </c>
      <c r="Z111" s="79">
        <f>(VLOOKUP($A110,'RevPAR Raw Data'!$B$6:$BE$49,'RevPAR Raw Data'!AV$1,FALSE))/100</f>
        <v>6.9609708876937904E-3</v>
      </c>
      <c r="AA111" s="79">
        <f>(VLOOKUP($A110,'RevPAR Raw Data'!$B$6:$BE$49,'RevPAR Raw Data'!AW$1,FALSE))/100</f>
        <v>-7.7491909734854106E-2</v>
      </c>
      <c r="AB111" s="79">
        <f>(VLOOKUP($A110,'RevPAR Raw Data'!$B$6:$BE$49,'RevPAR Raw Data'!AX$1,FALSE))/100</f>
        <v>-1.0559321396509001E-2</v>
      </c>
      <c r="AC111" s="79">
        <f>(VLOOKUP($A110,'RevPAR Raw Data'!$B$6:$BE$49,'RevPAR Raw Data'!AY$1,FALSE))/100</f>
        <v>-2.39042629080157E-2</v>
      </c>
      <c r="AD111" s="80">
        <f>(VLOOKUP($A110,'RevPAR Raw Data'!$B$6:$BE$49,'RevPAR Raw Data'!BA$1,FALSE))/100</f>
        <v>4.8521368510562296E-2</v>
      </c>
      <c r="AE111" s="80">
        <f>(VLOOKUP($A110,'RevPAR Raw Data'!$B$6:$BE$49,'RevPAR Raw Data'!BB$1,FALSE))/100</f>
        <v>1.6369204865986899E-2</v>
      </c>
      <c r="AF111" s="79">
        <f>(VLOOKUP($A110,'RevPAR Raw Data'!$B$6:$BE$49,'RevPAR Raw Data'!BC$1,FALSE))/100</f>
        <v>3.2353985419956904E-2</v>
      </c>
      <c r="AG111" s="81">
        <f>(VLOOKUP($A110,'RevPAR Raw Data'!$B$6:$BE$49,'RevPAR Raw Data'!BE$1,FALSE))/100</f>
        <v>-3.3715928754524398E-3</v>
      </c>
    </row>
    <row r="112" spans="1:33" x14ac:dyDescent="0.2">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3" x14ac:dyDescent="0.2">
      <c r="A113" s="105" t="s">
        <v>54</v>
      </c>
      <c r="B113" s="106">
        <f>(VLOOKUP($A113,'Occupancy Raw Data'!$B$8:$BE$45,'Occupancy Raw Data'!AG$3,FALSE))/100</f>
        <v>0.52742746273921803</v>
      </c>
      <c r="C113" s="107">
        <f>(VLOOKUP($A113,'Occupancy Raw Data'!$B$8:$BE$45,'Occupancy Raw Data'!AH$3,FALSE))/100</f>
        <v>0.61279654290501806</v>
      </c>
      <c r="D113" s="107">
        <f>(VLOOKUP($A113,'Occupancy Raw Data'!$B$8:$BE$45,'Occupancy Raw Data'!AI$3,FALSE))/100</f>
        <v>0.6480203893307549</v>
      </c>
      <c r="E113" s="107">
        <f>(VLOOKUP($A113,'Occupancy Raw Data'!$B$8:$BE$45,'Occupancy Raw Data'!AJ$3,FALSE))/100</f>
        <v>0.66911280045700194</v>
      </c>
      <c r="F113" s="107">
        <f>(VLOOKUP($A113,'Occupancy Raw Data'!$B$8:$BE$45,'Occupancy Raw Data'!AK$3,FALSE))/100</f>
        <v>0.65078876829107501</v>
      </c>
      <c r="G113" s="108">
        <f>(VLOOKUP($A113,'Occupancy Raw Data'!$B$8:$BE$45,'Occupancy Raw Data'!AL$3,FALSE))/100</f>
        <v>0.62170082814823902</v>
      </c>
      <c r="H113" s="88">
        <f>(VLOOKUP($A113,'Occupancy Raw Data'!$B$8:$BE$45,'Occupancy Raw Data'!AN$3,FALSE))/100</f>
        <v>0.69793909566287193</v>
      </c>
      <c r="I113" s="88">
        <f>(VLOOKUP($A113,'Occupancy Raw Data'!$B$8:$BE$45,'Occupancy Raw Data'!AO$3,FALSE))/100</f>
        <v>0.713187151206222</v>
      </c>
      <c r="J113" s="108">
        <f>(VLOOKUP($A113,'Occupancy Raw Data'!$B$8:$BE$45,'Occupancy Raw Data'!AP$3,FALSE))/100</f>
        <v>0.70556312343454708</v>
      </c>
      <c r="K113" s="109">
        <f>(VLOOKUP($A113,'Occupancy Raw Data'!$B$8:$BE$45,'Occupancy Raw Data'!AR$3,FALSE))/100</f>
        <v>0.64568527280839005</v>
      </c>
      <c r="M113" s="110">
        <f>VLOOKUP($A113,'ADR Raw Data'!$B$6:$BE$43,'ADR Raw Data'!AG$1,FALSE)</f>
        <v>97.464571524120004</v>
      </c>
      <c r="N113" s="111">
        <f>VLOOKUP($A113,'ADR Raw Data'!$B$6:$BE$43,'ADR Raw Data'!AH$1,FALSE)</f>
        <v>102.89720515219101</v>
      </c>
      <c r="O113" s="111">
        <f>VLOOKUP($A113,'ADR Raw Data'!$B$6:$BE$43,'ADR Raw Data'!AI$1,FALSE)</f>
        <v>107.695882552383</v>
      </c>
      <c r="P113" s="111">
        <f>VLOOKUP($A113,'ADR Raw Data'!$B$6:$BE$43,'ADR Raw Data'!AJ$1,FALSE)</f>
        <v>108.80892427924</v>
      </c>
      <c r="Q113" s="111">
        <f>VLOOKUP($A113,'ADR Raw Data'!$B$6:$BE$43,'ADR Raw Data'!AK$1,FALSE)</f>
        <v>105.78005874409099</v>
      </c>
      <c r="R113" s="112">
        <f>VLOOKUP($A113,'ADR Raw Data'!$B$6:$BE$43,'ADR Raw Data'!AL$1,FALSE)</f>
        <v>104.857783471589</v>
      </c>
      <c r="S113" s="111">
        <f>VLOOKUP($A113,'ADR Raw Data'!$B$6:$BE$43,'ADR Raw Data'!AN$1,FALSE)</f>
        <v>115.036980419316</v>
      </c>
      <c r="T113" s="111">
        <f>VLOOKUP($A113,'ADR Raw Data'!$B$6:$BE$43,'ADR Raw Data'!AO$1,FALSE)</f>
        <v>115.53695625384999</v>
      </c>
      <c r="U113" s="112">
        <f>VLOOKUP($A113,'ADR Raw Data'!$B$6:$BE$43,'ADR Raw Data'!AP$1,FALSE)</f>
        <v>115.28966960421</v>
      </c>
      <c r="V113" s="113">
        <f>VLOOKUP($A113,'ADR Raw Data'!$B$6:$BE$43,'ADR Raw Data'!AR$1,FALSE)</f>
        <v>108.11795727701799</v>
      </c>
      <c r="X113" s="110">
        <f>VLOOKUP($A113,'RevPAR Raw Data'!$B$6:$BE$43,'RevPAR Raw Data'!AG$1,FALSE)</f>
        <v>51.405491665931699</v>
      </c>
      <c r="Y113" s="111">
        <f>VLOOKUP($A113,'RevPAR Raw Data'!$B$6:$BE$43,'RevPAR Raw Data'!AH$1,FALSE)</f>
        <v>63.055051591851097</v>
      </c>
      <c r="Z113" s="111">
        <f>VLOOKUP($A113,'RevPAR Raw Data'!$B$6:$BE$43,'RevPAR Raw Data'!AI$1,FALSE)</f>
        <v>69.789127740914793</v>
      </c>
      <c r="AA113" s="111">
        <f>VLOOKUP($A113,'RevPAR Raw Data'!$B$6:$BE$43,'RevPAR Raw Data'!AJ$1,FALSE)</f>
        <v>72.805444039196701</v>
      </c>
      <c r="AB113" s="111">
        <f>VLOOKUP($A113,'RevPAR Raw Data'!$B$6:$BE$43,'RevPAR Raw Data'!AK$1,FALSE)</f>
        <v>68.840474139825105</v>
      </c>
      <c r="AC113" s="112">
        <f>VLOOKUP($A113,'RevPAR Raw Data'!$B$6:$BE$43,'RevPAR Raw Data'!AL$1,FALSE)</f>
        <v>65.1901708220757</v>
      </c>
      <c r="AD113" s="111">
        <f>VLOOKUP($A113,'RevPAR Raw Data'!$B$6:$BE$43,'RevPAR Raw Data'!AN$1,FALSE)</f>
        <v>80.288806081645205</v>
      </c>
      <c r="AE113" s="111">
        <f>VLOOKUP($A113,'RevPAR Raw Data'!$B$6:$BE$43,'RevPAR Raw Data'!AO$1,FALSE)</f>
        <v>82.399472689721804</v>
      </c>
      <c r="AF113" s="112">
        <f>VLOOKUP($A113,'RevPAR Raw Data'!$B$6:$BE$43,'RevPAR Raw Data'!AP$1,FALSE)</f>
        <v>81.344139385683505</v>
      </c>
      <c r="AG113" s="113">
        <f>VLOOKUP($A113,'RevPAR Raw Data'!$B$6:$BE$43,'RevPAR Raw Data'!AR$1,FALSE)</f>
        <v>69.810172739897297</v>
      </c>
    </row>
    <row r="114" spans="1:33" x14ac:dyDescent="0.2">
      <c r="A114" s="90" t="s">
        <v>14</v>
      </c>
      <c r="B114" s="78">
        <f>(VLOOKUP($A113,'Occupancy Raw Data'!$B$8:$BE$51,'Occupancy Raw Data'!AT$3,FALSE))/100</f>
        <v>4.5405044234896802E-2</v>
      </c>
      <c r="C114" s="79">
        <f>(VLOOKUP($A113,'Occupancy Raw Data'!$B$8:$BE$51,'Occupancy Raw Data'!AU$3,FALSE))/100</f>
        <v>-5.26047800824734E-2</v>
      </c>
      <c r="D114" s="79">
        <f>(VLOOKUP($A113,'Occupancy Raw Data'!$B$8:$BE$51,'Occupancy Raw Data'!AV$3,FALSE))/100</f>
        <v>-2.2906408212234698E-2</v>
      </c>
      <c r="E114" s="79">
        <f>(VLOOKUP($A113,'Occupancy Raw Data'!$B$8:$BE$51,'Occupancy Raw Data'!AW$3,FALSE))/100</f>
        <v>2.77152220188049E-2</v>
      </c>
      <c r="F114" s="79">
        <f>(VLOOKUP($A113,'Occupancy Raw Data'!$B$8:$BE$51,'Occupancy Raw Data'!AX$3,FALSE))/100</f>
        <v>1.8278247063912602E-2</v>
      </c>
      <c r="G114" s="79">
        <f>(VLOOKUP($A113,'Occupancy Raw Data'!$B$8:$BE$51,'Occupancy Raw Data'!AY$3,FALSE))/100</f>
        <v>1.2156971266532399E-3</v>
      </c>
      <c r="H114" s="80">
        <f>(VLOOKUP($A113,'Occupancy Raw Data'!$B$8:$BE$51,'Occupancy Raw Data'!BA$3,FALSE))/100</f>
        <v>2.24490336677079E-2</v>
      </c>
      <c r="I114" s="80">
        <f>(VLOOKUP($A113,'Occupancy Raw Data'!$B$8:$BE$51,'Occupancy Raw Data'!BB$3,FALSE))/100</f>
        <v>4.6186134477704997E-2</v>
      </c>
      <c r="J114" s="79">
        <f>(VLOOKUP($A113,'Occupancy Raw Data'!$B$8:$BE$51,'Occupancy Raw Data'!BC$3,FALSE))/100</f>
        <v>3.4309640992526397E-2</v>
      </c>
      <c r="K114" s="81">
        <f>(VLOOKUP($A113,'Occupancy Raw Data'!$B$8:$BE$51,'Occupancy Raw Data'!BE$3,FALSE))/100</f>
        <v>1.13559251115009E-2</v>
      </c>
      <c r="M114" s="78">
        <f>(VLOOKUP($A113,'ADR Raw Data'!$B$6:$BE$49,'ADR Raw Data'!AT$1,FALSE))/100</f>
        <v>2.3394979025021398E-2</v>
      </c>
      <c r="N114" s="79">
        <f>(VLOOKUP($A113,'ADR Raw Data'!$B$6:$BE$49,'ADR Raw Data'!AU$1,FALSE))/100</f>
        <v>-3.5286737627369898E-2</v>
      </c>
      <c r="O114" s="79">
        <f>(VLOOKUP($A113,'ADR Raw Data'!$B$6:$BE$49,'ADR Raw Data'!AV$1,FALSE))/100</f>
        <v>-2.5866882969225301E-2</v>
      </c>
      <c r="P114" s="79">
        <f>(VLOOKUP($A113,'ADR Raw Data'!$B$6:$BE$49,'ADR Raw Data'!AW$1,FALSE))/100</f>
        <v>2.1221948328875098E-2</v>
      </c>
      <c r="Q114" s="79">
        <f>(VLOOKUP($A113,'ADR Raw Data'!$B$6:$BE$49,'ADR Raw Data'!AX$1,FALSE))/100</f>
        <v>2.1285575511639697E-2</v>
      </c>
      <c r="R114" s="79">
        <f>(VLOOKUP($A113,'ADR Raw Data'!$B$6:$BE$49,'ADR Raw Data'!AY$1,FALSE))/100</f>
        <v>-1.1406725186505901E-3</v>
      </c>
      <c r="S114" s="80">
        <f>(VLOOKUP($A113,'ADR Raw Data'!$B$6:$BE$49,'ADR Raw Data'!BA$1,FALSE))/100</f>
        <v>5.1177408135097205E-2</v>
      </c>
      <c r="T114" s="80">
        <f>(VLOOKUP($A113,'ADR Raw Data'!$B$6:$BE$49,'ADR Raw Data'!BB$1,FALSE))/100</f>
        <v>5.9431472679702405E-2</v>
      </c>
      <c r="U114" s="79">
        <f>(VLOOKUP($A113,'ADR Raw Data'!$B$6:$BE$49,'ADR Raw Data'!BC$1,FALSE))/100</f>
        <v>5.5320745475833003E-2</v>
      </c>
      <c r="V114" s="81">
        <f>(VLOOKUP($A113,'ADR Raw Data'!$B$6:$BE$49,'ADR Raw Data'!BE$1,FALSE))/100</f>
        <v>1.7287390089739701E-2</v>
      </c>
      <c r="X114" s="78">
        <f>(VLOOKUP($A113,'RevPAR Raw Data'!$B$6:$BE$49,'RevPAR Raw Data'!AT$1,FALSE))/100</f>
        <v>6.9862273317423798E-2</v>
      </c>
      <c r="Y114" s="79">
        <f>(VLOOKUP($A113,'RevPAR Raw Data'!$B$6:$BE$49,'RevPAR Raw Data'!AU$1,FALSE))/100</f>
        <v>-8.60352666371276E-2</v>
      </c>
      <c r="Z114" s="79">
        <f>(VLOOKUP($A113,'RevPAR Raw Data'!$B$6:$BE$49,'RevPAR Raw Data'!AV$1,FALSE))/100</f>
        <v>-4.8180773800988896E-2</v>
      </c>
      <c r="AA114" s="79">
        <f>(VLOOKUP($A113,'RevPAR Raw Data'!$B$6:$BE$49,'RevPAR Raw Data'!AW$1,FALSE))/100</f>
        <v>4.9525341357286395E-2</v>
      </c>
      <c r="AB114" s="79">
        <f>(VLOOKUP($A113,'RevPAR Raw Data'!$B$6:$BE$49,'RevPAR Raw Data'!AX$1,FALSE))/100</f>
        <v>3.99528855836516E-2</v>
      </c>
      <c r="AC114" s="79">
        <f>(VLOOKUP($A113,'RevPAR Raw Data'!$B$6:$BE$49,'RevPAR Raw Data'!AY$1,FALSE))/100</f>
        <v>7.3637895699279598E-5</v>
      </c>
      <c r="AD114" s="80">
        <f>(VLOOKUP($A113,'RevPAR Raw Data'!$B$6:$BE$49,'RevPAR Raw Data'!BA$1,FALSE))/100</f>
        <v>7.4775325161056005E-2</v>
      </c>
      <c r="AE114" s="80">
        <f>(VLOOKUP($A113,'RevPAR Raw Data'!$B$6:$BE$49,'RevPAR Raw Data'!BB$1,FALSE))/100</f>
        <v>0.10836251714679999</v>
      </c>
      <c r="AF114" s="79">
        <f>(VLOOKUP($A113,'RevPAR Raw Data'!$B$6:$BE$49,'RevPAR Raw Data'!BC$1,FALSE))/100</f>
        <v>9.1528421385074207E-2</v>
      </c>
      <c r="AG114" s="81">
        <f>(VLOOKUP($A113,'RevPAR Raw Data'!$B$6:$BE$49,'RevPAR Raw Data'!BE$1,FALSE))/100</f>
        <v>2.8839629508472998E-2</v>
      </c>
    </row>
    <row r="115" spans="1:33" x14ac:dyDescent="0.2">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3" x14ac:dyDescent="0.2">
      <c r="A116" s="105" t="s">
        <v>50</v>
      </c>
      <c r="B116" s="106">
        <f>(VLOOKUP($A116,'Occupancy Raw Data'!$B$8:$BE$45,'Occupancy Raw Data'!AG$3,FALSE))/100</f>
        <v>0.42784829253550904</v>
      </c>
      <c r="C116" s="107">
        <f>(VLOOKUP($A116,'Occupancy Raw Data'!$B$8:$BE$45,'Occupancy Raw Data'!AH$3,FALSE))/100</f>
        <v>0.56671199758235102</v>
      </c>
      <c r="D116" s="107">
        <f>(VLOOKUP($A116,'Occupancy Raw Data'!$B$8:$BE$45,'Occupancy Raw Data'!AI$3,FALSE))/100</f>
        <v>0.59579933514656902</v>
      </c>
      <c r="E116" s="107">
        <f>(VLOOKUP($A116,'Occupancy Raw Data'!$B$8:$BE$45,'Occupancy Raw Data'!AJ$3,FALSE))/100</f>
        <v>0.595421577515865</v>
      </c>
      <c r="F116" s="107">
        <f>(VLOOKUP($A116,'Occupancy Raw Data'!$B$8:$BE$45,'Occupancy Raw Data'!AK$3,FALSE))/100</f>
        <v>0.54623753399818598</v>
      </c>
      <c r="G116" s="108">
        <f>(VLOOKUP($A116,'Occupancy Raw Data'!$B$8:$BE$45,'Occupancy Raw Data'!AL$3,FALSE))/100</f>
        <v>0.54640374735569597</v>
      </c>
      <c r="H116" s="88">
        <f>(VLOOKUP($A116,'Occupancy Raw Data'!$B$8:$BE$45,'Occupancy Raw Data'!AN$3,FALSE))/100</f>
        <v>0.63025083106678703</v>
      </c>
      <c r="I116" s="88">
        <f>(VLOOKUP($A116,'Occupancy Raw Data'!$B$8:$BE$45,'Occupancy Raw Data'!AO$3,FALSE))/100</f>
        <v>0.62586884255061903</v>
      </c>
      <c r="J116" s="108">
        <f>(VLOOKUP($A116,'Occupancy Raw Data'!$B$8:$BE$45,'Occupancy Raw Data'!AP$3,FALSE))/100</f>
        <v>0.62805983680870303</v>
      </c>
      <c r="K116" s="109">
        <f>(VLOOKUP($A116,'Occupancy Raw Data'!$B$8:$BE$45,'Occupancy Raw Data'!AR$3,FALSE))/100</f>
        <v>0.56973405862798399</v>
      </c>
      <c r="M116" s="110">
        <f>VLOOKUP($A116,'ADR Raw Data'!$B$6:$BE$43,'ADR Raw Data'!AG$1,FALSE)</f>
        <v>101.543874271587</v>
      </c>
      <c r="N116" s="111">
        <f>VLOOKUP($A116,'ADR Raw Data'!$B$6:$BE$43,'ADR Raw Data'!AH$1,FALSE)</f>
        <v>106.973468870817</v>
      </c>
      <c r="O116" s="111">
        <f>VLOOKUP($A116,'ADR Raw Data'!$B$6:$BE$43,'ADR Raw Data'!AI$1,FALSE)</f>
        <v>106.397583058584</v>
      </c>
      <c r="P116" s="111">
        <f>VLOOKUP($A116,'ADR Raw Data'!$B$6:$BE$43,'ADR Raw Data'!AJ$1,FALSE)</f>
        <v>109.753004694835</v>
      </c>
      <c r="Q116" s="111">
        <f>VLOOKUP($A116,'ADR Raw Data'!$B$6:$BE$43,'ADR Raw Data'!AK$1,FALSE)</f>
        <v>107.432663900414</v>
      </c>
      <c r="R116" s="112">
        <f>VLOOKUP($A116,'ADR Raw Data'!$B$6:$BE$43,'ADR Raw Data'!AL$1,FALSE)</f>
        <v>106.695165509803</v>
      </c>
      <c r="S116" s="111">
        <f>VLOOKUP($A116,'ADR Raw Data'!$B$6:$BE$43,'ADR Raw Data'!AN$1,FALSE)</f>
        <v>123.23935147446601</v>
      </c>
      <c r="T116" s="111">
        <f>VLOOKUP($A116,'ADR Raw Data'!$B$6:$BE$43,'ADR Raw Data'!AO$1,FALSE)</f>
        <v>123.060621680347</v>
      </c>
      <c r="U116" s="112">
        <f>VLOOKUP($A116,'ADR Raw Data'!$B$6:$BE$43,'ADR Raw Data'!AP$1,FALSE)</f>
        <v>123.15029832792</v>
      </c>
      <c r="V116" s="113">
        <f>VLOOKUP($A116,'ADR Raw Data'!$B$6:$BE$43,'ADR Raw Data'!AR$1,FALSE)</f>
        <v>111.877938507587</v>
      </c>
      <c r="X116" s="110">
        <f>VLOOKUP($A116,'RevPAR Raw Data'!$B$6:$BE$43,'RevPAR Raw Data'!AG$1,FALSE)</f>
        <v>43.445373224539097</v>
      </c>
      <c r="Y116" s="111">
        <f>VLOOKUP($A116,'RevPAR Raw Data'!$B$6:$BE$43,'RevPAR Raw Data'!AH$1,FALSE)</f>
        <v>60.623148232094202</v>
      </c>
      <c r="Z116" s="111">
        <f>VLOOKUP($A116,'RevPAR Raw Data'!$B$6:$BE$43,'RevPAR Raw Data'!AI$1,FALSE)</f>
        <v>63.3916092475067</v>
      </c>
      <c r="AA116" s="111">
        <f>VLOOKUP($A116,'RevPAR Raw Data'!$B$6:$BE$43,'RevPAR Raw Data'!AJ$1,FALSE)</f>
        <v>65.349307192505194</v>
      </c>
      <c r="AB116" s="111">
        <f>VLOOKUP($A116,'RevPAR Raw Data'!$B$6:$BE$43,'RevPAR Raw Data'!AK$1,FALSE)</f>
        <v>58.683753399818599</v>
      </c>
      <c r="AC116" s="112">
        <f>VLOOKUP($A116,'RevPAR Raw Data'!$B$6:$BE$43,'RevPAR Raw Data'!AL$1,FALSE)</f>
        <v>58.298638259292801</v>
      </c>
      <c r="AD116" s="111">
        <f>VLOOKUP($A116,'RevPAR Raw Data'!$B$6:$BE$43,'RevPAR Raw Data'!AN$1,FALSE)</f>
        <v>77.671703686914398</v>
      </c>
      <c r="AE116" s="111">
        <f>VLOOKUP($A116,'RevPAR Raw Data'!$B$6:$BE$43,'RevPAR Raw Data'!AO$1,FALSE)</f>
        <v>77.019808854638796</v>
      </c>
      <c r="AF116" s="112">
        <f>VLOOKUP($A116,'RevPAR Raw Data'!$B$6:$BE$43,'RevPAR Raw Data'!AP$1,FALSE)</f>
        <v>77.345756270776604</v>
      </c>
      <c r="AG116" s="113">
        <f>VLOOKUP($A116,'RevPAR Raw Data'!$B$6:$BE$43,'RevPAR Raw Data'!AR$1,FALSE)</f>
        <v>63.740671976859602</v>
      </c>
    </row>
    <row r="117" spans="1:33" x14ac:dyDescent="0.2">
      <c r="A117" s="90" t="s">
        <v>14</v>
      </c>
      <c r="B117" s="78">
        <f>(VLOOKUP($A116,'Occupancy Raw Data'!$B$8:$BE$51,'Occupancy Raw Data'!AT$3,FALSE))/100</f>
        <v>4.8613836504830206E-2</v>
      </c>
      <c r="C117" s="79">
        <f>(VLOOKUP($A116,'Occupancy Raw Data'!$B$8:$BE$51,'Occupancy Raw Data'!AU$3,FALSE))/100</f>
        <v>4.2730360028687998E-3</v>
      </c>
      <c r="D117" s="79">
        <f>(VLOOKUP($A116,'Occupancy Raw Data'!$B$8:$BE$51,'Occupancy Raw Data'!AV$3,FALSE))/100</f>
        <v>2.3828460396271799E-2</v>
      </c>
      <c r="E117" s="79">
        <f>(VLOOKUP($A116,'Occupancy Raw Data'!$B$8:$BE$51,'Occupancy Raw Data'!AW$3,FALSE))/100</f>
        <v>9.3534350989590606E-2</v>
      </c>
      <c r="F117" s="79">
        <f>(VLOOKUP($A116,'Occupancy Raw Data'!$B$8:$BE$51,'Occupancy Raw Data'!AX$3,FALSE))/100</f>
        <v>7.3783754148647893E-2</v>
      </c>
      <c r="G117" s="79">
        <f>(VLOOKUP($A116,'Occupancy Raw Data'!$B$8:$BE$51,'Occupancy Raw Data'!AY$3,FALSE))/100</f>
        <v>4.7776983304086605E-2</v>
      </c>
      <c r="H117" s="80">
        <f>(VLOOKUP($A116,'Occupancy Raw Data'!$B$8:$BE$51,'Occupancy Raw Data'!BA$3,FALSE))/100</f>
        <v>7.2383898437143393E-2</v>
      </c>
      <c r="I117" s="80">
        <f>(VLOOKUP($A116,'Occupancy Raw Data'!$B$8:$BE$51,'Occupancy Raw Data'!BB$3,FALSE))/100</f>
        <v>2.2503056326876297E-2</v>
      </c>
      <c r="J117" s="79">
        <f>(VLOOKUP($A116,'Occupancy Raw Data'!$B$8:$BE$51,'Occupancy Raw Data'!BC$3,FALSE))/100</f>
        <v>4.69365899551498E-2</v>
      </c>
      <c r="K117" s="81">
        <f>(VLOOKUP($A116,'Occupancy Raw Data'!$B$8:$BE$51,'Occupancy Raw Data'!BE$3,FALSE))/100</f>
        <v>4.7512144212136002E-2</v>
      </c>
      <c r="M117" s="78">
        <f>(VLOOKUP($A116,'ADR Raw Data'!$B$6:$BE$49,'ADR Raw Data'!AT$1,FALSE))/100</f>
        <v>1.04128215071963E-2</v>
      </c>
      <c r="N117" s="79">
        <f>(VLOOKUP($A116,'ADR Raw Data'!$B$6:$BE$49,'ADR Raw Data'!AU$1,FALSE))/100</f>
        <v>1.51891083882384E-2</v>
      </c>
      <c r="O117" s="79">
        <f>(VLOOKUP($A116,'ADR Raw Data'!$B$6:$BE$49,'ADR Raw Data'!AV$1,FALSE))/100</f>
        <v>1.0235013975769001E-2</v>
      </c>
      <c r="P117" s="79">
        <f>(VLOOKUP($A116,'ADR Raw Data'!$B$6:$BE$49,'ADR Raw Data'!AW$1,FALSE))/100</f>
        <v>3.5626173834306496E-2</v>
      </c>
      <c r="Q117" s="79">
        <f>(VLOOKUP($A116,'ADR Raw Data'!$B$6:$BE$49,'ADR Raw Data'!AX$1,FALSE))/100</f>
        <v>2.2741331167659501E-2</v>
      </c>
      <c r="R117" s="79">
        <f>(VLOOKUP($A116,'ADR Raw Data'!$B$6:$BE$49,'ADR Raw Data'!AY$1,FALSE))/100</f>
        <v>1.9444085186297599E-2</v>
      </c>
      <c r="S117" s="80">
        <f>(VLOOKUP($A116,'ADR Raw Data'!$B$6:$BE$49,'ADR Raw Data'!BA$1,FALSE))/100</f>
        <v>-1.1106909353985499E-2</v>
      </c>
      <c r="T117" s="80">
        <f>(VLOOKUP($A116,'ADR Raw Data'!$B$6:$BE$49,'ADR Raw Data'!BB$1,FALSE))/100</f>
        <v>-3.3267785057450698E-2</v>
      </c>
      <c r="U117" s="79">
        <f>(VLOOKUP($A116,'ADR Raw Data'!$B$6:$BE$49,'ADR Raw Data'!BC$1,FALSE))/100</f>
        <v>-2.25131030975462E-2</v>
      </c>
      <c r="V117" s="81">
        <f>(VLOOKUP($A116,'ADR Raw Data'!$B$6:$BE$49,'ADR Raw Data'!BE$1,FALSE))/100</f>
        <v>4.46236162552159E-3</v>
      </c>
      <c r="X117" s="78">
        <f>(VLOOKUP($A116,'RevPAR Raw Data'!$B$6:$BE$49,'RevPAR Raw Data'!AT$1,FALSE))/100</f>
        <v>5.95328652143313E-2</v>
      </c>
      <c r="Y117" s="79">
        <f>(VLOOKUP($A116,'RevPAR Raw Data'!$B$6:$BE$49,'RevPAR Raw Data'!AU$1,FALSE))/100</f>
        <v>1.95270479981016E-2</v>
      </c>
      <c r="Z117" s="79">
        <f>(VLOOKUP($A116,'RevPAR Raw Data'!$B$6:$BE$49,'RevPAR Raw Data'!AV$1,FALSE))/100</f>
        <v>3.43073589972177E-2</v>
      </c>
      <c r="AA117" s="79">
        <f>(VLOOKUP($A116,'RevPAR Raw Data'!$B$6:$BE$49,'RevPAR Raw Data'!AW$1,FALSE))/100</f>
        <v>0.13249279587173102</v>
      </c>
      <c r="AB117" s="79">
        <f>(VLOOKUP($A116,'RevPAR Raw Data'!$B$6:$BE$49,'RevPAR Raw Data'!AX$1,FALSE))/100</f>
        <v>9.8203026104194999E-2</v>
      </c>
      <c r="AC117" s="79">
        <f>(VLOOKUP($A116,'RevPAR Raw Data'!$B$6:$BE$49,'RevPAR Raw Data'!AY$1,FALSE))/100</f>
        <v>6.8150048223693208E-2</v>
      </c>
      <c r="AD117" s="80">
        <f>(VLOOKUP($A116,'RevPAR Raw Data'!$B$6:$BE$49,'RevPAR Raw Data'!BA$1,FALSE))/100</f>
        <v>6.0473027684528405E-2</v>
      </c>
      <c r="AE117" s="80">
        <f>(VLOOKUP($A116,'RevPAR Raw Data'!$B$6:$BE$49,'RevPAR Raw Data'!BB$1,FALSE))/100</f>
        <v>-1.1513355571592601E-2</v>
      </c>
      <c r="AF117" s="79">
        <f>(VLOOKUP($A116,'RevPAR Raw Data'!$B$6:$BE$49,'RevPAR Raw Data'!BC$1,FALSE))/100</f>
        <v>2.3366798568895997E-2</v>
      </c>
      <c r="AG117" s="81">
        <f>(VLOOKUP($A116,'RevPAR Raw Data'!$B$6:$BE$49,'RevPAR Raw Data'!BE$1,FALSE))/100</f>
        <v>5.21865222067361E-2</v>
      </c>
    </row>
    <row r="118" spans="1:33" x14ac:dyDescent="0.2">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3" x14ac:dyDescent="0.2">
      <c r="A119" s="105" t="s">
        <v>51</v>
      </c>
      <c r="B119" s="106">
        <f>(VLOOKUP($A119,'Occupancy Raw Data'!$B$8:$BE$45,'Occupancy Raw Data'!AG$3,FALSE))/100</f>
        <v>0.47100389863547698</v>
      </c>
      <c r="C119" s="107">
        <f>(VLOOKUP($A119,'Occupancy Raw Data'!$B$8:$BE$45,'Occupancy Raw Data'!AH$3,FALSE))/100</f>
        <v>0.542690058479532</v>
      </c>
      <c r="D119" s="107">
        <f>(VLOOKUP($A119,'Occupancy Raw Data'!$B$8:$BE$45,'Occupancy Raw Data'!AI$3,FALSE))/100</f>
        <v>0.56276803118908303</v>
      </c>
      <c r="E119" s="107">
        <f>(VLOOKUP($A119,'Occupancy Raw Data'!$B$8:$BE$45,'Occupancy Raw Data'!AJ$3,FALSE))/100</f>
        <v>0.574317738791423</v>
      </c>
      <c r="F119" s="107">
        <f>(VLOOKUP($A119,'Occupancy Raw Data'!$B$8:$BE$45,'Occupancy Raw Data'!AK$3,FALSE))/100</f>
        <v>0.54615009746588594</v>
      </c>
      <c r="G119" s="108">
        <f>(VLOOKUP($A119,'Occupancy Raw Data'!$B$8:$BE$45,'Occupancy Raw Data'!AL$3,FALSE))/100</f>
        <v>0.53938596491227997</v>
      </c>
      <c r="H119" s="88">
        <f>(VLOOKUP($A119,'Occupancy Raw Data'!$B$8:$BE$45,'Occupancy Raw Data'!AN$3,FALSE))/100</f>
        <v>0.65472709551656905</v>
      </c>
      <c r="I119" s="88">
        <f>(VLOOKUP($A119,'Occupancy Raw Data'!$B$8:$BE$45,'Occupancy Raw Data'!AO$3,FALSE))/100</f>
        <v>0.62641325536062298</v>
      </c>
      <c r="J119" s="108">
        <f>(VLOOKUP($A119,'Occupancy Raw Data'!$B$8:$BE$45,'Occupancy Raw Data'!AP$3,FALSE))/100</f>
        <v>0.64057017543859596</v>
      </c>
      <c r="K119" s="109">
        <f>(VLOOKUP($A119,'Occupancy Raw Data'!$B$8:$BE$45,'Occupancy Raw Data'!AR$3,FALSE))/100</f>
        <v>0.56829573934836997</v>
      </c>
      <c r="M119" s="110">
        <f>VLOOKUP($A119,'ADR Raw Data'!$B$6:$BE$43,'ADR Raw Data'!AG$1,FALSE)</f>
        <v>92.912818416968406</v>
      </c>
      <c r="N119" s="111">
        <f>VLOOKUP($A119,'ADR Raw Data'!$B$6:$BE$43,'ADR Raw Data'!AH$1,FALSE)</f>
        <v>95.529992816091905</v>
      </c>
      <c r="O119" s="111">
        <f>VLOOKUP($A119,'ADR Raw Data'!$B$6:$BE$43,'ADR Raw Data'!AI$1,FALSE)</f>
        <v>95.978487183927896</v>
      </c>
      <c r="P119" s="111">
        <f>VLOOKUP($A119,'ADR Raw Data'!$B$6:$BE$43,'ADR Raw Data'!AJ$1,FALSE)</f>
        <v>95.386354688162896</v>
      </c>
      <c r="Q119" s="111">
        <f>VLOOKUP($A119,'ADR Raw Data'!$B$6:$BE$43,'ADR Raw Data'!AK$1,FALSE)</f>
        <v>95.905048630320294</v>
      </c>
      <c r="R119" s="112">
        <f>VLOOKUP($A119,'ADR Raw Data'!$B$6:$BE$43,'ADR Raw Data'!AL$1,FALSE)</f>
        <v>95.211868777217603</v>
      </c>
      <c r="S119" s="111">
        <f>VLOOKUP($A119,'ADR Raw Data'!$B$6:$BE$43,'ADR Raw Data'!AN$1,FALSE)</f>
        <v>117.298229251953</v>
      </c>
      <c r="T119" s="111">
        <f>VLOOKUP($A119,'ADR Raw Data'!$B$6:$BE$43,'ADR Raw Data'!AO$1,FALSE)</f>
        <v>113.078850163373</v>
      </c>
      <c r="U119" s="112">
        <f>VLOOKUP($A119,'ADR Raw Data'!$B$6:$BE$43,'ADR Raw Data'!AP$1,FALSE)</f>
        <v>115.235164897866</v>
      </c>
      <c r="V119" s="113">
        <f>VLOOKUP($A119,'ADR Raw Data'!$B$6:$BE$43,'ADR Raw Data'!AR$1,FALSE)</f>
        <v>101.660385642533</v>
      </c>
      <c r="X119" s="110">
        <f>VLOOKUP($A119,'RevPAR Raw Data'!$B$6:$BE$43,'RevPAR Raw Data'!AG$1,FALSE)</f>
        <v>43.762299707602303</v>
      </c>
      <c r="Y119" s="111">
        <f>VLOOKUP($A119,'RevPAR Raw Data'!$B$6:$BE$43,'RevPAR Raw Data'!AH$1,FALSE)</f>
        <v>51.843177387914203</v>
      </c>
      <c r="Z119" s="111">
        <f>VLOOKUP($A119,'RevPAR Raw Data'!$B$6:$BE$43,'RevPAR Raw Data'!AI$1,FALSE)</f>
        <v>54.013624269005803</v>
      </c>
      <c r="AA119" s="111">
        <f>VLOOKUP($A119,'RevPAR Raw Data'!$B$6:$BE$43,'RevPAR Raw Data'!AJ$1,FALSE)</f>
        <v>54.782075536062301</v>
      </c>
      <c r="AB119" s="111">
        <f>VLOOKUP($A119,'RevPAR Raw Data'!$B$6:$BE$43,'RevPAR Raw Data'!AK$1,FALSE)</f>
        <v>52.378551656920003</v>
      </c>
      <c r="AC119" s="112">
        <f>VLOOKUP($A119,'RevPAR Raw Data'!$B$6:$BE$43,'RevPAR Raw Data'!AL$1,FALSE)</f>
        <v>51.355945711500901</v>
      </c>
      <c r="AD119" s="111">
        <f>VLOOKUP($A119,'RevPAR Raw Data'!$B$6:$BE$43,'RevPAR Raw Data'!AN$1,FALSE)</f>
        <v>76.798328947368404</v>
      </c>
      <c r="AE119" s="111">
        <f>VLOOKUP($A119,'RevPAR Raw Data'!$B$6:$BE$43,'RevPAR Raw Data'!AO$1,FALSE)</f>
        <v>70.834090643274806</v>
      </c>
      <c r="AF119" s="112">
        <f>VLOOKUP($A119,'RevPAR Raw Data'!$B$6:$BE$43,'RevPAR Raw Data'!AP$1,FALSE)</f>
        <v>73.816209795321598</v>
      </c>
      <c r="AG119" s="113">
        <f>VLOOKUP($A119,'RevPAR Raw Data'!$B$6:$BE$43,'RevPAR Raw Data'!AR$1,FALSE)</f>
        <v>57.773164021164</v>
      </c>
    </row>
    <row r="120" spans="1:33" x14ac:dyDescent="0.2">
      <c r="A120" s="90" t="s">
        <v>14</v>
      </c>
      <c r="B120" s="78">
        <f>(VLOOKUP($A119,'Occupancy Raw Data'!$B$8:$BE$51,'Occupancy Raw Data'!AT$3,FALSE))/100</f>
        <v>2.0836184286388503E-3</v>
      </c>
      <c r="C120" s="79">
        <f>(VLOOKUP($A119,'Occupancy Raw Data'!$B$8:$BE$51,'Occupancy Raw Data'!AU$3,FALSE))/100</f>
        <v>-1.9334112528328101E-2</v>
      </c>
      <c r="D120" s="79">
        <f>(VLOOKUP($A119,'Occupancy Raw Data'!$B$8:$BE$51,'Occupancy Raw Data'!AV$3,FALSE))/100</f>
        <v>-1.34328059657769E-2</v>
      </c>
      <c r="E120" s="79">
        <f>(VLOOKUP($A119,'Occupancy Raw Data'!$B$8:$BE$51,'Occupancy Raw Data'!AW$3,FALSE))/100</f>
        <v>3.0173325872777702E-2</v>
      </c>
      <c r="F120" s="79">
        <f>(VLOOKUP($A119,'Occupancy Raw Data'!$B$8:$BE$51,'Occupancy Raw Data'!AX$3,FALSE))/100</f>
        <v>-3.7638977731562704E-4</v>
      </c>
      <c r="G120" s="79">
        <f>(VLOOKUP($A119,'Occupancy Raw Data'!$B$8:$BE$51,'Occupancy Raw Data'!AY$3,FALSE))/100</f>
        <v>-2.8414986510863103E-4</v>
      </c>
      <c r="H120" s="80">
        <f>(VLOOKUP($A119,'Occupancy Raw Data'!$B$8:$BE$51,'Occupancy Raw Data'!BA$3,FALSE))/100</f>
        <v>-4.9757550601328901E-2</v>
      </c>
      <c r="I120" s="80">
        <f>(VLOOKUP($A119,'Occupancy Raw Data'!$B$8:$BE$51,'Occupancy Raw Data'!BB$3,FALSE))/100</f>
        <v>-2.7201935227662601E-2</v>
      </c>
      <c r="J120" s="79">
        <f>(VLOOKUP($A119,'Occupancy Raw Data'!$B$8:$BE$51,'Occupancy Raw Data'!BC$3,FALSE))/100</f>
        <v>-3.8861168219624702E-2</v>
      </c>
      <c r="K120" s="81">
        <f>(VLOOKUP($A119,'Occupancy Raw Data'!$B$8:$BE$51,'Occupancy Raw Data'!BE$3,FALSE))/100</f>
        <v>-1.3041651385006401E-2</v>
      </c>
      <c r="M120" s="78">
        <f>(VLOOKUP($A119,'ADR Raw Data'!$B$6:$BE$49,'ADR Raw Data'!AT$1,FALSE))/100</f>
        <v>-1.4954658992386899E-2</v>
      </c>
      <c r="N120" s="79">
        <f>(VLOOKUP($A119,'ADR Raw Data'!$B$6:$BE$49,'ADR Raw Data'!AU$1,FALSE))/100</f>
        <v>-2.92272055716974E-2</v>
      </c>
      <c r="O120" s="79">
        <f>(VLOOKUP($A119,'ADR Raw Data'!$B$6:$BE$49,'ADR Raw Data'!AV$1,FALSE))/100</f>
        <v>-1.0718712714460701E-2</v>
      </c>
      <c r="P120" s="79">
        <f>(VLOOKUP($A119,'ADR Raw Data'!$B$6:$BE$49,'ADR Raw Data'!AW$1,FALSE))/100</f>
        <v>-2.3034282955839598E-2</v>
      </c>
      <c r="Q120" s="79">
        <f>(VLOOKUP($A119,'ADR Raw Data'!$B$6:$BE$49,'ADR Raw Data'!AX$1,FALSE))/100</f>
        <v>-2.0257390414496302E-2</v>
      </c>
      <c r="R120" s="79">
        <f>(VLOOKUP($A119,'ADR Raw Data'!$B$6:$BE$49,'ADR Raw Data'!AY$1,FALSE))/100</f>
        <v>-1.9819950122600502E-2</v>
      </c>
      <c r="S120" s="80">
        <f>(VLOOKUP($A119,'ADR Raw Data'!$B$6:$BE$49,'ADR Raw Data'!BA$1,FALSE))/100</f>
        <v>-6.0312366113951296E-3</v>
      </c>
      <c r="T120" s="80">
        <f>(VLOOKUP($A119,'ADR Raw Data'!$B$6:$BE$49,'ADR Raw Data'!BB$1,FALSE))/100</f>
        <v>-1.9482014604332101E-2</v>
      </c>
      <c r="U120" s="79">
        <f>(VLOOKUP($A119,'ADR Raw Data'!$B$6:$BE$49,'ADR Raw Data'!BC$1,FALSE))/100</f>
        <v>-1.26637707975781E-2</v>
      </c>
      <c r="V120" s="81">
        <f>(VLOOKUP($A119,'ADR Raw Data'!$B$6:$BE$49,'ADR Raw Data'!BE$1,FALSE))/100</f>
        <v>-1.8826042721591701E-2</v>
      </c>
      <c r="X120" s="78">
        <f>(VLOOKUP($A119,'RevPAR Raw Data'!$B$6:$BE$49,'RevPAR Raw Data'!AT$1,FALSE))/100</f>
        <v>-1.2902200366818599E-2</v>
      </c>
      <c r="Y120" s="79">
        <f>(VLOOKUP($A119,'RevPAR Raw Data'!$B$6:$BE$49,'RevPAR Raw Data'!AU$1,FALSE))/100</f>
        <v>-4.7996236018613699E-2</v>
      </c>
      <c r="Z120" s="79">
        <f>(VLOOKUP($A119,'RevPAR Raw Data'!$B$6:$BE$49,'RevPAR Raw Data'!AV$1,FALSE))/100</f>
        <v>-2.40075362921413E-2</v>
      </c>
      <c r="AA120" s="79">
        <f>(VLOOKUP($A119,'RevPAR Raw Data'!$B$6:$BE$49,'RevPAR Raw Data'!AW$1,FALSE))/100</f>
        <v>6.4440219910656907E-3</v>
      </c>
      <c r="AB120" s="79">
        <f>(VLOOKUP($A119,'RevPAR Raw Data'!$B$6:$BE$49,'RevPAR Raw Data'!AX$1,FALSE))/100</f>
        <v>-2.0626155517144799E-2</v>
      </c>
      <c r="AC120" s="79">
        <f>(VLOOKUP($A119,'RevPAR Raw Data'!$B$6:$BE$49,'RevPAR Raw Data'!AY$1,FALSE))/100</f>
        <v>-2.0098468151555301E-2</v>
      </c>
      <c r="AD120" s="80">
        <f>(VLOOKUP($A119,'RevPAR Raw Data'!$B$6:$BE$49,'RevPAR Raw Data'!BA$1,FALSE))/100</f>
        <v>-5.5488687651843997E-2</v>
      </c>
      <c r="AE120" s="80">
        <f>(VLOOKUP($A119,'RevPAR Raw Data'!$B$6:$BE$49,'RevPAR Raw Data'!BB$1,FALSE))/100</f>
        <v>-4.6154001332623304E-2</v>
      </c>
      <c r="AF120" s="79">
        <f>(VLOOKUP($A119,'RevPAR Raw Data'!$B$6:$BE$49,'RevPAR Raw Data'!BC$1,FALSE))/100</f>
        <v>-5.1032810089943405E-2</v>
      </c>
      <c r="AG120" s="81">
        <f>(VLOOKUP($A119,'RevPAR Raw Data'!$B$6:$BE$49,'RevPAR Raw Data'!BE$1,FALSE))/100</f>
        <v>-3.1622171420463897E-2</v>
      </c>
    </row>
    <row r="121" spans="1:33" x14ac:dyDescent="0.2">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3" x14ac:dyDescent="0.2">
      <c r="A122" s="105" t="s">
        <v>48</v>
      </c>
      <c r="B122" s="106">
        <f>(VLOOKUP($A122,'Occupancy Raw Data'!$B$8:$BE$54,'Occupancy Raw Data'!AG$3,FALSE))/100</f>
        <v>0.48370328744029201</v>
      </c>
      <c r="C122" s="107">
        <f>(VLOOKUP($A122,'Occupancy Raw Data'!$B$8:$BE$54,'Occupancy Raw Data'!AH$3,FALSE))/100</f>
        <v>0.65783928069682407</v>
      </c>
      <c r="D122" s="107">
        <f>(VLOOKUP($A122,'Occupancy Raw Data'!$B$8:$BE$54,'Occupancy Raw Data'!AI$3,FALSE))/100</f>
        <v>0.69317223939308703</v>
      </c>
      <c r="E122" s="107">
        <f>(VLOOKUP($A122,'Occupancy Raw Data'!$B$8:$BE$54,'Occupancy Raw Data'!AJ$3,FALSE))/100</f>
        <v>0.68825512784490006</v>
      </c>
      <c r="F122" s="107">
        <f>(VLOOKUP($A122,'Occupancy Raw Data'!$B$8:$BE$54,'Occupancy Raw Data'!AK$3,FALSE))/100</f>
        <v>0.64645967968530405</v>
      </c>
      <c r="G122" s="108">
        <f>(VLOOKUP($A122,'Occupancy Raw Data'!$B$8:$BE$54,'Occupancy Raw Data'!AL$3,FALSE))/100</f>
        <v>0.63388592301208202</v>
      </c>
      <c r="H122" s="88">
        <f>(VLOOKUP($A122,'Occupancy Raw Data'!$B$8:$BE$54,'Occupancy Raw Data'!AN$3,FALSE))/100</f>
        <v>0.70518404046080307</v>
      </c>
      <c r="I122" s="88">
        <f>(VLOOKUP($A122,'Occupancy Raw Data'!$B$8:$BE$54,'Occupancy Raw Data'!AO$3,FALSE))/100</f>
        <v>0.69499859511098605</v>
      </c>
      <c r="J122" s="108">
        <f>(VLOOKUP($A122,'Occupancy Raw Data'!$B$8:$BE$54,'Occupancy Raw Data'!AP$3,FALSE))/100</f>
        <v>0.70009131778589406</v>
      </c>
      <c r="K122" s="109">
        <f>(VLOOKUP($A122,'Occupancy Raw Data'!$B$8:$BE$54,'Occupancy Raw Data'!AR$3,FALSE))/100</f>
        <v>0.65280175009031394</v>
      </c>
      <c r="M122" s="110">
        <f>VLOOKUP($A122,'ADR Raw Data'!$B$6:$BE$54,'ADR Raw Data'!AG$1,FALSE)</f>
        <v>116.44471826895099</v>
      </c>
      <c r="N122" s="111">
        <f>VLOOKUP($A122,'ADR Raw Data'!$B$6:$BE$54,'ADR Raw Data'!AH$1,FALSE)</f>
        <v>125.572074746396</v>
      </c>
      <c r="O122" s="111">
        <f>VLOOKUP($A122,'ADR Raw Data'!$B$6:$BE$54,'ADR Raw Data'!AI$1,FALSE)</f>
        <v>129.04105087150299</v>
      </c>
      <c r="P122" s="111">
        <f>VLOOKUP($A122,'ADR Raw Data'!$B$6:$BE$54,'ADR Raw Data'!AJ$1,FALSE)</f>
        <v>130.89502857726001</v>
      </c>
      <c r="Q122" s="111">
        <f>VLOOKUP($A122,'ADR Raw Data'!$B$6:$BE$54,'ADR Raw Data'!AK$1,FALSE)</f>
        <v>134.40021514723401</v>
      </c>
      <c r="R122" s="112">
        <f>VLOOKUP($A122,'ADR Raw Data'!$B$6:$BE$54,'ADR Raw Data'!AL$1,FALSE)</f>
        <v>127.894338874113</v>
      </c>
      <c r="S122" s="111">
        <f>VLOOKUP($A122,'ADR Raw Data'!$B$6:$BE$54,'ADR Raw Data'!AN$1,FALSE)</f>
        <v>151.96114652853799</v>
      </c>
      <c r="T122" s="111">
        <f>VLOOKUP($A122,'ADR Raw Data'!$B$6:$BE$54,'ADR Raw Data'!AO$1,FALSE)</f>
        <v>153.03661714170201</v>
      </c>
      <c r="U122" s="112">
        <f>VLOOKUP($A122,'ADR Raw Data'!$B$6:$BE$54,'ADR Raw Data'!AP$1,FALSE)</f>
        <v>152.49497015000199</v>
      </c>
      <c r="V122" s="113">
        <f>VLOOKUP($A122,'ADR Raw Data'!$B$6:$BE$54,'ADR Raw Data'!AR$1,FALSE)</f>
        <v>135.432260003381</v>
      </c>
      <c r="X122" s="110">
        <f>VLOOKUP($A122,'RevPAR Raw Data'!$B$6:$BE$54,'RevPAR Raw Data'!AG$1,FALSE)</f>
        <v>56.3246930317504</v>
      </c>
      <c r="Y122" s="111">
        <f>VLOOKUP($A122,'RevPAR Raw Data'!$B$6:$BE$54,'RevPAR Raw Data'!AH$1,FALSE)</f>
        <v>82.606243326777104</v>
      </c>
      <c r="Z122" s="111">
        <f>VLOOKUP($A122,'RevPAR Raw Data'!$B$6:$BE$54,'RevPAR Raw Data'!AI$1,FALSE)</f>
        <v>89.447674206237707</v>
      </c>
      <c r="AA122" s="111">
        <f>VLOOKUP($A122,'RevPAR Raw Data'!$B$6:$BE$54,'RevPAR Raw Data'!AJ$1,FALSE)</f>
        <v>90.089174627704395</v>
      </c>
      <c r="AB122" s="111">
        <f>VLOOKUP($A122,'RevPAR Raw Data'!$B$6:$BE$54,'RevPAR Raw Data'!AK$1,FALSE)</f>
        <v>86.884320033717302</v>
      </c>
      <c r="AC122" s="112">
        <f>VLOOKUP($A122,'RevPAR Raw Data'!$B$6:$BE$54,'RevPAR Raw Data'!AL$1,FALSE)</f>
        <v>81.070421045237396</v>
      </c>
      <c r="AD122" s="111">
        <f>VLOOKUP($A122,'RevPAR Raw Data'!$B$6:$BE$54,'RevPAR Raw Data'!AN$1,FALSE)</f>
        <v>107.160575302051</v>
      </c>
      <c r="AE122" s="111">
        <f>VLOOKUP($A122,'RevPAR Raw Data'!$B$6:$BE$54,'RevPAR Raw Data'!AO$1,FALSE)</f>
        <v>106.36023391402</v>
      </c>
      <c r="AF122" s="112">
        <f>VLOOKUP($A122,'RevPAR Raw Data'!$B$6:$BE$54,'RevPAR Raw Data'!AP$1,FALSE)</f>
        <v>106.760404608035</v>
      </c>
      <c r="AG122" s="113">
        <f>VLOOKUP($A122,'RevPAR Raw Data'!$B$6:$BE$54,'RevPAR Raw Data'!AR$1,FALSE)</f>
        <v>88.410416348894103</v>
      </c>
    </row>
    <row r="123" spans="1:33" x14ac:dyDescent="0.2">
      <c r="A123" s="90" t="s">
        <v>14</v>
      </c>
      <c r="B123" s="78">
        <f>(VLOOKUP($A122,'Occupancy Raw Data'!$B$8:$BE$54,'Occupancy Raw Data'!AT$3,FALSE))/100</f>
        <v>-7.8237590204129695E-2</v>
      </c>
      <c r="C123" s="79">
        <f>(VLOOKUP($A122,'Occupancy Raw Data'!$B$8:$BE$54,'Occupancy Raw Data'!AU$3,FALSE))/100</f>
        <v>-5.6109668297223803E-2</v>
      </c>
      <c r="D123" s="79">
        <f>(VLOOKUP($A122,'Occupancy Raw Data'!$B$8:$BE$54,'Occupancy Raw Data'!AV$3,FALSE))/100</f>
        <v>-2.8593891894605199E-2</v>
      </c>
      <c r="E123" s="79">
        <f>(VLOOKUP($A122,'Occupancy Raw Data'!$B$8:$BE$54,'Occupancy Raw Data'!AW$3,FALSE))/100</f>
        <v>1.07796351462239E-2</v>
      </c>
      <c r="F123" s="79">
        <f>(VLOOKUP($A122,'Occupancy Raw Data'!$B$8:$BE$54,'Occupancy Raw Data'!AX$3,FALSE))/100</f>
        <v>-1.7144596835431201E-2</v>
      </c>
      <c r="G123" s="79">
        <f>(VLOOKUP($A122,'Occupancy Raw Data'!$B$8:$BE$54,'Occupancy Raw Data'!AY$3,FALSE))/100</f>
        <v>-3.1919347073309699E-2</v>
      </c>
      <c r="H123" s="80">
        <f>(VLOOKUP($A122,'Occupancy Raw Data'!$B$8:$BE$54,'Occupancy Raw Data'!BA$3,FALSE))/100</f>
        <v>1.9861289686891399E-2</v>
      </c>
      <c r="I123" s="80">
        <f>(VLOOKUP($A122,'Occupancy Raw Data'!$B$8:$BE$54,'Occupancy Raw Data'!BB$3,FALSE))/100</f>
        <v>-3.00752112330939E-3</v>
      </c>
      <c r="J123" s="79">
        <f>(VLOOKUP($A122,'Occupancy Raw Data'!$B$8:$BE$54,'Occupancy Raw Data'!BC$3,FALSE))/100</f>
        <v>8.3804054781823796E-3</v>
      </c>
      <c r="K123" s="81">
        <f>(VLOOKUP($A122,'Occupancy Raw Data'!$B$8:$BE$54,'Occupancy Raw Data'!BE$3,FALSE))/100</f>
        <v>-1.9917559738509002E-2</v>
      </c>
      <c r="M123" s="78">
        <f>(VLOOKUP($A122,'ADR Raw Data'!$B$6:$BE$52,'ADR Raw Data'!AT$1,FALSE))/100</f>
        <v>1.17001739173953E-2</v>
      </c>
      <c r="N123" s="79">
        <f>(VLOOKUP($A122,'ADR Raw Data'!$B$6:$BE$52,'ADR Raw Data'!AU$1,FALSE))/100</f>
        <v>2.75084201642441E-2</v>
      </c>
      <c r="O123" s="79">
        <f>(VLOOKUP($A122,'ADR Raw Data'!$B$6:$BE$52,'ADR Raw Data'!AV$1,FALSE))/100</f>
        <v>1.6682543987964801E-2</v>
      </c>
      <c r="P123" s="79">
        <f>(VLOOKUP($A122,'ADR Raw Data'!$B$6:$BE$52,'ADR Raw Data'!AW$1,FALSE))/100</f>
        <v>6.37943806790093E-3</v>
      </c>
      <c r="Q123" s="79">
        <f>(VLOOKUP($A122,'ADR Raw Data'!$B$6:$BE$52,'ADR Raw Data'!AX$1,FALSE))/100</f>
        <v>1.50560060506579E-2</v>
      </c>
      <c r="R123" s="79">
        <f>(VLOOKUP($A122,'ADR Raw Data'!$B$6:$BE$52,'ADR Raw Data'!AY$1,FALSE))/100</f>
        <v>1.6811664812047399E-2</v>
      </c>
      <c r="S123" s="80">
        <f>(VLOOKUP($A122,'ADR Raw Data'!$B$6:$BE$52,'ADR Raw Data'!BA$1,FALSE))/100</f>
        <v>8.2709651053537295E-2</v>
      </c>
      <c r="T123" s="80">
        <f>(VLOOKUP($A122,'ADR Raw Data'!$B$6:$BE$52,'ADR Raw Data'!BB$1,FALSE))/100</f>
        <v>7.4468167843868394E-2</v>
      </c>
      <c r="U123" s="79">
        <f>(VLOOKUP($A122,'ADR Raw Data'!$B$6:$BE$52,'ADR Raw Data'!BC$1,FALSE))/100</f>
        <v>7.8498763961975401E-2</v>
      </c>
      <c r="V123" s="81">
        <f>(VLOOKUP($A122,'ADR Raw Data'!$B$6:$BE$52,'ADR Raw Data'!BE$1,FALSE))/100</f>
        <v>3.8349164828986197E-2</v>
      </c>
      <c r="X123" s="78">
        <f>(VLOOKUP($A122,'RevPAR Raw Data'!$B$6:$BE$52,'RevPAR Raw Data'!AT$1,FALSE))/100</f>
        <v>-6.7452809699000596E-2</v>
      </c>
      <c r="Y123" s="79">
        <f>(VLOOKUP($A122,'RevPAR Raw Data'!$B$6:$BE$52,'RevPAR Raw Data'!AU$1,FALSE))/100</f>
        <v>-3.0144736463776002E-2</v>
      </c>
      <c r="Z123" s="79">
        <f>(VLOOKUP($A122,'RevPAR Raw Data'!$B$6:$BE$52,'RevPAR Raw Data'!AV$1,FALSE))/100</f>
        <v>-1.23883667659592E-2</v>
      </c>
      <c r="AA123" s="79">
        <f>(VLOOKUP($A122,'RevPAR Raw Data'!$B$6:$BE$52,'RevPAR Raw Data'!AW$1,FALSE))/100</f>
        <v>1.7227841228934799E-2</v>
      </c>
      <c r="AB123" s="79">
        <f>(VLOOKUP($A122,'RevPAR Raw Data'!$B$6:$BE$52,'RevPAR Raw Data'!AX$1,FALSE))/100</f>
        <v>-2.3467199384636702E-3</v>
      </c>
      <c r="AC123" s="79">
        <f>(VLOOKUP($A122,'RevPAR Raw Data'!$B$6:$BE$52,'RevPAR Raw Data'!AY$1,FALSE))/100</f>
        <v>-1.5644299625278201E-2</v>
      </c>
      <c r="AD123" s="80">
        <f>(VLOOKUP($A122,'RevPAR Raw Data'!$B$6:$BE$52,'RevPAR Raw Data'!BA$1,FALSE))/100</f>
        <v>0.104213661079904</v>
      </c>
      <c r="AE123" s="80">
        <f>(VLOOKUP($A122,'RevPAR Raw Data'!$B$6:$BE$52,'RevPAR Raw Data'!BB$1,FALSE))/100</f>
        <v>7.12366821327544E-2</v>
      </c>
      <c r="AF123" s="79">
        <f>(VLOOKUP($A122,'RevPAR Raw Data'!$B$6:$BE$52,'RevPAR Raw Data'!BC$1,FALSE))/100</f>
        <v>8.7537020911695296E-2</v>
      </c>
      <c r="AG123" s="81">
        <f>(VLOOKUP($A122,'RevPAR Raw Data'!$B$6:$BE$52,'RevPAR Raw Data'!BE$1,FALSE))/100</f>
        <v>1.7667783309074002E-2</v>
      </c>
    </row>
    <row r="124" spans="1:33" x14ac:dyDescent="0.2">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3" x14ac:dyDescent="0.2">
      <c r="A125" s="105" t="s">
        <v>56</v>
      </c>
      <c r="B125" s="106">
        <f>(VLOOKUP($A125,'Occupancy Raw Data'!$B$8:$BE$45,'Occupancy Raw Data'!AG$3,FALSE))/100</f>
        <v>0.502724513726031</v>
      </c>
      <c r="C125" s="107">
        <f>(VLOOKUP($A125,'Occupancy Raw Data'!$B$8:$BE$45,'Occupancy Raw Data'!AH$3,FALSE))/100</f>
        <v>0.61187750034487498</v>
      </c>
      <c r="D125" s="107">
        <f>(VLOOKUP($A125,'Occupancy Raw Data'!$B$8:$BE$45,'Occupancy Raw Data'!AI$3,FALSE))/100</f>
        <v>0.65098634294385405</v>
      </c>
      <c r="E125" s="107">
        <f>(VLOOKUP($A125,'Occupancy Raw Data'!$B$8:$BE$45,'Occupancy Raw Data'!AJ$3,FALSE))/100</f>
        <v>0.66271209822044397</v>
      </c>
      <c r="F125" s="107">
        <f>(VLOOKUP($A125,'Occupancy Raw Data'!$B$8:$BE$45,'Occupancy Raw Data'!AK$3,FALSE))/100</f>
        <v>0.66274658573596301</v>
      </c>
      <c r="G125" s="108">
        <f>(VLOOKUP($A125,'Occupancy Raw Data'!$B$8:$BE$45,'Occupancy Raw Data'!AL$3,FALSE))/100</f>
        <v>0.61820940819423298</v>
      </c>
      <c r="H125" s="88">
        <f>(VLOOKUP($A125,'Occupancy Raw Data'!$B$8:$BE$45,'Occupancy Raw Data'!AN$3,FALSE))/100</f>
        <v>0.71554697199613704</v>
      </c>
      <c r="I125" s="88">
        <f>(VLOOKUP($A125,'Occupancy Raw Data'!$B$8:$BE$45,'Occupancy Raw Data'!AO$3,FALSE))/100</f>
        <v>0.71047730721478797</v>
      </c>
      <c r="J125" s="108">
        <f>(VLOOKUP($A125,'Occupancy Raw Data'!$B$8:$BE$45,'Occupancy Raw Data'!AP$3,FALSE))/100</f>
        <v>0.71301213960546206</v>
      </c>
      <c r="K125" s="109">
        <f>(VLOOKUP($A125,'Occupancy Raw Data'!$B$8:$BE$45,'Occupancy Raw Data'!AR$3,FALSE))/100</f>
        <v>0.64529590288315608</v>
      </c>
      <c r="M125" s="110">
        <f>VLOOKUP($A125,'ADR Raw Data'!$B$6:$BE$43,'ADR Raw Data'!AG$1,FALSE)</f>
        <v>105.152197297111</v>
      </c>
      <c r="N125" s="111">
        <f>VLOOKUP($A125,'ADR Raw Data'!$B$6:$BE$43,'ADR Raw Data'!AH$1,FALSE)</f>
        <v>110.376921429376</v>
      </c>
      <c r="O125" s="111">
        <f>VLOOKUP($A125,'ADR Raw Data'!$B$6:$BE$43,'ADR Raw Data'!AI$1,FALSE)</f>
        <v>112.311068022886</v>
      </c>
      <c r="P125" s="111">
        <f>VLOOKUP($A125,'ADR Raw Data'!$B$6:$BE$43,'ADR Raw Data'!AJ$1,FALSE)</f>
        <v>112.61193692756</v>
      </c>
      <c r="Q125" s="111">
        <f>VLOOKUP($A125,'ADR Raw Data'!$B$6:$BE$43,'ADR Raw Data'!AK$1,FALSE)</f>
        <v>110.5474715096</v>
      </c>
      <c r="R125" s="112">
        <f>VLOOKUP($A125,'ADR Raw Data'!$B$6:$BE$43,'ADR Raw Data'!AL$1,FALSE)</f>
        <v>110.45026531887299</v>
      </c>
      <c r="S125" s="111">
        <f>VLOOKUP($A125,'ADR Raw Data'!$B$6:$BE$43,'ADR Raw Data'!AN$1,FALSE)</f>
        <v>122.540374011952</v>
      </c>
      <c r="T125" s="111">
        <f>VLOOKUP($A125,'ADR Raw Data'!$B$6:$BE$43,'ADR Raw Data'!AO$1,FALSE)</f>
        <v>123.663613902237</v>
      </c>
      <c r="U125" s="112">
        <f>VLOOKUP($A125,'ADR Raw Data'!$B$6:$BE$43,'ADR Raw Data'!AP$1,FALSE)</f>
        <v>123.099997339718</v>
      </c>
      <c r="V125" s="113">
        <f>VLOOKUP($A125,'ADR Raw Data'!$B$6:$BE$43,'ADR Raw Data'!AR$1,FALSE)</f>
        <v>114.443743328981</v>
      </c>
      <c r="X125" s="110">
        <f>VLOOKUP($A125,'RevPAR Raw Data'!$B$6:$BE$43,'RevPAR Raw Data'!AG$1,FALSE)</f>
        <v>52.862587253414198</v>
      </c>
      <c r="Y125" s="111">
        <f>VLOOKUP($A125,'RevPAR Raw Data'!$B$6:$BE$43,'RevPAR Raw Data'!AH$1,FALSE)</f>
        <v>67.537154779969597</v>
      </c>
      <c r="Z125" s="111">
        <f>VLOOKUP($A125,'RevPAR Raw Data'!$B$6:$BE$43,'RevPAR Raw Data'!AI$1,FALSE)</f>
        <v>73.112971444337106</v>
      </c>
      <c r="AA125" s="111">
        <f>VLOOKUP($A125,'RevPAR Raw Data'!$B$6:$BE$43,'RevPAR Raw Data'!AJ$1,FALSE)</f>
        <v>74.6292930059318</v>
      </c>
      <c r="AB125" s="111">
        <f>VLOOKUP($A125,'RevPAR Raw Data'!$B$6:$BE$43,'RevPAR Raw Data'!AK$1,FALSE)</f>
        <v>73.264959304731605</v>
      </c>
      <c r="AC125" s="112">
        <f>VLOOKUP($A125,'RevPAR Raw Data'!$B$6:$BE$43,'RevPAR Raw Data'!AL$1,FALSE)</f>
        <v>68.281393157676902</v>
      </c>
      <c r="AD125" s="111">
        <f>VLOOKUP($A125,'RevPAR Raw Data'!$B$6:$BE$43,'RevPAR Raw Data'!AN$1,FALSE)</f>
        <v>87.683393571527105</v>
      </c>
      <c r="AE125" s="111">
        <f>VLOOKUP($A125,'RevPAR Raw Data'!$B$6:$BE$43,'RevPAR Raw Data'!AO$1,FALSE)</f>
        <v>87.860191405711106</v>
      </c>
      <c r="AF125" s="112">
        <f>VLOOKUP($A125,'RevPAR Raw Data'!$B$6:$BE$43,'RevPAR Raw Data'!AP$1,FALSE)</f>
        <v>87.771792488619099</v>
      </c>
      <c r="AG125" s="113">
        <f>VLOOKUP($A125,'RevPAR Raw Data'!$B$6:$BE$43,'RevPAR Raw Data'!AR$1,FALSE)</f>
        <v>73.850078680803193</v>
      </c>
    </row>
    <row r="126" spans="1:33" x14ac:dyDescent="0.2">
      <c r="A126" s="90" t="s">
        <v>14</v>
      </c>
      <c r="B126" s="78">
        <f>(VLOOKUP($A125,'Occupancy Raw Data'!$B$8:$BE$51,'Occupancy Raw Data'!AT$3,FALSE))/100</f>
        <v>5.86490542646479E-2</v>
      </c>
      <c r="C126" s="79">
        <f>(VLOOKUP($A125,'Occupancy Raw Data'!$B$8:$BE$51,'Occupancy Raw Data'!AU$3,FALSE))/100</f>
        <v>3.0675699303688998E-2</v>
      </c>
      <c r="D126" s="79">
        <f>(VLOOKUP($A125,'Occupancy Raw Data'!$B$8:$BE$51,'Occupancy Raw Data'!AV$3,FALSE))/100</f>
        <v>4.6369731781661795E-2</v>
      </c>
      <c r="E126" s="79">
        <f>(VLOOKUP($A125,'Occupancy Raw Data'!$B$8:$BE$51,'Occupancy Raw Data'!AW$3,FALSE))/100</f>
        <v>7.5368292552643504E-2</v>
      </c>
      <c r="F126" s="79">
        <f>(VLOOKUP($A125,'Occupancy Raw Data'!$B$8:$BE$51,'Occupancy Raw Data'!AX$3,FALSE))/100</f>
        <v>6.2226506769949001E-2</v>
      </c>
      <c r="G126" s="79">
        <f>(VLOOKUP($A125,'Occupancy Raw Data'!$B$8:$BE$51,'Occupancy Raw Data'!AY$3,FALSE))/100</f>
        <v>5.4653396112822897E-2</v>
      </c>
      <c r="H126" s="80">
        <f>(VLOOKUP($A125,'Occupancy Raw Data'!$B$8:$BE$51,'Occupancy Raw Data'!BA$3,FALSE))/100</f>
        <v>-1.2056053854866E-2</v>
      </c>
      <c r="I126" s="80">
        <f>(VLOOKUP($A125,'Occupancy Raw Data'!$B$8:$BE$51,'Occupancy Raw Data'!BB$3,FALSE))/100</f>
        <v>-7.1842583853600397E-3</v>
      </c>
      <c r="J126" s="79">
        <f>(VLOOKUP($A125,'Occupancy Raw Data'!$B$8:$BE$51,'Occupancy Raw Data'!BC$3,FALSE))/100</f>
        <v>-9.6348070964468908E-3</v>
      </c>
      <c r="K126" s="81">
        <f>(VLOOKUP($A125,'Occupancy Raw Data'!$B$8:$BE$51,'Occupancy Raw Data'!BE$3,FALSE))/100</f>
        <v>3.3474388330561503E-2</v>
      </c>
      <c r="M126" s="78">
        <f>(VLOOKUP($A125,'ADR Raw Data'!$B$6:$BE$49,'ADR Raw Data'!AT$1,FALSE))/100</f>
        <v>0.100734416442523</v>
      </c>
      <c r="N126" s="79">
        <f>(VLOOKUP($A125,'ADR Raw Data'!$B$6:$BE$49,'ADR Raw Data'!AU$1,FALSE))/100</f>
        <v>6.6345088338923205E-2</v>
      </c>
      <c r="O126" s="79">
        <f>(VLOOKUP($A125,'ADR Raw Data'!$B$6:$BE$49,'ADR Raw Data'!AV$1,FALSE))/100</f>
        <v>6.3778790011067107E-2</v>
      </c>
      <c r="P126" s="79">
        <f>(VLOOKUP($A125,'ADR Raw Data'!$B$6:$BE$49,'ADR Raw Data'!AW$1,FALSE))/100</f>
        <v>8.7265155464478494E-2</v>
      </c>
      <c r="Q126" s="79">
        <f>(VLOOKUP($A125,'ADR Raw Data'!$B$6:$BE$49,'ADR Raw Data'!AX$1,FALSE))/100</f>
        <v>4.7472353174163595E-2</v>
      </c>
      <c r="R126" s="79">
        <f>(VLOOKUP($A125,'ADR Raw Data'!$B$6:$BE$49,'ADR Raw Data'!AY$1,FALSE))/100</f>
        <v>7.1286070775940291E-2</v>
      </c>
      <c r="S126" s="80">
        <f>(VLOOKUP($A125,'ADR Raw Data'!$B$6:$BE$49,'ADR Raw Data'!BA$1,FALSE))/100</f>
        <v>2.1779284441921298E-2</v>
      </c>
      <c r="T126" s="80">
        <f>(VLOOKUP($A125,'ADR Raw Data'!$B$6:$BE$49,'ADR Raw Data'!BB$1,FALSE))/100</f>
        <v>3.3472449975127598E-2</v>
      </c>
      <c r="U126" s="79">
        <f>(VLOOKUP($A125,'ADR Raw Data'!$B$6:$BE$49,'ADR Raw Data'!BC$1,FALSE))/100</f>
        <v>2.7595642952996303E-2</v>
      </c>
      <c r="V126" s="81">
        <f>(VLOOKUP($A125,'ADR Raw Data'!$B$6:$BE$49,'ADR Raw Data'!BE$1,FALSE))/100</f>
        <v>5.3808511361926097E-2</v>
      </c>
      <c r="X126" s="78">
        <f>(VLOOKUP($A125,'RevPAR Raw Data'!$B$6:$BE$49,'RevPAR Raw Data'!AT$1,FALSE))/100</f>
        <v>0.16529144896342701</v>
      </c>
      <c r="Y126" s="79">
        <f>(VLOOKUP($A125,'RevPAR Raw Data'!$B$6:$BE$49,'RevPAR Raw Data'!AU$1,FALSE))/100</f>
        <v>9.9055969622773798E-2</v>
      </c>
      <c r="Z126" s="79">
        <f>(VLOOKUP($A125,'RevPAR Raw Data'!$B$6:$BE$49,'RevPAR Raw Data'!AV$1,FALSE))/100</f>
        <v>0.11310592717890099</v>
      </c>
      <c r="AA126" s="79">
        <f>(VLOOKUP($A125,'RevPAR Raw Data'!$B$6:$BE$49,'RevPAR Raw Data'!AW$1,FALSE))/100</f>
        <v>0.16921047378381998</v>
      </c>
      <c r="AB126" s="79">
        <f>(VLOOKUP($A125,'RevPAR Raw Data'!$B$6:$BE$49,'RevPAR Raw Data'!AX$1,FALSE))/100</f>
        <v>0.11265289865029</v>
      </c>
      <c r="AC126" s="79">
        <f>(VLOOKUP($A125,'RevPAR Raw Data'!$B$6:$BE$49,'RevPAR Raw Data'!AY$1,FALSE))/100</f>
        <v>0.12983549275220699</v>
      </c>
      <c r="AD126" s="80">
        <f>(VLOOKUP($A125,'RevPAR Raw Data'!$B$6:$BE$49,'RevPAR Raw Data'!BA$1,FALSE))/100</f>
        <v>9.4606583609030508E-3</v>
      </c>
      <c r="AE126" s="80">
        <f>(VLOOKUP($A125,'RevPAR Raw Data'!$B$6:$BE$49,'RevPAR Raw Data'!BB$1,FALSE))/100</f>
        <v>2.6047716860355199E-2</v>
      </c>
      <c r="AF126" s="79">
        <f>(VLOOKUP($A125,'RevPAR Raw Data'!$B$6:$BE$49,'RevPAR Raw Data'!BC$1,FALSE))/100</f>
        <v>1.76949571599949E-2</v>
      </c>
      <c r="AG126" s="81">
        <f>(VLOOKUP($A125,'RevPAR Raw Data'!$B$6:$BE$49,'RevPAR Raw Data'!BE$1,FALSE))/100</f>
        <v>8.9084106697306098E-2</v>
      </c>
    </row>
    <row r="127" spans="1:33" x14ac:dyDescent="0.2">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3" x14ac:dyDescent="0.2">
      <c r="A128" s="123" t="s">
        <v>57</v>
      </c>
      <c r="B128" s="106">
        <f>(VLOOKUP($A128,'Occupancy Raw Data'!$B$8:$BE$45,'Occupancy Raw Data'!AG$3,FALSE))/100</f>
        <v>0.52762124316939796</v>
      </c>
      <c r="C128" s="107">
        <f>(VLOOKUP($A128,'Occupancy Raw Data'!$B$8:$BE$45,'Occupancy Raw Data'!AH$3,FALSE))/100</f>
        <v>0.654222165300546</v>
      </c>
      <c r="D128" s="107">
        <f>(VLOOKUP($A128,'Occupancy Raw Data'!$B$8:$BE$45,'Occupancy Raw Data'!AI$3,FALSE))/100</f>
        <v>0.70566512978142004</v>
      </c>
      <c r="E128" s="107">
        <f>(VLOOKUP($A128,'Occupancy Raw Data'!$B$8:$BE$45,'Occupancy Raw Data'!AJ$3,FALSE))/100</f>
        <v>0.72649846311475397</v>
      </c>
      <c r="F128" s="107">
        <f>(VLOOKUP($A128,'Occupancy Raw Data'!$B$8:$BE$45,'Occupancy Raw Data'!AK$3,FALSE))/100</f>
        <v>0.71994535519125602</v>
      </c>
      <c r="G128" s="108">
        <f>(VLOOKUP($A128,'Occupancy Raw Data'!$B$8:$BE$45,'Occupancy Raw Data'!AL$3,FALSE))/100</f>
        <v>0.66679047131147495</v>
      </c>
      <c r="H128" s="88">
        <f>(VLOOKUP($A128,'Occupancy Raw Data'!$B$8:$BE$45,'Occupancy Raw Data'!AN$3,FALSE))/100</f>
        <v>0.79121840846994507</v>
      </c>
      <c r="I128" s="88">
        <f>(VLOOKUP($A128,'Occupancy Raw Data'!$B$8:$BE$45,'Occupancy Raw Data'!AO$3,FALSE))/100</f>
        <v>0.78263746584699401</v>
      </c>
      <c r="J128" s="108">
        <f>(VLOOKUP($A128,'Occupancy Raw Data'!$B$8:$BE$45,'Occupancy Raw Data'!AP$3,FALSE))/100</f>
        <v>0.78692793715846898</v>
      </c>
      <c r="K128" s="109">
        <f>(VLOOKUP($A128,'Occupancy Raw Data'!$B$8:$BE$45,'Occupancy Raw Data'!AR$3,FALSE))/100</f>
        <v>0.70111546155347293</v>
      </c>
      <c r="M128" s="110">
        <f>VLOOKUP($A128,'ADR Raw Data'!$B$6:$BE$43,'ADR Raw Data'!AG$1,FALSE)</f>
        <v>101.39535371996099</v>
      </c>
      <c r="N128" s="111">
        <f>VLOOKUP($A128,'ADR Raw Data'!$B$6:$BE$43,'ADR Raw Data'!AH$1,FALSE)</f>
        <v>108.30393487389399</v>
      </c>
      <c r="O128" s="111">
        <f>VLOOKUP($A128,'ADR Raw Data'!$B$6:$BE$43,'ADR Raw Data'!AI$1,FALSE)</f>
        <v>113.82073815904801</v>
      </c>
      <c r="P128" s="111">
        <f>VLOOKUP($A128,'ADR Raw Data'!$B$6:$BE$43,'ADR Raw Data'!AJ$1,FALSE)</f>
        <v>116.404378163655</v>
      </c>
      <c r="Q128" s="111">
        <f>VLOOKUP($A128,'ADR Raw Data'!$B$6:$BE$43,'ADR Raw Data'!AK$1,FALSE)</f>
        <v>114.177203580111</v>
      </c>
      <c r="R128" s="112">
        <f>VLOOKUP($A128,'ADR Raw Data'!$B$6:$BE$43,'ADR Raw Data'!AL$1,FALSE)</f>
        <v>111.411745828131</v>
      </c>
      <c r="S128" s="111">
        <f>VLOOKUP($A128,'ADR Raw Data'!$B$6:$BE$43,'ADR Raw Data'!AN$1,FALSE)</f>
        <v>124.188651880378</v>
      </c>
      <c r="T128" s="111">
        <f>VLOOKUP($A128,'ADR Raw Data'!$B$6:$BE$43,'ADR Raw Data'!AO$1,FALSE)</f>
        <v>123.463681085503</v>
      </c>
      <c r="U128" s="112">
        <f>VLOOKUP($A128,'ADR Raw Data'!$B$6:$BE$43,'ADR Raw Data'!AP$1,FALSE)</f>
        <v>123.828142817908</v>
      </c>
      <c r="V128" s="113">
        <f>VLOOKUP($A128,'ADR Raw Data'!$B$6:$BE$43,'ADR Raw Data'!AR$1,FALSE)</f>
        <v>115.393486438385</v>
      </c>
      <c r="X128" s="110">
        <f>VLOOKUP($A128,'RevPAR Raw Data'!$B$6:$BE$43,'RevPAR Raw Data'!AG$1,FALSE)</f>
        <v>53.498342581326803</v>
      </c>
      <c r="Y128" s="111">
        <f>VLOOKUP($A128,'RevPAR Raw Data'!$B$6:$BE$43,'RevPAR Raw Data'!AH$1,FALSE)</f>
        <v>70.854834783768695</v>
      </c>
      <c r="Z128" s="111">
        <f>VLOOKUP($A128,'RevPAR Raw Data'!$B$6:$BE$43,'RevPAR Raw Data'!AI$1,FALSE)</f>
        <v>80.319325964822397</v>
      </c>
      <c r="AA128" s="111">
        <f>VLOOKUP($A128,'RevPAR Raw Data'!$B$6:$BE$43,'RevPAR Raw Data'!AJ$1,FALSE)</f>
        <v>84.567601835724005</v>
      </c>
      <c r="AB128" s="111">
        <f>VLOOKUP($A128,'RevPAR Raw Data'!$B$6:$BE$43,'RevPAR Raw Data'!AK$1,FALSE)</f>
        <v>82.201347386227795</v>
      </c>
      <c r="AC128" s="112">
        <f>VLOOKUP($A128,'RevPAR Raw Data'!$B$6:$BE$43,'RevPAR Raw Data'!AL$1,FALSE)</f>
        <v>74.288290510373898</v>
      </c>
      <c r="AD128" s="111">
        <f>VLOOKUP($A128,'RevPAR Raw Data'!$B$6:$BE$43,'RevPAR Raw Data'!AN$1,FALSE)</f>
        <v>98.260347490821303</v>
      </c>
      <c r="AE128" s="111">
        <f>VLOOKUP($A128,'RevPAR Raw Data'!$B$6:$BE$43,'RevPAR Raw Data'!AO$1,FALSE)</f>
        <v>96.627302488900199</v>
      </c>
      <c r="AF128" s="112">
        <f>VLOOKUP($A128,'RevPAR Raw Data'!$B$6:$BE$43,'RevPAR Raw Data'!AP$1,FALSE)</f>
        <v>97.443824989860801</v>
      </c>
      <c r="AG128" s="113">
        <f>VLOOKUP($A128,'RevPAR Raw Data'!$B$6:$BE$43,'RevPAR Raw Data'!AR$1,FALSE)</f>
        <v>80.904157504512995</v>
      </c>
    </row>
    <row r="129" spans="1:33" x14ac:dyDescent="0.2">
      <c r="A129" s="90" t="s">
        <v>14</v>
      </c>
      <c r="B129" s="78">
        <f>(VLOOKUP($A128,'Occupancy Raw Data'!$B$8:$BE$51,'Occupancy Raw Data'!AT$3,FALSE))/100</f>
        <v>5.3637254046256501E-2</v>
      </c>
      <c r="C129" s="79">
        <f>(VLOOKUP($A128,'Occupancy Raw Data'!$B$8:$BE$51,'Occupancy Raw Data'!AU$3,FALSE))/100</f>
        <v>5.7059606244548401E-2</v>
      </c>
      <c r="D129" s="79">
        <f>(VLOOKUP($A128,'Occupancy Raw Data'!$B$8:$BE$51,'Occupancy Raw Data'!AV$3,FALSE))/100</f>
        <v>6.7263392485212001E-2</v>
      </c>
      <c r="E129" s="79">
        <f>(VLOOKUP($A128,'Occupancy Raw Data'!$B$8:$BE$51,'Occupancy Raw Data'!AW$3,FALSE))/100</f>
        <v>0.10960663144256101</v>
      </c>
      <c r="F129" s="79">
        <f>(VLOOKUP($A128,'Occupancy Raw Data'!$B$8:$BE$51,'Occupancy Raw Data'!AX$3,FALSE))/100</f>
        <v>0.14338704879883798</v>
      </c>
      <c r="G129" s="79">
        <f>(VLOOKUP($A128,'Occupancy Raw Data'!$B$8:$BE$51,'Occupancy Raw Data'!AY$3,FALSE))/100</f>
        <v>8.7576198766034299E-2</v>
      </c>
      <c r="H129" s="80">
        <f>(VLOOKUP($A128,'Occupancy Raw Data'!$B$8:$BE$51,'Occupancy Raw Data'!BA$3,FALSE))/100</f>
        <v>0.13529003778118501</v>
      </c>
      <c r="I129" s="80">
        <f>(VLOOKUP($A128,'Occupancy Raw Data'!$B$8:$BE$51,'Occupancy Raw Data'!BB$3,FALSE))/100</f>
        <v>0.106569426920261</v>
      </c>
      <c r="J129" s="79">
        <f>(VLOOKUP($A128,'Occupancy Raw Data'!$B$8:$BE$51,'Occupancy Raw Data'!BC$3,FALSE))/100</f>
        <v>0.120824049083605</v>
      </c>
      <c r="K129" s="81">
        <f>(VLOOKUP($A128,'Occupancy Raw Data'!$B$8:$BE$51,'Occupancy Raw Data'!BE$3,FALSE))/100</f>
        <v>9.8008397153837801E-2</v>
      </c>
      <c r="M129" s="78">
        <f>(VLOOKUP($A128,'ADR Raw Data'!$B$6:$BE$49,'ADR Raw Data'!AT$1,FALSE))/100</f>
        <v>1.01893462685633E-2</v>
      </c>
      <c r="N129" s="79">
        <f>(VLOOKUP($A128,'ADR Raw Data'!$B$6:$BE$49,'ADR Raw Data'!AU$1,FALSE))/100</f>
        <v>9.2191289318791999E-4</v>
      </c>
      <c r="O129" s="79">
        <f>(VLOOKUP($A128,'ADR Raw Data'!$B$6:$BE$49,'ADR Raw Data'!AV$1,FALSE))/100</f>
        <v>9.9133075938013203E-3</v>
      </c>
      <c r="P129" s="79">
        <f>(VLOOKUP($A128,'ADR Raw Data'!$B$6:$BE$49,'ADR Raw Data'!AW$1,FALSE))/100</f>
        <v>3.2283962108818696E-2</v>
      </c>
      <c r="Q129" s="79">
        <f>(VLOOKUP($A128,'ADR Raw Data'!$B$6:$BE$49,'ADR Raw Data'!AX$1,FALSE))/100</f>
        <v>4.92893495445954E-2</v>
      </c>
      <c r="R129" s="79">
        <f>(VLOOKUP($A128,'ADR Raw Data'!$B$6:$BE$49,'ADR Raw Data'!AY$1,FALSE))/100</f>
        <v>2.2150588390962799E-2</v>
      </c>
      <c r="S129" s="80">
        <f>(VLOOKUP($A128,'ADR Raw Data'!$B$6:$BE$49,'ADR Raw Data'!BA$1,FALSE))/100</f>
        <v>4.7819914862610897E-2</v>
      </c>
      <c r="T129" s="80">
        <f>(VLOOKUP($A128,'ADR Raw Data'!$B$6:$BE$49,'ADR Raw Data'!BB$1,FALSE))/100</f>
        <v>3.4053401323594204E-2</v>
      </c>
      <c r="U129" s="79">
        <f>(VLOOKUP($A128,'ADR Raw Data'!$B$6:$BE$49,'ADR Raw Data'!BC$1,FALSE))/100</f>
        <v>4.0899674482522103E-2</v>
      </c>
      <c r="V129" s="81">
        <f>(VLOOKUP($A128,'ADR Raw Data'!$B$6:$BE$49,'ADR Raw Data'!BE$1,FALSE))/100</f>
        <v>2.9114109463690297E-2</v>
      </c>
      <c r="X129" s="78">
        <f>(VLOOKUP($A128,'RevPAR Raw Data'!$B$6:$BE$49,'RevPAR Raw Data'!AT$1,FALSE))/100</f>
        <v>6.4373128869192109E-2</v>
      </c>
      <c r="Y129" s="79">
        <f>(VLOOKUP($A128,'RevPAR Raw Data'!$B$6:$BE$49,'RevPAR Raw Data'!AU$1,FALSE))/100</f>
        <v>5.8034123124413403E-2</v>
      </c>
      <c r="Z129" s="79">
        <f>(VLOOKUP($A128,'RevPAR Raw Data'!$B$6:$BE$49,'RevPAR Raw Data'!AV$1,FALSE))/100</f>
        <v>7.7843502778521798E-2</v>
      </c>
      <c r="AA129" s="79">
        <f>(VLOOKUP($A128,'RevPAR Raw Data'!$B$6:$BE$49,'RevPAR Raw Data'!AW$1,FALSE))/100</f>
        <v>0.14542912988774701</v>
      </c>
      <c r="AB129" s="79">
        <f>(VLOOKUP($A128,'RevPAR Raw Data'!$B$6:$BE$49,'RevPAR Raw Data'!AX$1,FALSE))/100</f>
        <v>0.19974385271184703</v>
      </c>
      <c r="AC129" s="79">
        <f>(VLOOKUP($A128,'RevPAR Raw Data'!$B$6:$BE$49,'RevPAR Raw Data'!AY$1,FALSE))/100</f>
        <v>0.111666651488708</v>
      </c>
      <c r="AD129" s="80">
        <f>(VLOOKUP($A128,'RevPAR Raw Data'!$B$6:$BE$49,'RevPAR Raw Data'!BA$1,FALSE))/100</f>
        <v>0.18957951073225099</v>
      </c>
      <c r="AE129" s="80">
        <f>(VLOOKUP($A128,'RevPAR Raw Data'!$B$6:$BE$49,'RevPAR Raw Data'!BB$1,FALSE))/100</f>
        <v>0.14425187970759601</v>
      </c>
      <c r="AF129" s="79">
        <f>(VLOOKUP($A128,'RevPAR Raw Data'!$B$6:$BE$49,'RevPAR Raw Data'!BC$1,FALSE))/100</f>
        <v>0.16666538784330701</v>
      </c>
      <c r="AG129" s="81">
        <f>(VLOOKUP($A128,'RevPAR Raw Data'!$B$6:$BE$49,'RevPAR Raw Data'!BE$1,FALSE))/100</f>
        <v>0.129975933820625</v>
      </c>
    </row>
    <row r="130" spans="1:33" x14ac:dyDescent="0.2">
      <c r="A130" s="123"/>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3" x14ac:dyDescent="0.2">
      <c r="A131" s="105" t="s">
        <v>59</v>
      </c>
      <c r="B131" s="106">
        <f>(VLOOKUP($A131,'Occupancy Raw Data'!$B$8:$BE$45,'Occupancy Raw Data'!AG$3,FALSE))/100</f>
        <v>0.41371829105473901</v>
      </c>
      <c r="C131" s="107">
        <f>(VLOOKUP($A131,'Occupancy Raw Data'!$B$8:$BE$45,'Occupancy Raw Data'!AH$3,FALSE))/100</f>
        <v>0.59287383177569997</v>
      </c>
      <c r="D131" s="107">
        <f>(VLOOKUP($A131,'Occupancy Raw Data'!$B$8:$BE$45,'Occupancy Raw Data'!AI$3,FALSE))/100</f>
        <v>0.66446929238985308</v>
      </c>
      <c r="E131" s="107">
        <f>(VLOOKUP($A131,'Occupancy Raw Data'!$B$8:$BE$45,'Occupancy Raw Data'!AJ$3,FALSE))/100</f>
        <v>0.69392523364485892</v>
      </c>
      <c r="F131" s="107">
        <f>(VLOOKUP($A131,'Occupancy Raw Data'!$B$8:$BE$45,'Occupancy Raw Data'!AK$3,FALSE))/100</f>
        <v>0.67890520694258993</v>
      </c>
      <c r="G131" s="108">
        <f>(VLOOKUP($A131,'Occupancy Raw Data'!$B$8:$BE$45,'Occupancy Raw Data'!AL$3,FALSE))/100</f>
        <v>0.60877837116154798</v>
      </c>
      <c r="H131" s="88">
        <f>(VLOOKUP($A131,'Occupancy Raw Data'!$B$8:$BE$45,'Occupancy Raw Data'!AN$3,FALSE))/100</f>
        <v>0.72454939919893102</v>
      </c>
      <c r="I131" s="88">
        <f>(VLOOKUP($A131,'Occupancy Raw Data'!$B$8:$BE$45,'Occupancy Raw Data'!AO$3,FALSE))/100</f>
        <v>0.73481308411214896</v>
      </c>
      <c r="J131" s="108">
        <f>(VLOOKUP($A131,'Occupancy Raw Data'!$B$8:$BE$45,'Occupancy Raw Data'!AP$3,FALSE))/100</f>
        <v>0.72968124165554005</v>
      </c>
      <c r="K131" s="109">
        <f>(VLOOKUP($A131,'Occupancy Raw Data'!$B$8:$BE$45,'Occupancy Raw Data'!AR$3,FALSE))/100</f>
        <v>0.64332204844554597</v>
      </c>
      <c r="M131" s="110">
        <f>VLOOKUP($A131,'ADR Raw Data'!$B$6:$BE$43,'ADR Raw Data'!AG$1,FALSE)</f>
        <v>157.75271883824101</v>
      </c>
      <c r="N131" s="111">
        <f>VLOOKUP($A131,'ADR Raw Data'!$B$6:$BE$43,'ADR Raw Data'!AH$1,FALSE)</f>
        <v>163.85790851512999</v>
      </c>
      <c r="O131" s="111">
        <f>VLOOKUP($A131,'ADR Raw Data'!$B$6:$BE$43,'ADR Raw Data'!AI$1,FALSE)</f>
        <v>183.88737787266101</v>
      </c>
      <c r="P131" s="111">
        <f>VLOOKUP($A131,'ADR Raw Data'!$B$6:$BE$43,'ADR Raw Data'!AJ$1,FALSE)</f>
        <v>189.730746753246</v>
      </c>
      <c r="Q131" s="111">
        <f>VLOOKUP($A131,'ADR Raw Data'!$B$6:$BE$43,'ADR Raw Data'!AK$1,FALSE)</f>
        <v>172.02225049164201</v>
      </c>
      <c r="R131" s="112">
        <f>VLOOKUP($A131,'ADR Raw Data'!$B$6:$BE$43,'ADR Raw Data'!AL$1,FALSE)</f>
        <v>175.11973052250599</v>
      </c>
      <c r="S131" s="111">
        <f>VLOOKUP($A131,'ADR Raw Data'!$B$6:$BE$43,'ADR Raw Data'!AN$1,FALSE)</f>
        <v>179.15048485546399</v>
      </c>
      <c r="T131" s="111">
        <f>VLOOKUP($A131,'ADR Raw Data'!$B$6:$BE$43,'ADR Raw Data'!AO$1,FALSE)</f>
        <v>179.81139336815801</v>
      </c>
      <c r="U131" s="112">
        <f>VLOOKUP($A131,'ADR Raw Data'!$B$6:$BE$43,'ADR Raw Data'!AP$1,FALSE)</f>
        <v>179.48326319400701</v>
      </c>
      <c r="V131" s="113">
        <f>VLOOKUP($A131,'ADR Raw Data'!$B$6:$BE$43,'ADR Raw Data'!AR$1,FALSE)</f>
        <v>176.53381362684601</v>
      </c>
      <c r="X131" s="110">
        <f>VLOOKUP($A131,'RevPAR Raw Data'!$B$6:$BE$43,'RevPAR Raw Data'!AG$1,FALSE)</f>
        <v>65.265185246995898</v>
      </c>
      <c r="Y131" s="111">
        <f>VLOOKUP($A131,'RevPAR Raw Data'!$B$6:$BE$43,'RevPAR Raw Data'!AH$1,FALSE)</f>
        <v>97.147066088117398</v>
      </c>
      <c r="Z131" s="111">
        <f>VLOOKUP($A131,'RevPAR Raw Data'!$B$6:$BE$43,'RevPAR Raw Data'!AI$1,FALSE)</f>
        <v>122.187515854472</v>
      </c>
      <c r="AA131" s="111">
        <f>VLOOKUP($A131,'RevPAR Raw Data'!$B$6:$BE$43,'RevPAR Raw Data'!AJ$1,FALSE)</f>
        <v>131.65895277036</v>
      </c>
      <c r="AB131" s="111">
        <f>VLOOKUP($A131,'RevPAR Raw Data'!$B$6:$BE$43,'RevPAR Raw Data'!AK$1,FALSE)</f>
        <v>116.78680156875799</v>
      </c>
      <c r="AC131" s="112">
        <f>VLOOKUP($A131,'RevPAR Raw Data'!$B$6:$BE$43,'RevPAR Raw Data'!AL$1,FALSE)</f>
        <v>106.60910430574</v>
      </c>
      <c r="AD131" s="111">
        <f>VLOOKUP($A131,'RevPAR Raw Data'!$B$6:$BE$43,'RevPAR Raw Data'!AN$1,FALSE)</f>
        <v>129.80337616822399</v>
      </c>
      <c r="AE131" s="111">
        <f>VLOOKUP($A131,'RevPAR Raw Data'!$B$6:$BE$43,'RevPAR Raw Data'!AO$1,FALSE)</f>
        <v>132.127764519359</v>
      </c>
      <c r="AF131" s="112">
        <f>VLOOKUP($A131,'RevPAR Raw Data'!$B$6:$BE$43,'RevPAR Raw Data'!AP$1,FALSE)</f>
        <v>130.965570343791</v>
      </c>
      <c r="AG131" s="113">
        <f>VLOOKUP($A131,'RevPAR Raw Data'!$B$6:$BE$43,'RevPAR Raw Data'!AR$1,FALSE)</f>
        <v>113.568094602326</v>
      </c>
    </row>
    <row r="132" spans="1:33" x14ac:dyDescent="0.2">
      <c r="A132" s="90" t="s">
        <v>14</v>
      </c>
      <c r="B132" s="78">
        <f>(VLOOKUP($A131,'Occupancy Raw Data'!$B$8:$BE$51,'Occupancy Raw Data'!AT$3,FALSE))/100</f>
        <v>1.10114192495921E-2</v>
      </c>
      <c r="C132" s="79">
        <f>(VLOOKUP($A131,'Occupancy Raw Data'!$B$8:$BE$51,'Occupancy Raw Data'!AU$3,FALSE))/100</f>
        <v>0.10911645332500701</v>
      </c>
      <c r="D132" s="79">
        <f>(VLOOKUP($A131,'Occupancy Raw Data'!$B$8:$BE$51,'Occupancy Raw Data'!AV$3,FALSE))/100</f>
        <v>0.10858972574133301</v>
      </c>
      <c r="E132" s="79">
        <f>(VLOOKUP($A131,'Occupancy Raw Data'!$B$8:$BE$51,'Occupancy Raw Data'!AW$3,FALSE))/100</f>
        <v>0.16307692307692301</v>
      </c>
      <c r="F132" s="79">
        <f>(VLOOKUP($A131,'Occupancy Raw Data'!$B$8:$BE$51,'Occupancy Raw Data'!AX$3,FALSE))/100</f>
        <v>0.19735099337748299</v>
      </c>
      <c r="G132" s="79">
        <f>(VLOOKUP($A131,'Occupancy Raw Data'!$B$8:$BE$51,'Occupancy Raw Data'!AY$3,FALSE))/100</f>
        <v>0.12454528639250199</v>
      </c>
      <c r="H132" s="80">
        <f>(VLOOKUP($A131,'Occupancy Raw Data'!$B$8:$BE$51,'Occupancy Raw Data'!BA$3,FALSE))/100</f>
        <v>0.13651832460732899</v>
      </c>
      <c r="I132" s="80">
        <f>(VLOOKUP($A131,'Occupancy Raw Data'!$B$8:$BE$51,'Occupancy Raw Data'!BB$3,FALSE))/100</f>
        <v>8.5552268244575902E-2</v>
      </c>
      <c r="J132" s="79">
        <f>(VLOOKUP($A131,'Occupancy Raw Data'!$B$8:$BE$51,'Occupancy Raw Data'!BC$3,FALSE))/100</f>
        <v>0.110271711528694</v>
      </c>
      <c r="K132" s="81">
        <f>(VLOOKUP($A131,'Occupancy Raw Data'!$B$8:$BE$51,'Occupancy Raw Data'!BE$3,FALSE))/100</f>
        <v>0.11987964307947699</v>
      </c>
      <c r="M132" s="78">
        <f>(VLOOKUP($A131,'ADR Raw Data'!$B$6:$BE$49,'ADR Raw Data'!AT$1,FALSE))/100</f>
        <v>3.6227714756322797E-2</v>
      </c>
      <c r="N132" s="79">
        <f>(VLOOKUP($A131,'ADR Raw Data'!$B$6:$BE$49,'ADR Raw Data'!AU$1,FALSE))/100</f>
        <v>-1.4145772743693898E-3</v>
      </c>
      <c r="O132" s="79">
        <f>(VLOOKUP($A131,'ADR Raw Data'!$B$6:$BE$49,'ADR Raw Data'!AV$1,FALSE))/100</f>
        <v>6.5941039761757997E-2</v>
      </c>
      <c r="P132" s="79">
        <f>(VLOOKUP($A131,'ADR Raw Data'!$B$6:$BE$49,'ADR Raw Data'!AW$1,FALSE))/100</f>
        <v>0.114870886776182</v>
      </c>
      <c r="Q132" s="79">
        <f>(VLOOKUP($A131,'ADR Raw Data'!$B$6:$BE$49,'ADR Raw Data'!AX$1,FALSE))/100</f>
        <v>6.8311677450893407E-2</v>
      </c>
      <c r="R132" s="79">
        <f>(VLOOKUP($A131,'ADR Raw Data'!$B$6:$BE$49,'ADR Raw Data'!AY$1,FALSE))/100</f>
        <v>6.2212162518280996E-2</v>
      </c>
      <c r="S132" s="80">
        <f>(VLOOKUP($A131,'ADR Raw Data'!$B$6:$BE$49,'ADR Raw Data'!BA$1,FALSE))/100</f>
        <v>4.4410627279891701E-2</v>
      </c>
      <c r="T132" s="80">
        <f>(VLOOKUP($A131,'ADR Raw Data'!$B$6:$BE$49,'ADR Raw Data'!BB$1,FALSE))/100</f>
        <v>1.4234919648533099E-2</v>
      </c>
      <c r="U132" s="79">
        <f>(VLOOKUP($A131,'ADR Raw Data'!$B$6:$BE$49,'ADR Raw Data'!BC$1,FALSE))/100</f>
        <v>2.8578663081698302E-2</v>
      </c>
      <c r="V132" s="81">
        <f>(VLOOKUP($A131,'ADR Raw Data'!$B$6:$BE$49,'ADR Raw Data'!BE$1,FALSE))/100</f>
        <v>5.0721149286945204E-2</v>
      </c>
      <c r="X132" s="78">
        <f>(VLOOKUP($A131,'RevPAR Raw Data'!$B$6:$BE$49,'RevPAR Raw Data'!AT$1,FALSE))/100</f>
        <v>4.76380525615515E-2</v>
      </c>
      <c r="Y132" s="79">
        <f>(VLOOKUP($A131,'RevPAR Raw Data'!$B$6:$BE$49,'RevPAR Raw Data'!AU$1,FALSE))/100</f>
        <v>0.107547522395505</v>
      </c>
      <c r="Z132" s="79">
        <f>(VLOOKUP($A131,'RevPAR Raw Data'!$B$6:$BE$49,'RevPAR Raw Data'!AV$1,FALSE))/100</f>
        <v>0.18169128492591899</v>
      </c>
      <c r="AA132" s="79">
        <f>(VLOOKUP($A131,'RevPAR Raw Data'!$B$6:$BE$49,'RevPAR Raw Data'!AW$1,FALSE))/100</f>
        <v>0.29668060061968204</v>
      </c>
      <c r="AB132" s="79">
        <f>(VLOOKUP($A131,'RevPAR Raw Data'!$B$6:$BE$49,'RevPAR Raw Data'!AX$1,FALSE))/100</f>
        <v>0.27914404823259298</v>
      </c>
      <c r="AC132" s="79">
        <f>(VLOOKUP($A131,'RevPAR Raw Data'!$B$6:$BE$49,'RevPAR Raw Data'!AY$1,FALSE))/100</f>
        <v>0.194505680508719</v>
      </c>
      <c r="AD132" s="80">
        <f>(VLOOKUP($A131,'RevPAR Raw Data'!$B$6:$BE$49,'RevPAR Raw Data'!BA$1,FALSE))/100</f>
        <v>0.186991816318233</v>
      </c>
      <c r="AE132" s="80">
        <f>(VLOOKUP($A131,'RevPAR Raw Data'!$B$6:$BE$49,'RevPAR Raw Data'!BB$1,FALSE))/100</f>
        <v>0.10100501755732</v>
      </c>
      <c r="AF132" s="79">
        <f>(VLOOKUP($A131,'RevPAR Raw Data'!$B$6:$BE$49,'RevPAR Raw Data'!BC$1,FALSE))/100</f>
        <v>0.14200179270161301</v>
      </c>
      <c r="AG132" s="81">
        <f>(VLOOKUP($A131,'RevPAR Raw Data'!$B$6:$BE$49,'RevPAR Raw Data'!BE$1,FALSE))/100</f>
        <v>0.17668122563952199</v>
      </c>
    </row>
    <row r="133" spans="1:33" x14ac:dyDescent="0.2">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3" x14ac:dyDescent="0.2">
      <c r="A134" s="105" t="s">
        <v>61</v>
      </c>
      <c r="B134" s="106">
        <f>(VLOOKUP($A134,'Occupancy Raw Data'!$B$8:$BE$45,'Occupancy Raw Data'!AG$3,FALSE))/100</f>
        <v>0.512322329206785</v>
      </c>
      <c r="C134" s="107">
        <f>(VLOOKUP($A134,'Occupancy Raw Data'!$B$8:$BE$45,'Occupancy Raw Data'!AH$3,FALSE))/100</f>
        <v>0.63574621733149894</v>
      </c>
      <c r="D134" s="107">
        <f>(VLOOKUP($A134,'Occupancy Raw Data'!$B$8:$BE$45,'Occupancy Raw Data'!AI$3,FALSE))/100</f>
        <v>0.69563846859238798</v>
      </c>
      <c r="E134" s="107">
        <f>(VLOOKUP($A134,'Occupancy Raw Data'!$B$8:$BE$45,'Occupancy Raw Data'!AJ$3,FALSE))/100</f>
        <v>0.73206098120128305</v>
      </c>
      <c r="F134" s="107">
        <f>(VLOOKUP($A134,'Occupancy Raw Data'!$B$8:$BE$45,'Occupancy Raw Data'!AK$3,FALSE))/100</f>
        <v>0.73635946813388298</v>
      </c>
      <c r="G134" s="108">
        <f>(VLOOKUP($A134,'Occupancy Raw Data'!$B$8:$BE$45,'Occupancy Raw Data'!AL$3,FALSE))/100</f>
        <v>0.66242549289316799</v>
      </c>
      <c r="H134" s="88">
        <f>(VLOOKUP($A134,'Occupancy Raw Data'!$B$8:$BE$45,'Occupancy Raw Data'!AN$3,FALSE))/100</f>
        <v>0.81098120128381401</v>
      </c>
      <c r="I134" s="88">
        <f>(VLOOKUP($A134,'Occupancy Raw Data'!$B$8:$BE$45,'Occupancy Raw Data'!AO$3,FALSE))/100</f>
        <v>0.79473292067858692</v>
      </c>
      <c r="J134" s="108">
        <f>(VLOOKUP($A134,'Occupancy Raw Data'!$B$8:$BE$45,'Occupancy Raw Data'!AP$3,FALSE))/100</f>
        <v>0.80285706098120102</v>
      </c>
      <c r="K134" s="109">
        <f>(VLOOKUP($A134,'Occupancy Raw Data'!$B$8:$BE$45,'Occupancy Raw Data'!AR$3,FALSE))/100</f>
        <v>0.70254879806117698</v>
      </c>
      <c r="M134" s="110">
        <f>VLOOKUP($A134,'ADR Raw Data'!$B$6:$BE$43,'ADR Raw Data'!AG$1,FALSE)</f>
        <v>99.009898198903599</v>
      </c>
      <c r="N134" s="111">
        <f>VLOOKUP($A134,'ADR Raw Data'!$B$6:$BE$43,'ADR Raw Data'!AH$1,FALSE)</f>
        <v>106.528140635564</v>
      </c>
      <c r="O134" s="111">
        <f>VLOOKUP($A134,'ADR Raw Data'!$B$6:$BE$43,'ADR Raw Data'!AI$1,FALSE)</f>
        <v>110.95347847579799</v>
      </c>
      <c r="P134" s="111">
        <f>VLOOKUP($A134,'ADR Raw Data'!$B$6:$BE$43,'ADR Raw Data'!AJ$1,FALSE)</f>
        <v>114.791457762467</v>
      </c>
      <c r="Q134" s="111">
        <f>VLOOKUP($A134,'ADR Raw Data'!$B$6:$BE$43,'ADR Raw Data'!AK$1,FALSE)</f>
        <v>115.27607721046</v>
      </c>
      <c r="R134" s="112">
        <f>VLOOKUP($A134,'ADR Raw Data'!$B$6:$BE$43,'ADR Raw Data'!AL$1,FALSE)</f>
        <v>110.065912008998</v>
      </c>
      <c r="S134" s="111">
        <f>VLOOKUP($A134,'ADR Raw Data'!$B$6:$BE$43,'ADR Raw Data'!AN$1,FALSE)</f>
        <v>127.77316784452201</v>
      </c>
      <c r="T134" s="111">
        <f>VLOOKUP($A134,'ADR Raw Data'!$B$6:$BE$43,'ADR Raw Data'!AO$1,FALSE)</f>
        <v>126.205138643493</v>
      </c>
      <c r="U134" s="112">
        <f>VLOOKUP($A134,'ADR Raw Data'!$B$6:$BE$43,'ADR Raw Data'!AP$1,FALSE)</f>
        <v>126.997086716756</v>
      </c>
      <c r="V134" s="113">
        <f>VLOOKUP($A134,'ADR Raw Data'!$B$6:$BE$43,'ADR Raw Data'!AR$1,FALSE)</f>
        <v>115.59407428341601</v>
      </c>
      <c r="X134" s="110">
        <f>VLOOKUP($A134,'RevPAR Raw Data'!$B$6:$BE$43,'RevPAR Raw Data'!AG$1,FALSE)</f>
        <v>50.724981659789002</v>
      </c>
      <c r="Y134" s="111">
        <f>VLOOKUP($A134,'RevPAR Raw Data'!$B$6:$BE$43,'RevPAR Raw Data'!AH$1,FALSE)</f>
        <v>67.724862448418094</v>
      </c>
      <c r="Z134" s="111">
        <f>VLOOKUP($A134,'RevPAR Raw Data'!$B$6:$BE$43,'RevPAR Raw Data'!AI$1,FALSE)</f>
        <v>77.183507851902704</v>
      </c>
      <c r="AA134" s="111">
        <f>VLOOKUP($A134,'RevPAR Raw Data'!$B$6:$BE$43,'RevPAR Raw Data'!AJ$1,FALSE)</f>
        <v>84.034347203117804</v>
      </c>
      <c r="AB134" s="111">
        <f>VLOOKUP($A134,'RevPAR Raw Data'!$B$6:$BE$43,'RevPAR Raw Data'!AK$1,FALSE)</f>
        <v>84.884630903255299</v>
      </c>
      <c r="AC134" s="112">
        <f>VLOOKUP($A134,'RevPAR Raw Data'!$B$6:$BE$43,'RevPAR Raw Data'!AL$1,FALSE)</f>
        <v>72.910466013296599</v>
      </c>
      <c r="AD134" s="111">
        <f>VLOOKUP($A134,'RevPAR Raw Data'!$B$6:$BE$43,'RevPAR Raw Data'!AN$1,FALSE)</f>
        <v>103.62163715038901</v>
      </c>
      <c r="AE134" s="111">
        <f>VLOOKUP($A134,'RevPAR Raw Data'!$B$6:$BE$43,'RevPAR Raw Data'!AO$1,FALSE)</f>
        <v>100.29937843878901</v>
      </c>
      <c r="AF134" s="112">
        <f>VLOOKUP($A134,'RevPAR Raw Data'!$B$6:$BE$43,'RevPAR Raw Data'!AP$1,FALSE)</f>
        <v>101.96050779458901</v>
      </c>
      <c r="AG134" s="113">
        <f>VLOOKUP($A134,'RevPAR Raw Data'!$B$6:$BE$43,'RevPAR Raw Data'!AR$1,FALSE)</f>
        <v>81.210477950808894</v>
      </c>
    </row>
    <row r="135" spans="1:33" x14ac:dyDescent="0.2">
      <c r="A135" s="90" t="s">
        <v>14</v>
      </c>
      <c r="B135" s="78">
        <f>(VLOOKUP($A134,'Occupancy Raw Data'!$B$8:$BE$51,'Occupancy Raw Data'!AT$3,FALSE))/100</f>
        <v>4.1649663647085902E-2</v>
      </c>
      <c r="C135" s="79">
        <f>(VLOOKUP($A134,'Occupancy Raw Data'!$B$8:$BE$51,'Occupancy Raw Data'!AU$3,FALSE))/100</f>
        <v>-1.7149408805044301E-3</v>
      </c>
      <c r="D135" s="79">
        <f>(VLOOKUP($A134,'Occupancy Raw Data'!$B$8:$BE$51,'Occupancy Raw Data'!AV$3,FALSE))/100</f>
        <v>4.9204468491651603E-3</v>
      </c>
      <c r="E135" s="79">
        <f>(VLOOKUP($A134,'Occupancy Raw Data'!$B$8:$BE$51,'Occupancy Raw Data'!AW$3,FALSE))/100</f>
        <v>7.25226390092618E-2</v>
      </c>
      <c r="F135" s="79">
        <f>(VLOOKUP($A134,'Occupancy Raw Data'!$B$8:$BE$51,'Occupancy Raw Data'!AX$3,FALSE))/100</f>
        <v>0.15740612386253799</v>
      </c>
      <c r="G135" s="79">
        <f>(VLOOKUP($A134,'Occupancy Raw Data'!$B$8:$BE$51,'Occupancy Raw Data'!AY$3,FALSE))/100</f>
        <v>5.4739385126882797E-2</v>
      </c>
      <c r="H135" s="80">
        <f>(VLOOKUP($A134,'Occupancy Raw Data'!$B$8:$BE$51,'Occupancy Raw Data'!BA$3,FALSE))/100</f>
        <v>0.14136088224777399</v>
      </c>
      <c r="I135" s="80">
        <f>(VLOOKUP($A134,'Occupancy Raw Data'!$B$8:$BE$51,'Occupancy Raw Data'!BB$3,FALSE))/100</f>
        <v>8.9424425857205905E-2</v>
      </c>
      <c r="J135" s="79">
        <f>(VLOOKUP($A134,'Occupancy Raw Data'!$B$8:$BE$51,'Occupancy Raw Data'!BC$3,FALSE))/100</f>
        <v>0.115050762678908</v>
      </c>
      <c r="K135" s="81">
        <f>(VLOOKUP($A134,'Occupancy Raw Data'!$B$8:$BE$51,'Occupancy Raw Data'!BE$3,FALSE))/100</f>
        <v>7.3676411596761901E-2</v>
      </c>
      <c r="M135" s="78">
        <f>(VLOOKUP($A134,'ADR Raw Data'!$B$6:$BE$49,'ADR Raw Data'!AT$1,FALSE))/100</f>
        <v>2.37015802276439E-2</v>
      </c>
      <c r="N135" s="79">
        <f>(VLOOKUP($A134,'ADR Raw Data'!$B$6:$BE$49,'ADR Raw Data'!AU$1,FALSE))/100</f>
        <v>1.6071923018813599E-3</v>
      </c>
      <c r="O135" s="79">
        <f>(VLOOKUP($A134,'ADR Raw Data'!$B$6:$BE$49,'ADR Raw Data'!AV$1,FALSE))/100</f>
        <v>-7.9432596820875698E-3</v>
      </c>
      <c r="P135" s="79">
        <f>(VLOOKUP($A134,'ADR Raw Data'!$B$6:$BE$49,'ADR Raw Data'!AW$1,FALSE))/100</f>
        <v>2.95478967541048E-2</v>
      </c>
      <c r="Q135" s="79">
        <f>(VLOOKUP($A134,'ADR Raw Data'!$B$6:$BE$49,'ADR Raw Data'!AX$1,FALSE))/100</f>
        <v>9.5624124729399504E-2</v>
      </c>
      <c r="R135" s="79">
        <f>(VLOOKUP($A134,'ADR Raw Data'!$B$6:$BE$49,'ADR Raw Data'!AY$1,FALSE))/100</f>
        <v>2.9146177978831397E-2</v>
      </c>
      <c r="S135" s="80">
        <f>(VLOOKUP($A134,'ADR Raw Data'!$B$6:$BE$49,'ADR Raw Data'!BA$1,FALSE))/100</f>
        <v>8.0065369395466504E-2</v>
      </c>
      <c r="T135" s="80">
        <f>(VLOOKUP($A134,'ADR Raw Data'!$B$6:$BE$49,'ADR Raw Data'!BB$1,FALSE))/100</f>
        <v>6.6241101925244697E-2</v>
      </c>
      <c r="U135" s="79">
        <f>(VLOOKUP($A134,'ADR Raw Data'!$B$6:$BE$49,'ADR Raw Data'!BC$1,FALSE))/100</f>
        <v>7.3214659113609096E-2</v>
      </c>
      <c r="V135" s="81">
        <f>(VLOOKUP($A134,'ADR Raw Data'!$B$6:$BE$49,'ADR Raw Data'!BE$1,FALSE))/100</f>
        <v>4.5815722925477705E-2</v>
      </c>
      <c r="X135" s="78">
        <f>(VLOOKUP($A134,'RevPAR Raw Data'!$B$6:$BE$49,'RevPAR Raw Data'!AT$1,FALSE))/100</f>
        <v>6.6338406719115603E-2</v>
      </c>
      <c r="Y135" s="79">
        <f>(VLOOKUP($A134,'RevPAR Raw Data'!$B$6:$BE$49,'RevPAR Raw Data'!AU$1,FALSE))/100</f>
        <v>-1.10504818404397E-4</v>
      </c>
      <c r="Z135" s="79">
        <f>(VLOOKUP($A134,'RevPAR Raw Data'!$B$6:$BE$49,'RevPAR Raw Data'!AV$1,FALSE))/100</f>
        <v>-3.0618972199972301E-3</v>
      </c>
      <c r="AA135" s="79">
        <f>(VLOOKUP($A134,'RevPAR Raw Data'!$B$6:$BE$49,'RevPAR Raw Data'!AW$1,FALSE))/100</f>
        <v>0.104213427213147</v>
      </c>
      <c r="AB135" s="79">
        <f>(VLOOKUP($A134,'RevPAR Raw Data'!$B$6:$BE$49,'RevPAR Raw Data'!AX$1,FALSE))/100</f>
        <v>0.26808207141334001</v>
      </c>
      <c r="AC135" s="79">
        <f>(VLOOKUP($A134,'RevPAR Raw Data'!$B$6:$BE$49,'RevPAR Raw Data'!AY$1,FALSE))/100</f>
        <v>8.5481006967074211E-2</v>
      </c>
      <c r="AD135" s="80">
        <f>(VLOOKUP($A134,'RevPAR Raw Data'!$B$6:$BE$49,'RevPAR Raw Data'!BA$1,FALSE))/100</f>
        <v>0.232744362898477</v>
      </c>
      <c r="AE135" s="80">
        <f>(VLOOKUP($A134,'RevPAR Raw Data'!$B$6:$BE$49,'RevPAR Raw Data'!BB$1,FALSE))/100</f>
        <v>0.16158910029026402</v>
      </c>
      <c r="AF135" s="79">
        <f>(VLOOKUP($A134,'RevPAR Raw Data'!$B$6:$BE$49,'RevPAR Raw Data'!BC$1,FALSE))/100</f>
        <v>0.196688824162814</v>
      </c>
      <c r="AG135" s="81">
        <f>(VLOOKUP($A134,'RevPAR Raw Data'!$B$6:$BE$49,'RevPAR Raw Data'!BE$1,FALSE))/100</f>
        <v>0.1228676725821</v>
      </c>
    </row>
    <row r="136" spans="1:33" x14ac:dyDescent="0.2">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3" x14ac:dyDescent="0.2">
      <c r="A137" s="105" t="s">
        <v>60</v>
      </c>
      <c r="B137" s="106">
        <f>(VLOOKUP($A137,'Occupancy Raw Data'!$B$8:$BE$54,'Occupancy Raw Data'!AG$3,FALSE))/100</f>
        <v>0.59895259095920605</v>
      </c>
      <c r="C137" s="107">
        <f>(VLOOKUP($A137,'Occupancy Raw Data'!$B$8:$BE$54,'Occupancy Raw Data'!AH$3,FALSE))/100</f>
        <v>0.76304667401690496</v>
      </c>
      <c r="D137" s="107">
        <f>(VLOOKUP($A137,'Occupancy Raw Data'!$B$8:$BE$54,'Occupancy Raw Data'!AI$3,FALSE))/100</f>
        <v>0.81275266446159511</v>
      </c>
      <c r="E137" s="107">
        <f>(VLOOKUP($A137,'Occupancy Raw Data'!$B$8:$BE$54,'Occupancy Raw Data'!AJ$3,FALSE))/100</f>
        <v>0.81128261668504198</v>
      </c>
      <c r="F137" s="107">
        <f>(VLOOKUP($A137,'Occupancy Raw Data'!$B$8:$BE$54,'Occupancy Raw Data'!AK$3,FALSE))/100</f>
        <v>0.76901874310915108</v>
      </c>
      <c r="G137" s="108">
        <f>(VLOOKUP($A137,'Occupancy Raw Data'!$B$8:$BE$54,'Occupancy Raw Data'!AL$3,FALSE))/100</f>
        <v>0.75101065784637999</v>
      </c>
      <c r="H137" s="88">
        <f>(VLOOKUP($A137,'Occupancy Raw Data'!$B$8:$BE$54,'Occupancy Raw Data'!AN$3,FALSE))/100</f>
        <v>0.826901874310915</v>
      </c>
      <c r="I137" s="88">
        <f>(VLOOKUP($A137,'Occupancy Raw Data'!$B$8:$BE$54,'Occupancy Raw Data'!AO$3,FALSE))/100</f>
        <v>0.79786843072399805</v>
      </c>
      <c r="J137" s="108">
        <f>(VLOOKUP($A137,'Occupancy Raw Data'!$B$8:$BE$54,'Occupancy Raw Data'!AP$3,FALSE))/100</f>
        <v>0.81238515251745591</v>
      </c>
      <c r="K137" s="109">
        <f>(VLOOKUP($A137,'Occupancy Raw Data'!$B$8:$BE$54,'Occupancy Raw Data'!AR$3,FALSE))/100</f>
        <v>0.768546227752401</v>
      </c>
      <c r="M137" s="110">
        <f>VLOOKUP($A137,'ADR Raw Data'!$B$6:$BE$54,'ADR Raw Data'!AG$1,FALSE)</f>
        <v>96.712709004448499</v>
      </c>
      <c r="N137" s="111">
        <f>VLOOKUP($A137,'ADR Raw Data'!$B$6:$BE$54,'ADR Raw Data'!AH$1,FALSE)</f>
        <v>104.33550872968</v>
      </c>
      <c r="O137" s="111">
        <f>VLOOKUP($A137,'ADR Raw Data'!$B$6:$BE$54,'ADR Raw Data'!AI$1,FALSE)</f>
        <v>107.958978069183</v>
      </c>
      <c r="P137" s="111">
        <f>VLOOKUP($A137,'ADR Raw Data'!$B$6:$BE$54,'ADR Raw Data'!AJ$1,FALSE)</f>
        <v>107.96154133635299</v>
      </c>
      <c r="Q137" s="111">
        <f>VLOOKUP($A137,'ADR Raw Data'!$B$6:$BE$54,'ADR Raw Data'!AK$1,FALSE)</f>
        <v>106.177510155316</v>
      </c>
      <c r="R137" s="112">
        <f>VLOOKUP($A137,'ADR Raw Data'!$B$6:$BE$54,'ADR Raw Data'!AL$1,FALSE)</f>
        <v>105.064542206997</v>
      </c>
      <c r="S137" s="111">
        <f>VLOOKUP($A137,'ADR Raw Data'!$B$6:$BE$54,'ADR Raw Data'!AN$1,FALSE)</f>
        <v>111.459345555555</v>
      </c>
      <c r="T137" s="111">
        <f>VLOOKUP($A137,'ADR Raw Data'!$B$6:$BE$54,'ADR Raw Data'!AO$1,FALSE)</f>
        <v>110.134340165822</v>
      </c>
      <c r="U137" s="112">
        <f>VLOOKUP($A137,'ADR Raw Data'!$B$6:$BE$54,'ADR Raw Data'!AP$1,FALSE)</f>
        <v>110.80868129382399</v>
      </c>
      <c r="V137" s="113">
        <f>VLOOKUP($A137,'ADR Raw Data'!$B$6:$BE$54,'ADR Raw Data'!AR$1,FALSE)</f>
        <v>106.799340096321</v>
      </c>
      <c r="X137" s="110">
        <f>VLOOKUP($A137,'RevPAR Raw Data'!$B$6:$BE$54,'RevPAR Raw Data'!AG$1,FALSE)</f>
        <v>57.926327636898101</v>
      </c>
      <c r="Y137" s="111">
        <f>VLOOKUP($A137,'RevPAR Raw Data'!$B$6:$BE$54,'RevPAR Raw Data'!AH$1,FALSE)</f>
        <v>79.612862918044797</v>
      </c>
      <c r="Z137" s="111">
        <f>VLOOKUP($A137,'RevPAR Raw Data'!$B$6:$BE$54,'RevPAR Raw Data'!AI$1,FALSE)</f>
        <v>87.743947078280002</v>
      </c>
      <c r="AA137" s="111">
        <f>VLOOKUP($A137,'RevPAR Raw Data'!$B$6:$BE$54,'RevPAR Raw Data'!AJ$1,FALSE)</f>
        <v>87.587321756706999</v>
      </c>
      <c r="AB137" s="111">
        <f>VLOOKUP($A137,'RevPAR Raw Data'!$B$6:$BE$54,'RevPAR Raw Data'!AK$1,FALSE)</f>
        <v>81.652495406100599</v>
      </c>
      <c r="AC137" s="112">
        <f>VLOOKUP($A137,'RevPAR Raw Data'!$B$6:$BE$54,'RevPAR Raw Data'!AL$1,FALSE)</f>
        <v>78.904590959206104</v>
      </c>
      <c r="AD137" s="111">
        <f>VLOOKUP($A137,'RevPAR Raw Data'!$B$6:$BE$54,'RevPAR Raw Data'!AN$1,FALSE)</f>
        <v>92.165941749356804</v>
      </c>
      <c r="AE137" s="111">
        <f>VLOOKUP($A137,'RevPAR Raw Data'!$B$6:$BE$54,'RevPAR Raw Data'!AO$1,FALSE)</f>
        <v>87.872713156927603</v>
      </c>
      <c r="AF137" s="112">
        <f>VLOOKUP($A137,'RevPAR Raw Data'!$B$6:$BE$54,'RevPAR Raw Data'!AP$1,FALSE)</f>
        <v>90.019327453142196</v>
      </c>
      <c r="AG137" s="113">
        <f>VLOOKUP($A137,'RevPAR Raw Data'!$B$6:$BE$54,'RevPAR Raw Data'!AR$1,FALSE)</f>
        <v>82.080229957473605</v>
      </c>
    </row>
    <row r="138" spans="1:33" x14ac:dyDescent="0.2">
      <c r="A138" s="90" t="s">
        <v>14</v>
      </c>
      <c r="B138" s="78">
        <f>(VLOOKUP($A137,'Occupancy Raw Data'!$B$8:$BE$54,'Occupancy Raw Data'!AT$3,FALSE))/100</f>
        <v>0.17710821695455098</v>
      </c>
      <c r="C138" s="79">
        <f>(VLOOKUP($A137,'Occupancy Raw Data'!$B$8:$BE$54,'Occupancy Raw Data'!AU$3,FALSE))/100</f>
        <v>0.222785280427717</v>
      </c>
      <c r="D138" s="79">
        <f>(VLOOKUP($A137,'Occupancy Raw Data'!$B$8:$BE$54,'Occupancy Raw Data'!AV$3,FALSE))/100</f>
        <v>0.22951503679815802</v>
      </c>
      <c r="E138" s="79">
        <f>(VLOOKUP($A137,'Occupancy Raw Data'!$B$8:$BE$54,'Occupancy Raw Data'!AW$3,FALSE))/100</f>
        <v>0.19515666736510301</v>
      </c>
      <c r="F138" s="79">
        <f>(VLOOKUP($A137,'Occupancy Raw Data'!$B$8:$BE$54,'Occupancy Raw Data'!AX$3,FALSE))/100</f>
        <v>0.16784100985283998</v>
      </c>
      <c r="G138" s="79">
        <f>(VLOOKUP($A137,'Occupancy Raw Data'!$B$8:$BE$54,'Occupancy Raw Data'!AY$3,FALSE))/100</f>
        <v>0.199010304570547</v>
      </c>
      <c r="H138" s="80">
        <f>(VLOOKUP($A137,'Occupancy Raw Data'!$B$8:$BE$54,'Occupancy Raw Data'!BA$3,FALSE))/100</f>
        <v>0.17947836647774998</v>
      </c>
      <c r="I138" s="80">
        <f>(VLOOKUP($A137,'Occupancy Raw Data'!$B$8:$BE$54,'Occupancy Raw Data'!BB$3,FALSE))/100</f>
        <v>0.224913452865628</v>
      </c>
      <c r="J138" s="79">
        <f>(VLOOKUP($A137,'Occupancy Raw Data'!$B$8:$BE$54,'Occupancy Raw Data'!BC$3,FALSE))/100</f>
        <v>0.20136095917087901</v>
      </c>
      <c r="K138" s="81">
        <f>(VLOOKUP($A137,'Occupancy Raw Data'!$B$8:$BE$54,'Occupancy Raw Data'!BE$3,FALSE))/100</f>
        <v>0.19969989106588099</v>
      </c>
      <c r="M138" s="78">
        <f>(VLOOKUP($A137,'ADR Raw Data'!$B$6:$BE$52,'ADR Raw Data'!AT$1,FALSE))/100</f>
        <v>-3.0876560537046804E-2</v>
      </c>
      <c r="N138" s="79">
        <f>(VLOOKUP($A137,'ADR Raw Data'!$B$6:$BE$52,'ADR Raw Data'!AU$1,FALSE))/100</f>
        <v>-2.6564243803098398E-2</v>
      </c>
      <c r="O138" s="79">
        <f>(VLOOKUP($A137,'ADR Raw Data'!$B$6:$BE$52,'ADR Raw Data'!AV$1,FALSE))/100</f>
        <v>-1.1446062341871802E-2</v>
      </c>
      <c r="P138" s="79">
        <f>(VLOOKUP($A137,'ADR Raw Data'!$B$6:$BE$52,'ADR Raw Data'!AW$1,FALSE))/100</f>
        <v>-2.5795225117002597E-2</v>
      </c>
      <c r="Q138" s="79">
        <f>(VLOOKUP($A137,'ADR Raw Data'!$B$6:$BE$52,'ADR Raw Data'!AX$1,FALSE))/100</f>
        <v>-2.93109052931388E-2</v>
      </c>
      <c r="R138" s="79">
        <f>(VLOOKUP($A137,'ADR Raw Data'!$B$6:$BE$52,'ADR Raw Data'!AY$1,FALSE))/100</f>
        <v>-2.41777875957199E-2</v>
      </c>
      <c r="S138" s="80">
        <f>(VLOOKUP($A137,'ADR Raw Data'!$B$6:$BE$52,'ADR Raw Data'!BA$1,FALSE))/100</f>
        <v>-5.2603165334289305E-3</v>
      </c>
      <c r="T138" s="80">
        <f>(VLOOKUP($A137,'ADR Raw Data'!$B$6:$BE$52,'ADR Raw Data'!BB$1,FALSE))/100</f>
        <v>5.5395712557070494E-3</v>
      </c>
      <c r="U138" s="79">
        <f>(VLOOKUP($A137,'ADR Raw Data'!$B$6:$BE$52,'ADR Raw Data'!BC$1,FALSE))/100</f>
        <v>-2.3305216848579598E-4</v>
      </c>
      <c r="V138" s="81">
        <f>(VLOOKUP($A137,'ADR Raw Data'!$B$6:$BE$52,'ADR Raw Data'!BE$1,FALSE))/100</f>
        <v>-1.6793345401339199E-2</v>
      </c>
      <c r="X138" s="78">
        <f>(VLOOKUP($A137,'RevPAR Raw Data'!$B$6:$BE$52,'RevPAR Raw Data'!AT$1,FALSE))/100</f>
        <v>0.14076316383509802</v>
      </c>
      <c r="Y138" s="79">
        <f>(VLOOKUP($A137,'RevPAR Raw Data'!$B$6:$BE$52,'RevPAR Raw Data'!AU$1,FALSE))/100</f>
        <v>0.19030291411959499</v>
      </c>
      <c r="Z138" s="79">
        <f>(VLOOKUP($A137,'RevPAR Raw Data'!$B$6:$BE$52,'RevPAR Raw Data'!AV$1,FALSE))/100</f>
        <v>0.21544193103669698</v>
      </c>
      <c r="AA138" s="79">
        <f>(VLOOKUP($A137,'RevPAR Raw Data'!$B$6:$BE$52,'RevPAR Raw Data'!AW$1,FALSE))/100</f>
        <v>0.16432733208033301</v>
      </c>
      <c r="AB138" s="79">
        <f>(VLOOKUP($A137,'RevPAR Raw Data'!$B$6:$BE$52,'RevPAR Raw Data'!AX$1,FALSE))/100</f>
        <v>0.13361053261559999</v>
      </c>
      <c r="AC138" s="79">
        <f>(VLOOKUP($A137,'RevPAR Raw Data'!$B$6:$BE$52,'RevPAR Raw Data'!AY$1,FALSE))/100</f>
        <v>0.17002088810156099</v>
      </c>
      <c r="AD138" s="80">
        <f>(VLOOKUP($A137,'RevPAR Raw Data'!$B$6:$BE$52,'RevPAR Raw Data'!BA$1,FALSE))/100</f>
        <v>0.173273936925745</v>
      </c>
      <c r="AE138" s="80">
        <f>(VLOOKUP($A137,'RevPAR Raw Data'!$B$6:$BE$52,'RevPAR Raw Data'!BB$1,FALSE))/100</f>
        <v>0.23169894821985199</v>
      </c>
      <c r="AF138" s="79">
        <f>(VLOOKUP($A137,'RevPAR Raw Data'!$B$6:$BE$52,'RevPAR Raw Data'!BC$1,FALSE))/100</f>
        <v>0.20108097939420999</v>
      </c>
      <c r="AG138" s="81">
        <f>(VLOOKUP($A137,'RevPAR Raw Data'!$B$6:$BE$52,'RevPAR Raw Data'!BE$1,FALSE))/100</f>
        <v>0.17955291641726301</v>
      </c>
    </row>
    <row r="139" spans="1:33" x14ac:dyDescent="0.2">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3" x14ac:dyDescent="0.2">
      <c r="A140" s="105" t="s">
        <v>62</v>
      </c>
      <c r="B140" s="106">
        <f>(VLOOKUP($A140,'Occupancy Raw Data'!$B$8:$BE$45,'Occupancy Raw Data'!AG$3,FALSE))/100</f>
        <v>0.51795895096921296</v>
      </c>
      <c r="C140" s="107">
        <f>(VLOOKUP($A140,'Occupancy Raw Data'!$B$8:$BE$45,'Occupancy Raw Data'!AH$3,FALSE))/100</f>
        <v>0.62728050171037597</v>
      </c>
      <c r="D140" s="107">
        <f>(VLOOKUP($A140,'Occupancy Raw Data'!$B$8:$BE$45,'Occupancy Raw Data'!AI$3,FALSE))/100</f>
        <v>0.66697548460661293</v>
      </c>
      <c r="E140" s="107">
        <f>(VLOOKUP($A140,'Occupancy Raw Data'!$B$8:$BE$45,'Occupancy Raw Data'!AJ$3,FALSE))/100</f>
        <v>0.69092075256556396</v>
      </c>
      <c r="F140" s="107">
        <f>(VLOOKUP($A140,'Occupancy Raw Data'!$B$8:$BE$45,'Occupancy Raw Data'!AK$3,FALSE))/100</f>
        <v>0.71956955530216604</v>
      </c>
      <c r="G140" s="108">
        <f>(VLOOKUP($A140,'Occupancy Raw Data'!$B$8:$BE$45,'Occupancy Raw Data'!AL$3,FALSE))/100</f>
        <v>0.64454104903078602</v>
      </c>
      <c r="H140" s="88">
        <f>(VLOOKUP($A140,'Occupancy Raw Data'!$B$8:$BE$45,'Occupancy Raw Data'!AN$3,FALSE))/100</f>
        <v>0.80124002280501694</v>
      </c>
      <c r="I140" s="88">
        <f>(VLOOKUP($A140,'Occupancy Raw Data'!$B$8:$BE$45,'Occupancy Raw Data'!AO$3,FALSE))/100</f>
        <v>0.80109749144811804</v>
      </c>
      <c r="J140" s="108">
        <f>(VLOOKUP($A140,'Occupancy Raw Data'!$B$8:$BE$45,'Occupancy Raw Data'!AP$3,FALSE))/100</f>
        <v>0.80116875712656688</v>
      </c>
      <c r="K140" s="109">
        <f>(VLOOKUP($A140,'Occupancy Raw Data'!$B$8:$BE$45,'Occupancy Raw Data'!AR$3,FALSE))/100</f>
        <v>0.68929182277243795</v>
      </c>
      <c r="M140" s="110">
        <f>VLOOKUP($A140,'ADR Raw Data'!$B$6:$BE$43,'ADR Raw Data'!AG$1,FALSE)</f>
        <v>87.002449435883307</v>
      </c>
      <c r="N140" s="111">
        <f>VLOOKUP($A140,'ADR Raw Data'!$B$6:$BE$43,'ADR Raw Data'!AH$1,FALSE)</f>
        <v>91.469025380595298</v>
      </c>
      <c r="O140" s="111">
        <f>VLOOKUP($A140,'ADR Raw Data'!$B$6:$BE$43,'ADR Raw Data'!AI$1,FALSE)</f>
        <v>93.649417972005494</v>
      </c>
      <c r="P140" s="111">
        <f>VLOOKUP($A140,'ADR Raw Data'!$B$6:$BE$43,'ADR Raw Data'!AJ$1,FALSE)</f>
        <v>96.465854543579098</v>
      </c>
      <c r="Q140" s="111">
        <f>VLOOKUP($A140,'ADR Raw Data'!$B$6:$BE$43,'ADR Raw Data'!AK$1,FALSE)</f>
        <v>98.463679736555406</v>
      </c>
      <c r="R140" s="112">
        <f>VLOOKUP($A140,'ADR Raw Data'!$B$6:$BE$43,'ADR Raw Data'!AL$1,FALSE)</f>
        <v>93.835459207005499</v>
      </c>
      <c r="S140" s="111">
        <f>VLOOKUP($A140,'ADR Raw Data'!$B$6:$BE$43,'ADR Raw Data'!AN$1,FALSE)</f>
        <v>114.327205781375</v>
      </c>
      <c r="T140" s="111">
        <f>VLOOKUP($A140,'ADR Raw Data'!$B$6:$BE$43,'ADR Raw Data'!AO$1,FALSE)</f>
        <v>112.969214509385</v>
      </c>
      <c r="U140" s="112">
        <f>VLOOKUP($A140,'ADR Raw Data'!$B$6:$BE$43,'ADR Raw Data'!AP$1,FALSE)</f>
        <v>113.64827054349701</v>
      </c>
      <c r="V140" s="113">
        <f>VLOOKUP($A140,'ADR Raw Data'!$B$6:$BE$43,'ADR Raw Data'!AR$1,FALSE)</f>
        <v>100.415050818994</v>
      </c>
      <c r="X140" s="110">
        <f>VLOOKUP($A140,'RevPAR Raw Data'!$B$6:$BE$43,'RevPAR Raw Data'!AG$1,FALSE)</f>
        <v>45.063697441562098</v>
      </c>
      <c r="Y140" s="111">
        <f>VLOOKUP($A140,'RevPAR Raw Data'!$B$6:$BE$43,'RevPAR Raw Data'!AH$1,FALSE)</f>
        <v>57.376736131698898</v>
      </c>
      <c r="Z140" s="111">
        <f>VLOOKUP($A140,'RevPAR Raw Data'!$B$6:$BE$43,'RevPAR Raw Data'!AI$1,FALSE)</f>
        <v>62.461865935005697</v>
      </c>
      <c r="AA140" s="111">
        <f>VLOOKUP($A140,'RevPAR Raw Data'!$B$6:$BE$43,'RevPAR Raw Data'!AJ$1,FALSE)</f>
        <v>66.650260818129894</v>
      </c>
      <c r="AB140" s="111">
        <f>VLOOKUP($A140,'RevPAR Raw Data'!$B$6:$BE$43,'RevPAR Raw Data'!AK$1,FALSE)</f>
        <v>70.851466241448094</v>
      </c>
      <c r="AC140" s="112">
        <f>VLOOKUP($A140,'RevPAR Raw Data'!$B$6:$BE$43,'RevPAR Raw Data'!AL$1,FALSE)</f>
        <v>60.480805313568901</v>
      </c>
      <c r="AD140" s="111">
        <f>VLOOKUP($A140,'RevPAR Raw Data'!$B$6:$BE$43,'RevPAR Raw Data'!AN$1,FALSE)</f>
        <v>91.603532967502801</v>
      </c>
      <c r="AE140" s="111">
        <f>VLOOKUP($A140,'RevPAR Raw Data'!$B$6:$BE$43,'RevPAR Raw Data'!AO$1,FALSE)</f>
        <v>90.499354354332894</v>
      </c>
      <c r="AF140" s="112">
        <f>VLOOKUP($A140,'RevPAR Raw Data'!$B$6:$BE$43,'RevPAR Raw Data'!AP$1,FALSE)</f>
        <v>91.051443660917897</v>
      </c>
      <c r="AG140" s="113">
        <f>VLOOKUP($A140,'RevPAR Raw Data'!$B$6:$BE$43,'RevPAR Raw Data'!AR$1,FALSE)</f>
        <v>69.215273412811499</v>
      </c>
    </row>
    <row r="141" spans="1:33" x14ac:dyDescent="0.2">
      <c r="A141" s="90" t="s">
        <v>14</v>
      </c>
      <c r="B141" s="78">
        <f>(VLOOKUP($A140,'Occupancy Raw Data'!$B$8:$BE$51,'Occupancy Raw Data'!AT$3,FALSE))/100</f>
        <v>0.12288384926165201</v>
      </c>
      <c r="C141" s="79">
        <f>(VLOOKUP($A140,'Occupancy Raw Data'!$B$8:$BE$51,'Occupancy Raw Data'!AU$3,FALSE))/100</f>
        <v>0.108571705626791</v>
      </c>
      <c r="D141" s="79">
        <f>(VLOOKUP($A140,'Occupancy Raw Data'!$B$8:$BE$51,'Occupancy Raw Data'!AV$3,FALSE))/100</f>
        <v>0.12373130340054</v>
      </c>
      <c r="E141" s="79">
        <f>(VLOOKUP($A140,'Occupancy Raw Data'!$B$8:$BE$51,'Occupancy Raw Data'!AW$3,FALSE))/100</f>
        <v>0.13920830188275202</v>
      </c>
      <c r="F141" s="79">
        <f>(VLOOKUP($A140,'Occupancy Raw Data'!$B$8:$BE$51,'Occupancy Raw Data'!AX$3,FALSE))/100</f>
        <v>0.15315002428528801</v>
      </c>
      <c r="G141" s="79">
        <f>(VLOOKUP($A140,'Occupancy Raw Data'!$B$8:$BE$51,'Occupancy Raw Data'!AY$3,FALSE))/100</f>
        <v>0.13031641285103299</v>
      </c>
      <c r="H141" s="80">
        <f>(VLOOKUP($A140,'Occupancy Raw Data'!$B$8:$BE$51,'Occupancy Raw Data'!BA$3,FALSE))/100</f>
        <v>0.16171120243212703</v>
      </c>
      <c r="I141" s="80">
        <f>(VLOOKUP($A140,'Occupancy Raw Data'!$B$8:$BE$51,'Occupancy Raw Data'!BB$3,FALSE))/100</f>
        <v>0.13881982998008099</v>
      </c>
      <c r="J141" s="79">
        <f>(VLOOKUP($A140,'Occupancy Raw Data'!$B$8:$BE$51,'Occupancy Raw Data'!BC$3,FALSE))/100</f>
        <v>0.15015264423013799</v>
      </c>
      <c r="K141" s="81">
        <f>(VLOOKUP($A140,'Occupancy Raw Data'!$B$8:$BE$51,'Occupancy Raw Data'!BE$3,FALSE))/100</f>
        <v>0.136827463507153</v>
      </c>
      <c r="M141" s="78">
        <f>(VLOOKUP($A140,'ADR Raw Data'!$B$6:$BE$49,'ADR Raw Data'!AT$1,FALSE))/100</f>
        <v>1.7711013450529202E-2</v>
      </c>
      <c r="N141" s="79">
        <f>(VLOOKUP($A140,'ADR Raw Data'!$B$6:$BE$49,'ADR Raw Data'!AU$1,FALSE))/100</f>
        <v>-2.9786544640649998E-3</v>
      </c>
      <c r="O141" s="79">
        <f>(VLOOKUP($A140,'ADR Raw Data'!$B$6:$BE$49,'ADR Raw Data'!AV$1,FALSE))/100</f>
        <v>1.31930203438549E-3</v>
      </c>
      <c r="P141" s="79">
        <f>(VLOOKUP($A140,'ADR Raw Data'!$B$6:$BE$49,'ADR Raw Data'!AW$1,FALSE))/100</f>
        <v>-3.42776089517835E-3</v>
      </c>
      <c r="Q141" s="79">
        <f>(VLOOKUP($A140,'ADR Raw Data'!$B$6:$BE$49,'ADR Raw Data'!AX$1,FALSE))/100</f>
        <v>6.92022521038573E-3</v>
      </c>
      <c r="R141" s="79">
        <f>(VLOOKUP($A140,'ADR Raw Data'!$B$6:$BE$49,'ADR Raw Data'!AY$1,FALSE))/100</f>
        <v>3.5863982554909901E-3</v>
      </c>
      <c r="S141" s="80">
        <f>(VLOOKUP($A140,'ADR Raw Data'!$B$6:$BE$49,'ADR Raw Data'!BA$1,FALSE))/100</f>
        <v>5.4784373467433298E-2</v>
      </c>
      <c r="T141" s="80">
        <f>(VLOOKUP($A140,'ADR Raw Data'!$B$6:$BE$49,'ADR Raw Data'!BB$1,FALSE))/100</f>
        <v>4.5590228096966098E-2</v>
      </c>
      <c r="U141" s="79">
        <f>(VLOOKUP($A140,'ADR Raw Data'!$B$6:$BE$49,'ADR Raw Data'!BC$1,FALSE))/100</f>
        <v>5.0211743016674602E-2</v>
      </c>
      <c r="V141" s="81">
        <f>(VLOOKUP($A140,'ADR Raw Data'!$B$6:$BE$49,'ADR Raw Data'!BE$1,FALSE))/100</f>
        <v>2.1204408733746898E-2</v>
      </c>
      <c r="X141" s="78">
        <f>(VLOOKUP($A140,'RevPAR Raw Data'!$B$6:$BE$49,'RevPAR Raw Data'!AT$1,FALSE))/100</f>
        <v>0.142771260219307</v>
      </c>
      <c r="Y141" s="79">
        <f>(VLOOKUP($A140,'RevPAR Raw Data'!$B$6:$BE$49,'RevPAR Raw Data'!AU$1,FALSE))/100</f>
        <v>0.10526965356709</v>
      </c>
      <c r="Z141" s="79">
        <f>(VLOOKUP($A140,'RevPAR Raw Data'!$B$6:$BE$49,'RevPAR Raw Data'!AV$1,FALSE))/100</f>
        <v>0.12521384439521899</v>
      </c>
      <c r="AA141" s="79">
        <f>(VLOOKUP($A140,'RevPAR Raw Data'!$B$6:$BE$49,'RevPAR Raw Data'!AW$1,FALSE))/100</f>
        <v>0.135303368214096</v>
      </c>
      <c r="AB141" s="79">
        <f>(VLOOKUP($A140,'RevPAR Raw Data'!$B$6:$BE$49,'RevPAR Raw Data'!AX$1,FALSE))/100</f>
        <v>0.16113008215470298</v>
      </c>
      <c r="AC141" s="79">
        <f>(VLOOKUP($A140,'RevPAR Raw Data'!$B$6:$BE$49,'RevPAR Raw Data'!AY$1,FALSE))/100</f>
        <v>0.134370177662235</v>
      </c>
      <c r="AD141" s="80">
        <f>(VLOOKUP($A140,'RevPAR Raw Data'!$B$6:$BE$49,'RevPAR Raw Data'!BA$1,FALSE))/100</f>
        <v>0.22535482280746902</v>
      </c>
      <c r="AE141" s="80">
        <f>(VLOOKUP($A140,'RevPAR Raw Data'!$B$6:$BE$49,'RevPAR Raw Data'!BB$1,FALSE))/100</f>
        <v>0.190738885790222</v>
      </c>
      <c r="AF141" s="79">
        <f>(VLOOKUP($A140,'RevPAR Raw Data'!$B$6:$BE$49,'RevPAR Raw Data'!BC$1,FALSE))/100</f>
        <v>0.207903813232171</v>
      </c>
      <c r="AG141" s="81">
        <f>(VLOOKUP($A140,'RevPAR Raw Data'!$B$6:$BE$49,'RevPAR Raw Data'!BE$1,FALSE))/100</f>
        <v>0.16093321770310698</v>
      </c>
    </row>
    <row r="142" spans="1:33" x14ac:dyDescent="0.2">
      <c r="A142" s="128"/>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row>
    <row r="143" spans="1:33" x14ac:dyDescent="0.2">
      <c r="A143" s="105" t="s">
        <v>58</v>
      </c>
      <c r="B143" s="106">
        <f>(VLOOKUP($A143,'Occupancy Raw Data'!$B$8:$BE$45,'Occupancy Raw Data'!AG$3,FALSE))/100</f>
        <v>0.58506849315068399</v>
      </c>
      <c r="C143" s="107">
        <f>(VLOOKUP($A143,'Occupancy Raw Data'!$B$8:$BE$45,'Occupancy Raw Data'!AH$3,FALSE))/100</f>
        <v>0.68041095890410896</v>
      </c>
      <c r="D143" s="107">
        <f>(VLOOKUP($A143,'Occupancy Raw Data'!$B$8:$BE$45,'Occupancy Raw Data'!AI$3,FALSE))/100</f>
        <v>0.71575342465753389</v>
      </c>
      <c r="E143" s="107">
        <f>(VLOOKUP($A143,'Occupancy Raw Data'!$B$8:$BE$45,'Occupancy Raw Data'!AJ$3,FALSE))/100</f>
        <v>0.71611872146118705</v>
      </c>
      <c r="F143" s="107">
        <f>(VLOOKUP($A143,'Occupancy Raw Data'!$B$8:$BE$45,'Occupancy Raw Data'!AK$3,FALSE))/100</f>
        <v>0.69210045662100395</v>
      </c>
      <c r="G143" s="108">
        <f>(VLOOKUP($A143,'Occupancy Raw Data'!$B$8:$BE$45,'Occupancy Raw Data'!AL$3,FALSE))/100</f>
        <v>0.67789041095890401</v>
      </c>
      <c r="H143" s="88">
        <f>(VLOOKUP($A143,'Occupancy Raw Data'!$B$8:$BE$45,'Occupancy Raw Data'!AN$3,FALSE))/100</f>
        <v>0.77205479452054704</v>
      </c>
      <c r="I143" s="88">
        <f>(VLOOKUP($A143,'Occupancy Raw Data'!$B$8:$BE$45,'Occupancy Raw Data'!AO$3,FALSE))/100</f>
        <v>0.77013698630136895</v>
      </c>
      <c r="J143" s="108">
        <f>(VLOOKUP($A143,'Occupancy Raw Data'!$B$8:$BE$45,'Occupancy Raw Data'!AP$3,FALSE))/100</f>
        <v>0.77109589041095805</v>
      </c>
      <c r="K143" s="109">
        <f>(VLOOKUP($A143,'Occupancy Raw Data'!$B$8:$BE$45,'Occupancy Raw Data'!AR$3,FALSE))/100</f>
        <v>0.70452054794520502</v>
      </c>
      <c r="M143" s="110">
        <f>VLOOKUP($A143,'ADR Raw Data'!$B$6:$BE$43,'ADR Raw Data'!AG$1,FALSE)</f>
        <v>93.462874736595595</v>
      </c>
      <c r="N143" s="111">
        <f>VLOOKUP($A143,'ADR Raw Data'!$B$6:$BE$43,'ADR Raw Data'!AH$1,FALSE)</f>
        <v>96.615032447486698</v>
      </c>
      <c r="O143" s="111">
        <f>VLOOKUP($A143,'ADR Raw Data'!$B$6:$BE$43,'ADR Raw Data'!AI$1,FALSE)</f>
        <v>98.018415489633099</v>
      </c>
      <c r="P143" s="111">
        <f>VLOOKUP($A143,'ADR Raw Data'!$B$6:$BE$43,'ADR Raw Data'!AJ$1,FALSE)</f>
        <v>97.229208812089496</v>
      </c>
      <c r="Q143" s="111">
        <f>VLOOKUP($A143,'ADR Raw Data'!$B$6:$BE$43,'ADR Raw Data'!AK$1,FALSE)</f>
        <v>96.149422735369697</v>
      </c>
      <c r="R143" s="112">
        <f>VLOOKUP($A143,'ADR Raw Data'!$B$6:$BE$43,'ADR Raw Data'!AL$1,FALSE)</f>
        <v>96.401966313704804</v>
      </c>
      <c r="S143" s="111">
        <f>VLOOKUP($A143,'ADR Raw Data'!$B$6:$BE$43,'ADR Raw Data'!AN$1,FALSE)</f>
        <v>103.296801744736</v>
      </c>
      <c r="T143" s="111">
        <f>VLOOKUP($A143,'ADR Raw Data'!$B$6:$BE$43,'ADR Raw Data'!AO$1,FALSE)</f>
        <v>103.393332366891</v>
      </c>
      <c r="U143" s="112">
        <f>VLOOKUP($A143,'ADR Raw Data'!$B$6:$BE$43,'ADR Raw Data'!AP$1,FALSE)</f>
        <v>103.345007034997</v>
      </c>
      <c r="V143" s="113">
        <f>VLOOKUP($A143,'ADR Raw Data'!$B$6:$BE$43,'ADR Raw Data'!AR$1,FALSE)</f>
        <v>98.573149126413099</v>
      </c>
      <c r="X143" s="110">
        <f>VLOOKUP($A143,'RevPAR Raw Data'!$B$6:$BE$43,'RevPAR Raw Data'!AG$1,FALSE)</f>
        <v>54.682183287671201</v>
      </c>
      <c r="Y143" s="111">
        <f>VLOOKUP($A143,'RevPAR Raw Data'!$B$6:$BE$43,'RevPAR Raw Data'!AH$1,FALSE)</f>
        <v>65.737926872146105</v>
      </c>
      <c r="Z143" s="111">
        <f>VLOOKUP($A143,'RevPAR Raw Data'!$B$6:$BE$43,'RevPAR Raw Data'!AI$1,FALSE)</f>
        <v>70.157016566210004</v>
      </c>
      <c r="AA143" s="111">
        <f>VLOOKUP($A143,'RevPAR Raw Data'!$B$6:$BE$43,'RevPAR Raw Data'!AJ$1,FALSE)</f>
        <v>69.627656703196294</v>
      </c>
      <c r="AB143" s="111">
        <f>VLOOKUP($A143,'RevPAR Raw Data'!$B$6:$BE$43,'RevPAR Raw Data'!AK$1,FALSE)</f>
        <v>66.545059378995404</v>
      </c>
      <c r="AC143" s="112">
        <f>VLOOKUP($A143,'RevPAR Raw Data'!$B$6:$BE$43,'RevPAR Raw Data'!AL$1,FALSE)</f>
        <v>65.349968561643806</v>
      </c>
      <c r="AD143" s="111">
        <f>VLOOKUP($A143,'RevPAR Raw Data'!$B$6:$BE$43,'RevPAR Raw Data'!AN$1,FALSE)</f>
        <v>79.750791045662098</v>
      </c>
      <c r="AE143" s="111">
        <f>VLOOKUP($A143,'RevPAR Raw Data'!$B$6:$BE$43,'RevPAR Raw Data'!AO$1,FALSE)</f>
        <v>79.627029392693998</v>
      </c>
      <c r="AF143" s="112">
        <f>VLOOKUP($A143,'RevPAR Raw Data'!$B$6:$BE$43,'RevPAR Raw Data'!AP$1,FALSE)</f>
        <v>79.688910219177998</v>
      </c>
      <c r="AG143" s="113">
        <f>VLOOKUP($A143,'RevPAR Raw Data'!$B$6:$BE$43,'RevPAR Raw Data'!AR$1,FALSE)</f>
        <v>69.446809035225002</v>
      </c>
    </row>
    <row r="144" spans="1:33" ht="17.25" thickBot="1" x14ac:dyDescent="0.25">
      <c r="A144" s="94" t="s">
        <v>14</v>
      </c>
      <c r="B144" s="84">
        <f>(VLOOKUP($A143,'Occupancy Raw Data'!$B$8:$BE$51,'Occupancy Raw Data'!AT$3,FALSE))/100</f>
        <v>-9.4663211799494197E-3</v>
      </c>
      <c r="C144" s="85">
        <f>(VLOOKUP($A143,'Occupancy Raw Data'!$B$8:$BE$51,'Occupancy Raw Data'!AU$3,FALSE))/100</f>
        <v>1.2822498391627E-2</v>
      </c>
      <c r="D144" s="85">
        <f>(VLOOKUP($A143,'Occupancy Raw Data'!$B$8:$BE$51,'Occupancy Raw Data'!AV$3,FALSE))/100</f>
        <v>3.3899208384010802E-2</v>
      </c>
      <c r="E144" s="85">
        <f>(VLOOKUP($A143,'Occupancy Raw Data'!$B$8:$BE$51,'Occupancy Raw Data'!AW$3,FALSE))/100</f>
        <v>7.8717703153010493E-2</v>
      </c>
      <c r="F144" s="85">
        <f>(VLOOKUP($A143,'Occupancy Raw Data'!$B$8:$BE$51,'Occupancy Raw Data'!AX$3,FALSE))/100</f>
        <v>7.3411360142020501E-2</v>
      </c>
      <c r="G144" s="85">
        <f>(VLOOKUP($A143,'Occupancy Raw Data'!$B$8:$BE$51,'Occupancy Raw Data'!AY$3,FALSE))/100</f>
        <v>3.8635369971226602E-2</v>
      </c>
      <c r="H144" s="86">
        <f>(VLOOKUP($A143,'Occupancy Raw Data'!$B$8:$BE$51,'Occupancy Raw Data'!BA$3,FALSE))/100</f>
        <v>8.4412841158632207E-2</v>
      </c>
      <c r="I144" s="86">
        <f>(VLOOKUP($A143,'Occupancy Raw Data'!$B$8:$BE$51,'Occupancy Raw Data'!BB$3,FALSE))/100</f>
        <v>7.1369478066243899E-2</v>
      </c>
      <c r="J144" s="85">
        <f>(VLOOKUP($A143,'Occupancy Raw Data'!$B$8:$BE$51,'Occupancy Raw Data'!BC$3,FALSE))/100</f>
        <v>7.7859810644032204E-2</v>
      </c>
      <c r="K144" s="87">
        <f>(VLOOKUP($A143,'Occupancy Raw Data'!$B$8:$BE$51,'Occupancy Raw Data'!BE$3,FALSE))/100</f>
        <v>5.0591065974088203E-2</v>
      </c>
      <c r="M144" s="84">
        <f>(VLOOKUP($A143,'ADR Raw Data'!$B$6:$BE$49,'ADR Raw Data'!AT$1,FALSE))/100</f>
        <v>8.5155764109593399E-3</v>
      </c>
      <c r="N144" s="85">
        <f>(VLOOKUP($A143,'ADR Raw Data'!$B$6:$BE$49,'ADR Raw Data'!AU$1,FALSE))/100</f>
        <v>1.43575069724009E-2</v>
      </c>
      <c r="O144" s="85">
        <f>(VLOOKUP($A143,'ADR Raw Data'!$B$6:$BE$49,'ADR Raw Data'!AV$1,FALSE))/100</f>
        <v>1.0433540078143799E-2</v>
      </c>
      <c r="P144" s="85">
        <f>(VLOOKUP($A143,'ADR Raw Data'!$B$6:$BE$49,'ADR Raw Data'!AW$1,FALSE))/100</f>
        <v>1.3152864189261199E-2</v>
      </c>
      <c r="Q144" s="85">
        <f>(VLOOKUP($A143,'ADR Raw Data'!$B$6:$BE$49,'ADR Raw Data'!AX$1,FALSE))/100</f>
        <v>1.17656423750024E-2</v>
      </c>
      <c r="R144" s="85">
        <f>(VLOOKUP($A143,'ADR Raw Data'!$B$6:$BE$49,'ADR Raw Data'!AY$1,FALSE))/100</f>
        <v>1.20047843280814E-2</v>
      </c>
      <c r="S144" s="86">
        <f>(VLOOKUP($A143,'ADR Raw Data'!$B$6:$BE$49,'ADR Raw Data'!BA$1,FALSE))/100</f>
        <v>1.9844252851019799E-2</v>
      </c>
      <c r="T144" s="86">
        <f>(VLOOKUP($A143,'ADR Raw Data'!$B$6:$BE$49,'ADR Raw Data'!BB$1,FALSE))/100</f>
        <v>1.7755514485255398E-2</v>
      </c>
      <c r="U144" s="85">
        <f>(VLOOKUP($A143,'ADR Raw Data'!$B$6:$BE$49,'ADR Raw Data'!BC$1,FALSE))/100</f>
        <v>1.87904263802747E-2</v>
      </c>
      <c r="V144" s="87">
        <f>(VLOOKUP($A143,'ADR Raw Data'!$B$6:$BE$49,'ADR Raw Data'!BE$1,FALSE))/100</f>
        <v>1.4729990641738499E-2</v>
      </c>
      <c r="X144" s="84">
        <f>(VLOOKUP($A143,'RevPAR Raw Data'!$B$6:$BE$49,'RevPAR Raw Data'!AT$1,FALSE))/100</f>
        <v>-1.0313559503286199E-3</v>
      </c>
      <c r="Y144" s="85">
        <f>(VLOOKUP($A143,'RevPAR Raw Data'!$B$6:$BE$49,'RevPAR Raw Data'!AU$1,FALSE))/100</f>
        <v>2.73641044740894E-2</v>
      </c>
      <c r="Z144" s="85">
        <f>(VLOOKUP($A143,'RevPAR Raw Data'!$B$6:$BE$49,'RevPAR Raw Data'!AV$1,FALSE))/100</f>
        <v>4.4686437211446599E-2</v>
      </c>
      <c r="AA144" s="85">
        <f>(VLOOKUP($A143,'RevPAR Raw Data'!$B$6:$BE$49,'RevPAR Raw Data'!AW$1,FALSE))/100</f>
        <v>9.290593060113389E-2</v>
      </c>
      <c r="AB144" s="85">
        <f>(VLOOKUP($A143,'RevPAR Raw Data'!$B$6:$BE$49,'RevPAR Raw Data'!AX$1,FALSE))/100</f>
        <v>8.6040734326716495E-2</v>
      </c>
      <c r="AC144" s="85">
        <f>(VLOOKUP($A143,'RevPAR Raw Data'!$B$6:$BE$49,'RevPAR Raw Data'!AY$1,FALSE))/100</f>
        <v>5.1103963583248299E-2</v>
      </c>
      <c r="AD144" s="86">
        <f>(VLOOKUP($A143,'RevPAR Raw Data'!$B$6:$BE$49,'RevPAR Raw Data'!BA$1,FALSE))/100</f>
        <v>0.10593220377347601</v>
      </c>
      <c r="AE144" s="86">
        <f>(VLOOKUP($A143,'RevPAR Raw Data'!$B$6:$BE$49,'RevPAR Raw Data'!BB$1,FALSE))/100</f>
        <v>9.0392194353109703E-2</v>
      </c>
      <c r="AF144" s="85">
        <f>(VLOOKUP($A143,'RevPAR Raw Data'!$B$6:$BE$49,'RevPAR Raw Data'!BC$1,FALSE))/100</f>
        <v>9.81132560641957E-2</v>
      </c>
      <c r="AG144" s="87">
        <f>(VLOOKUP($A143,'RevPAR Raw Data'!$B$6:$BE$49,'RevPAR Raw Data'!BE$1,FALSE))/100</f>
        <v>6.6066262544180604E-2</v>
      </c>
    </row>
    <row r="145" spans="1:33" ht="14.25" customHeight="1" x14ac:dyDescent="0.2">
      <c r="A145" s="202" t="s">
        <v>63</v>
      </c>
      <c r="B145" s="203"/>
      <c r="C145" s="203"/>
      <c r="D145" s="203"/>
      <c r="E145" s="203"/>
      <c r="F145" s="203"/>
      <c r="G145" s="203"/>
      <c r="H145" s="203"/>
      <c r="I145" s="203"/>
      <c r="J145" s="203"/>
      <c r="K145" s="203"/>
      <c r="M145" s="138"/>
      <c r="N145" s="138"/>
      <c r="O145" s="138"/>
      <c r="P145" s="138"/>
      <c r="Q145" s="138"/>
      <c r="R145" s="137"/>
      <c r="S145" s="138"/>
      <c r="T145" s="138"/>
      <c r="U145" s="138"/>
      <c r="V145" s="138"/>
      <c r="W145" s="138"/>
      <c r="X145" s="138"/>
      <c r="Y145" s="138"/>
      <c r="Z145" s="138"/>
      <c r="AA145" s="138"/>
      <c r="AB145" s="137"/>
      <c r="AC145" s="138"/>
      <c r="AD145" s="138"/>
      <c r="AE145" s="138"/>
      <c r="AF145" s="138"/>
      <c r="AG145" s="141"/>
    </row>
    <row r="146" spans="1:33" ht="16.5" customHeight="1" x14ac:dyDescent="0.2">
      <c r="A146" s="202"/>
      <c r="B146" s="203"/>
      <c r="C146" s="203"/>
      <c r="D146" s="203"/>
      <c r="E146" s="203"/>
      <c r="F146" s="203"/>
      <c r="G146" s="203"/>
      <c r="H146" s="203"/>
      <c r="I146" s="203"/>
      <c r="J146" s="203"/>
      <c r="K146" s="203"/>
      <c r="M146" s="138"/>
      <c r="N146" s="138"/>
      <c r="O146" s="138"/>
      <c r="P146" s="138"/>
      <c r="Q146" s="138"/>
      <c r="R146" s="137"/>
      <c r="S146" s="138"/>
      <c r="T146" s="138"/>
      <c r="U146" s="138"/>
      <c r="V146" s="138"/>
      <c r="W146" s="138"/>
      <c r="X146" s="138"/>
      <c r="Y146" s="138"/>
      <c r="Z146" s="138"/>
      <c r="AA146" s="138"/>
      <c r="AB146" s="137"/>
      <c r="AC146" s="138"/>
      <c r="AD146" s="138"/>
      <c r="AE146" s="138"/>
      <c r="AF146" s="138"/>
      <c r="AG146" s="141"/>
    </row>
    <row r="147" spans="1:33" ht="17.25" thickBot="1" x14ac:dyDescent="0.25">
      <c r="A147" s="204"/>
      <c r="B147" s="205"/>
      <c r="C147" s="205"/>
      <c r="D147" s="205"/>
      <c r="E147" s="205"/>
      <c r="F147" s="205"/>
      <c r="G147" s="205"/>
      <c r="H147" s="205"/>
      <c r="I147" s="205"/>
      <c r="J147" s="205"/>
      <c r="K147" s="205"/>
      <c r="L147" s="134"/>
      <c r="M147" s="139"/>
      <c r="N147" s="139"/>
      <c r="O147" s="139"/>
      <c r="P147" s="139"/>
      <c r="Q147" s="139"/>
      <c r="R147" s="140"/>
      <c r="S147" s="139"/>
      <c r="T147" s="139"/>
      <c r="U147" s="139"/>
      <c r="V147" s="139"/>
      <c r="W147" s="139"/>
      <c r="X147" s="139"/>
      <c r="Y147" s="139"/>
      <c r="Z147" s="139"/>
      <c r="AA147" s="139"/>
      <c r="AB147" s="140"/>
      <c r="AC147" s="139"/>
      <c r="AD147" s="139"/>
      <c r="AE147" s="139"/>
      <c r="AF147" s="139"/>
      <c r="AG147" s="142"/>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42"/>
      <c r="B1" s="43" t="s">
        <v>64</v>
      </c>
      <c r="D1" s="146"/>
      <c r="E1" s="146"/>
      <c r="F1" s="146"/>
      <c r="G1" s="146"/>
      <c r="H1" s="146"/>
      <c r="I1" s="146"/>
      <c r="J1" s="146"/>
      <c r="K1" s="146"/>
      <c r="L1" s="146"/>
      <c r="M1" s="146"/>
      <c r="N1" s="146"/>
      <c r="O1" s="146"/>
      <c r="P1" s="146"/>
      <c r="Q1" s="146"/>
      <c r="R1" s="146"/>
      <c r="S1" s="146"/>
      <c r="T1" s="146"/>
      <c r="U1" s="146"/>
      <c r="V1" s="146"/>
      <c r="W1" s="146"/>
      <c r="X1" s="146"/>
      <c r="Y1" s="192"/>
      <c r="Z1" s="192"/>
      <c r="AA1" s="192"/>
      <c r="AB1" s="192"/>
      <c r="AC1" s="192"/>
      <c r="AD1" s="192"/>
      <c r="AE1" s="192"/>
      <c r="AF1" s="192"/>
      <c r="AG1" s="192"/>
      <c r="AH1" s="192"/>
      <c r="AI1" s="192"/>
      <c r="AJ1" s="192"/>
      <c r="AK1" s="192"/>
      <c r="AL1" s="192"/>
    </row>
    <row r="2" spans="1:50" ht="15" customHeight="1" x14ac:dyDescent="0.2">
      <c r="A2" s="146"/>
      <c r="B2" t="s">
        <v>132</v>
      </c>
      <c r="C2" s="146"/>
      <c r="D2" s="146"/>
      <c r="E2" s="146"/>
      <c r="F2" s="146"/>
      <c r="G2" s="146"/>
      <c r="H2" s="146"/>
      <c r="I2" s="146"/>
      <c r="J2" s="146"/>
      <c r="K2" s="146"/>
      <c r="L2" s="146"/>
      <c r="M2" s="146"/>
      <c r="N2" s="146"/>
      <c r="O2" s="146"/>
      <c r="P2" s="146"/>
      <c r="Q2" s="146"/>
      <c r="R2" s="146"/>
      <c r="S2" s="146"/>
      <c r="T2" s="146"/>
      <c r="U2" s="146"/>
      <c r="V2" s="146"/>
      <c r="W2" s="146"/>
      <c r="X2" s="146"/>
      <c r="Y2" s="192"/>
      <c r="Z2" s="192"/>
      <c r="AA2" s="192"/>
      <c r="AB2" s="192"/>
      <c r="AC2" s="192"/>
      <c r="AD2" s="192"/>
      <c r="AE2" s="192"/>
      <c r="AF2" s="192"/>
      <c r="AG2" s="192"/>
      <c r="AH2" s="192"/>
      <c r="AI2" s="192"/>
      <c r="AJ2" s="192"/>
      <c r="AK2" s="192"/>
      <c r="AL2" s="192"/>
    </row>
    <row r="3" spans="1:50" x14ac:dyDescent="0.2">
      <c r="A3" s="146"/>
      <c r="B3" s="146"/>
      <c r="C3" s="146"/>
      <c r="D3" s="146"/>
      <c r="E3" s="146"/>
      <c r="F3" s="146"/>
      <c r="G3" s="146"/>
      <c r="H3" s="146"/>
      <c r="I3" s="146"/>
      <c r="J3" s="146"/>
      <c r="K3" s="146"/>
      <c r="L3" s="146"/>
      <c r="M3" s="146"/>
      <c r="N3" s="146"/>
      <c r="O3" s="146"/>
      <c r="P3" s="146"/>
      <c r="Q3" s="146"/>
      <c r="R3" s="146"/>
      <c r="S3" s="146"/>
      <c r="T3" s="146"/>
      <c r="U3" s="146"/>
      <c r="V3" s="146"/>
      <c r="W3" s="146"/>
      <c r="X3" s="146"/>
      <c r="Y3" s="192"/>
      <c r="Z3" s="192"/>
      <c r="AA3" s="192"/>
      <c r="AB3" s="192"/>
      <c r="AC3" s="192"/>
      <c r="AD3" s="192"/>
      <c r="AE3" s="192"/>
      <c r="AF3" s="192"/>
      <c r="AG3" s="192"/>
      <c r="AH3" s="192"/>
      <c r="AI3" s="192"/>
      <c r="AJ3" s="192"/>
      <c r="AK3" s="192"/>
      <c r="AL3" s="192"/>
    </row>
    <row r="4" spans="1:50" x14ac:dyDescent="0.2">
      <c r="A4" s="146"/>
      <c r="B4" s="146"/>
      <c r="C4" s="146"/>
      <c r="D4" s="146"/>
      <c r="E4" s="146"/>
      <c r="F4" s="146"/>
      <c r="G4" s="146"/>
      <c r="H4" s="146"/>
      <c r="I4" s="146"/>
      <c r="J4" s="146"/>
      <c r="K4" s="146"/>
      <c r="L4" s="146"/>
      <c r="M4" s="146"/>
      <c r="N4" s="146"/>
      <c r="O4" s="146"/>
      <c r="P4" s="146"/>
      <c r="Q4" s="146"/>
      <c r="R4" s="146"/>
      <c r="S4" s="146"/>
      <c r="T4" s="146"/>
      <c r="U4" s="146"/>
      <c r="V4" s="146"/>
      <c r="W4" s="146"/>
      <c r="X4" s="146"/>
      <c r="Y4" s="192"/>
      <c r="Z4" s="192"/>
      <c r="AA4" s="192"/>
      <c r="AB4" s="192"/>
      <c r="AC4" s="192"/>
      <c r="AD4" s="192"/>
      <c r="AE4" s="192"/>
      <c r="AF4" s="192"/>
      <c r="AG4" s="192"/>
      <c r="AH4" s="192"/>
      <c r="AI4" s="192"/>
      <c r="AJ4" s="192"/>
      <c r="AK4" s="192"/>
      <c r="AL4" s="192"/>
    </row>
    <row r="5" spans="1:50" x14ac:dyDescent="0.2">
      <c r="A5" s="146"/>
      <c r="B5" s="146"/>
      <c r="C5" s="146"/>
      <c r="D5" s="146"/>
      <c r="E5" s="146"/>
      <c r="F5" s="146"/>
      <c r="G5" s="146"/>
      <c r="H5" s="146"/>
      <c r="I5" s="146"/>
      <c r="J5" s="146"/>
      <c r="K5" s="146"/>
      <c r="L5" s="146"/>
      <c r="M5" s="146"/>
      <c r="N5" s="146"/>
      <c r="O5" s="146"/>
      <c r="P5" s="146"/>
      <c r="Q5" s="146"/>
      <c r="R5" s="146"/>
      <c r="S5" s="146"/>
      <c r="T5" s="146"/>
      <c r="U5" s="146"/>
      <c r="V5" s="146"/>
      <c r="W5" s="146"/>
      <c r="X5" s="146"/>
      <c r="Y5" s="192"/>
      <c r="Z5" s="192"/>
      <c r="AA5" s="192"/>
      <c r="AB5" s="192"/>
      <c r="AC5" s="192"/>
      <c r="AD5" s="192"/>
      <c r="AE5" s="192"/>
      <c r="AF5" s="192"/>
      <c r="AG5" s="192"/>
      <c r="AH5" s="192"/>
      <c r="AI5" s="192"/>
      <c r="AJ5" s="192"/>
      <c r="AK5" s="192"/>
      <c r="AL5" s="192"/>
    </row>
    <row r="6" spans="1:50" x14ac:dyDescent="0.2">
      <c r="A6" s="146"/>
      <c r="B6" s="146"/>
      <c r="C6" s="146"/>
      <c r="D6" s="146"/>
      <c r="E6" s="146"/>
      <c r="F6" s="146"/>
      <c r="G6" s="146"/>
      <c r="H6" s="146"/>
      <c r="I6" s="146"/>
      <c r="J6" s="146"/>
      <c r="K6" s="146"/>
      <c r="L6" s="146"/>
      <c r="M6" s="146"/>
      <c r="N6" s="146"/>
      <c r="O6" s="146"/>
      <c r="P6" s="146"/>
      <c r="Q6" s="146"/>
      <c r="R6" s="146"/>
      <c r="S6" s="146"/>
      <c r="T6" s="146"/>
      <c r="U6" s="146"/>
      <c r="V6" s="146"/>
      <c r="W6" s="146"/>
      <c r="X6" s="146"/>
      <c r="Y6" s="192"/>
      <c r="Z6" s="192"/>
      <c r="AA6" s="192"/>
      <c r="AB6" s="192"/>
      <c r="AC6" s="192"/>
      <c r="AD6" s="192"/>
      <c r="AE6" s="192"/>
      <c r="AF6" s="192"/>
      <c r="AG6" s="192"/>
      <c r="AH6" s="192"/>
      <c r="AI6" s="192"/>
      <c r="AJ6" s="192"/>
      <c r="AK6" s="192"/>
      <c r="AL6" s="192"/>
    </row>
    <row r="7" spans="1:50" x14ac:dyDescent="0.2">
      <c r="A7" s="146"/>
      <c r="B7" s="146"/>
      <c r="C7" s="146"/>
      <c r="D7" s="146"/>
      <c r="E7" s="146"/>
      <c r="F7" s="146"/>
      <c r="G7" s="146"/>
      <c r="H7" s="146"/>
      <c r="I7" s="146"/>
      <c r="J7" s="146"/>
      <c r="K7" s="146"/>
      <c r="L7" s="146"/>
      <c r="M7" s="146"/>
      <c r="N7" s="146"/>
      <c r="O7" s="146"/>
      <c r="P7" s="146"/>
      <c r="Q7" s="146"/>
      <c r="R7" s="146"/>
      <c r="S7" s="146"/>
      <c r="T7" s="146"/>
      <c r="U7" s="146"/>
      <c r="V7" s="146"/>
      <c r="W7" s="146"/>
      <c r="X7" s="146"/>
      <c r="Y7" s="192"/>
      <c r="Z7" s="192"/>
      <c r="AA7" s="192"/>
      <c r="AB7" s="192"/>
      <c r="AC7" s="192"/>
      <c r="AD7" s="192"/>
      <c r="AE7" s="192"/>
      <c r="AF7" s="192"/>
      <c r="AG7" s="192"/>
      <c r="AH7" s="192"/>
      <c r="AI7" s="192"/>
      <c r="AJ7" s="192"/>
      <c r="AK7" s="192"/>
      <c r="AL7" s="192"/>
    </row>
    <row r="8" spans="1:50" ht="18" customHeight="1" x14ac:dyDescent="0.25">
      <c r="A8" s="44"/>
      <c r="B8" s="146"/>
      <c r="C8" s="146"/>
      <c r="D8" s="214">
        <v>2025</v>
      </c>
      <c r="E8" s="214"/>
      <c r="F8" s="214"/>
      <c r="G8" s="214"/>
      <c r="H8" s="214"/>
      <c r="I8" s="214"/>
      <c r="J8" s="214"/>
      <c r="K8" s="44"/>
      <c r="L8" s="44"/>
      <c r="M8" s="44"/>
      <c r="N8" s="44"/>
      <c r="O8" s="146"/>
      <c r="P8" s="214">
        <v>2024</v>
      </c>
      <c r="Q8" s="214"/>
      <c r="R8" s="214"/>
      <c r="S8" s="214"/>
      <c r="T8" s="214"/>
      <c r="U8" s="214"/>
      <c r="V8" s="214"/>
      <c r="W8" s="44"/>
      <c r="X8" s="44"/>
      <c r="Y8" s="192"/>
      <c r="Z8" s="192"/>
      <c r="AA8" s="192"/>
      <c r="AB8" s="192"/>
      <c r="AC8" s="192"/>
      <c r="AD8" s="192"/>
      <c r="AE8" s="192"/>
      <c r="AF8" s="192"/>
      <c r="AG8" s="192"/>
      <c r="AH8" s="192"/>
      <c r="AI8" s="192"/>
      <c r="AJ8" s="192"/>
      <c r="AK8" s="192"/>
      <c r="AL8" s="192"/>
    </row>
    <row r="9" spans="1:50" ht="15.75" customHeight="1" x14ac:dyDescent="0.25">
      <c r="A9" s="45"/>
      <c r="B9" s="46"/>
      <c r="C9" s="46"/>
      <c r="D9" s="47" t="s">
        <v>65</v>
      </c>
      <c r="E9" s="47" t="s">
        <v>66</v>
      </c>
      <c r="F9" s="47" t="s">
        <v>67</v>
      </c>
      <c r="G9" s="47" t="s">
        <v>68</v>
      </c>
      <c r="H9" s="47" t="s">
        <v>69</v>
      </c>
      <c r="I9" s="47" t="s">
        <v>70</v>
      </c>
      <c r="J9" s="47" t="s">
        <v>71</v>
      </c>
      <c r="K9" s="45"/>
      <c r="L9" s="45"/>
      <c r="M9" s="46"/>
      <c r="N9" s="46"/>
      <c r="O9" s="46"/>
      <c r="P9" s="47" t="s">
        <v>65</v>
      </c>
      <c r="Q9" s="47" t="s">
        <v>66</v>
      </c>
      <c r="R9" s="47" t="s">
        <v>67</v>
      </c>
      <c r="S9" s="47" t="s">
        <v>68</v>
      </c>
      <c r="T9" s="47" t="s">
        <v>69</v>
      </c>
      <c r="U9" s="47" t="s">
        <v>70</v>
      </c>
      <c r="V9" s="47" t="s">
        <v>71</v>
      </c>
      <c r="W9" s="45"/>
      <c r="X9" s="45"/>
      <c r="Y9" s="48"/>
      <c r="Z9" s="48"/>
      <c r="AA9" s="48"/>
      <c r="AB9" s="48"/>
      <c r="AC9" s="48"/>
      <c r="AD9" s="48"/>
      <c r="AE9" s="48"/>
      <c r="AF9" s="48"/>
      <c r="AG9" s="48"/>
      <c r="AH9" s="48"/>
      <c r="AI9" s="48"/>
      <c r="AJ9" s="48"/>
      <c r="AK9" s="48"/>
      <c r="AL9" s="48"/>
      <c r="AM9" s="49"/>
      <c r="AN9" s="49"/>
      <c r="AO9" s="49"/>
      <c r="AP9" s="49"/>
      <c r="AQ9" s="49"/>
      <c r="AR9" s="49"/>
      <c r="AS9" s="49"/>
      <c r="AT9" s="49"/>
      <c r="AU9" s="49"/>
      <c r="AV9" s="49"/>
      <c r="AW9" s="49"/>
      <c r="AX9" s="49"/>
    </row>
    <row r="10" spans="1:50" ht="20.100000000000001" customHeight="1" x14ac:dyDescent="0.2">
      <c r="A10" s="147"/>
      <c r="B10" s="146"/>
      <c r="C10" s="50" t="s">
        <v>73</v>
      </c>
      <c r="D10" s="51">
        <v>22</v>
      </c>
      <c r="E10" s="52">
        <v>23</v>
      </c>
      <c r="F10" s="52">
        <v>24</v>
      </c>
      <c r="G10" s="52">
        <v>25</v>
      </c>
      <c r="H10" s="52">
        <v>26</v>
      </c>
      <c r="I10" s="52">
        <v>27</v>
      </c>
      <c r="J10" s="53">
        <v>28</v>
      </c>
      <c r="K10" s="147"/>
      <c r="L10" s="147"/>
      <c r="M10" s="209" t="s">
        <v>72</v>
      </c>
      <c r="N10" s="210"/>
      <c r="O10" s="50" t="s">
        <v>73</v>
      </c>
      <c r="P10" s="51">
        <v>23</v>
      </c>
      <c r="Q10" s="52">
        <v>24</v>
      </c>
      <c r="R10" s="52">
        <v>25</v>
      </c>
      <c r="S10" s="52">
        <v>26</v>
      </c>
      <c r="T10" s="52">
        <v>27</v>
      </c>
      <c r="U10" s="52">
        <v>28</v>
      </c>
      <c r="V10" s="53">
        <v>29</v>
      </c>
      <c r="W10" s="147"/>
      <c r="X10" s="147"/>
      <c r="Y10" s="192"/>
      <c r="Z10" s="192"/>
      <c r="AA10" s="192"/>
      <c r="AB10" s="192"/>
      <c r="AC10" s="192"/>
      <c r="AD10" s="192"/>
      <c r="AE10" s="192"/>
      <c r="AF10" s="192"/>
      <c r="AG10" s="192"/>
      <c r="AH10" s="192"/>
      <c r="AI10" s="192"/>
      <c r="AJ10" s="192"/>
      <c r="AK10" s="192"/>
      <c r="AL10" s="192"/>
    </row>
    <row r="11" spans="1:50" ht="20.100000000000001" customHeight="1" x14ac:dyDescent="0.2">
      <c r="A11" s="147"/>
      <c r="B11" s="146"/>
      <c r="C11" s="50" t="s">
        <v>127</v>
      </c>
      <c r="D11" s="54">
        <v>29</v>
      </c>
      <c r="E11" s="55">
        <v>30</v>
      </c>
      <c r="F11" s="55">
        <v>1</v>
      </c>
      <c r="G11" s="55">
        <v>2</v>
      </c>
      <c r="H11" s="55">
        <v>3</v>
      </c>
      <c r="I11" s="55">
        <v>4</v>
      </c>
      <c r="J11" s="56">
        <v>5</v>
      </c>
      <c r="K11" s="147"/>
      <c r="L11" s="147"/>
      <c r="M11" s="209" t="s">
        <v>72</v>
      </c>
      <c r="N11" s="210"/>
      <c r="O11" s="50" t="s">
        <v>127</v>
      </c>
      <c r="P11" s="54">
        <v>30</v>
      </c>
      <c r="Q11" s="55">
        <v>1</v>
      </c>
      <c r="R11" s="55">
        <v>2</v>
      </c>
      <c r="S11" s="55">
        <v>3</v>
      </c>
      <c r="T11" s="55">
        <v>4</v>
      </c>
      <c r="U11" s="55">
        <v>5</v>
      </c>
      <c r="V11" s="56">
        <v>6</v>
      </c>
      <c r="W11" s="147"/>
      <c r="X11" s="147"/>
      <c r="Y11" s="192"/>
      <c r="Z11" s="192"/>
      <c r="AA11" s="192"/>
      <c r="AB11" s="192"/>
      <c r="AC11" s="192"/>
      <c r="AD11" s="192"/>
      <c r="AE11" s="192"/>
      <c r="AF11" s="192"/>
      <c r="AG11" s="192"/>
      <c r="AH11" s="192"/>
      <c r="AI11" s="192"/>
      <c r="AJ11" s="192"/>
      <c r="AK11" s="192"/>
      <c r="AL11" s="192"/>
    </row>
    <row r="12" spans="1:50" ht="20.100000000000001" customHeight="1" x14ac:dyDescent="0.2">
      <c r="A12" s="147"/>
      <c r="B12" s="146"/>
      <c r="C12" s="50" t="s">
        <v>131</v>
      </c>
      <c r="D12" s="57">
        <v>6</v>
      </c>
      <c r="E12" s="58">
        <v>7</v>
      </c>
      <c r="F12" s="58">
        <v>8</v>
      </c>
      <c r="G12" s="58">
        <v>9</v>
      </c>
      <c r="H12" s="58">
        <v>10</v>
      </c>
      <c r="I12" s="58">
        <v>11</v>
      </c>
      <c r="J12" s="59">
        <v>12</v>
      </c>
      <c r="K12" s="147"/>
      <c r="L12" s="147"/>
      <c r="M12" s="209" t="s">
        <v>72</v>
      </c>
      <c r="N12" s="210"/>
      <c r="O12" s="50" t="s">
        <v>131</v>
      </c>
      <c r="P12" s="57">
        <v>7</v>
      </c>
      <c r="Q12" s="58">
        <v>8</v>
      </c>
      <c r="R12" s="58">
        <v>9</v>
      </c>
      <c r="S12" s="58">
        <v>10</v>
      </c>
      <c r="T12" s="58">
        <v>11</v>
      </c>
      <c r="U12" s="58">
        <v>12</v>
      </c>
      <c r="V12" s="59">
        <v>13</v>
      </c>
      <c r="W12" s="147"/>
      <c r="X12" s="147"/>
      <c r="Y12" s="192"/>
      <c r="Z12" s="192"/>
      <c r="AA12" s="192"/>
      <c r="AB12" s="192"/>
      <c r="AC12" s="192"/>
      <c r="AD12" s="192"/>
      <c r="AE12" s="192"/>
      <c r="AF12" s="192"/>
      <c r="AG12" s="192"/>
      <c r="AH12" s="192"/>
      <c r="AI12" s="192"/>
      <c r="AJ12" s="192"/>
      <c r="AK12" s="192"/>
      <c r="AL12" s="192"/>
    </row>
    <row r="13" spans="1:50" ht="20.100000000000001" customHeight="1" x14ac:dyDescent="0.2">
      <c r="A13" s="147"/>
      <c r="B13" s="146"/>
      <c r="C13" s="50" t="s">
        <v>131</v>
      </c>
      <c r="D13" s="71">
        <v>13</v>
      </c>
      <c r="E13" s="72">
        <v>14</v>
      </c>
      <c r="F13" s="72">
        <v>15</v>
      </c>
      <c r="G13" s="72">
        <v>16</v>
      </c>
      <c r="H13" s="72">
        <v>17</v>
      </c>
      <c r="I13" s="72">
        <v>18</v>
      </c>
      <c r="J13" s="73">
        <v>19</v>
      </c>
      <c r="K13" s="147"/>
      <c r="L13" s="147"/>
      <c r="M13" s="209" t="s">
        <v>72</v>
      </c>
      <c r="N13" s="210"/>
      <c r="O13" s="50" t="s">
        <v>131</v>
      </c>
      <c r="P13" s="71">
        <v>14</v>
      </c>
      <c r="Q13" s="72">
        <v>15</v>
      </c>
      <c r="R13" s="72">
        <v>16</v>
      </c>
      <c r="S13" s="72">
        <v>17</v>
      </c>
      <c r="T13" s="72">
        <v>18</v>
      </c>
      <c r="U13" s="72">
        <v>19</v>
      </c>
      <c r="V13" s="73">
        <v>20</v>
      </c>
      <c r="W13" s="147"/>
      <c r="X13" s="147"/>
      <c r="Y13" s="192"/>
      <c r="Z13" s="192"/>
      <c r="AA13" s="192"/>
      <c r="AB13" s="192"/>
      <c r="AC13" s="192"/>
      <c r="AD13" s="192"/>
      <c r="AE13" s="192"/>
      <c r="AF13" s="192"/>
      <c r="AG13" s="192"/>
      <c r="AH13" s="192"/>
      <c r="AI13" s="192"/>
      <c r="AJ13" s="192"/>
      <c r="AK13" s="192"/>
      <c r="AL13" s="192"/>
    </row>
    <row r="14" spans="1:50" ht="20.100000000000001" customHeight="1" x14ac:dyDescent="0.2">
      <c r="A14" s="147"/>
      <c r="B14" s="146"/>
      <c r="C14" s="50" t="s">
        <v>131</v>
      </c>
      <c r="D14" s="60">
        <v>20</v>
      </c>
      <c r="E14" s="61">
        <v>21</v>
      </c>
      <c r="F14" s="61">
        <v>22</v>
      </c>
      <c r="G14" s="61">
        <v>23</v>
      </c>
      <c r="H14" s="61">
        <v>24</v>
      </c>
      <c r="I14" s="61">
        <v>25</v>
      </c>
      <c r="J14" s="62">
        <v>26</v>
      </c>
      <c r="K14" s="147"/>
      <c r="L14" s="147"/>
      <c r="M14" s="209" t="s">
        <v>72</v>
      </c>
      <c r="N14" s="210"/>
      <c r="O14" s="50" t="s">
        <v>131</v>
      </c>
      <c r="P14" s="60">
        <v>21</v>
      </c>
      <c r="Q14" s="61">
        <v>22</v>
      </c>
      <c r="R14" s="61">
        <v>23</v>
      </c>
      <c r="S14" s="61">
        <v>24</v>
      </c>
      <c r="T14" s="61">
        <v>25</v>
      </c>
      <c r="U14" s="61">
        <v>26</v>
      </c>
      <c r="V14" s="62">
        <v>27</v>
      </c>
      <c r="W14" s="147"/>
      <c r="X14" s="147"/>
      <c r="Y14" s="192"/>
      <c r="Z14" s="192"/>
      <c r="AA14" s="192"/>
      <c r="AB14" s="192"/>
      <c r="AC14" s="192"/>
      <c r="AD14" s="192"/>
      <c r="AE14" s="192"/>
      <c r="AF14" s="192"/>
      <c r="AG14" s="192"/>
      <c r="AH14" s="192"/>
      <c r="AI14" s="192"/>
      <c r="AJ14" s="192"/>
      <c r="AK14" s="192"/>
      <c r="AL14" s="192"/>
    </row>
    <row r="15" spans="1:50" ht="20.100000000000001" customHeight="1" x14ac:dyDescent="0.2">
      <c r="A15" s="147"/>
      <c r="B15" s="146"/>
      <c r="C15" s="50" t="s">
        <v>133</v>
      </c>
      <c r="D15" s="74">
        <v>27</v>
      </c>
      <c r="E15" s="75">
        <v>28</v>
      </c>
      <c r="F15" s="75">
        <v>29</v>
      </c>
      <c r="G15" s="75">
        <v>30</v>
      </c>
      <c r="H15" s="75">
        <v>31</v>
      </c>
      <c r="I15" s="75">
        <v>1</v>
      </c>
      <c r="J15" s="76">
        <v>2</v>
      </c>
      <c r="K15" s="147"/>
      <c r="L15" s="147"/>
      <c r="M15" s="209" t="s">
        <v>72</v>
      </c>
      <c r="N15" s="210"/>
      <c r="O15" s="50" t="s">
        <v>133</v>
      </c>
      <c r="P15" s="74">
        <v>28</v>
      </c>
      <c r="Q15" s="75">
        <v>29</v>
      </c>
      <c r="R15" s="75">
        <v>30</v>
      </c>
      <c r="S15" s="75">
        <v>31</v>
      </c>
      <c r="T15" s="75">
        <v>1</v>
      </c>
      <c r="U15" s="75">
        <v>2</v>
      </c>
      <c r="V15" s="76">
        <v>3</v>
      </c>
      <c r="W15" s="147"/>
      <c r="X15" s="147"/>
      <c r="Y15" s="192"/>
      <c r="Z15" s="192"/>
      <c r="AA15" s="192"/>
      <c r="AB15" s="192"/>
      <c r="AC15" s="192"/>
      <c r="AD15" s="192"/>
      <c r="AE15" s="192"/>
      <c r="AF15" s="192"/>
      <c r="AG15" s="192"/>
      <c r="AH15" s="192"/>
      <c r="AI15" s="192"/>
      <c r="AJ15" s="192"/>
      <c r="AK15" s="192"/>
      <c r="AL15" s="192"/>
    </row>
    <row r="16" spans="1:50" x14ac:dyDescent="0.2">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92"/>
      <c r="Z16" s="192"/>
      <c r="AA16" s="192"/>
      <c r="AB16" s="192"/>
      <c r="AC16" s="192"/>
      <c r="AD16" s="192"/>
      <c r="AE16" s="192"/>
      <c r="AF16" s="192"/>
      <c r="AG16" s="192"/>
      <c r="AH16" s="192"/>
      <c r="AI16" s="192"/>
      <c r="AJ16" s="192"/>
      <c r="AK16" s="192"/>
      <c r="AL16" s="192"/>
    </row>
    <row r="17" spans="1:50" x14ac:dyDescent="0.2">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92"/>
      <c r="Z17" s="192"/>
      <c r="AA17" s="192"/>
      <c r="AB17" s="192"/>
      <c r="AC17" s="192"/>
      <c r="AD17" s="192"/>
      <c r="AE17" s="192"/>
      <c r="AF17" s="192"/>
      <c r="AG17" s="192"/>
      <c r="AH17" s="192"/>
      <c r="AI17" s="192"/>
      <c r="AJ17" s="192"/>
      <c r="AK17" s="192"/>
      <c r="AL17" s="192"/>
    </row>
    <row r="18" spans="1:50" x14ac:dyDescent="0.2">
      <c r="A18" s="146"/>
      <c r="B18" s="146"/>
      <c r="C18" s="146"/>
      <c r="D18" s="215" t="s">
        <v>74</v>
      </c>
      <c r="E18" s="215"/>
      <c r="F18" s="215"/>
      <c r="G18" s="215"/>
      <c r="H18" s="215"/>
      <c r="I18" s="215"/>
      <c r="J18" s="215"/>
      <c r="K18" s="146"/>
      <c r="L18" s="146"/>
      <c r="M18" s="146"/>
      <c r="N18" s="146"/>
      <c r="O18" s="146"/>
      <c r="P18" s="215" t="s">
        <v>75</v>
      </c>
      <c r="Q18" s="215"/>
      <c r="R18" s="215"/>
      <c r="S18" s="215"/>
      <c r="T18" s="215"/>
      <c r="U18" s="215"/>
      <c r="V18" s="215"/>
      <c r="W18" s="146"/>
      <c r="X18" s="146"/>
      <c r="Y18" s="192"/>
      <c r="Z18" s="192"/>
      <c r="AA18" s="192"/>
      <c r="AB18" s="192"/>
      <c r="AC18" s="192"/>
      <c r="AD18" s="192"/>
      <c r="AE18" s="192"/>
      <c r="AF18" s="192"/>
      <c r="AG18" s="192"/>
      <c r="AH18" s="192"/>
      <c r="AI18" s="192"/>
      <c r="AJ18" s="192"/>
      <c r="AK18" s="192"/>
      <c r="AL18" s="192"/>
    </row>
    <row r="19" spans="1:50" ht="13.15" customHeight="1" x14ac:dyDescent="0.2">
      <c r="A19" s="146"/>
      <c r="B19" s="146"/>
      <c r="C19" s="211" t="s">
        <v>128</v>
      </c>
      <c r="D19" s="211"/>
      <c r="E19" s="211"/>
      <c r="F19" s="211"/>
      <c r="G19" s="146"/>
      <c r="H19" s="146" t="s">
        <v>129</v>
      </c>
      <c r="I19" s="146"/>
      <c r="J19" s="146"/>
      <c r="K19" s="146"/>
      <c r="L19" s="146"/>
      <c r="M19" s="146"/>
      <c r="N19" s="146"/>
      <c r="O19" s="211" t="s">
        <v>130</v>
      </c>
      <c r="P19" s="211"/>
      <c r="Q19" s="211"/>
      <c r="R19" s="211"/>
      <c r="S19" s="146"/>
      <c r="T19" s="146" t="s">
        <v>129</v>
      </c>
      <c r="U19" s="146"/>
      <c r="V19" s="146"/>
      <c r="W19" s="146"/>
      <c r="X19" s="146"/>
      <c r="Y19" s="192"/>
      <c r="Z19" s="192"/>
      <c r="AA19" s="192"/>
      <c r="AB19" s="192"/>
      <c r="AC19" s="192"/>
      <c r="AD19" s="192"/>
      <c r="AE19" s="192"/>
      <c r="AF19" s="192"/>
      <c r="AG19" s="192"/>
      <c r="AH19" s="192"/>
      <c r="AI19" s="192"/>
      <c r="AJ19" s="192"/>
      <c r="AK19" s="192"/>
      <c r="AL19" s="192"/>
    </row>
    <row r="20" spans="1:50" x14ac:dyDescent="0.2">
      <c r="A20" s="63"/>
      <c r="B20" s="63"/>
      <c r="C20" s="211"/>
      <c r="D20" s="211"/>
      <c r="E20" s="211"/>
      <c r="F20" s="211"/>
      <c r="G20" s="6"/>
      <c r="H20" s="6"/>
      <c r="I20" s="6"/>
      <c r="J20" s="6"/>
      <c r="K20" s="63"/>
      <c r="L20" s="63"/>
      <c r="M20" s="63"/>
      <c r="N20" s="63"/>
      <c r="O20" s="211"/>
      <c r="P20" s="211"/>
      <c r="Q20" s="211"/>
      <c r="R20" s="211"/>
      <c r="S20" s="6"/>
      <c r="T20" s="6"/>
      <c r="U20" s="6"/>
      <c r="V20" s="6"/>
      <c r="W20" s="6"/>
      <c r="X20" s="6"/>
      <c r="Y20" s="64"/>
      <c r="Z20" s="64"/>
      <c r="AA20" s="64"/>
      <c r="AB20" s="64"/>
      <c r="AC20" s="64"/>
      <c r="AD20" s="64"/>
      <c r="AE20" s="64"/>
      <c r="AF20" s="64"/>
      <c r="AG20" s="64"/>
      <c r="AH20" s="64"/>
      <c r="AI20" s="64"/>
      <c r="AJ20" s="64"/>
      <c r="AK20" s="64"/>
      <c r="AL20" s="64"/>
      <c r="AM20" s="1"/>
      <c r="AN20" s="1"/>
      <c r="AO20" s="1"/>
      <c r="AP20" s="1"/>
      <c r="AQ20" s="1"/>
      <c r="AR20" s="1"/>
      <c r="AS20" s="1"/>
      <c r="AT20" s="1"/>
      <c r="AU20" s="1"/>
      <c r="AV20" s="1"/>
      <c r="AW20" s="1"/>
      <c r="AX20" s="1"/>
    </row>
    <row r="21" spans="1:50" x14ac:dyDescent="0.2">
      <c r="A21" s="65"/>
      <c r="B21" s="65"/>
      <c r="C21" s="211"/>
      <c r="D21" s="211"/>
      <c r="E21" s="211"/>
      <c r="F21" s="211"/>
      <c r="G21" s="6"/>
      <c r="H21" s="6"/>
      <c r="I21" s="6"/>
      <c r="J21" s="6"/>
      <c r="K21" s="63"/>
      <c r="L21" s="63"/>
      <c r="M21" s="63"/>
      <c r="N21" s="63"/>
      <c r="O21" s="211"/>
      <c r="P21" s="211"/>
      <c r="Q21" s="211"/>
      <c r="R21" s="211"/>
      <c r="S21" s="66"/>
      <c r="T21" s="66"/>
      <c r="U21" s="66"/>
      <c r="V21" s="66"/>
      <c r="W21" s="66"/>
      <c r="X21" s="66"/>
      <c r="Y21" s="64"/>
      <c r="Z21" s="64"/>
      <c r="AA21" s="64"/>
      <c r="AB21" s="64"/>
      <c r="AC21" s="64"/>
      <c r="AD21" s="64"/>
      <c r="AE21" s="64"/>
      <c r="AF21" s="64"/>
      <c r="AG21" s="64"/>
      <c r="AH21" s="64"/>
      <c r="AI21" s="64"/>
      <c r="AJ21" s="64"/>
      <c r="AK21" s="64"/>
      <c r="AL21" s="64"/>
      <c r="AM21" s="1"/>
      <c r="AN21" s="1"/>
      <c r="AO21" s="1"/>
      <c r="AP21" s="1"/>
      <c r="AQ21" s="1"/>
      <c r="AR21" s="1"/>
      <c r="AS21" s="1"/>
      <c r="AT21" s="1"/>
      <c r="AU21" s="1"/>
      <c r="AV21" s="1"/>
      <c r="AW21" s="1"/>
      <c r="AX21" s="1"/>
    </row>
    <row r="22" spans="1:50" x14ac:dyDescent="0.2">
      <c r="A22" s="63"/>
      <c r="B22" s="63"/>
      <c r="C22" s="211"/>
      <c r="D22" s="211"/>
      <c r="E22" s="211"/>
      <c r="F22" s="211"/>
      <c r="G22" s="6"/>
      <c r="H22" s="6"/>
      <c r="I22" s="6"/>
      <c r="J22" s="6"/>
      <c r="K22" s="63"/>
      <c r="L22" s="63"/>
      <c r="M22" s="63"/>
      <c r="N22" s="63"/>
      <c r="O22" s="211"/>
      <c r="P22" s="211"/>
      <c r="Q22" s="211"/>
      <c r="R22" s="211"/>
      <c r="S22" s="6"/>
      <c r="T22" s="6"/>
      <c r="U22" s="6"/>
      <c r="V22" s="6"/>
      <c r="W22" s="6"/>
      <c r="X22" s="6"/>
      <c r="Y22" s="64"/>
      <c r="Z22" s="64"/>
      <c r="AA22" s="64"/>
      <c r="AB22" s="64"/>
      <c r="AC22" s="64"/>
      <c r="AD22" s="64"/>
      <c r="AE22" s="64"/>
      <c r="AF22" s="64"/>
      <c r="AG22" s="64"/>
      <c r="AH22" s="64"/>
      <c r="AI22" s="64"/>
      <c r="AJ22" s="64"/>
      <c r="AK22" s="64"/>
      <c r="AL22" s="64"/>
      <c r="AM22" s="1"/>
      <c r="AN22" s="1"/>
      <c r="AO22" s="1"/>
      <c r="AP22" s="1"/>
      <c r="AQ22" s="1"/>
      <c r="AR22" s="1"/>
      <c r="AS22" s="1"/>
      <c r="AT22" s="1"/>
      <c r="AU22" s="1"/>
      <c r="AV22" s="1"/>
      <c r="AW22" s="1"/>
      <c r="AX22" s="1"/>
    </row>
    <row r="23" spans="1:50" x14ac:dyDescent="0.2">
      <c r="A23" s="63"/>
      <c r="B23" s="63"/>
      <c r="C23" s="211"/>
      <c r="D23" s="211"/>
      <c r="E23" s="211"/>
      <c r="F23" s="211"/>
      <c r="G23" s="6"/>
      <c r="H23" s="6"/>
      <c r="I23" s="6"/>
      <c r="J23" s="63"/>
      <c r="K23" s="63"/>
      <c r="L23" s="63"/>
      <c r="M23" s="63"/>
      <c r="N23" s="63"/>
      <c r="O23" s="211"/>
      <c r="P23" s="211"/>
      <c r="Q23" s="211"/>
      <c r="R23" s="211"/>
      <c r="S23" s="6"/>
      <c r="T23" s="6"/>
      <c r="U23" s="6"/>
      <c r="V23" s="6"/>
      <c r="W23" s="6"/>
      <c r="X23" s="63"/>
      <c r="Y23" s="64"/>
      <c r="Z23" s="64"/>
      <c r="AA23" s="64"/>
      <c r="AB23" s="64"/>
      <c r="AC23" s="64"/>
      <c r="AD23" s="64"/>
      <c r="AE23" s="64"/>
      <c r="AF23" s="64"/>
      <c r="AG23" s="64"/>
      <c r="AH23" s="64"/>
      <c r="AI23" s="64"/>
      <c r="AJ23" s="64"/>
      <c r="AK23" s="64"/>
      <c r="AL23" s="64"/>
      <c r="AM23" s="1"/>
      <c r="AN23" s="1"/>
      <c r="AO23" s="1"/>
      <c r="AP23" s="1"/>
      <c r="AQ23" s="1"/>
      <c r="AR23" s="1"/>
      <c r="AS23" s="1"/>
      <c r="AT23" s="1"/>
      <c r="AU23" s="1"/>
      <c r="AV23" s="1"/>
      <c r="AW23" s="1"/>
      <c r="AX23" s="1"/>
    </row>
    <row r="24" spans="1:50" x14ac:dyDescent="0.2">
      <c r="A24" s="146"/>
      <c r="B24" s="146"/>
      <c r="C24" s="211"/>
      <c r="D24" s="211"/>
      <c r="E24" s="211"/>
      <c r="F24" s="211"/>
      <c r="G24" s="6"/>
      <c r="H24" s="6"/>
      <c r="I24" s="6"/>
      <c r="J24" s="146"/>
      <c r="K24" s="146"/>
      <c r="L24" s="146"/>
      <c r="M24" s="146"/>
      <c r="N24" s="146"/>
      <c r="O24" s="211"/>
      <c r="P24" s="211"/>
      <c r="Q24" s="211"/>
      <c r="R24" s="211"/>
      <c r="S24" s="6"/>
      <c r="T24" s="6"/>
      <c r="U24" s="6"/>
      <c r="V24" s="6"/>
      <c r="W24" s="6"/>
      <c r="X24" s="146"/>
      <c r="Y24" s="192"/>
      <c r="Z24" s="192"/>
      <c r="AA24" s="192"/>
      <c r="AB24" s="192"/>
      <c r="AC24" s="192"/>
      <c r="AD24" s="192"/>
      <c r="AE24" s="192"/>
      <c r="AF24" s="192"/>
      <c r="AG24" s="192"/>
      <c r="AH24" s="192"/>
      <c r="AI24" s="192"/>
      <c r="AJ24" s="192"/>
      <c r="AK24" s="192"/>
      <c r="AL24" s="192"/>
    </row>
    <row r="25" spans="1:50" ht="12.75" customHeight="1" x14ac:dyDescent="0.2">
      <c r="Y25" s="192"/>
      <c r="Z25" s="192"/>
      <c r="AA25" s="192"/>
      <c r="AB25" s="192"/>
      <c r="AC25" s="192"/>
      <c r="AD25" s="192"/>
      <c r="AE25" s="192"/>
      <c r="AF25" s="192"/>
      <c r="AG25" s="192"/>
      <c r="AH25" s="192"/>
      <c r="AI25" s="192"/>
      <c r="AJ25" s="192"/>
      <c r="AK25" s="192"/>
      <c r="AL25" s="192"/>
    </row>
    <row r="26" spans="1:50" x14ac:dyDescent="0.2">
      <c r="A26" s="146"/>
      <c r="B26" s="146"/>
      <c r="C26" s="211"/>
      <c r="D26" s="211"/>
      <c r="E26" s="211"/>
      <c r="F26" s="211"/>
      <c r="G26" s="6"/>
      <c r="H26" s="6"/>
      <c r="I26" s="6"/>
      <c r="J26" s="146"/>
      <c r="K26" s="146"/>
      <c r="L26" s="146"/>
      <c r="M26" s="146"/>
      <c r="N26" s="146"/>
      <c r="O26" s="211"/>
      <c r="P26" s="211"/>
      <c r="Q26" s="211"/>
      <c r="R26" s="211"/>
      <c r="S26" s="6"/>
      <c r="T26" s="6"/>
      <c r="U26" s="6"/>
      <c r="V26" s="6"/>
      <c r="W26" s="6"/>
      <c r="X26" s="146"/>
      <c r="Y26" s="192"/>
      <c r="Z26" s="192"/>
      <c r="AA26" s="192"/>
      <c r="AB26" s="192"/>
      <c r="AC26" s="192"/>
      <c r="AD26" s="192"/>
      <c r="AE26" s="192"/>
      <c r="AF26" s="192"/>
      <c r="AG26" s="192"/>
      <c r="AH26" s="192"/>
      <c r="AI26" s="192"/>
      <c r="AJ26" s="192"/>
      <c r="AK26" s="192"/>
      <c r="AL26" s="192"/>
    </row>
    <row r="27" spans="1:50" x14ac:dyDescent="0.2">
      <c r="A27" s="146"/>
      <c r="B27" s="146"/>
      <c r="C27" s="211"/>
      <c r="D27" s="212"/>
      <c r="E27" s="212"/>
      <c r="F27" s="6"/>
      <c r="G27" s="6"/>
      <c r="H27" s="6"/>
      <c r="I27" s="6"/>
      <c r="J27" s="146"/>
      <c r="K27" s="146"/>
      <c r="L27" s="146"/>
      <c r="M27" s="146"/>
      <c r="N27" s="146"/>
      <c r="O27" s="211"/>
      <c r="P27" s="212"/>
      <c r="Q27" s="212"/>
      <c r="R27" s="6"/>
      <c r="S27" s="6"/>
      <c r="T27" s="6"/>
      <c r="U27" s="6"/>
      <c r="V27" s="6"/>
      <c r="W27" s="6"/>
      <c r="X27" s="146"/>
      <c r="Y27" s="192"/>
      <c r="Z27" s="192"/>
      <c r="AA27" s="192"/>
      <c r="AB27" s="192"/>
      <c r="AC27" s="192"/>
      <c r="AD27" s="192"/>
      <c r="AE27" s="192"/>
      <c r="AF27" s="192"/>
      <c r="AG27" s="192"/>
      <c r="AH27" s="192"/>
      <c r="AI27" s="192"/>
      <c r="AJ27" s="192"/>
      <c r="AK27" s="192"/>
      <c r="AL27" s="192"/>
    </row>
    <row r="28" spans="1:50" x14ac:dyDescent="0.2">
      <c r="A28" s="146"/>
      <c r="B28" s="146"/>
      <c r="C28" s="211"/>
      <c r="D28" s="212"/>
      <c r="E28" s="212"/>
      <c r="F28" s="146"/>
      <c r="G28" s="146"/>
      <c r="H28" s="146"/>
      <c r="I28" s="146"/>
      <c r="J28" s="146"/>
      <c r="K28" s="146"/>
      <c r="L28" s="146"/>
      <c r="M28" s="146"/>
      <c r="N28" s="146"/>
      <c r="O28" s="211"/>
      <c r="P28" s="212"/>
      <c r="Q28" s="212"/>
      <c r="R28" s="146"/>
      <c r="S28" s="146"/>
      <c r="T28" s="146"/>
      <c r="U28" s="146"/>
      <c r="V28" s="146"/>
      <c r="W28" s="146"/>
      <c r="X28" s="146"/>
      <c r="Y28" s="192"/>
      <c r="Z28" s="192"/>
      <c r="AA28" s="192"/>
      <c r="AB28" s="192"/>
      <c r="AC28" s="192"/>
      <c r="AD28" s="192"/>
      <c r="AE28" s="192"/>
      <c r="AF28" s="192"/>
      <c r="AG28" s="192"/>
      <c r="AH28" s="192"/>
      <c r="AI28" s="192"/>
      <c r="AJ28" s="192"/>
      <c r="AK28" s="192"/>
      <c r="AL28" s="192"/>
    </row>
    <row r="29" spans="1:50" x14ac:dyDescent="0.2">
      <c r="A29" s="146"/>
      <c r="B29" s="146"/>
      <c r="C29" s="211"/>
      <c r="D29" s="212"/>
      <c r="E29" s="212"/>
      <c r="F29" s="146"/>
      <c r="G29" s="146"/>
      <c r="H29" s="146"/>
      <c r="I29" s="146"/>
      <c r="J29" s="146"/>
      <c r="K29" s="146"/>
      <c r="L29" s="146"/>
      <c r="M29" s="146"/>
      <c r="N29" s="146"/>
      <c r="O29" s="211"/>
      <c r="P29" s="212"/>
      <c r="Q29" s="212"/>
      <c r="R29" s="146"/>
      <c r="T29" s="146"/>
      <c r="U29" s="146"/>
      <c r="V29" s="146"/>
      <c r="W29" s="146"/>
      <c r="X29" s="146"/>
      <c r="Y29" s="192"/>
      <c r="Z29" s="192"/>
      <c r="AA29" s="192"/>
      <c r="AB29" s="192"/>
      <c r="AC29" s="192"/>
      <c r="AD29" s="192"/>
      <c r="AE29" s="192"/>
      <c r="AF29" s="192"/>
      <c r="AG29" s="192"/>
      <c r="AH29" s="192"/>
      <c r="AI29" s="192"/>
      <c r="AJ29" s="192"/>
      <c r="AK29" s="192"/>
      <c r="AL29" s="192"/>
    </row>
    <row r="30" spans="1:50" x14ac:dyDescent="0.2">
      <c r="A30" s="146"/>
      <c r="B30" s="146"/>
      <c r="C30" s="148"/>
      <c r="D30" s="146"/>
      <c r="E30" s="146"/>
      <c r="F30" s="146"/>
      <c r="G30" s="67" t="s">
        <v>76</v>
      </c>
      <c r="H30" s="146">
        <v>30</v>
      </c>
      <c r="I30" s="146"/>
      <c r="J30" s="146"/>
      <c r="K30" s="146"/>
      <c r="L30" s="146"/>
      <c r="M30" s="146"/>
      <c r="N30" s="146"/>
      <c r="O30" s="148"/>
      <c r="P30" s="146"/>
      <c r="Q30" s="146"/>
      <c r="R30" s="146"/>
      <c r="S30" s="67" t="s">
        <v>76</v>
      </c>
      <c r="T30" s="146">
        <v>30</v>
      </c>
      <c r="U30" s="146"/>
      <c r="V30" s="146"/>
      <c r="W30" s="146"/>
      <c r="X30" s="146"/>
      <c r="Y30" s="192"/>
      <c r="Z30" s="192"/>
      <c r="AA30" s="192"/>
      <c r="AB30" s="192"/>
      <c r="AC30" s="192"/>
      <c r="AD30" s="192"/>
      <c r="AE30" s="192"/>
      <c r="AF30" s="192"/>
      <c r="AG30" s="192"/>
      <c r="AH30" s="192"/>
      <c r="AI30" s="192"/>
      <c r="AJ30" s="192"/>
      <c r="AK30" s="192"/>
      <c r="AL30" s="192"/>
    </row>
    <row r="31" spans="1:50" x14ac:dyDescent="0.2">
      <c r="A31" s="146"/>
      <c r="B31" s="146"/>
      <c r="C31" s="148"/>
      <c r="D31" s="146"/>
      <c r="E31" s="146"/>
      <c r="F31" s="146"/>
      <c r="G31" s="67" t="s">
        <v>77</v>
      </c>
      <c r="H31" s="146">
        <v>12</v>
      </c>
      <c r="I31" s="146"/>
      <c r="J31" s="146"/>
      <c r="K31" s="146"/>
      <c r="L31" s="146"/>
      <c r="M31" s="146"/>
      <c r="N31" s="146"/>
      <c r="O31" s="148"/>
      <c r="P31" s="146"/>
      <c r="Q31" s="146"/>
      <c r="R31" s="146"/>
      <c r="S31" s="67" t="s">
        <v>77</v>
      </c>
      <c r="T31" s="146">
        <v>12</v>
      </c>
      <c r="U31" s="146"/>
      <c r="V31" s="146"/>
      <c r="W31" s="146"/>
      <c r="X31" s="146"/>
      <c r="Y31" s="192"/>
      <c r="Z31" s="192"/>
      <c r="AA31" s="192"/>
      <c r="AB31" s="192"/>
      <c r="AC31" s="192"/>
      <c r="AD31" s="192"/>
      <c r="AE31" s="192"/>
      <c r="AF31" s="192"/>
      <c r="AG31" s="192"/>
      <c r="AH31" s="192"/>
      <c r="AI31" s="192"/>
      <c r="AJ31" s="192"/>
      <c r="AK31" s="192"/>
      <c r="AL31" s="192"/>
    </row>
    <row r="32" spans="1:50" x14ac:dyDescent="0.2">
      <c r="A32" s="146"/>
      <c r="B32" s="146"/>
      <c r="C32" s="148"/>
      <c r="D32" s="146"/>
      <c r="E32" s="146"/>
      <c r="F32" s="146"/>
      <c r="G32" s="146"/>
      <c r="H32" s="146"/>
      <c r="I32" s="146"/>
      <c r="J32" s="146"/>
      <c r="K32" s="146"/>
      <c r="L32" s="146"/>
      <c r="M32" s="146"/>
      <c r="N32" s="146"/>
      <c r="O32" s="148"/>
      <c r="P32" s="146"/>
      <c r="Q32" s="146"/>
      <c r="R32" s="146"/>
      <c r="S32" s="146"/>
      <c r="T32" s="146"/>
      <c r="U32" s="146"/>
      <c r="V32" s="146"/>
      <c r="W32" s="146"/>
      <c r="X32" s="146"/>
      <c r="Y32" s="192"/>
      <c r="Z32" s="192"/>
      <c r="AA32" s="192"/>
      <c r="AB32" s="192"/>
      <c r="AC32" s="192"/>
      <c r="AD32" s="192"/>
      <c r="AE32" s="192"/>
      <c r="AF32" s="192"/>
      <c r="AG32" s="192"/>
      <c r="AH32" s="192"/>
      <c r="AI32" s="192"/>
      <c r="AJ32" s="192"/>
      <c r="AK32" s="192"/>
      <c r="AL32" s="192"/>
    </row>
    <row r="33" spans="1:38" x14ac:dyDescent="0.2">
      <c r="A33" s="146"/>
      <c r="B33" s="146"/>
      <c r="C33" s="148"/>
      <c r="D33" s="146"/>
      <c r="E33" s="146"/>
      <c r="F33" s="146"/>
      <c r="G33" s="146"/>
      <c r="H33" s="146"/>
      <c r="I33" s="146"/>
      <c r="J33" s="146"/>
      <c r="K33" s="146"/>
      <c r="L33" s="146"/>
      <c r="M33" s="146"/>
      <c r="N33" s="146"/>
      <c r="O33" s="148"/>
      <c r="P33" s="146"/>
      <c r="Q33" s="146"/>
      <c r="R33" s="146"/>
      <c r="S33" s="146"/>
      <c r="T33" s="146"/>
      <c r="U33" s="146"/>
      <c r="V33" s="146"/>
      <c r="W33" s="146"/>
      <c r="X33" s="146"/>
      <c r="Y33" s="192"/>
      <c r="Z33" s="192"/>
      <c r="AA33" s="192"/>
      <c r="AB33" s="192"/>
      <c r="AC33" s="192"/>
      <c r="AD33" s="192"/>
      <c r="AE33" s="192"/>
      <c r="AF33" s="192"/>
      <c r="AG33" s="192"/>
      <c r="AH33" s="192"/>
      <c r="AI33" s="192"/>
      <c r="AJ33" s="192"/>
      <c r="AK33" s="192"/>
      <c r="AL33" s="192"/>
    </row>
    <row r="34" spans="1:38" x14ac:dyDescent="0.2">
      <c r="A34" s="146"/>
      <c r="B34" s="68"/>
      <c r="C34" s="69"/>
      <c r="D34" s="146"/>
      <c r="E34" s="146"/>
      <c r="F34" s="146"/>
      <c r="G34" s="146"/>
      <c r="H34" s="146"/>
      <c r="I34" s="146"/>
      <c r="J34" s="146"/>
      <c r="K34" s="146"/>
      <c r="L34" s="146"/>
      <c r="M34" s="146"/>
      <c r="N34" s="146"/>
      <c r="O34" s="148"/>
      <c r="P34" s="146"/>
      <c r="Q34" s="146"/>
      <c r="R34" s="146"/>
      <c r="S34" s="146"/>
      <c r="T34" s="146"/>
      <c r="U34" s="146"/>
      <c r="V34" s="146"/>
      <c r="W34" s="146"/>
      <c r="X34" s="146"/>
      <c r="Y34" s="192"/>
      <c r="Z34" s="192"/>
      <c r="AA34" s="192"/>
      <c r="AB34" s="192"/>
      <c r="AC34" s="192"/>
      <c r="AD34" s="192"/>
      <c r="AE34" s="192"/>
      <c r="AF34" s="192"/>
      <c r="AG34" s="192"/>
      <c r="AH34" s="192"/>
      <c r="AI34" s="192"/>
      <c r="AJ34" s="192"/>
      <c r="AK34" s="192"/>
      <c r="AL34" s="192"/>
    </row>
    <row r="35" spans="1:38" x14ac:dyDescent="0.2">
      <c r="A35" s="146"/>
      <c r="B35" s="68"/>
      <c r="C35" s="69"/>
      <c r="D35" s="146"/>
      <c r="E35" s="146"/>
      <c r="F35" s="146"/>
      <c r="G35" s="146"/>
      <c r="H35" s="146"/>
      <c r="I35" s="146"/>
      <c r="J35" s="146"/>
      <c r="K35" s="146"/>
      <c r="L35" s="146"/>
      <c r="M35" s="146"/>
      <c r="N35" s="146"/>
      <c r="O35" s="146"/>
      <c r="P35" s="146"/>
      <c r="Q35" s="146"/>
      <c r="R35" s="146"/>
      <c r="S35" s="146"/>
      <c r="T35" s="146"/>
      <c r="U35" s="146"/>
      <c r="V35" s="146"/>
      <c r="W35" s="146"/>
      <c r="X35" s="146"/>
      <c r="Y35" s="192"/>
      <c r="Z35" s="192"/>
      <c r="AA35" s="192"/>
      <c r="AB35" s="192"/>
      <c r="AC35" s="192"/>
      <c r="AD35" s="192"/>
      <c r="AE35" s="192"/>
      <c r="AF35" s="192"/>
      <c r="AG35" s="192"/>
      <c r="AH35" s="192"/>
      <c r="AI35" s="192"/>
      <c r="AJ35" s="192"/>
      <c r="AK35" s="192"/>
      <c r="AL35" s="192"/>
    </row>
    <row r="36" spans="1:38" x14ac:dyDescent="0.2">
      <c r="A36" s="146"/>
      <c r="B36" s="146"/>
      <c r="C36" s="69"/>
      <c r="D36" s="146"/>
      <c r="E36" s="146"/>
      <c r="F36" s="146"/>
      <c r="G36" s="146"/>
      <c r="H36" s="146"/>
      <c r="I36" s="146"/>
      <c r="J36" s="146"/>
      <c r="K36" s="146"/>
      <c r="L36" s="146"/>
      <c r="M36" s="146"/>
      <c r="N36" s="146"/>
      <c r="O36" s="146"/>
      <c r="P36" s="146"/>
      <c r="Q36" s="146"/>
      <c r="R36" s="146"/>
      <c r="S36" s="146"/>
      <c r="T36" s="146"/>
      <c r="U36" s="146"/>
      <c r="V36" s="146"/>
      <c r="W36" s="146"/>
      <c r="X36" s="146"/>
      <c r="Y36" s="192"/>
      <c r="Z36" s="192"/>
      <c r="AA36" s="192"/>
      <c r="AB36" s="192"/>
      <c r="AC36" s="192"/>
      <c r="AD36" s="192"/>
      <c r="AE36" s="192"/>
      <c r="AF36" s="192"/>
      <c r="AG36" s="192"/>
      <c r="AH36" s="192"/>
      <c r="AI36" s="192"/>
      <c r="AJ36" s="192"/>
      <c r="AK36" s="192"/>
      <c r="AL36" s="192"/>
    </row>
    <row r="37" spans="1:38" x14ac:dyDescent="0.2">
      <c r="A37" s="146"/>
      <c r="C37" s="70" t="s">
        <v>134</v>
      </c>
      <c r="D37" s="146"/>
      <c r="E37" s="146"/>
      <c r="F37" s="146"/>
      <c r="G37" s="146"/>
      <c r="H37" s="146"/>
      <c r="I37" s="146"/>
      <c r="J37" s="146"/>
      <c r="K37" s="146"/>
      <c r="L37" s="146"/>
      <c r="M37" s="146"/>
      <c r="N37" s="146"/>
      <c r="O37" s="146"/>
      <c r="P37" s="146"/>
      <c r="Q37" s="146"/>
      <c r="R37" s="146"/>
      <c r="S37" s="146"/>
      <c r="T37" s="146"/>
      <c r="U37" s="146"/>
      <c r="V37" s="146"/>
      <c r="W37" s="146"/>
      <c r="X37" s="146"/>
      <c r="Y37" s="192"/>
      <c r="Z37" s="192"/>
      <c r="AA37" s="192"/>
      <c r="AB37" s="192"/>
      <c r="AC37" s="192"/>
      <c r="AD37" s="192"/>
      <c r="AE37" s="192"/>
      <c r="AF37" s="192"/>
      <c r="AG37" s="192"/>
      <c r="AH37" s="192"/>
      <c r="AI37" s="192"/>
      <c r="AJ37" s="192"/>
      <c r="AK37" s="192"/>
      <c r="AL37" s="192"/>
    </row>
    <row r="38" spans="1:38" x14ac:dyDescent="0.2">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92"/>
      <c r="Z38" s="192"/>
      <c r="AA38" s="192"/>
      <c r="AB38" s="192"/>
      <c r="AC38" s="192"/>
      <c r="AD38" s="192"/>
      <c r="AE38" s="192"/>
      <c r="AF38" s="192"/>
      <c r="AG38" s="192"/>
      <c r="AH38" s="192"/>
      <c r="AI38" s="192"/>
      <c r="AJ38" s="192"/>
      <c r="AK38" s="192"/>
      <c r="AL38" s="192"/>
    </row>
    <row r="39" spans="1:38" x14ac:dyDescent="0.2">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92"/>
      <c r="Z39" s="192"/>
      <c r="AA39" s="192"/>
      <c r="AB39" s="192"/>
      <c r="AC39" s="192"/>
      <c r="AD39" s="192"/>
      <c r="AE39" s="192"/>
      <c r="AF39" s="192"/>
      <c r="AG39" s="192"/>
      <c r="AH39" s="192"/>
      <c r="AI39" s="192"/>
      <c r="AJ39" s="192"/>
      <c r="AK39" s="192"/>
      <c r="AL39" s="192"/>
    </row>
    <row r="40" spans="1:38" x14ac:dyDescent="0.2">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92"/>
      <c r="Z40" s="192"/>
      <c r="AA40" s="192"/>
      <c r="AB40" s="192"/>
      <c r="AC40" s="192"/>
      <c r="AD40" s="192"/>
      <c r="AE40" s="192"/>
      <c r="AF40" s="192"/>
      <c r="AG40" s="192"/>
      <c r="AH40" s="192"/>
      <c r="AI40" s="192"/>
      <c r="AJ40" s="192"/>
      <c r="AK40" s="192"/>
      <c r="AL40" s="192"/>
    </row>
    <row r="41" spans="1:38" x14ac:dyDescent="0.2">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92"/>
      <c r="Z41" s="192"/>
      <c r="AA41" s="192"/>
      <c r="AB41" s="192"/>
      <c r="AC41" s="192"/>
      <c r="AD41" s="192"/>
      <c r="AE41" s="192"/>
      <c r="AF41" s="192"/>
      <c r="AG41" s="192"/>
      <c r="AH41" s="192"/>
      <c r="AI41" s="192"/>
      <c r="AJ41" s="192"/>
      <c r="AK41" s="192"/>
      <c r="AL41" s="192"/>
    </row>
    <row r="42" spans="1:38" x14ac:dyDescent="0.2">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92"/>
      <c r="Z42" s="192"/>
      <c r="AA42" s="192"/>
      <c r="AB42" s="192"/>
      <c r="AC42" s="192"/>
      <c r="AD42" s="192"/>
      <c r="AE42" s="192"/>
      <c r="AF42" s="192"/>
      <c r="AG42" s="192"/>
      <c r="AH42" s="192"/>
      <c r="AI42" s="192"/>
      <c r="AJ42" s="192"/>
      <c r="AK42" s="192"/>
      <c r="AL42" s="192"/>
    </row>
    <row r="43" spans="1:38" ht="12.75" customHeight="1" x14ac:dyDescent="0.2">
      <c r="A43" s="146"/>
      <c r="X43" s="146"/>
      <c r="Y43" s="192"/>
      <c r="Z43" s="192"/>
      <c r="AA43" s="192"/>
      <c r="AB43" s="192"/>
      <c r="AC43" s="192"/>
      <c r="AD43" s="192"/>
      <c r="AE43" s="192"/>
      <c r="AF43" s="192"/>
      <c r="AG43" s="192"/>
      <c r="AH43" s="192"/>
      <c r="AI43" s="192"/>
      <c r="AJ43" s="192"/>
      <c r="AK43" s="192"/>
      <c r="AL43" s="192"/>
    </row>
    <row r="44" spans="1:38" ht="41.25" customHeight="1" x14ac:dyDescent="0.2">
      <c r="A44" s="146"/>
      <c r="B44" s="213" t="s">
        <v>78</v>
      </c>
      <c r="C44" s="213"/>
      <c r="D44" s="213"/>
      <c r="E44" s="213"/>
      <c r="F44" s="213"/>
      <c r="G44" s="213"/>
      <c r="H44" s="213"/>
      <c r="I44" s="213"/>
      <c r="J44" s="213"/>
      <c r="K44" s="213"/>
      <c r="L44" s="213"/>
      <c r="M44" s="213"/>
      <c r="N44" s="213"/>
      <c r="O44" s="213"/>
      <c r="P44" s="213"/>
      <c r="Q44" s="213"/>
      <c r="R44" s="213"/>
      <c r="S44" s="213"/>
      <c r="T44" s="213"/>
      <c r="U44" s="213"/>
      <c r="V44" s="213"/>
      <c r="W44" s="213"/>
      <c r="X44" s="146"/>
      <c r="Y44" s="192"/>
      <c r="Z44" s="192"/>
      <c r="AA44" s="192"/>
      <c r="AB44" s="192"/>
      <c r="AC44" s="192"/>
      <c r="AD44" s="192"/>
      <c r="AE44" s="192"/>
      <c r="AF44" s="192"/>
      <c r="AG44" s="192"/>
      <c r="AH44" s="192"/>
      <c r="AI44" s="192"/>
      <c r="AJ44" s="192"/>
      <c r="AK44" s="192"/>
      <c r="AL44" s="192"/>
    </row>
    <row r="45" spans="1:38" x14ac:dyDescent="0.2">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92"/>
      <c r="Z45" s="192"/>
      <c r="AA45" s="192"/>
      <c r="AB45" s="192"/>
      <c r="AC45" s="192"/>
      <c r="AD45" s="192"/>
      <c r="AE45" s="192"/>
      <c r="AF45" s="192"/>
      <c r="AG45" s="192"/>
      <c r="AH45" s="192"/>
      <c r="AI45" s="192"/>
      <c r="AJ45" s="192"/>
      <c r="AK45" s="192"/>
      <c r="AL45" s="192"/>
    </row>
    <row r="46" spans="1:38" x14ac:dyDescent="0.2">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row>
    <row r="47" spans="1:38" x14ac:dyDescent="0.2">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row>
    <row r="48" spans="1:38" x14ac:dyDescent="0.2">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row>
    <row r="49" spans="1:38" x14ac:dyDescent="0.2">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row>
    <row r="50" spans="1:38" x14ac:dyDescent="0.2">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row>
    <row r="51" spans="1:38" x14ac:dyDescent="0.2">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row>
    <row r="52" spans="1:38" x14ac:dyDescent="0.2">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row>
    <row r="53" spans="1:38" x14ac:dyDescent="0.2">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row>
    <row r="54" spans="1:38" x14ac:dyDescent="0.2">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row>
    <row r="55" spans="1:38" x14ac:dyDescent="0.2">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row>
    <row r="56" spans="1:38" x14ac:dyDescent="0.2">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row>
    <row r="57" spans="1:38" x14ac:dyDescent="0.2">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row>
    <row r="58" spans="1:38" x14ac:dyDescent="0.2">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zoomScale="80" zoomScaleNormal="80" workbookViewId="0">
      <selection sqref="A1:A3"/>
    </sheetView>
  </sheetViews>
  <sheetFormatPr defaultRowHeight="12.75" x14ac:dyDescent="0.2"/>
  <cols>
    <col min="1" max="1" width="28" customWidth="1"/>
    <col min="2" max="2" width="19.5703125" customWidth="1"/>
    <col min="3" max="3" width="11.140625" customWidth="1"/>
    <col min="4" max="4" width="10" customWidth="1"/>
    <col min="5" max="5" width="5.42578125" customWidth="1"/>
    <col min="6" max="6" width="4.42578125" customWidth="1"/>
  </cols>
  <sheetData>
    <row r="1" spans="1:57" ht="54" x14ac:dyDescent="0.2">
      <c r="A1" s="77" t="s">
        <v>79</v>
      </c>
      <c r="B1" s="77" t="s">
        <v>135</v>
      </c>
    </row>
    <row r="2" spans="1:57" ht="72" x14ac:dyDescent="0.2">
      <c r="A2" s="77" t="s">
        <v>80</v>
      </c>
      <c r="B2" s="77" t="s">
        <v>136</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2"/>
      <c r="D4" s="216" t="s">
        <v>81</v>
      </c>
      <c r="E4" s="217"/>
      <c r="G4" s="218" t="s">
        <v>82</v>
      </c>
      <c r="H4" s="219"/>
      <c r="I4" s="219"/>
      <c r="J4" s="219"/>
      <c r="K4" s="219"/>
      <c r="L4" s="219"/>
      <c r="M4" s="219"/>
      <c r="N4" s="219"/>
      <c r="O4" s="219"/>
      <c r="P4" s="219"/>
      <c r="Q4" s="219"/>
      <c r="R4" s="219"/>
      <c r="T4" s="218" t="s">
        <v>83</v>
      </c>
      <c r="U4" s="219"/>
      <c r="V4" s="219"/>
      <c r="W4" s="219"/>
      <c r="X4" s="219"/>
      <c r="Y4" s="219"/>
      <c r="Z4" s="219"/>
      <c r="AA4" s="219"/>
      <c r="AB4" s="219"/>
      <c r="AC4" s="219"/>
      <c r="AD4" s="219"/>
      <c r="AE4" s="219"/>
      <c r="AF4" s="3"/>
      <c r="AG4" s="218" t="s">
        <v>84</v>
      </c>
      <c r="AH4" s="219"/>
      <c r="AI4" s="219"/>
      <c r="AJ4" s="219"/>
      <c r="AK4" s="219"/>
      <c r="AL4" s="219"/>
      <c r="AM4" s="219"/>
      <c r="AN4" s="219"/>
      <c r="AO4" s="219"/>
      <c r="AP4" s="219"/>
      <c r="AQ4" s="219"/>
      <c r="AR4" s="219"/>
      <c r="AT4" s="218" t="s">
        <v>85</v>
      </c>
      <c r="AU4" s="219"/>
      <c r="AV4" s="219"/>
      <c r="AW4" s="219"/>
      <c r="AX4" s="219"/>
      <c r="AY4" s="219"/>
      <c r="AZ4" s="219"/>
      <c r="BA4" s="219"/>
      <c r="BB4" s="219"/>
      <c r="BC4" s="219"/>
      <c r="BD4" s="219"/>
      <c r="BE4" s="219"/>
    </row>
    <row r="5" spans="1:57" x14ac:dyDescent="0.2">
      <c r="A5" s="31"/>
      <c r="B5" s="31"/>
      <c r="C5" s="2"/>
      <c r="D5" s="220" t="s">
        <v>86</v>
      </c>
      <c r="E5" s="222" t="s">
        <v>87</v>
      </c>
      <c r="F5" s="4"/>
      <c r="G5" s="224" t="s">
        <v>65</v>
      </c>
      <c r="H5" s="226" t="s">
        <v>66</v>
      </c>
      <c r="I5" s="226" t="s">
        <v>88</v>
      </c>
      <c r="J5" s="226" t="s">
        <v>68</v>
      </c>
      <c r="K5" s="226" t="s">
        <v>89</v>
      </c>
      <c r="L5" s="228" t="s">
        <v>90</v>
      </c>
      <c r="M5" s="4"/>
      <c r="N5" s="224" t="s">
        <v>70</v>
      </c>
      <c r="O5" s="226" t="s">
        <v>71</v>
      </c>
      <c r="P5" s="228" t="s">
        <v>91</v>
      </c>
      <c r="Q5" s="2"/>
      <c r="R5" s="230" t="s">
        <v>92</v>
      </c>
      <c r="S5" s="2"/>
      <c r="T5" s="224" t="s">
        <v>65</v>
      </c>
      <c r="U5" s="226" t="s">
        <v>66</v>
      </c>
      <c r="V5" s="226" t="s">
        <v>88</v>
      </c>
      <c r="W5" s="226" t="s">
        <v>68</v>
      </c>
      <c r="X5" s="226" t="s">
        <v>89</v>
      </c>
      <c r="Y5" s="228" t="s">
        <v>90</v>
      </c>
      <c r="Z5" s="2"/>
      <c r="AA5" s="224" t="s">
        <v>70</v>
      </c>
      <c r="AB5" s="226" t="s">
        <v>71</v>
      </c>
      <c r="AC5" s="228" t="s">
        <v>91</v>
      </c>
      <c r="AD5" s="1"/>
      <c r="AE5" s="232" t="s">
        <v>92</v>
      </c>
      <c r="AF5" s="36"/>
      <c r="AG5" s="224" t="s">
        <v>65</v>
      </c>
      <c r="AH5" s="226" t="s">
        <v>66</v>
      </c>
      <c r="AI5" s="226" t="s">
        <v>88</v>
      </c>
      <c r="AJ5" s="226" t="s">
        <v>68</v>
      </c>
      <c r="AK5" s="226" t="s">
        <v>89</v>
      </c>
      <c r="AL5" s="228" t="s">
        <v>90</v>
      </c>
      <c r="AM5" s="4"/>
      <c r="AN5" s="224" t="s">
        <v>70</v>
      </c>
      <c r="AO5" s="226" t="s">
        <v>71</v>
      </c>
      <c r="AP5" s="228" t="s">
        <v>91</v>
      </c>
      <c r="AQ5" s="2"/>
      <c r="AR5" s="230" t="s">
        <v>92</v>
      </c>
      <c r="AS5" s="2"/>
      <c r="AT5" s="224" t="s">
        <v>65</v>
      </c>
      <c r="AU5" s="226" t="s">
        <v>66</v>
      </c>
      <c r="AV5" s="226" t="s">
        <v>88</v>
      </c>
      <c r="AW5" s="226" t="s">
        <v>68</v>
      </c>
      <c r="AX5" s="226" t="s">
        <v>89</v>
      </c>
      <c r="AY5" s="228" t="s">
        <v>90</v>
      </c>
      <c r="AZ5" s="2"/>
      <c r="BA5" s="224" t="s">
        <v>70</v>
      </c>
      <c r="BB5" s="226" t="s">
        <v>71</v>
      </c>
      <c r="BC5" s="228" t="s">
        <v>91</v>
      </c>
      <c r="BD5" s="1"/>
      <c r="BE5" s="232" t="s">
        <v>92</v>
      </c>
    </row>
    <row r="6" spans="1:57" x14ac:dyDescent="0.2">
      <c r="A6" s="31"/>
      <c r="B6" s="31"/>
      <c r="C6" s="2"/>
      <c r="D6" s="221"/>
      <c r="E6" s="223"/>
      <c r="F6" s="4"/>
      <c r="G6" s="225"/>
      <c r="H6" s="227"/>
      <c r="I6" s="227"/>
      <c r="J6" s="227"/>
      <c r="K6" s="227"/>
      <c r="L6" s="229"/>
      <c r="M6" s="4"/>
      <c r="N6" s="225"/>
      <c r="O6" s="227"/>
      <c r="P6" s="229"/>
      <c r="Q6" s="2"/>
      <c r="R6" s="231"/>
      <c r="S6" s="2"/>
      <c r="T6" s="225"/>
      <c r="U6" s="227"/>
      <c r="V6" s="227"/>
      <c r="W6" s="227"/>
      <c r="X6" s="227"/>
      <c r="Y6" s="229"/>
      <c r="Z6" s="2"/>
      <c r="AA6" s="225"/>
      <c r="AB6" s="227"/>
      <c r="AC6" s="229"/>
      <c r="AD6" s="1"/>
      <c r="AE6" s="233"/>
      <c r="AF6" s="37"/>
      <c r="AG6" s="225"/>
      <c r="AH6" s="227"/>
      <c r="AI6" s="227"/>
      <c r="AJ6" s="227"/>
      <c r="AK6" s="227"/>
      <c r="AL6" s="229"/>
      <c r="AM6" s="4"/>
      <c r="AN6" s="225"/>
      <c r="AO6" s="227"/>
      <c r="AP6" s="229"/>
      <c r="AQ6" s="2"/>
      <c r="AR6" s="231"/>
      <c r="AS6" s="2"/>
      <c r="AT6" s="225"/>
      <c r="AU6" s="227"/>
      <c r="AV6" s="227"/>
      <c r="AW6" s="227"/>
      <c r="AX6" s="227"/>
      <c r="AY6" s="229"/>
      <c r="AZ6" s="2"/>
      <c r="BA6" s="225"/>
      <c r="BB6" s="227"/>
      <c r="BC6" s="229"/>
      <c r="BD6" s="1"/>
      <c r="BE6" s="233"/>
    </row>
    <row r="7" spans="1:57" ht="14.25" x14ac:dyDescent="0.2">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x14ac:dyDescent="0.2">
      <c r="A8" s="18" t="s">
        <v>13</v>
      </c>
      <c r="B8" s="2" t="str">
        <f>TRIM(A8)</f>
        <v>United States</v>
      </c>
      <c r="C8" s="8"/>
      <c r="D8" s="22" t="s">
        <v>93</v>
      </c>
      <c r="E8" s="25" t="s">
        <v>94</v>
      </c>
      <c r="F8" s="2"/>
      <c r="G8" s="149">
        <v>58.757034461950703</v>
      </c>
      <c r="H8" s="150">
        <v>68.971103545846105</v>
      </c>
      <c r="I8" s="150">
        <v>72.905030621424899</v>
      </c>
      <c r="J8" s="150">
        <v>73.142340758877907</v>
      </c>
      <c r="K8" s="150">
        <v>71.599401098685703</v>
      </c>
      <c r="L8" s="151">
        <v>69.075041083736807</v>
      </c>
      <c r="M8" s="152"/>
      <c r="N8" s="153">
        <v>77.063413121510607</v>
      </c>
      <c r="O8" s="154">
        <v>78.980555662567795</v>
      </c>
      <c r="P8" s="155">
        <v>78.021984392039201</v>
      </c>
      <c r="Q8" s="152"/>
      <c r="R8" s="156">
        <v>71.631321215692594</v>
      </c>
      <c r="S8" s="157"/>
      <c r="T8" s="149">
        <v>-2.6179393544664702</v>
      </c>
      <c r="U8" s="150">
        <v>-2.8704600343560198</v>
      </c>
      <c r="V8" s="150">
        <v>-3.3219220010211599</v>
      </c>
      <c r="W8" s="150">
        <v>-3.42108571871182</v>
      </c>
      <c r="X8" s="150">
        <v>-2.6340490715235401</v>
      </c>
      <c r="Y8" s="151">
        <v>-2.9914871923164101</v>
      </c>
      <c r="Z8" s="152"/>
      <c r="AA8" s="153">
        <v>-1.9296897232999699</v>
      </c>
      <c r="AB8" s="154">
        <v>-1.5823350912970999</v>
      </c>
      <c r="AC8" s="155">
        <v>-1.7541856128989599</v>
      </c>
      <c r="AD8" s="152"/>
      <c r="AE8" s="156">
        <v>-2.6097730687524501</v>
      </c>
      <c r="AF8" s="28"/>
      <c r="AG8" s="149">
        <v>56.260547186134097</v>
      </c>
      <c r="AH8" s="150">
        <v>64.178992114529706</v>
      </c>
      <c r="AI8" s="150">
        <v>67.837731498191403</v>
      </c>
      <c r="AJ8" s="150">
        <v>67.870144965546501</v>
      </c>
      <c r="AK8" s="150">
        <v>68.206993835478698</v>
      </c>
      <c r="AL8" s="151">
        <v>64.871161092504494</v>
      </c>
      <c r="AM8" s="152"/>
      <c r="AN8" s="153">
        <v>75.236703808745204</v>
      </c>
      <c r="AO8" s="154">
        <v>76.0207833622447</v>
      </c>
      <c r="AP8" s="155">
        <v>75.628743585494902</v>
      </c>
      <c r="AQ8" s="152"/>
      <c r="AR8" s="156">
        <v>67.944888500582294</v>
      </c>
      <c r="AS8" s="157"/>
      <c r="AT8" s="149">
        <v>-1.63174907652278</v>
      </c>
      <c r="AU8" s="150">
        <v>-1.78530080209008</v>
      </c>
      <c r="AV8" s="150">
        <v>-1.1344739041340199</v>
      </c>
      <c r="AW8" s="150">
        <v>-2.2895430763816602</v>
      </c>
      <c r="AX8" s="150">
        <v>-3.0575559268628498</v>
      </c>
      <c r="AY8" s="151">
        <v>-2.00020445765553</v>
      </c>
      <c r="AZ8" s="152"/>
      <c r="BA8" s="153">
        <v>-0.76977348693167502</v>
      </c>
      <c r="BB8" s="154">
        <v>-0.97650040889959999</v>
      </c>
      <c r="BC8" s="155">
        <v>-0.87378088921044395</v>
      </c>
      <c r="BD8" s="152"/>
      <c r="BE8" s="156">
        <v>-1.64467458272135</v>
      </c>
    </row>
    <row r="9" spans="1:57" x14ac:dyDescent="0.2">
      <c r="A9" s="19" t="s">
        <v>95</v>
      </c>
      <c r="B9" s="2" t="str">
        <f>TRIM(A9)</f>
        <v>Virginia</v>
      </c>
      <c r="C9" s="9"/>
      <c r="D9" s="23" t="s">
        <v>93</v>
      </c>
      <c r="E9" s="26" t="s">
        <v>94</v>
      </c>
      <c r="F9" s="2"/>
      <c r="G9" s="158">
        <v>58.062003618410898</v>
      </c>
      <c r="H9" s="152">
        <v>70.939253626077004</v>
      </c>
      <c r="I9" s="152">
        <v>74.886388028579304</v>
      </c>
      <c r="J9" s="152">
        <v>76.431265523902894</v>
      </c>
      <c r="K9" s="152">
        <v>73.368495292999199</v>
      </c>
      <c r="L9" s="159">
        <v>70.737481217993903</v>
      </c>
      <c r="M9" s="152"/>
      <c r="N9" s="160">
        <v>78.209806507006803</v>
      </c>
      <c r="O9" s="161">
        <v>78.757058679106294</v>
      </c>
      <c r="P9" s="162">
        <v>78.483432593056506</v>
      </c>
      <c r="Q9" s="152"/>
      <c r="R9" s="163">
        <v>72.950610182297495</v>
      </c>
      <c r="S9" s="157"/>
      <c r="T9" s="158">
        <v>0.16968475871446401</v>
      </c>
      <c r="U9" s="152">
        <v>-1.6253949188671499</v>
      </c>
      <c r="V9" s="152">
        <v>-1.00123100391814</v>
      </c>
      <c r="W9" s="152">
        <v>1.32392160046929</v>
      </c>
      <c r="X9" s="152">
        <v>3.2650813263608001</v>
      </c>
      <c r="Y9" s="159">
        <v>0.422305096653879</v>
      </c>
      <c r="Z9" s="152"/>
      <c r="AA9" s="160">
        <v>2.3589157243889201</v>
      </c>
      <c r="AB9" s="161">
        <v>2.2887954312476002</v>
      </c>
      <c r="AC9" s="162">
        <v>2.3237213306627802</v>
      </c>
      <c r="AD9" s="152"/>
      <c r="AE9" s="163">
        <v>0.99920416704227499</v>
      </c>
      <c r="AF9" s="29"/>
      <c r="AG9" s="158">
        <v>56.507259472006297</v>
      </c>
      <c r="AH9" s="152">
        <v>66.217613061710296</v>
      </c>
      <c r="AI9" s="152">
        <v>69.990068949366105</v>
      </c>
      <c r="AJ9" s="152">
        <v>70.389621094766298</v>
      </c>
      <c r="AK9" s="152">
        <v>69.460341653852495</v>
      </c>
      <c r="AL9" s="159">
        <v>66.513682283632505</v>
      </c>
      <c r="AM9" s="152"/>
      <c r="AN9" s="160">
        <v>76.862425016073999</v>
      </c>
      <c r="AO9" s="161">
        <v>76.217039317960598</v>
      </c>
      <c r="AP9" s="162">
        <v>76.539732167017306</v>
      </c>
      <c r="AQ9" s="152"/>
      <c r="AR9" s="163">
        <v>69.378541873011002</v>
      </c>
      <c r="AS9" s="157"/>
      <c r="AT9" s="158">
        <v>2.6542625190557301</v>
      </c>
      <c r="AU9" s="152">
        <v>0.48586586889370298</v>
      </c>
      <c r="AV9" s="152">
        <v>1.7292352892935701</v>
      </c>
      <c r="AW9" s="152">
        <v>1.57748880201692</v>
      </c>
      <c r="AX9" s="152">
        <v>1.6209715003315099</v>
      </c>
      <c r="AY9" s="159">
        <v>1.57890730871392</v>
      </c>
      <c r="AZ9" s="152"/>
      <c r="BA9" s="160">
        <v>3.9233772604605699</v>
      </c>
      <c r="BB9" s="161">
        <v>3.4240119432306901</v>
      </c>
      <c r="BC9" s="162">
        <v>3.67414594937192</v>
      </c>
      <c r="BD9" s="152"/>
      <c r="BE9" s="163">
        <v>2.2301855617593498</v>
      </c>
    </row>
    <row r="10" spans="1:57" x14ac:dyDescent="0.2">
      <c r="A10" s="20" t="s">
        <v>41</v>
      </c>
      <c r="B10" s="2" t="str">
        <f t="shared" ref="B10:B45" si="0">TRIM(A10)</f>
        <v>Norfolk/Virginia Beach, VA</v>
      </c>
      <c r="C10" s="2"/>
      <c r="D10" s="23" t="s">
        <v>93</v>
      </c>
      <c r="E10" s="26" t="s">
        <v>94</v>
      </c>
      <c r="F10" s="2"/>
      <c r="G10" s="158">
        <v>62.9549338162156</v>
      </c>
      <c r="H10" s="152">
        <v>71.858501874569598</v>
      </c>
      <c r="I10" s="152">
        <v>75.123058481471006</v>
      </c>
      <c r="J10" s="152">
        <v>77.367441148715798</v>
      </c>
      <c r="K10" s="152">
        <v>77.163406360784506</v>
      </c>
      <c r="L10" s="159">
        <v>72.893468336351305</v>
      </c>
      <c r="M10" s="152"/>
      <c r="N10" s="160">
        <v>85.656354408426594</v>
      </c>
      <c r="O10" s="161">
        <v>87.936443163559304</v>
      </c>
      <c r="P10" s="162">
        <v>86.796398785993006</v>
      </c>
      <c r="Q10" s="152"/>
      <c r="R10" s="163">
        <v>76.865734179106099</v>
      </c>
      <c r="S10" s="157"/>
      <c r="T10" s="158">
        <v>-7.3268260864819998</v>
      </c>
      <c r="U10" s="152">
        <v>-7.9263591365404702</v>
      </c>
      <c r="V10" s="152">
        <v>-5.8074090025120402</v>
      </c>
      <c r="W10" s="152">
        <v>-0.80908462566087702</v>
      </c>
      <c r="X10" s="152">
        <v>-0.88198178635917301</v>
      </c>
      <c r="Y10" s="159">
        <v>-4.4847074892746601</v>
      </c>
      <c r="Z10" s="152"/>
      <c r="AA10" s="160">
        <v>0.19533613474539099</v>
      </c>
      <c r="AB10" s="161">
        <v>0.80072210387936404</v>
      </c>
      <c r="AC10" s="162">
        <v>0.50109333114980303</v>
      </c>
      <c r="AD10" s="152"/>
      <c r="AE10" s="163">
        <v>-2.9310861018924701</v>
      </c>
      <c r="AF10" s="29"/>
      <c r="AG10" s="158">
        <v>63.898183861656698</v>
      </c>
      <c r="AH10" s="152">
        <v>68.804439449283507</v>
      </c>
      <c r="AI10" s="152">
        <v>71.513438321549799</v>
      </c>
      <c r="AJ10" s="152">
        <v>72.205135404170605</v>
      </c>
      <c r="AK10" s="152">
        <v>76.289593915107503</v>
      </c>
      <c r="AL10" s="159">
        <v>70.543442183470702</v>
      </c>
      <c r="AM10" s="152"/>
      <c r="AN10" s="160">
        <v>87.275070828760306</v>
      </c>
      <c r="AO10" s="161">
        <v>86.243906174225899</v>
      </c>
      <c r="AP10" s="162">
        <v>86.759488501493095</v>
      </c>
      <c r="AQ10" s="152"/>
      <c r="AR10" s="163">
        <v>75.177612119930103</v>
      </c>
      <c r="AS10" s="157"/>
      <c r="AT10" s="158">
        <v>3.2183109186646299</v>
      </c>
      <c r="AU10" s="152">
        <v>-1.53233040138794</v>
      </c>
      <c r="AV10" s="152">
        <v>-0.79118984808822401</v>
      </c>
      <c r="AW10" s="152">
        <v>-2.51023442714156</v>
      </c>
      <c r="AX10" s="152">
        <v>-2.3433897191281399</v>
      </c>
      <c r="AY10" s="159">
        <v>-0.93775652660188802</v>
      </c>
      <c r="AZ10" s="152"/>
      <c r="BA10" s="160">
        <v>2.93911709798406</v>
      </c>
      <c r="BB10" s="161">
        <v>2.8573474622792601</v>
      </c>
      <c r="BC10" s="162">
        <v>2.8984590004567301</v>
      </c>
      <c r="BD10" s="152"/>
      <c r="BE10" s="163">
        <v>0.295711180432568</v>
      </c>
    </row>
    <row r="11" spans="1:57" x14ac:dyDescent="0.2">
      <c r="A11" s="20" t="s">
        <v>96</v>
      </c>
      <c r="B11" s="2" t="s">
        <v>57</v>
      </c>
      <c r="C11" s="2"/>
      <c r="D11" s="23" t="s">
        <v>93</v>
      </c>
      <c r="E11" s="26" t="s">
        <v>94</v>
      </c>
      <c r="F11" s="2"/>
      <c r="G11" s="158">
        <v>60.186133879781401</v>
      </c>
      <c r="H11" s="152">
        <v>76.694842896174805</v>
      </c>
      <c r="I11" s="152">
        <v>81.305498633879694</v>
      </c>
      <c r="J11" s="152">
        <v>82.103825136612002</v>
      </c>
      <c r="K11" s="152">
        <v>77.433401639344197</v>
      </c>
      <c r="L11" s="159">
        <v>75.544740437158396</v>
      </c>
      <c r="M11" s="152"/>
      <c r="N11" s="160">
        <v>78.603142076502706</v>
      </c>
      <c r="O11" s="161">
        <v>77.032103825136602</v>
      </c>
      <c r="P11" s="162">
        <v>77.817622950819597</v>
      </c>
      <c r="Q11" s="152"/>
      <c r="R11" s="163">
        <v>76.194135441061604</v>
      </c>
      <c r="S11" s="157"/>
      <c r="T11" s="158">
        <v>9.0235400535608807</v>
      </c>
      <c r="U11" s="152">
        <v>7.7918309299783797</v>
      </c>
      <c r="V11" s="152">
        <v>6.9910725367935296</v>
      </c>
      <c r="W11" s="152">
        <v>11.706987362018801</v>
      </c>
      <c r="X11" s="152">
        <v>17.0327763294815</v>
      </c>
      <c r="Y11" s="159">
        <v>10.441806146364</v>
      </c>
      <c r="Z11" s="152"/>
      <c r="AA11" s="160">
        <v>16.485717392961099</v>
      </c>
      <c r="AB11" s="161">
        <v>14.725766890213601</v>
      </c>
      <c r="AC11" s="162">
        <v>15.607926844289</v>
      </c>
      <c r="AD11" s="152"/>
      <c r="AE11" s="163">
        <v>11.9009532999954</v>
      </c>
      <c r="AF11" s="29"/>
      <c r="AG11" s="158">
        <v>52.762124316939797</v>
      </c>
      <c r="AH11" s="152">
        <v>65.422216530054598</v>
      </c>
      <c r="AI11" s="152">
        <v>70.566512978142001</v>
      </c>
      <c r="AJ11" s="152">
        <v>72.6498463114754</v>
      </c>
      <c r="AK11" s="152">
        <v>71.994535519125606</v>
      </c>
      <c r="AL11" s="159">
        <v>66.679047131147499</v>
      </c>
      <c r="AM11" s="152"/>
      <c r="AN11" s="160">
        <v>79.121840846994502</v>
      </c>
      <c r="AO11" s="161">
        <v>78.263746584699405</v>
      </c>
      <c r="AP11" s="162">
        <v>78.692793715846904</v>
      </c>
      <c r="AQ11" s="152"/>
      <c r="AR11" s="163">
        <v>70.111546155347298</v>
      </c>
      <c r="AS11" s="157"/>
      <c r="AT11" s="158">
        <v>5.36372540462565</v>
      </c>
      <c r="AU11" s="152">
        <v>5.70596062445484</v>
      </c>
      <c r="AV11" s="152">
        <v>6.7263392485212004</v>
      </c>
      <c r="AW11" s="152">
        <v>10.960663144256101</v>
      </c>
      <c r="AX11" s="152">
        <v>14.338704879883799</v>
      </c>
      <c r="AY11" s="159">
        <v>8.7576198766034299</v>
      </c>
      <c r="AZ11" s="152"/>
      <c r="BA11" s="160">
        <v>13.529003778118501</v>
      </c>
      <c r="BB11" s="161">
        <v>10.656942692026099</v>
      </c>
      <c r="BC11" s="162">
        <v>12.0824049083605</v>
      </c>
      <c r="BD11" s="152"/>
      <c r="BE11" s="163">
        <v>9.8008397153837805</v>
      </c>
    </row>
    <row r="12" spans="1:57" x14ac:dyDescent="0.2">
      <c r="A12" s="20" t="s">
        <v>97</v>
      </c>
      <c r="B12" s="2" t="str">
        <f t="shared" si="0"/>
        <v>Virginia Area</v>
      </c>
      <c r="C12" s="2"/>
      <c r="D12" s="23" t="s">
        <v>93</v>
      </c>
      <c r="E12" s="26" t="s">
        <v>94</v>
      </c>
      <c r="F12" s="2"/>
      <c r="G12" s="158">
        <v>50.768307055971803</v>
      </c>
      <c r="H12" s="152">
        <v>63.381440547933003</v>
      </c>
      <c r="I12" s="152">
        <v>66.281215948764697</v>
      </c>
      <c r="J12" s="152">
        <v>67.170717605461505</v>
      </c>
      <c r="K12" s="152">
        <v>67.252996508705905</v>
      </c>
      <c r="L12" s="159">
        <v>62.970935533367403</v>
      </c>
      <c r="M12" s="152"/>
      <c r="N12" s="160">
        <v>73.299384020102707</v>
      </c>
      <c r="O12" s="161">
        <v>71.900642664946901</v>
      </c>
      <c r="P12" s="162">
        <v>72.600013342524804</v>
      </c>
      <c r="Q12" s="152"/>
      <c r="R12" s="163">
        <v>65.722100621698104</v>
      </c>
      <c r="S12" s="157"/>
      <c r="T12" s="158">
        <v>2.6084799032331301</v>
      </c>
      <c r="U12" s="152">
        <v>0.36910983281297999</v>
      </c>
      <c r="V12" s="152">
        <v>3.12930018104344</v>
      </c>
      <c r="W12" s="152">
        <v>2.5926122602139898</v>
      </c>
      <c r="X12" s="152">
        <v>5.9147094756157399</v>
      </c>
      <c r="Y12" s="159">
        <v>2.9385531412720902</v>
      </c>
      <c r="Z12" s="152"/>
      <c r="AA12" s="160">
        <v>2.46033119607088</v>
      </c>
      <c r="AB12" s="161">
        <v>2.0731924804341002</v>
      </c>
      <c r="AC12" s="162">
        <v>2.2682601726531399</v>
      </c>
      <c r="AD12" s="152"/>
      <c r="AE12" s="163">
        <v>2.7260518306261301</v>
      </c>
      <c r="AF12" s="29"/>
      <c r="AG12" s="158">
        <v>49.601041631889899</v>
      </c>
      <c r="AH12" s="152">
        <v>60.098042488787897</v>
      </c>
      <c r="AI12" s="152">
        <v>62.486025906995103</v>
      </c>
      <c r="AJ12" s="152">
        <v>62.766898224108203</v>
      </c>
      <c r="AK12" s="152">
        <v>61.443739328242401</v>
      </c>
      <c r="AL12" s="159">
        <v>59.279928173052198</v>
      </c>
      <c r="AM12" s="152"/>
      <c r="AN12" s="160">
        <v>68.982797265805303</v>
      </c>
      <c r="AO12" s="161">
        <v>68.605705323225607</v>
      </c>
      <c r="AP12" s="162">
        <v>68.794251294515405</v>
      </c>
      <c r="AQ12" s="152"/>
      <c r="AR12" s="163">
        <v>61.998647511444801</v>
      </c>
      <c r="AS12" s="157"/>
      <c r="AT12" s="158">
        <v>2.48822774870942</v>
      </c>
      <c r="AU12" s="152">
        <v>1.1927740424736599</v>
      </c>
      <c r="AV12" s="152">
        <v>3.6018638201751201</v>
      </c>
      <c r="AW12" s="152">
        <v>5.0502876793129303</v>
      </c>
      <c r="AX12" s="152">
        <v>4.5184211958550504</v>
      </c>
      <c r="AY12" s="159">
        <v>3.4059448718619798</v>
      </c>
      <c r="AZ12" s="152"/>
      <c r="BA12" s="160">
        <v>1.8341108276524001</v>
      </c>
      <c r="BB12" s="161">
        <v>1.3723865072663499</v>
      </c>
      <c r="BC12" s="162">
        <v>1.6033568339975099</v>
      </c>
      <c r="BD12" s="152"/>
      <c r="BE12" s="163">
        <v>2.82814552113157</v>
      </c>
    </row>
    <row r="13" spans="1:57" x14ac:dyDescent="0.2">
      <c r="A13" s="33" t="s">
        <v>98</v>
      </c>
      <c r="B13" s="2" t="s">
        <v>34</v>
      </c>
      <c r="C13" s="2"/>
      <c r="D13" s="23" t="s">
        <v>93</v>
      </c>
      <c r="E13" s="26" t="s">
        <v>94</v>
      </c>
      <c r="F13" s="2"/>
      <c r="G13" s="158">
        <v>56.695531090901099</v>
      </c>
      <c r="H13" s="152">
        <v>71.655715591140506</v>
      </c>
      <c r="I13" s="152">
        <v>78.375179496105403</v>
      </c>
      <c r="J13" s="152">
        <v>78.460467342587293</v>
      </c>
      <c r="K13" s="152">
        <v>71.186632435490097</v>
      </c>
      <c r="L13" s="159">
        <v>71.274705191244905</v>
      </c>
      <c r="M13" s="152"/>
      <c r="N13" s="160">
        <v>76.002784909272805</v>
      </c>
      <c r="O13" s="161">
        <v>79.875902863712497</v>
      </c>
      <c r="P13" s="162">
        <v>77.939343886492694</v>
      </c>
      <c r="Q13" s="152"/>
      <c r="R13" s="163">
        <v>73.178887675601402</v>
      </c>
      <c r="S13" s="157"/>
      <c r="T13" s="158">
        <v>-6.2493370374429196</v>
      </c>
      <c r="U13" s="152">
        <v>-5.6154713596437196</v>
      </c>
      <c r="V13" s="152">
        <v>-4.9210234278597396</v>
      </c>
      <c r="W13" s="152">
        <v>-3.0099382017344301</v>
      </c>
      <c r="X13" s="152">
        <v>-1.74528369479707</v>
      </c>
      <c r="Y13" s="159">
        <v>-4.2449041677502199</v>
      </c>
      <c r="Z13" s="152"/>
      <c r="AA13" s="160">
        <v>-1.1131858186330801</v>
      </c>
      <c r="AB13" s="161">
        <v>-1.14357105581709</v>
      </c>
      <c r="AC13" s="162">
        <v>-1.1287582612870799</v>
      </c>
      <c r="AD13" s="152"/>
      <c r="AE13" s="163">
        <v>-3.3176519467368402</v>
      </c>
      <c r="AF13" s="29"/>
      <c r="AG13" s="158">
        <v>58.362600958805203</v>
      </c>
      <c r="AH13" s="152">
        <v>69.377919534615202</v>
      </c>
      <c r="AI13" s="152">
        <v>74.698188712948095</v>
      </c>
      <c r="AJ13" s="152">
        <v>72.760186631191601</v>
      </c>
      <c r="AK13" s="152">
        <v>69.361917199069396</v>
      </c>
      <c r="AL13" s="159">
        <v>68.911947453759197</v>
      </c>
      <c r="AM13" s="152"/>
      <c r="AN13" s="160">
        <v>75.257360500980099</v>
      </c>
      <c r="AO13" s="161">
        <v>74.593755004705699</v>
      </c>
      <c r="AP13" s="162">
        <v>74.925557752842906</v>
      </c>
      <c r="AQ13" s="152"/>
      <c r="AR13" s="163">
        <v>70.630064747247005</v>
      </c>
      <c r="AS13" s="157"/>
      <c r="AT13" s="158">
        <v>-0.69008994708703397</v>
      </c>
      <c r="AU13" s="152">
        <v>-1.7673597464312001</v>
      </c>
      <c r="AV13" s="152">
        <v>-1.4306810301628501</v>
      </c>
      <c r="AW13" s="152">
        <v>-4.1276735871030503</v>
      </c>
      <c r="AX13" s="152">
        <v>-4.5120417734780203</v>
      </c>
      <c r="AY13" s="159">
        <v>-2.5865232946441199</v>
      </c>
      <c r="AZ13" s="152"/>
      <c r="BA13" s="160">
        <v>2.0057504288259298</v>
      </c>
      <c r="BB13" s="161">
        <v>0.224307456113847</v>
      </c>
      <c r="BC13" s="162">
        <v>1.11112693141681</v>
      </c>
      <c r="BD13" s="152"/>
      <c r="BE13" s="163">
        <v>-1.4947573638474401</v>
      </c>
    </row>
    <row r="14" spans="1:57" x14ac:dyDescent="0.2">
      <c r="A14" s="20" t="s">
        <v>99</v>
      </c>
      <c r="B14" s="2" t="str">
        <f t="shared" si="0"/>
        <v>Arlington, VA</v>
      </c>
      <c r="C14" s="2"/>
      <c r="D14" s="23" t="s">
        <v>93</v>
      </c>
      <c r="E14" s="26" t="s">
        <v>94</v>
      </c>
      <c r="F14" s="2"/>
      <c r="G14" s="158">
        <v>63.780359028511</v>
      </c>
      <c r="H14" s="152">
        <v>81.520591341076994</v>
      </c>
      <c r="I14" s="152">
        <v>79.736008447729603</v>
      </c>
      <c r="J14" s="152">
        <v>86.631467793030595</v>
      </c>
      <c r="K14" s="152">
        <v>77.233368532206896</v>
      </c>
      <c r="L14" s="159">
        <v>77.780359028511</v>
      </c>
      <c r="M14" s="152"/>
      <c r="N14" s="160">
        <v>79.968321013727504</v>
      </c>
      <c r="O14" s="161">
        <v>83.833157338965094</v>
      </c>
      <c r="P14" s="162">
        <v>81.900739176346306</v>
      </c>
      <c r="Q14" s="152"/>
      <c r="R14" s="163">
        <v>78.957610499321106</v>
      </c>
      <c r="S14" s="157"/>
      <c r="T14" s="158">
        <v>-2.4796596741241799</v>
      </c>
      <c r="U14" s="152">
        <v>-6.0483439797975</v>
      </c>
      <c r="V14" s="152">
        <v>-14.9728675349055</v>
      </c>
      <c r="W14" s="152">
        <v>-7.4259560996599703</v>
      </c>
      <c r="X14" s="152">
        <v>-7.8723049099173501</v>
      </c>
      <c r="Y14" s="159">
        <v>-8.1395652356411397</v>
      </c>
      <c r="Z14" s="152"/>
      <c r="AA14" s="160">
        <v>-4.12522772502163</v>
      </c>
      <c r="AB14" s="161">
        <v>1.2234103965487799</v>
      </c>
      <c r="AC14" s="162">
        <v>-1.4603879370717401</v>
      </c>
      <c r="AD14" s="152"/>
      <c r="AE14" s="163">
        <v>-6.2564393675503496</v>
      </c>
      <c r="AF14" s="29"/>
      <c r="AG14" s="158">
        <v>59.201352207901898</v>
      </c>
      <c r="AH14" s="152">
        <v>72.153569919729605</v>
      </c>
      <c r="AI14" s="152">
        <v>77.513730460498493</v>
      </c>
      <c r="AJ14" s="152">
        <v>80.500105618926895</v>
      </c>
      <c r="AK14" s="152">
        <v>77.9124419095901</v>
      </c>
      <c r="AL14" s="159">
        <v>73.456842283155098</v>
      </c>
      <c r="AM14" s="152"/>
      <c r="AN14" s="160">
        <v>82.166244190959006</v>
      </c>
      <c r="AO14" s="161">
        <v>76.850971694127495</v>
      </c>
      <c r="AP14" s="162">
        <v>79.508607942543307</v>
      </c>
      <c r="AQ14" s="152"/>
      <c r="AR14" s="163">
        <v>75.185970365452505</v>
      </c>
      <c r="AS14" s="157"/>
      <c r="AT14" s="158">
        <v>-5.5704296413662497</v>
      </c>
      <c r="AU14" s="152">
        <v>-6.0758936503388501</v>
      </c>
      <c r="AV14" s="152">
        <v>-5.0798236932015701</v>
      </c>
      <c r="AW14" s="152">
        <v>-4.4776824203071701</v>
      </c>
      <c r="AX14" s="152">
        <v>-6.0917102184427403</v>
      </c>
      <c r="AY14" s="159">
        <v>-5.4392268490294304</v>
      </c>
      <c r="AZ14" s="152"/>
      <c r="BA14" s="160">
        <v>3.6570307345501298</v>
      </c>
      <c r="BB14" s="161">
        <v>1.90637857858009</v>
      </c>
      <c r="BC14" s="162">
        <v>2.8035147184948599</v>
      </c>
      <c r="BD14" s="152"/>
      <c r="BE14" s="163">
        <v>-3.0915085133332401</v>
      </c>
    </row>
    <row r="15" spans="1:57" x14ac:dyDescent="0.2">
      <c r="A15" s="20" t="s">
        <v>38</v>
      </c>
      <c r="B15" s="2" t="str">
        <f t="shared" si="0"/>
        <v>Suburban Virginia Area</v>
      </c>
      <c r="C15" s="2"/>
      <c r="D15" s="23" t="s">
        <v>93</v>
      </c>
      <c r="E15" s="26" t="s">
        <v>94</v>
      </c>
      <c r="F15" s="2"/>
      <c r="G15" s="158">
        <v>56.824877250409102</v>
      </c>
      <c r="H15" s="152">
        <v>71.587561374795399</v>
      </c>
      <c r="I15" s="152">
        <v>77.888707037643201</v>
      </c>
      <c r="J15" s="152">
        <v>78.232405891980306</v>
      </c>
      <c r="K15" s="152">
        <v>71.9803600654664</v>
      </c>
      <c r="L15" s="159">
        <v>71.302782324058896</v>
      </c>
      <c r="M15" s="152"/>
      <c r="N15" s="160">
        <v>70.507364975450002</v>
      </c>
      <c r="O15" s="161">
        <v>74.762684124386197</v>
      </c>
      <c r="P15" s="162">
        <v>72.6350245499181</v>
      </c>
      <c r="Q15" s="152"/>
      <c r="R15" s="163">
        <v>71.683422960018703</v>
      </c>
      <c r="S15" s="157"/>
      <c r="T15" s="158">
        <v>2.4990861894534202</v>
      </c>
      <c r="U15" s="152">
        <v>-1.3596554723165499</v>
      </c>
      <c r="V15" s="152">
        <v>1.6271663436597801</v>
      </c>
      <c r="W15" s="152">
        <v>2.2281299617297199</v>
      </c>
      <c r="X15" s="152">
        <v>10.998429299945901</v>
      </c>
      <c r="Y15" s="159">
        <v>3.0295584846791601</v>
      </c>
      <c r="Z15" s="152"/>
      <c r="AA15" s="160">
        <v>-2.0099685857649399</v>
      </c>
      <c r="AB15" s="161">
        <v>-7.0288132826543404</v>
      </c>
      <c r="AC15" s="162">
        <v>-4.6587435045885401</v>
      </c>
      <c r="AD15" s="152"/>
      <c r="AE15" s="163">
        <v>0.67912321475621296</v>
      </c>
      <c r="AF15" s="29"/>
      <c r="AG15" s="158">
        <v>54.967266775777397</v>
      </c>
      <c r="AH15" s="152">
        <v>68.2896890343698</v>
      </c>
      <c r="AI15" s="152">
        <v>73.134206219312603</v>
      </c>
      <c r="AJ15" s="152">
        <v>71.485270049099796</v>
      </c>
      <c r="AK15" s="152">
        <v>67.348608837970502</v>
      </c>
      <c r="AL15" s="159">
        <v>67.045008183305995</v>
      </c>
      <c r="AM15" s="152"/>
      <c r="AN15" s="160">
        <v>71.513911620294493</v>
      </c>
      <c r="AO15" s="161">
        <v>71.235679214402595</v>
      </c>
      <c r="AP15" s="162">
        <v>71.374795417348594</v>
      </c>
      <c r="AQ15" s="152"/>
      <c r="AR15" s="163">
        <v>68.282090250175301</v>
      </c>
      <c r="AS15" s="157"/>
      <c r="AT15" s="158">
        <v>4.3198038289728897</v>
      </c>
      <c r="AU15" s="152">
        <v>2.0864358142756698</v>
      </c>
      <c r="AV15" s="152">
        <v>4.1893328232315401</v>
      </c>
      <c r="AW15" s="152">
        <v>1.72775993505095</v>
      </c>
      <c r="AX15" s="152">
        <v>3.73837798617578</v>
      </c>
      <c r="AY15" s="159">
        <v>3.1552394722727501</v>
      </c>
      <c r="AZ15" s="152"/>
      <c r="BA15" s="160">
        <v>1.8869366859305401</v>
      </c>
      <c r="BB15" s="161">
        <v>-1.95484978629207</v>
      </c>
      <c r="BC15" s="162">
        <v>-6.7124632359477798E-2</v>
      </c>
      <c r="BD15" s="152"/>
      <c r="BE15" s="163">
        <v>2.17130720697683</v>
      </c>
    </row>
    <row r="16" spans="1:57" x14ac:dyDescent="0.2">
      <c r="A16" s="20" t="s">
        <v>100</v>
      </c>
      <c r="B16" s="2" t="str">
        <f t="shared" si="0"/>
        <v>Alexandria, VA</v>
      </c>
      <c r="C16" s="2"/>
      <c r="D16" s="23" t="s">
        <v>93</v>
      </c>
      <c r="E16" s="26" t="s">
        <v>94</v>
      </c>
      <c r="F16" s="2"/>
      <c r="G16" s="158">
        <v>52.838073128264597</v>
      </c>
      <c r="H16" s="152">
        <v>63.575159605339501</v>
      </c>
      <c r="I16" s="152">
        <v>73.313987231572796</v>
      </c>
      <c r="J16" s="152">
        <v>73.116656993615706</v>
      </c>
      <c r="K16" s="152">
        <v>64.735925710969198</v>
      </c>
      <c r="L16" s="159">
        <v>65.515960533952395</v>
      </c>
      <c r="M16" s="152"/>
      <c r="N16" s="160">
        <v>71.143354614045194</v>
      </c>
      <c r="O16" s="161">
        <v>76.784677887405607</v>
      </c>
      <c r="P16" s="162">
        <v>73.964016250725393</v>
      </c>
      <c r="Q16" s="152"/>
      <c r="R16" s="163">
        <v>67.929690738744696</v>
      </c>
      <c r="S16" s="157"/>
      <c r="T16" s="158">
        <v>0.98720466766343895</v>
      </c>
      <c r="U16" s="152">
        <v>-3.4157340124531301</v>
      </c>
      <c r="V16" s="152">
        <v>-4.1448955827608502</v>
      </c>
      <c r="W16" s="152">
        <v>-2.7283318606752398</v>
      </c>
      <c r="X16" s="152">
        <v>-7.1124221402764798</v>
      </c>
      <c r="Y16" s="159">
        <v>-3.5081165068281601</v>
      </c>
      <c r="Z16" s="152"/>
      <c r="AA16" s="160">
        <v>-3.9963896121564901</v>
      </c>
      <c r="AB16" s="161">
        <v>0.54472794149401704</v>
      </c>
      <c r="AC16" s="162">
        <v>-1.69167136954541</v>
      </c>
      <c r="AD16" s="152"/>
      <c r="AE16" s="163">
        <v>-2.95026432869658</v>
      </c>
      <c r="AF16" s="29"/>
      <c r="AG16" s="158">
        <v>56.369445251234303</v>
      </c>
      <c r="AH16" s="152">
        <v>64.923032239326105</v>
      </c>
      <c r="AI16" s="152">
        <v>69.229205980548699</v>
      </c>
      <c r="AJ16" s="152">
        <v>67.934388155029694</v>
      </c>
      <c r="AK16" s="152">
        <v>65.037015532007501</v>
      </c>
      <c r="AL16" s="159">
        <v>64.699323441447106</v>
      </c>
      <c r="AM16" s="152"/>
      <c r="AN16" s="160">
        <v>72.318188416315806</v>
      </c>
      <c r="AO16" s="161">
        <v>73.398170997241905</v>
      </c>
      <c r="AP16" s="162">
        <v>72.858179706778898</v>
      </c>
      <c r="AQ16" s="152"/>
      <c r="AR16" s="163">
        <v>67.030715307878907</v>
      </c>
      <c r="AS16" s="157"/>
      <c r="AT16" s="158">
        <v>5.5350107006567901</v>
      </c>
      <c r="AU16" s="152">
        <v>0.74444181881637606</v>
      </c>
      <c r="AV16" s="152">
        <v>-3.0393552991320099</v>
      </c>
      <c r="AW16" s="152">
        <v>-3.28439815074444</v>
      </c>
      <c r="AX16" s="152">
        <v>-2.4233452365599999</v>
      </c>
      <c r="AY16" s="159">
        <v>-0.81331143210393297</v>
      </c>
      <c r="AZ16" s="152"/>
      <c r="BA16" s="160">
        <v>6.5754681376106801</v>
      </c>
      <c r="BB16" s="161">
        <v>8.3283809067327592</v>
      </c>
      <c r="BC16" s="162">
        <v>7.4512713554846197</v>
      </c>
      <c r="BD16" s="152"/>
      <c r="BE16" s="163">
        <v>1.61430071722987</v>
      </c>
    </row>
    <row r="17" spans="1:57" x14ac:dyDescent="0.2">
      <c r="A17" s="20" t="s">
        <v>37</v>
      </c>
      <c r="B17" s="2" t="str">
        <f t="shared" si="0"/>
        <v>Fairfax/Tysons Corner, VA</v>
      </c>
      <c r="C17" s="2"/>
      <c r="D17" s="23" t="s">
        <v>93</v>
      </c>
      <c r="E17" s="26" t="s">
        <v>94</v>
      </c>
      <c r="F17" s="2"/>
      <c r="G17" s="158">
        <v>59.611829944547097</v>
      </c>
      <c r="H17" s="152">
        <v>76.455637707948199</v>
      </c>
      <c r="I17" s="152">
        <v>84.9353049907578</v>
      </c>
      <c r="J17" s="152">
        <v>85.732439926062796</v>
      </c>
      <c r="K17" s="152">
        <v>72.562384473197696</v>
      </c>
      <c r="L17" s="159">
        <v>75.859519408502706</v>
      </c>
      <c r="M17" s="152"/>
      <c r="N17" s="160">
        <v>75.219500924214401</v>
      </c>
      <c r="O17" s="161">
        <v>78.431146025877993</v>
      </c>
      <c r="P17" s="162">
        <v>76.825323475046204</v>
      </c>
      <c r="Q17" s="152"/>
      <c r="R17" s="163">
        <v>76.135463427515106</v>
      </c>
      <c r="S17" s="157"/>
      <c r="T17" s="158">
        <v>-3.9581086328875998</v>
      </c>
      <c r="U17" s="152">
        <v>-2.7211240447074099</v>
      </c>
      <c r="V17" s="152">
        <v>-3.0798228131023402</v>
      </c>
      <c r="W17" s="152">
        <v>-1.2948882430197399</v>
      </c>
      <c r="X17" s="152">
        <v>-3.82901179332314</v>
      </c>
      <c r="Y17" s="159">
        <v>-2.8950209455791298</v>
      </c>
      <c r="Z17" s="152"/>
      <c r="AA17" s="160">
        <v>1.5068835729296901</v>
      </c>
      <c r="AB17" s="161">
        <v>1.5797110311475</v>
      </c>
      <c r="AC17" s="162">
        <v>1.5440453786486901</v>
      </c>
      <c r="AD17" s="152"/>
      <c r="AE17" s="163">
        <v>-1.6555498980280601</v>
      </c>
      <c r="AF17" s="29"/>
      <c r="AG17" s="158">
        <v>58.771372458410298</v>
      </c>
      <c r="AH17" s="152">
        <v>71.716150646949998</v>
      </c>
      <c r="AI17" s="152">
        <v>78.439810536044305</v>
      </c>
      <c r="AJ17" s="152">
        <v>76.233248613678299</v>
      </c>
      <c r="AK17" s="152">
        <v>66.895794824399204</v>
      </c>
      <c r="AL17" s="159">
        <v>70.411275415896398</v>
      </c>
      <c r="AM17" s="152"/>
      <c r="AN17" s="160">
        <v>72.2129158964879</v>
      </c>
      <c r="AO17" s="161">
        <v>72.816543438077602</v>
      </c>
      <c r="AP17" s="162">
        <v>72.514729667282793</v>
      </c>
      <c r="AQ17" s="152"/>
      <c r="AR17" s="163">
        <v>71.012262344863998</v>
      </c>
      <c r="AS17" s="157"/>
      <c r="AT17" s="158">
        <v>1.75602453842999</v>
      </c>
      <c r="AU17" s="152">
        <v>-0.60328386159057401</v>
      </c>
      <c r="AV17" s="152">
        <v>-0.471528104642086</v>
      </c>
      <c r="AW17" s="152">
        <v>-3.4078955407181302</v>
      </c>
      <c r="AX17" s="152">
        <v>-6.1168122677744003</v>
      </c>
      <c r="AY17" s="159">
        <v>-1.9060518908570201</v>
      </c>
      <c r="AZ17" s="152"/>
      <c r="BA17" s="160">
        <v>4.42722209548731</v>
      </c>
      <c r="BB17" s="161">
        <v>3.57972039555851</v>
      </c>
      <c r="BC17" s="162">
        <v>3.9999810832198901</v>
      </c>
      <c r="BD17" s="152"/>
      <c r="BE17" s="163">
        <v>-0.25338389370789099</v>
      </c>
    </row>
    <row r="18" spans="1:57" x14ac:dyDescent="0.2">
      <c r="A18" s="20" t="s">
        <v>39</v>
      </c>
      <c r="B18" s="2" t="str">
        <f t="shared" si="0"/>
        <v>I-95 Fredericksburg, VA</v>
      </c>
      <c r="C18" s="2"/>
      <c r="D18" s="23" t="s">
        <v>93</v>
      </c>
      <c r="E18" s="26" t="s">
        <v>94</v>
      </c>
      <c r="F18" s="2"/>
      <c r="G18" s="158">
        <v>54.151464897733497</v>
      </c>
      <c r="H18" s="152">
        <v>63.969043670536202</v>
      </c>
      <c r="I18" s="152">
        <v>67.374239911553303</v>
      </c>
      <c r="J18" s="152">
        <v>67.783305693753405</v>
      </c>
      <c r="K18" s="152">
        <v>67.396351575455995</v>
      </c>
      <c r="L18" s="159">
        <v>64.134881149806503</v>
      </c>
      <c r="M18" s="152"/>
      <c r="N18" s="160">
        <v>77.755666113874994</v>
      </c>
      <c r="O18" s="161">
        <v>79.834162520729606</v>
      </c>
      <c r="P18" s="162">
        <v>78.7949143173023</v>
      </c>
      <c r="Q18" s="152"/>
      <c r="R18" s="163">
        <v>68.323462054805304</v>
      </c>
      <c r="S18" s="157"/>
      <c r="T18" s="158">
        <v>-0.70297178203851396</v>
      </c>
      <c r="U18" s="152">
        <v>-0.28800553013157298</v>
      </c>
      <c r="V18" s="152">
        <v>1.7750700358846001</v>
      </c>
      <c r="W18" s="152">
        <v>-0.60771833491781302</v>
      </c>
      <c r="X18" s="152">
        <v>1.4502435045042199</v>
      </c>
      <c r="Y18" s="159">
        <v>0.36177538915513302</v>
      </c>
      <c r="Z18" s="152"/>
      <c r="AA18" s="160">
        <v>3.41636550137029</v>
      </c>
      <c r="AB18" s="161">
        <v>3.3688097045041099</v>
      </c>
      <c r="AC18" s="162">
        <v>3.3922685221745401</v>
      </c>
      <c r="AD18" s="152"/>
      <c r="AE18" s="163">
        <v>1.34051832354444</v>
      </c>
      <c r="AF18" s="29"/>
      <c r="AG18" s="158">
        <v>52.772249861802102</v>
      </c>
      <c r="AH18" s="152">
        <v>61.105583195135402</v>
      </c>
      <c r="AI18" s="152">
        <v>63.554449972360402</v>
      </c>
      <c r="AJ18" s="152">
        <v>64.129353233830798</v>
      </c>
      <c r="AK18" s="152">
        <v>64.278606965174106</v>
      </c>
      <c r="AL18" s="159">
        <v>61.168048645660498</v>
      </c>
      <c r="AM18" s="152"/>
      <c r="AN18" s="160">
        <v>73.175787728026506</v>
      </c>
      <c r="AO18" s="161">
        <v>74.593698175787694</v>
      </c>
      <c r="AP18" s="162">
        <v>73.8847429519071</v>
      </c>
      <c r="AQ18" s="152"/>
      <c r="AR18" s="163">
        <v>64.8013898760167</v>
      </c>
      <c r="AS18" s="157"/>
      <c r="AT18" s="158">
        <v>-4.0125016946011298</v>
      </c>
      <c r="AU18" s="152">
        <v>-0.98812344536385599</v>
      </c>
      <c r="AV18" s="152">
        <v>-1.13237180303725</v>
      </c>
      <c r="AW18" s="152">
        <v>-1.5573609618230599</v>
      </c>
      <c r="AX18" s="152">
        <v>-0.79273930199754195</v>
      </c>
      <c r="AY18" s="159">
        <v>-1.6378463371134599</v>
      </c>
      <c r="AZ18" s="152"/>
      <c r="BA18" s="160">
        <v>-1.24582069812023</v>
      </c>
      <c r="BB18" s="161">
        <v>0.318602717120473</v>
      </c>
      <c r="BC18" s="162">
        <v>-0.46225028712712601</v>
      </c>
      <c r="BD18" s="152"/>
      <c r="BE18" s="163">
        <v>-1.26006585313775</v>
      </c>
    </row>
    <row r="19" spans="1:57" x14ac:dyDescent="0.2">
      <c r="A19" s="20" t="s">
        <v>101</v>
      </c>
      <c r="B19" s="2" t="str">
        <f t="shared" si="0"/>
        <v>Dulles Airport Area, VA</v>
      </c>
      <c r="C19" s="2"/>
      <c r="D19" s="23" t="s">
        <v>93</v>
      </c>
      <c r="E19" s="26" t="s">
        <v>94</v>
      </c>
      <c r="F19" s="2"/>
      <c r="G19" s="158">
        <v>68.734015345268503</v>
      </c>
      <c r="H19" s="152">
        <v>86.609426379247296</v>
      </c>
      <c r="I19" s="152">
        <v>92.363902082572096</v>
      </c>
      <c r="J19" s="152">
        <v>94.638290098648099</v>
      </c>
      <c r="K19" s="152">
        <v>87.495432955791003</v>
      </c>
      <c r="L19" s="159">
        <v>85.968213372305399</v>
      </c>
      <c r="M19" s="152"/>
      <c r="N19" s="160">
        <v>83.284618195104102</v>
      </c>
      <c r="O19" s="161">
        <v>78.266900952557094</v>
      </c>
      <c r="P19" s="162">
        <v>80.775759573830598</v>
      </c>
      <c r="Q19" s="152"/>
      <c r="R19" s="163">
        <v>84.484655144169693</v>
      </c>
      <c r="S19" s="157"/>
      <c r="T19" s="158">
        <v>9.3665444891587999</v>
      </c>
      <c r="U19" s="152">
        <v>2.21909574794635</v>
      </c>
      <c r="V19" s="152">
        <v>2.0212278320123902</v>
      </c>
      <c r="W19" s="152">
        <v>0.95836208742765305</v>
      </c>
      <c r="X19" s="152">
        <v>4.5759380629072197</v>
      </c>
      <c r="Y19" s="159">
        <v>3.44718699600715</v>
      </c>
      <c r="Z19" s="152"/>
      <c r="AA19" s="160">
        <v>-2.9113523185556298</v>
      </c>
      <c r="AB19" s="161">
        <v>-6.7396093193027102</v>
      </c>
      <c r="AC19" s="162">
        <v>-4.8045122751066103</v>
      </c>
      <c r="AD19" s="152"/>
      <c r="AE19" s="163">
        <v>1.0543279464323101</v>
      </c>
      <c r="AF19" s="29"/>
      <c r="AG19" s="158">
        <v>66.938428464080005</v>
      </c>
      <c r="AH19" s="152">
        <v>80.026535823518003</v>
      </c>
      <c r="AI19" s="152">
        <v>87.272978665006306</v>
      </c>
      <c r="AJ19" s="152">
        <v>85.677513891535199</v>
      </c>
      <c r="AK19" s="152">
        <v>77.841212349740303</v>
      </c>
      <c r="AL19" s="159">
        <v>79.551333838775903</v>
      </c>
      <c r="AM19" s="152"/>
      <c r="AN19" s="160">
        <v>77.334148167568202</v>
      </c>
      <c r="AO19" s="161">
        <v>76.708591510219094</v>
      </c>
      <c r="AP19" s="162">
        <v>77.021369838893705</v>
      </c>
      <c r="AQ19" s="152"/>
      <c r="AR19" s="163">
        <v>78.8284869816667</v>
      </c>
      <c r="AS19" s="157"/>
      <c r="AT19" s="158">
        <v>6.5768152356057596</v>
      </c>
      <c r="AU19" s="152">
        <v>3.3059581919180401</v>
      </c>
      <c r="AV19" s="152">
        <v>8.1735526932363598</v>
      </c>
      <c r="AW19" s="152">
        <v>4.3586863358538697</v>
      </c>
      <c r="AX19" s="152">
        <v>2.2693552869617699</v>
      </c>
      <c r="AY19" s="159">
        <v>4.9032623829169397</v>
      </c>
      <c r="AZ19" s="152"/>
      <c r="BA19" s="160">
        <v>2.3171977905038399</v>
      </c>
      <c r="BB19" s="161">
        <v>3.7252064186184302</v>
      </c>
      <c r="BC19" s="162">
        <v>3.0135325312312302</v>
      </c>
      <c r="BD19" s="152"/>
      <c r="BE19" s="163">
        <v>4.3687781691623497</v>
      </c>
    </row>
    <row r="20" spans="1:57" x14ac:dyDescent="0.2">
      <c r="A20" s="20" t="s">
        <v>46</v>
      </c>
      <c r="B20" s="2" t="str">
        <f t="shared" si="0"/>
        <v>Williamsburg, VA</v>
      </c>
      <c r="C20" s="2"/>
      <c r="D20" s="23" t="s">
        <v>93</v>
      </c>
      <c r="E20" s="26" t="s">
        <v>94</v>
      </c>
      <c r="F20" s="2"/>
      <c r="G20" s="158">
        <v>52.456459578892598</v>
      </c>
      <c r="H20" s="152">
        <v>57.031453080322301</v>
      </c>
      <c r="I20" s="152">
        <v>57.993241486872797</v>
      </c>
      <c r="J20" s="152">
        <v>59.890824018715797</v>
      </c>
      <c r="K20" s="152">
        <v>63.789966207434297</v>
      </c>
      <c r="L20" s="159">
        <v>58.232388874447601</v>
      </c>
      <c r="M20" s="152"/>
      <c r="N20" s="160">
        <v>79.490512087340704</v>
      </c>
      <c r="O20" s="161">
        <v>83.467637119833597</v>
      </c>
      <c r="P20" s="162">
        <v>81.479074603587193</v>
      </c>
      <c r="Q20" s="152"/>
      <c r="R20" s="163">
        <v>64.874299082773206</v>
      </c>
      <c r="S20" s="157"/>
      <c r="T20" s="158">
        <v>-5.6574032055697199</v>
      </c>
      <c r="U20" s="152">
        <v>-6.8973714671661099</v>
      </c>
      <c r="V20" s="152">
        <v>-3.15445574651172</v>
      </c>
      <c r="W20" s="152">
        <v>-0.95976287814083405</v>
      </c>
      <c r="X20" s="152">
        <v>-3.4748778322838998</v>
      </c>
      <c r="Y20" s="159">
        <v>-4.0014994388098</v>
      </c>
      <c r="Z20" s="152"/>
      <c r="AA20" s="160">
        <v>0.248846541314558</v>
      </c>
      <c r="AB20" s="161">
        <v>6.3352922453775102</v>
      </c>
      <c r="AC20" s="162">
        <v>3.27667025655848</v>
      </c>
      <c r="AD20" s="152"/>
      <c r="AE20" s="163">
        <v>-1.5108435306239001</v>
      </c>
      <c r="AF20" s="29"/>
      <c r="AG20" s="158">
        <v>52.563685989082401</v>
      </c>
      <c r="AH20" s="152">
        <v>54.038861450480802</v>
      </c>
      <c r="AI20" s="152">
        <v>54.568494931115097</v>
      </c>
      <c r="AJ20" s="152">
        <v>57.089940213153099</v>
      </c>
      <c r="AK20" s="152">
        <v>66.600597868468896</v>
      </c>
      <c r="AL20" s="159">
        <v>56.972316090459998</v>
      </c>
      <c r="AM20" s="152"/>
      <c r="AN20" s="160">
        <v>81.453080322329001</v>
      </c>
      <c r="AO20" s="161">
        <v>80.533532622822904</v>
      </c>
      <c r="AP20" s="162">
        <v>80.993306472575995</v>
      </c>
      <c r="AQ20" s="152"/>
      <c r="AR20" s="163">
        <v>63.835456199635999</v>
      </c>
      <c r="AS20" s="157"/>
      <c r="AT20" s="158">
        <v>-1.6261716071799699</v>
      </c>
      <c r="AU20" s="152">
        <v>-5.3460419598385798</v>
      </c>
      <c r="AV20" s="152">
        <v>-3.3715838976197001</v>
      </c>
      <c r="AW20" s="152">
        <v>-8.5603473315535101</v>
      </c>
      <c r="AX20" s="152">
        <v>-4.1573615153319503</v>
      </c>
      <c r="AY20" s="159">
        <v>-4.7031209784093804</v>
      </c>
      <c r="AZ20" s="152"/>
      <c r="BA20" s="160">
        <v>4.7513417771483697</v>
      </c>
      <c r="BB20" s="161">
        <v>6.0683858532719999</v>
      </c>
      <c r="BC20" s="162">
        <v>5.40201191508425</v>
      </c>
      <c r="BD20" s="152"/>
      <c r="BE20" s="163">
        <v>-1.27186449704914</v>
      </c>
    </row>
    <row r="21" spans="1:57" x14ac:dyDescent="0.2">
      <c r="A21" s="20" t="s">
        <v>102</v>
      </c>
      <c r="B21" s="2" t="str">
        <f t="shared" si="0"/>
        <v>Virginia Beach, VA</v>
      </c>
      <c r="C21" s="2"/>
      <c r="D21" s="23" t="s">
        <v>93</v>
      </c>
      <c r="E21" s="26" t="s">
        <v>94</v>
      </c>
      <c r="F21" s="2"/>
      <c r="G21" s="158">
        <v>65.744564793890703</v>
      </c>
      <c r="H21" s="152">
        <v>73.973349957141707</v>
      </c>
      <c r="I21" s="152">
        <v>78.150081820306994</v>
      </c>
      <c r="J21" s="152">
        <v>80.464427647471297</v>
      </c>
      <c r="K21" s="152">
        <v>82.677472142133496</v>
      </c>
      <c r="L21" s="159">
        <v>76.201979272188794</v>
      </c>
      <c r="M21" s="152"/>
      <c r="N21" s="160">
        <v>90.189355567676998</v>
      </c>
      <c r="O21" s="161">
        <v>93.251772773318706</v>
      </c>
      <c r="P21" s="162">
        <v>91.720564170497894</v>
      </c>
      <c r="Q21" s="152"/>
      <c r="R21" s="163">
        <v>80.6358606717057</v>
      </c>
      <c r="S21" s="157"/>
      <c r="T21" s="158">
        <v>-10.3997297902947</v>
      </c>
      <c r="U21" s="152">
        <v>-12.6369767783236</v>
      </c>
      <c r="V21" s="152">
        <v>-9.3803622983537807</v>
      </c>
      <c r="W21" s="152">
        <v>-1.84578800231465</v>
      </c>
      <c r="X21" s="152">
        <v>1.3063469039662099</v>
      </c>
      <c r="Y21" s="159">
        <v>-6.5871776816940599</v>
      </c>
      <c r="Z21" s="152"/>
      <c r="AA21" s="160">
        <v>0.82667154665223597</v>
      </c>
      <c r="AB21" s="161">
        <v>0.714739693071894</v>
      </c>
      <c r="AC21" s="162">
        <v>0.76974023577198902</v>
      </c>
      <c r="AD21" s="152"/>
      <c r="AE21" s="163">
        <v>-4.3169402849728904</v>
      </c>
      <c r="AF21" s="29"/>
      <c r="AG21" s="158">
        <v>69.159555311986196</v>
      </c>
      <c r="AH21" s="152">
        <v>72.173725827918204</v>
      </c>
      <c r="AI21" s="152">
        <v>75.441302819651597</v>
      </c>
      <c r="AJ21" s="152">
        <v>75.810356947590407</v>
      </c>
      <c r="AK21" s="152">
        <v>80.785753339061102</v>
      </c>
      <c r="AL21" s="159">
        <v>74.677898522398493</v>
      </c>
      <c r="AM21" s="152"/>
      <c r="AN21" s="160">
        <v>90.027727876278902</v>
      </c>
      <c r="AO21" s="161">
        <v>90.984534874638697</v>
      </c>
      <c r="AP21" s="162">
        <v>90.506131375458807</v>
      </c>
      <c r="AQ21" s="152"/>
      <c r="AR21" s="163">
        <v>79.203280445729703</v>
      </c>
      <c r="AS21" s="157"/>
      <c r="AT21" s="158">
        <v>3.6784745067755402</v>
      </c>
      <c r="AU21" s="152">
        <v>-3.9296643965169902</v>
      </c>
      <c r="AV21" s="152">
        <v>-2.4867666037095799</v>
      </c>
      <c r="AW21" s="152">
        <v>-4.3863269502505098</v>
      </c>
      <c r="AX21" s="152">
        <v>-1.6025144449186599</v>
      </c>
      <c r="AY21" s="159">
        <v>-1.89644626034062</v>
      </c>
      <c r="AZ21" s="152"/>
      <c r="BA21" s="160">
        <v>1.99505169598254</v>
      </c>
      <c r="BB21" s="161">
        <v>2.4018335204400301</v>
      </c>
      <c r="BC21" s="162">
        <v>2.1991129330765999</v>
      </c>
      <c r="BD21" s="152"/>
      <c r="BE21" s="163">
        <v>-0.593422611471079</v>
      </c>
    </row>
    <row r="22" spans="1:57" x14ac:dyDescent="0.2">
      <c r="A22" s="33" t="s">
        <v>103</v>
      </c>
      <c r="B22" s="2" t="str">
        <f t="shared" si="0"/>
        <v>Norfolk/Portsmouth, VA</v>
      </c>
      <c r="C22" s="2"/>
      <c r="D22" s="23" t="s">
        <v>93</v>
      </c>
      <c r="E22" s="26" t="s">
        <v>94</v>
      </c>
      <c r="F22" s="2"/>
      <c r="G22" s="158">
        <v>65.373815373815304</v>
      </c>
      <c r="H22" s="152">
        <v>74.464724464724398</v>
      </c>
      <c r="I22" s="152">
        <v>77.641277641277597</v>
      </c>
      <c r="J22" s="152">
        <v>82.116532116532099</v>
      </c>
      <c r="K22" s="152">
        <v>76.8866268866268</v>
      </c>
      <c r="L22" s="159">
        <v>75.2965952965952</v>
      </c>
      <c r="M22" s="152"/>
      <c r="N22" s="160">
        <v>81.958581958581902</v>
      </c>
      <c r="O22" s="161">
        <v>85.521235521235496</v>
      </c>
      <c r="P22" s="162">
        <v>83.739908739908699</v>
      </c>
      <c r="Q22" s="152"/>
      <c r="R22" s="163">
        <v>77.708970566113393</v>
      </c>
      <c r="S22" s="157"/>
      <c r="T22" s="158">
        <v>-14.5872006696748</v>
      </c>
      <c r="U22" s="152">
        <v>-9.9316386803131191</v>
      </c>
      <c r="V22" s="152">
        <v>-8.8913155579822192</v>
      </c>
      <c r="W22" s="152">
        <v>-3.40128245450027</v>
      </c>
      <c r="X22" s="152">
        <v>-5.5804407548593504</v>
      </c>
      <c r="Y22" s="159">
        <v>-8.3696477090126695</v>
      </c>
      <c r="Z22" s="152"/>
      <c r="AA22" s="160">
        <v>-4.8045228289627397</v>
      </c>
      <c r="AB22" s="161">
        <v>-2.0430596148611802</v>
      </c>
      <c r="AC22" s="162">
        <v>-3.4141572365861901</v>
      </c>
      <c r="AD22" s="152"/>
      <c r="AE22" s="163">
        <v>-6.8989581954378902</v>
      </c>
      <c r="AF22" s="29"/>
      <c r="AG22" s="158">
        <v>65.250965250965194</v>
      </c>
      <c r="AH22" s="152">
        <v>71.963846963846905</v>
      </c>
      <c r="AI22" s="152">
        <v>76.136363636363598</v>
      </c>
      <c r="AJ22" s="152">
        <v>76.026676026676</v>
      </c>
      <c r="AK22" s="152">
        <v>76.053001053000997</v>
      </c>
      <c r="AL22" s="159">
        <v>73.086170586170496</v>
      </c>
      <c r="AM22" s="152"/>
      <c r="AN22" s="160">
        <v>86.732186732186705</v>
      </c>
      <c r="AO22" s="161">
        <v>84.099684099683998</v>
      </c>
      <c r="AP22" s="162">
        <v>85.415935415935394</v>
      </c>
      <c r="AQ22" s="152"/>
      <c r="AR22" s="163">
        <v>76.6089605375319</v>
      </c>
      <c r="AS22" s="157"/>
      <c r="AT22" s="158">
        <v>2.8239395048905598</v>
      </c>
      <c r="AU22" s="152">
        <v>0.867069158290109</v>
      </c>
      <c r="AV22" s="152">
        <v>2.2582005623242698</v>
      </c>
      <c r="AW22" s="152">
        <v>-0.74827148807909205</v>
      </c>
      <c r="AX22" s="152">
        <v>-6.7978729839082401</v>
      </c>
      <c r="AY22" s="159">
        <v>-0.55196514591694601</v>
      </c>
      <c r="AZ22" s="152"/>
      <c r="BA22" s="160">
        <v>0.77083853186532203</v>
      </c>
      <c r="BB22" s="161">
        <v>-0.18823195036711499</v>
      </c>
      <c r="BC22" s="162">
        <v>0.29640039677357899</v>
      </c>
      <c r="BD22" s="152"/>
      <c r="BE22" s="163">
        <v>-0.28503431371652599</v>
      </c>
    </row>
    <row r="23" spans="1:57" x14ac:dyDescent="0.2">
      <c r="A23" s="34" t="s">
        <v>43</v>
      </c>
      <c r="B23" s="2" t="str">
        <f t="shared" si="0"/>
        <v>Newport News/Hampton, VA</v>
      </c>
      <c r="C23" s="2"/>
      <c r="D23" s="23" t="s">
        <v>93</v>
      </c>
      <c r="E23" s="26" t="s">
        <v>94</v>
      </c>
      <c r="F23" s="2"/>
      <c r="G23" s="158">
        <v>63.434112949229799</v>
      </c>
      <c r="H23" s="152">
        <v>74.572162007986293</v>
      </c>
      <c r="I23" s="152">
        <v>78.4227039361095</v>
      </c>
      <c r="J23" s="152">
        <v>80.875641756988003</v>
      </c>
      <c r="K23" s="152">
        <v>78.978893325727299</v>
      </c>
      <c r="L23" s="159">
        <v>75.256702795208199</v>
      </c>
      <c r="M23" s="152"/>
      <c r="N23" s="160">
        <v>86.1665715915573</v>
      </c>
      <c r="O23" s="161">
        <v>85.653166001140903</v>
      </c>
      <c r="P23" s="162">
        <v>85.909868796349102</v>
      </c>
      <c r="Q23" s="152"/>
      <c r="R23" s="163">
        <v>78.300464509819903</v>
      </c>
      <c r="S23" s="157"/>
      <c r="T23" s="158">
        <v>3.1077821195921098</v>
      </c>
      <c r="U23" s="152">
        <v>1.60960162576237</v>
      </c>
      <c r="V23" s="152">
        <v>-5.3942777131596202E-3</v>
      </c>
      <c r="W23" s="152">
        <v>4.7471439318703403</v>
      </c>
      <c r="X23" s="152">
        <v>2.40311755678034</v>
      </c>
      <c r="Y23" s="159">
        <v>2.34112424672518</v>
      </c>
      <c r="Z23" s="152"/>
      <c r="AA23" s="160">
        <v>3.4320758330308601</v>
      </c>
      <c r="AB23" s="161">
        <v>-0.54496871516671597</v>
      </c>
      <c r="AC23" s="162">
        <v>1.4105139052169799</v>
      </c>
      <c r="AD23" s="152"/>
      <c r="AE23" s="163">
        <v>2.0475633517545799</v>
      </c>
      <c r="AF23" s="29"/>
      <c r="AG23" s="158">
        <v>63.430547632629697</v>
      </c>
      <c r="AH23" s="152">
        <v>69.078009127210393</v>
      </c>
      <c r="AI23" s="152">
        <v>71.948088990302296</v>
      </c>
      <c r="AJ23" s="152">
        <v>72.853679406731302</v>
      </c>
      <c r="AK23" s="152">
        <v>76.183685111237807</v>
      </c>
      <c r="AL23" s="159">
        <v>70.698802053622302</v>
      </c>
      <c r="AM23" s="152"/>
      <c r="AN23" s="160">
        <v>88.077581289218401</v>
      </c>
      <c r="AO23" s="161">
        <v>86.426839703365602</v>
      </c>
      <c r="AP23" s="162">
        <v>87.252210496291994</v>
      </c>
      <c r="AQ23" s="152"/>
      <c r="AR23" s="163">
        <v>75.428347322956498</v>
      </c>
      <c r="AS23" s="157"/>
      <c r="AT23" s="158">
        <v>6.4049694387897196</v>
      </c>
      <c r="AU23" s="152">
        <v>1.87502144061982</v>
      </c>
      <c r="AV23" s="152">
        <v>3.9543877349967199E-2</v>
      </c>
      <c r="AW23" s="152">
        <v>1.9201780578237999</v>
      </c>
      <c r="AX23" s="152">
        <v>1.5878274088829101</v>
      </c>
      <c r="AY23" s="159">
        <v>2.22123329796004</v>
      </c>
      <c r="AZ23" s="152"/>
      <c r="BA23" s="160">
        <v>6.0275741212457596</v>
      </c>
      <c r="BB23" s="161">
        <v>4.2801501793201302</v>
      </c>
      <c r="BC23" s="162">
        <v>5.1548676154272597</v>
      </c>
      <c r="BD23" s="152"/>
      <c r="BE23" s="163">
        <v>3.1725266563061498</v>
      </c>
    </row>
    <row r="24" spans="1:57" x14ac:dyDescent="0.2">
      <c r="A24" s="35" t="s">
        <v>104</v>
      </c>
      <c r="B24" s="2" t="str">
        <f t="shared" si="0"/>
        <v>Chesapeake/Suffolk, VA</v>
      </c>
      <c r="C24" s="2"/>
      <c r="D24" s="24" t="s">
        <v>93</v>
      </c>
      <c r="E24" s="27" t="s">
        <v>94</v>
      </c>
      <c r="F24" s="2"/>
      <c r="G24" s="164">
        <v>67.615539182853297</v>
      </c>
      <c r="H24" s="165">
        <v>80.743469524447406</v>
      </c>
      <c r="I24" s="165">
        <v>84.410582719356896</v>
      </c>
      <c r="J24" s="165">
        <v>84.578030810448695</v>
      </c>
      <c r="K24" s="165">
        <v>80.676490288010697</v>
      </c>
      <c r="L24" s="166">
        <v>79.604822505023407</v>
      </c>
      <c r="M24" s="152"/>
      <c r="N24" s="167">
        <v>86.788345612859999</v>
      </c>
      <c r="O24" s="168">
        <v>87.2572002679169</v>
      </c>
      <c r="P24" s="169">
        <v>87.022772940388407</v>
      </c>
      <c r="Q24" s="152"/>
      <c r="R24" s="170">
        <v>81.724236915127705</v>
      </c>
      <c r="S24" s="157"/>
      <c r="T24" s="164">
        <v>-5.3935610326535004</v>
      </c>
      <c r="U24" s="165">
        <v>-6.7481081857672702</v>
      </c>
      <c r="V24" s="165">
        <v>-3.8684805105638498</v>
      </c>
      <c r="W24" s="165">
        <v>-2.0276396090120401</v>
      </c>
      <c r="X24" s="165">
        <v>-2.0597513518199699</v>
      </c>
      <c r="Y24" s="166">
        <v>-3.99011845797666</v>
      </c>
      <c r="Z24" s="152"/>
      <c r="AA24" s="167">
        <v>-0.18310329533604</v>
      </c>
      <c r="AB24" s="168">
        <v>-1.07221299318833</v>
      </c>
      <c r="AC24" s="169">
        <v>-0.63084444803946804</v>
      </c>
      <c r="AD24" s="152"/>
      <c r="AE24" s="170">
        <v>-2.9923870398263501</v>
      </c>
      <c r="AF24" s="30"/>
      <c r="AG24" s="164">
        <v>66.506195579370299</v>
      </c>
      <c r="AH24" s="165">
        <v>77.285666443402505</v>
      </c>
      <c r="AI24" s="165">
        <v>80.002511721366304</v>
      </c>
      <c r="AJ24" s="165">
        <v>79.542029470863994</v>
      </c>
      <c r="AK24" s="165">
        <v>79.483422638981907</v>
      </c>
      <c r="AL24" s="166">
        <v>76.563965170797005</v>
      </c>
      <c r="AM24" s="152"/>
      <c r="AN24" s="167">
        <v>88.450267916945705</v>
      </c>
      <c r="AO24" s="168">
        <v>85.268754186202202</v>
      </c>
      <c r="AP24" s="169">
        <v>86.859511051574003</v>
      </c>
      <c r="AQ24" s="152"/>
      <c r="AR24" s="170">
        <v>79.505549708161794</v>
      </c>
      <c r="AS24" s="38"/>
      <c r="AT24" s="164">
        <v>4.3111334575964504</v>
      </c>
      <c r="AU24" s="165">
        <v>1.44834094094487</v>
      </c>
      <c r="AV24" s="165">
        <v>1.4755383705410501</v>
      </c>
      <c r="AW24" s="165">
        <v>1.3335308079908701</v>
      </c>
      <c r="AX24" s="165">
        <v>-1.9732550062184799</v>
      </c>
      <c r="AY24" s="166">
        <v>1.17934174219595</v>
      </c>
      <c r="AZ24" s="152"/>
      <c r="BA24" s="167">
        <v>1.47742092079303</v>
      </c>
      <c r="BB24" s="168">
        <v>1.4917215418618801</v>
      </c>
      <c r="BC24" s="169">
        <v>1.4844397759499399</v>
      </c>
      <c r="BD24" s="152"/>
      <c r="BE24" s="170">
        <v>1.27437845975591</v>
      </c>
    </row>
    <row r="25" spans="1:57" x14ac:dyDescent="0.2">
      <c r="A25" s="34" t="s">
        <v>59</v>
      </c>
      <c r="B25" s="2" t="s">
        <v>59</v>
      </c>
      <c r="C25" s="8"/>
      <c r="D25" s="22" t="s">
        <v>93</v>
      </c>
      <c r="E25" s="25" t="s">
        <v>94</v>
      </c>
      <c r="F25" s="2"/>
      <c r="G25" s="149">
        <v>53.8718291054739</v>
      </c>
      <c r="H25" s="150">
        <v>81.441922563417805</v>
      </c>
      <c r="I25" s="150">
        <v>88.150867823764997</v>
      </c>
      <c r="J25" s="150">
        <v>88.651535380507298</v>
      </c>
      <c r="K25" s="150">
        <v>73.8317757009345</v>
      </c>
      <c r="L25" s="151">
        <v>77.189586114819704</v>
      </c>
      <c r="M25" s="152"/>
      <c r="N25" s="153">
        <v>70.026702269692905</v>
      </c>
      <c r="O25" s="154">
        <v>74.365821094793006</v>
      </c>
      <c r="P25" s="155">
        <v>72.196261682242906</v>
      </c>
      <c r="Q25" s="152"/>
      <c r="R25" s="156">
        <v>75.762921991226307</v>
      </c>
      <c r="S25" s="157"/>
      <c r="T25" s="149">
        <v>7.8156312625250504</v>
      </c>
      <c r="U25" s="150">
        <v>20.612951062777999</v>
      </c>
      <c r="V25" s="150">
        <v>17.117516629711702</v>
      </c>
      <c r="W25" s="150">
        <v>20.6724216265333</v>
      </c>
      <c r="X25" s="150">
        <v>21.072796934865899</v>
      </c>
      <c r="Y25" s="151">
        <v>17.953687646638699</v>
      </c>
      <c r="Z25" s="152"/>
      <c r="AA25" s="153">
        <v>12.674543501611099</v>
      </c>
      <c r="AB25" s="154">
        <v>22.3503569467325</v>
      </c>
      <c r="AC25" s="155">
        <v>17.458593537876698</v>
      </c>
      <c r="AD25" s="152"/>
      <c r="AE25" s="156">
        <v>17.818478422067301</v>
      </c>
      <c r="AG25" s="149">
        <v>41.3718291054739</v>
      </c>
      <c r="AH25" s="150">
        <v>59.28738317757</v>
      </c>
      <c r="AI25" s="150">
        <v>66.446929238985305</v>
      </c>
      <c r="AJ25" s="150">
        <v>69.392523364485896</v>
      </c>
      <c r="AK25" s="150">
        <v>67.890520694258996</v>
      </c>
      <c r="AL25" s="151">
        <v>60.877837116154801</v>
      </c>
      <c r="AM25" s="152"/>
      <c r="AN25" s="153">
        <v>72.454939919893107</v>
      </c>
      <c r="AO25" s="154">
        <v>73.481308411214897</v>
      </c>
      <c r="AP25" s="155">
        <v>72.968124165554002</v>
      </c>
      <c r="AQ25" s="152"/>
      <c r="AR25" s="156">
        <v>64.332204844554596</v>
      </c>
      <c r="AS25" s="157"/>
      <c r="AT25" s="149">
        <v>1.10114192495921</v>
      </c>
      <c r="AU25" s="150">
        <v>10.911645332500701</v>
      </c>
      <c r="AV25" s="150">
        <v>10.858972574133301</v>
      </c>
      <c r="AW25" s="150">
        <v>16.307692307692299</v>
      </c>
      <c r="AX25" s="150">
        <v>19.735099337748299</v>
      </c>
      <c r="AY25" s="151">
        <v>12.454528639250199</v>
      </c>
      <c r="AZ25" s="152"/>
      <c r="BA25" s="153">
        <v>13.6518324607329</v>
      </c>
      <c r="BB25" s="154">
        <v>8.5552268244575895</v>
      </c>
      <c r="BC25" s="155">
        <v>11.0271711528694</v>
      </c>
      <c r="BD25" s="152"/>
      <c r="BE25" s="156">
        <v>11.987964307947699</v>
      </c>
    </row>
    <row r="26" spans="1:57" x14ac:dyDescent="0.2">
      <c r="A26" s="34" t="s">
        <v>105</v>
      </c>
      <c r="B26" s="2" t="str">
        <f t="shared" si="0"/>
        <v>Richmond North/Glen Allen, VA</v>
      </c>
      <c r="C26" s="9"/>
      <c r="D26" s="23" t="s">
        <v>93</v>
      </c>
      <c r="E26" s="26" t="s">
        <v>94</v>
      </c>
      <c r="F26" s="2"/>
      <c r="G26" s="158">
        <v>61.3250802384227</v>
      </c>
      <c r="H26" s="152">
        <v>74.025676295277293</v>
      </c>
      <c r="I26" s="152">
        <v>80.226960110041205</v>
      </c>
      <c r="J26" s="152">
        <v>82.553874369555203</v>
      </c>
      <c r="K26" s="152">
        <v>79.264099037138905</v>
      </c>
      <c r="L26" s="159">
        <v>75.479138010087098</v>
      </c>
      <c r="M26" s="152"/>
      <c r="N26" s="160">
        <v>80.490600641907307</v>
      </c>
      <c r="O26" s="161">
        <v>79.011921137092997</v>
      </c>
      <c r="P26" s="162">
        <v>79.751260889500202</v>
      </c>
      <c r="Q26" s="152"/>
      <c r="R26" s="163">
        <v>76.699744547062195</v>
      </c>
      <c r="S26" s="157"/>
      <c r="T26" s="158">
        <v>5.0223034042624199</v>
      </c>
      <c r="U26" s="152">
        <v>-1.9327871190030099</v>
      </c>
      <c r="V26" s="152">
        <v>0.65550682647917902</v>
      </c>
      <c r="W26" s="152">
        <v>9.5882280192118898</v>
      </c>
      <c r="X26" s="152">
        <v>26.380376527364302</v>
      </c>
      <c r="Y26" s="159">
        <v>7.3271325072840101</v>
      </c>
      <c r="Z26" s="152"/>
      <c r="AA26" s="160">
        <v>19.4859591911802</v>
      </c>
      <c r="AB26" s="161">
        <v>14.517877817338899</v>
      </c>
      <c r="AC26" s="162">
        <v>16.972203038344599</v>
      </c>
      <c r="AD26" s="152"/>
      <c r="AE26" s="163">
        <v>10.022257341270899</v>
      </c>
      <c r="AG26" s="158">
        <v>51.232232920678499</v>
      </c>
      <c r="AH26" s="152">
        <v>63.574621733149897</v>
      </c>
      <c r="AI26" s="152">
        <v>69.563846859238794</v>
      </c>
      <c r="AJ26" s="152">
        <v>73.206098120128303</v>
      </c>
      <c r="AK26" s="152">
        <v>73.635946813388301</v>
      </c>
      <c r="AL26" s="159">
        <v>66.242549289316798</v>
      </c>
      <c r="AM26" s="152"/>
      <c r="AN26" s="160">
        <v>81.098120128381396</v>
      </c>
      <c r="AO26" s="161">
        <v>79.473292067858694</v>
      </c>
      <c r="AP26" s="162">
        <v>80.285706098120102</v>
      </c>
      <c r="AQ26" s="152"/>
      <c r="AR26" s="163">
        <v>70.2548798061177</v>
      </c>
      <c r="AS26" s="157"/>
      <c r="AT26" s="158">
        <v>4.1649663647085902</v>
      </c>
      <c r="AU26" s="152">
        <v>-0.171494088050443</v>
      </c>
      <c r="AV26" s="152">
        <v>0.49204468491651598</v>
      </c>
      <c r="AW26" s="152">
        <v>7.25226390092618</v>
      </c>
      <c r="AX26" s="152">
        <v>15.740612386253799</v>
      </c>
      <c r="AY26" s="159">
        <v>5.4739385126882798</v>
      </c>
      <c r="AZ26" s="152"/>
      <c r="BA26" s="160">
        <v>14.136088224777399</v>
      </c>
      <c r="BB26" s="161">
        <v>8.94244258572059</v>
      </c>
      <c r="BC26" s="162">
        <v>11.5050762678908</v>
      </c>
      <c r="BD26" s="152"/>
      <c r="BE26" s="163">
        <v>7.3676411596761904</v>
      </c>
    </row>
    <row r="27" spans="1:57" x14ac:dyDescent="0.2">
      <c r="A27" s="20" t="s">
        <v>62</v>
      </c>
      <c r="B27" s="2" t="str">
        <f t="shared" si="0"/>
        <v>Richmond West/Midlothian, VA</v>
      </c>
      <c r="C27" s="2"/>
      <c r="D27" s="23" t="s">
        <v>93</v>
      </c>
      <c r="E27" s="26" t="s">
        <v>94</v>
      </c>
      <c r="F27" s="2"/>
      <c r="G27" s="158">
        <v>55.729760547320403</v>
      </c>
      <c r="H27" s="152">
        <v>71.2656784492588</v>
      </c>
      <c r="I27" s="152">
        <v>74.714937286202897</v>
      </c>
      <c r="J27" s="152">
        <v>75.513112884834598</v>
      </c>
      <c r="K27" s="152">
        <v>73.574686431014797</v>
      </c>
      <c r="L27" s="159">
        <v>70.159635119726303</v>
      </c>
      <c r="M27" s="152"/>
      <c r="N27" s="160">
        <v>75.798175598631602</v>
      </c>
      <c r="O27" s="161">
        <v>72.976054732041007</v>
      </c>
      <c r="P27" s="162">
        <v>74.387115165336297</v>
      </c>
      <c r="Q27" s="152"/>
      <c r="R27" s="163">
        <v>71.367486561329201</v>
      </c>
      <c r="S27" s="157"/>
      <c r="T27" s="158">
        <v>16.779784631377801</v>
      </c>
      <c r="U27" s="152">
        <v>11.2378056505764</v>
      </c>
      <c r="V27" s="152">
        <v>9.1963627753411608</v>
      </c>
      <c r="W27" s="152">
        <v>11.8996001905229</v>
      </c>
      <c r="X27" s="152">
        <v>13.8802550664275</v>
      </c>
      <c r="Y27" s="159">
        <v>12.327059874397699</v>
      </c>
      <c r="Z27" s="152"/>
      <c r="AA27" s="160">
        <v>23.9884455996248</v>
      </c>
      <c r="AB27" s="161">
        <v>17.457334655787399</v>
      </c>
      <c r="AC27" s="162">
        <v>20.6964880853136</v>
      </c>
      <c r="AD27" s="152"/>
      <c r="AE27" s="163">
        <v>14.6955801545216</v>
      </c>
      <c r="AG27" s="158">
        <v>51.795895096921299</v>
      </c>
      <c r="AH27" s="152">
        <v>62.728050171037602</v>
      </c>
      <c r="AI27" s="152">
        <v>66.697548460661295</v>
      </c>
      <c r="AJ27" s="152">
        <v>69.092075256556399</v>
      </c>
      <c r="AK27" s="152">
        <v>71.956955530216604</v>
      </c>
      <c r="AL27" s="159">
        <v>64.454104903078601</v>
      </c>
      <c r="AM27" s="152"/>
      <c r="AN27" s="160">
        <v>80.124002280501699</v>
      </c>
      <c r="AO27" s="161">
        <v>80.109749144811801</v>
      </c>
      <c r="AP27" s="162">
        <v>80.116875712656693</v>
      </c>
      <c r="AQ27" s="152"/>
      <c r="AR27" s="163">
        <v>68.929182277243797</v>
      </c>
      <c r="AS27" s="157"/>
      <c r="AT27" s="158">
        <v>12.2883849261652</v>
      </c>
      <c r="AU27" s="152">
        <v>10.8571705626791</v>
      </c>
      <c r="AV27" s="152">
        <v>12.373130340054001</v>
      </c>
      <c r="AW27" s="152">
        <v>13.9208301882752</v>
      </c>
      <c r="AX27" s="152">
        <v>15.3150024285288</v>
      </c>
      <c r="AY27" s="159">
        <v>13.0316412851033</v>
      </c>
      <c r="AZ27" s="152"/>
      <c r="BA27" s="160">
        <v>16.171120243212702</v>
      </c>
      <c r="BB27" s="161">
        <v>13.8819829980081</v>
      </c>
      <c r="BC27" s="162">
        <v>15.0152644230138</v>
      </c>
      <c r="BD27" s="152"/>
      <c r="BE27" s="163">
        <v>13.6827463507153</v>
      </c>
    </row>
    <row r="28" spans="1:57" x14ac:dyDescent="0.2">
      <c r="A28" s="20" t="s">
        <v>58</v>
      </c>
      <c r="B28" s="2" t="str">
        <f t="shared" si="0"/>
        <v>Petersburg/Chester, VA</v>
      </c>
      <c r="C28" s="2"/>
      <c r="D28" s="23" t="s">
        <v>93</v>
      </c>
      <c r="E28" s="26" t="s">
        <v>94</v>
      </c>
      <c r="F28" s="2"/>
      <c r="G28" s="158">
        <v>63.031963470319603</v>
      </c>
      <c r="H28" s="152">
        <v>76.200913242009094</v>
      </c>
      <c r="I28" s="152">
        <v>79.945205479452</v>
      </c>
      <c r="J28" s="152">
        <v>78.648401826484005</v>
      </c>
      <c r="K28" s="152">
        <v>76.913242009132404</v>
      </c>
      <c r="L28" s="159">
        <v>74.9479452054794</v>
      </c>
      <c r="M28" s="152"/>
      <c r="N28" s="160">
        <v>80.529680365296798</v>
      </c>
      <c r="O28" s="161">
        <v>78.557077625570699</v>
      </c>
      <c r="P28" s="162">
        <v>79.543378995433699</v>
      </c>
      <c r="Q28" s="152"/>
      <c r="R28" s="163">
        <v>76.260926288323503</v>
      </c>
      <c r="S28" s="157"/>
      <c r="T28" s="158">
        <v>6.3766708177667004</v>
      </c>
      <c r="U28" s="152">
        <v>6.3620695574552801</v>
      </c>
      <c r="V28" s="152">
        <v>7.4619027882575004</v>
      </c>
      <c r="W28" s="152">
        <v>7.2159435337172599</v>
      </c>
      <c r="X28" s="152">
        <v>6.07456406565941</v>
      </c>
      <c r="Y28" s="159">
        <v>6.7165450002964402</v>
      </c>
      <c r="Z28" s="152"/>
      <c r="AA28" s="160">
        <v>10.127145103607599</v>
      </c>
      <c r="AB28" s="161">
        <v>7.2602283944620103</v>
      </c>
      <c r="AC28" s="162">
        <v>8.6925562613735092</v>
      </c>
      <c r="AD28" s="152"/>
      <c r="AE28" s="163">
        <v>7.2978641168918603</v>
      </c>
      <c r="AG28" s="158">
        <v>58.506849315068401</v>
      </c>
      <c r="AH28" s="152">
        <v>68.041095890410901</v>
      </c>
      <c r="AI28" s="152">
        <v>71.575342465753394</v>
      </c>
      <c r="AJ28" s="152">
        <v>71.611872146118699</v>
      </c>
      <c r="AK28" s="152">
        <v>69.210045662100399</v>
      </c>
      <c r="AL28" s="159">
        <v>67.789041095890397</v>
      </c>
      <c r="AM28" s="152"/>
      <c r="AN28" s="160">
        <v>77.205479452054703</v>
      </c>
      <c r="AO28" s="161">
        <v>77.013698630136901</v>
      </c>
      <c r="AP28" s="162">
        <v>77.109589041095802</v>
      </c>
      <c r="AQ28" s="152"/>
      <c r="AR28" s="163">
        <v>70.452054794520507</v>
      </c>
      <c r="AS28" s="157"/>
      <c r="AT28" s="158">
        <v>-0.94663211799494196</v>
      </c>
      <c r="AU28" s="152">
        <v>1.2822498391627</v>
      </c>
      <c r="AV28" s="152">
        <v>3.3899208384010802</v>
      </c>
      <c r="AW28" s="152">
        <v>7.8717703153010499</v>
      </c>
      <c r="AX28" s="152">
        <v>7.3411360142020499</v>
      </c>
      <c r="AY28" s="159">
        <v>3.8635369971226599</v>
      </c>
      <c r="AZ28" s="152"/>
      <c r="BA28" s="160">
        <v>8.4412841158632208</v>
      </c>
      <c r="BB28" s="161">
        <v>7.1369478066243897</v>
      </c>
      <c r="BC28" s="162">
        <v>7.7859810644032201</v>
      </c>
      <c r="BD28" s="152"/>
      <c r="BE28" s="163">
        <v>5.0591065974088201</v>
      </c>
    </row>
    <row r="29" spans="1:57" x14ac:dyDescent="0.2">
      <c r="A29" s="20" t="s">
        <v>106</v>
      </c>
      <c r="B29" s="41" t="s">
        <v>49</v>
      </c>
      <c r="C29" s="2"/>
      <c r="D29" s="23" t="s">
        <v>93</v>
      </c>
      <c r="E29" s="26" t="s">
        <v>94</v>
      </c>
      <c r="F29" s="2"/>
      <c r="G29" s="158">
        <v>47.852198697068403</v>
      </c>
      <c r="H29" s="152">
        <v>57.817589576547199</v>
      </c>
      <c r="I29" s="152">
        <v>58.754071661237703</v>
      </c>
      <c r="J29" s="152">
        <v>60.586319218241002</v>
      </c>
      <c r="K29" s="152">
        <v>62.520358306188903</v>
      </c>
      <c r="L29" s="159">
        <v>57.506107491856604</v>
      </c>
      <c r="M29" s="152"/>
      <c r="N29" s="160">
        <v>70.246335504885906</v>
      </c>
      <c r="O29" s="161">
        <v>68.729641693811004</v>
      </c>
      <c r="P29" s="162">
        <v>69.487988599348498</v>
      </c>
      <c r="Q29" s="152"/>
      <c r="R29" s="163">
        <v>60.929502093997201</v>
      </c>
      <c r="S29" s="157"/>
      <c r="T29" s="158">
        <v>1.76255848868423</v>
      </c>
      <c r="U29" s="152">
        <v>-2.1079435125990602</v>
      </c>
      <c r="V29" s="152">
        <v>-2.0298614373400898</v>
      </c>
      <c r="W29" s="152">
        <v>-1.88162326703579</v>
      </c>
      <c r="X29" s="152">
        <v>2.3678095456458998</v>
      </c>
      <c r="Y29" s="159">
        <v>-0.46707128530356201</v>
      </c>
      <c r="Z29" s="152"/>
      <c r="AA29" s="160">
        <v>-4.0342400559643297E-2</v>
      </c>
      <c r="AB29" s="161">
        <v>2.1969907542502001</v>
      </c>
      <c r="AC29" s="162">
        <v>1.0537380982209901</v>
      </c>
      <c r="AD29" s="152"/>
      <c r="AE29" s="163">
        <v>2.3427799358269202E-2</v>
      </c>
      <c r="AG29" s="158">
        <v>46.989515472312704</v>
      </c>
      <c r="AH29" s="152">
        <v>57.0490635179153</v>
      </c>
      <c r="AI29" s="152">
        <v>58.810057003257299</v>
      </c>
      <c r="AJ29" s="152">
        <v>58.995826547231204</v>
      </c>
      <c r="AK29" s="152">
        <v>58.736258143322402</v>
      </c>
      <c r="AL29" s="159">
        <v>56.116144136807797</v>
      </c>
      <c r="AM29" s="152"/>
      <c r="AN29" s="160">
        <v>67.223127035830601</v>
      </c>
      <c r="AO29" s="161">
        <v>66.772699511400603</v>
      </c>
      <c r="AP29" s="162">
        <v>66.997913273615595</v>
      </c>
      <c r="AQ29" s="152"/>
      <c r="AR29" s="163">
        <v>59.225221033038601</v>
      </c>
      <c r="AS29" s="157"/>
      <c r="AT29" s="158">
        <v>1.4200947755486899</v>
      </c>
      <c r="AU29" s="152">
        <v>2.4586637991737401</v>
      </c>
      <c r="AV29" s="152">
        <v>3.16648244207774</v>
      </c>
      <c r="AW29" s="152">
        <v>3.8691409729939901</v>
      </c>
      <c r="AX29" s="152">
        <v>2.73337667396981</v>
      </c>
      <c r="AY29" s="159">
        <v>2.7812034472827301</v>
      </c>
      <c r="AZ29" s="152"/>
      <c r="BA29" s="160">
        <v>0.62533273138281897</v>
      </c>
      <c r="BB29" s="161">
        <v>1.8583350309819799</v>
      </c>
      <c r="BC29" s="162">
        <v>1.2360075125008301</v>
      </c>
      <c r="BD29" s="152"/>
      <c r="BE29" s="163">
        <v>2.27664490621365</v>
      </c>
    </row>
    <row r="30" spans="1:57" x14ac:dyDescent="0.2">
      <c r="A30" s="20" t="s">
        <v>54</v>
      </c>
      <c r="B30" s="2" t="str">
        <f t="shared" si="0"/>
        <v>Roanoke, VA</v>
      </c>
      <c r="C30" s="2"/>
      <c r="D30" s="23" t="s">
        <v>93</v>
      </c>
      <c r="E30" s="26" t="s">
        <v>94</v>
      </c>
      <c r="F30" s="2"/>
      <c r="G30" s="158">
        <v>54.405324925556101</v>
      </c>
      <c r="H30" s="152">
        <v>62.462778069714403</v>
      </c>
      <c r="I30" s="152">
        <v>68.733578560168098</v>
      </c>
      <c r="J30" s="152">
        <v>74.689087405850401</v>
      </c>
      <c r="K30" s="152">
        <v>72.954983359607596</v>
      </c>
      <c r="L30" s="159">
        <v>66.6491504641793</v>
      </c>
      <c r="M30" s="152"/>
      <c r="N30" s="160">
        <v>72.972499562094896</v>
      </c>
      <c r="O30" s="161">
        <v>73.935890698896401</v>
      </c>
      <c r="P30" s="162">
        <v>73.454195130495705</v>
      </c>
      <c r="Q30" s="152"/>
      <c r="R30" s="163">
        <v>68.593448940269695</v>
      </c>
      <c r="S30" s="157"/>
      <c r="T30" s="158">
        <v>8.4936486862146392</v>
      </c>
      <c r="U30" s="152">
        <v>-8.1755241047633405</v>
      </c>
      <c r="V30" s="152">
        <v>-7.2028904843489103</v>
      </c>
      <c r="W30" s="152">
        <v>1.1368552508498599</v>
      </c>
      <c r="X30" s="152">
        <v>7.1049568035419304</v>
      </c>
      <c r="Y30" s="159">
        <v>-0.28666522543953599</v>
      </c>
      <c r="Z30" s="152"/>
      <c r="AA30" s="160">
        <v>2.2249699672632</v>
      </c>
      <c r="AB30" s="161">
        <v>10.379753944154</v>
      </c>
      <c r="AC30" s="162">
        <v>6.1726732307230998</v>
      </c>
      <c r="AD30" s="152"/>
      <c r="AE30" s="163">
        <v>1.6046095053103</v>
      </c>
      <c r="AG30" s="158">
        <v>52.742746273921803</v>
      </c>
      <c r="AH30" s="152">
        <v>61.279654290501803</v>
      </c>
      <c r="AI30" s="152">
        <v>64.802038933075494</v>
      </c>
      <c r="AJ30" s="152">
        <v>66.911280045700195</v>
      </c>
      <c r="AK30" s="152">
        <v>65.0788768291075</v>
      </c>
      <c r="AL30" s="159">
        <v>62.1700828148239</v>
      </c>
      <c r="AM30" s="152"/>
      <c r="AN30" s="160">
        <v>69.793909566287198</v>
      </c>
      <c r="AO30" s="161">
        <v>71.318715120622201</v>
      </c>
      <c r="AP30" s="162">
        <v>70.556312343454707</v>
      </c>
      <c r="AQ30" s="152"/>
      <c r="AR30" s="163">
        <v>64.568527280839007</v>
      </c>
      <c r="AS30" s="157"/>
      <c r="AT30" s="158">
        <v>4.5405044234896801</v>
      </c>
      <c r="AU30" s="152">
        <v>-5.2604780082473397</v>
      </c>
      <c r="AV30" s="152">
        <v>-2.2906408212234699</v>
      </c>
      <c r="AW30" s="152">
        <v>2.7715222018804901</v>
      </c>
      <c r="AX30" s="152">
        <v>1.82782470639126</v>
      </c>
      <c r="AY30" s="159">
        <v>0.121569712665324</v>
      </c>
      <c r="AZ30" s="152"/>
      <c r="BA30" s="160">
        <v>2.2449033667707901</v>
      </c>
      <c r="BB30" s="161">
        <v>4.6186134477704996</v>
      </c>
      <c r="BC30" s="162">
        <v>3.4309640992526398</v>
      </c>
      <c r="BD30" s="152"/>
      <c r="BE30" s="163">
        <v>1.13559251115009</v>
      </c>
    </row>
    <row r="31" spans="1:57" x14ac:dyDescent="0.2">
      <c r="A31" s="20" t="s">
        <v>55</v>
      </c>
      <c r="B31" s="2" t="str">
        <f t="shared" si="0"/>
        <v>Charlottesville, VA</v>
      </c>
      <c r="C31" s="2"/>
      <c r="D31" s="23" t="s">
        <v>93</v>
      </c>
      <c r="E31" s="26" t="s">
        <v>94</v>
      </c>
      <c r="F31" s="2"/>
      <c r="G31" s="158">
        <v>55.291366205418001</v>
      </c>
      <c r="H31" s="152">
        <v>77.061001754044</v>
      </c>
      <c r="I31" s="152">
        <v>75.053595790294196</v>
      </c>
      <c r="J31" s="152">
        <v>73.650360553498302</v>
      </c>
      <c r="K31" s="152">
        <v>76.1450009744689</v>
      </c>
      <c r="L31" s="159">
        <v>71.4402650555447</v>
      </c>
      <c r="M31" s="152"/>
      <c r="N31" s="160">
        <v>72.714870395634307</v>
      </c>
      <c r="O31" s="161">
        <v>71.116741375950099</v>
      </c>
      <c r="P31" s="162">
        <v>71.915805885792196</v>
      </c>
      <c r="Q31" s="152"/>
      <c r="R31" s="163">
        <v>71.576133864186801</v>
      </c>
      <c r="S31" s="157"/>
      <c r="T31" s="158">
        <v>5.9733122016157901E-2</v>
      </c>
      <c r="U31" s="152">
        <v>7.18603259757817</v>
      </c>
      <c r="V31" s="152">
        <v>12.0694387973078</v>
      </c>
      <c r="W31" s="152">
        <v>-0.96334350639936595</v>
      </c>
      <c r="X31" s="152">
        <v>12.5413536415106</v>
      </c>
      <c r="Y31" s="159">
        <v>6.2624956444370401</v>
      </c>
      <c r="Z31" s="152"/>
      <c r="AA31" s="160">
        <v>5.1106869954468799</v>
      </c>
      <c r="AB31" s="161">
        <v>1.19986121404664</v>
      </c>
      <c r="AC31" s="162">
        <v>3.13993084753987</v>
      </c>
      <c r="AD31" s="152"/>
      <c r="AE31" s="163">
        <v>5.3469193616946704</v>
      </c>
      <c r="AG31" s="158">
        <v>52.319236016371001</v>
      </c>
      <c r="AH31" s="152">
        <v>66.030013642564796</v>
      </c>
      <c r="AI31" s="152">
        <v>65.128629896706201</v>
      </c>
      <c r="AJ31" s="152">
        <v>64.461118690313697</v>
      </c>
      <c r="AK31" s="152">
        <v>65.167608653283907</v>
      </c>
      <c r="AL31" s="159">
        <v>62.621321379847899</v>
      </c>
      <c r="AM31" s="152"/>
      <c r="AN31" s="160">
        <v>71.482167218865698</v>
      </c>
      <c r="AO31" s="161">
        <v>70.824400701617606</v>
      </c>
      <c r="AP31" s="162">
        <v>71.153283960241595</v>
      </c>
      <c r="AQ31" s="152"/>
      <c r="AR31" s="163">
        <v>65.0590249742461</v>
      </c>
      <c r="AS31" s="157"/>
      <c r="AT31" s="158">
        <v>0.57276453044747</v>
      </c>
      <c r="AU31" s="152">
        <v>4.9547040264295896</v>
      </c>
      <c r="AV31" s="152">
        <v>6.3830495788979897</v>
      </c>
      <c r="AW31" s="152">
        <v>0.79709148818076603</v>
      </c>
      <c r="AX31" s="152">
        <v>4.0615268415972601</v>
      </c>
      <c r="AY31" s="159">
        <v>3.4275074916078898</v>
      </c>
      <c r="AZ31" s="152"/>
      <c r="BA31" s="160">
        <v>5.5470103149382304</v>
      </c>
      <c r="BB31" s="161">
        <v>3.64546444139163</v>
      </c>
      <c r="BC31" s="162">
        <v>4.59198937934101</v>
      </c>
      <c r="BD31" s="152"/>
      <c r="BE31" s="163">
        <v>3.7885873551535698</v>
      </c>
    </row>
    <row r="32" spans="1:57" x14ac:dyDescent="0.2">
      <c r="A32" s="20" t="s">
        <v>107</v>
      </c>
      <c r="B32" t="s">
        <v>56</v>
      </c>
      <c r="C32" s="2"/>
      <c r="D32" s="23" t="s">
        <v>93</v>
      </c>
      <c r="E32" s="26" t="s">
        <v>94</v>
      </c>
      <c r="F32" s="2"/>
      <c r="G32" s="158">
        <v>50.834597875569003</v>
      </c>
      <c r="H32" s="152">
        <v>63.8156987170644</v>
      </c>
      <c r="I32" s="152">
        <v>67.967995585598004</v>
      </c>
      <c r="J32" s="152">
        <v>71.747827286522195</v>
      </c>
      <c r="K32" s="152">
        <v>72.506552627948594</v>
      </c>
      <c r="L32" s="159">
        <v>65.374534418540406</v>
      </c>
      <c r="M32" s="152"/>
      <c r="N32" s="160">
        <v>75.431093943992195</v>
      </c>
      <c r="O32" s="161">
        <v>73.141122913505299</v>
      </c>
      <c r="P32" s="162">
        <v>74.286108428748705</v>
      </c>
      <c r="Q32" s="152"/>
      <c r="R32" s="163">
        <v>67.920698421457104</v>
      </c>
      <c r="S32" s="157"/>
      <c r="T32" s="158">
        <v>4.7850154186568696</v>
      </c>
      <c r="U32" s="152">
        <v>0.215827590701682</v>
      </c>
      <c r="V32" s="152">
        <v>0.84993123951737004</v>
      </c>
      <c r="W32" s="152">
        <v>3.55705715217786</v>
      </c>
      <c r="X32" s="152">
        <v>12.213316377262499</v>
      </c>
      <c r="Y32" s="159">
        <v>4.2705995966571697</v>
      </c>
      <c r="Z32" s="152"/>
      <c r="AA32" s="160">
        <v>10.944574211085</v>
      </c>
      <c r="AB32" s="161">
        <v>15.8340458479483</v>
      </c>
      <c r="AC32" s="162">
        <v>13.298949045751501</v>
      </c>
      <c r="AD32" s="152"/>
      <c r="AE32" s="163">
        <v>6.9333664296621</v>
      </c>
      <c r="AG32" s="158">
        <v>50.272451372603101</v>
      </c>
      <c r="AH32" s="152">
        <v>61.1877500344875</v>
      </c>
      <c r="AI32" s="152">
        <v>65.098634294385405</v>
      </c>
      <c r="AJ32" s="152">
        <v>66.271209822044398</v>
      </c>
      <c r="AK32" s="152">
        <v>66.274658573596298</v>
      </c>
      <c r="AL32" s="159">
        <v>61.820940819423299</v>
      </c>
      <c r="AM32" s="152"/>
      <c r="AN32" s="160">
        <v>71.554697199613699</v>
      </c>
      <c r="AO32" s="161">
        <v>71.0477307214788</v>
      </c>
      <c r="AP32" s="162">
        <v>71.301213960546207</v>
      </c>
      <c r="AQ32" s="152"/>
      <c r="AR32" s="163">
        <v>64.529590288315603</v>
      </c>
      <c r="AS32" s="157"/>
      <c r="AT32" s="158">
        <v>5.86490542646479</v>
      </c>
      <c r="AU32" s="152">
        <v>3.0675699303688999</v>
      </c>
      <c r="AV32" s="152">
        <v>4.6369731781661798</v>
      </c>
      <c r="AW32" s="152">
        <v>7.5368292552643501</v>
      </c>
      <c r="AX32" s="152">
        <v>6.2226506769948999</v>
      </c>
      <c r="AY32" s="159">
        <v>5.4653396112822898</v>
      </c>
      <c r="AZ32" s="152"/>
      <c r="BA32" s="160">
        <v>-1.2056053854866</v>
      </c>
      <c r="BB32" s="161">
        <v>-0.71842583853600395</v>
      </c>
      <c r="BC32" s="162">
        <v>-0.96348070964468902</v>
      </c>
      <c r="BD32" s="152"/>
      <c r="BE32" s="163">
        <v>3.3474388330561502</v>
      </c>
    </row>
    <row r="33" spans="1:57" x14ac:dyDescent="0.2">
      <c r="A33" s="20" t="s">
        <v>52</v>
      </c>
      <c r="B33" s="2" t="str">
        <f t="shared" si="0"/>
        <v>Staunton &amp; Harrisonburg, VA</v>
      </c>
      <c r="C33" s="2"/>
      <c r="D33" s="23" t="s">
        <v>93</v>
      </c>
      <c r="E33" s="26" t="s">
        <v>94</v>
      </c>
      <c r="F33" s="2"/>
      <c r="G33" s="158">
        <v>58.164689462665699</v>
      </c>
      <c r="H33" s="152">
        <v>68.318213538032097</v>
      </c>
      <c r="I33" s="152">
        <v>73.953244940683803</v>
      </c>
      <c r="J33" s="152">
        <v>74.092812281926001</v>
      </c>
      <c r="K33" s="152">
        <v>77.058618283321707</v>
      </c>
      <c r="L33" s="159">
        <v>70.317515701325803</v>
      </c>
      <c r="M33" s="152"/>
      <c r="N33" s="160">
        <v>81.612002791346796</v>
      </c>
      <c r="O33" s="161">
        <v>79.099790648988105</v>
      </c>
      <c r="P33" s="162">
        <v>80.355896720167394</v>
      </c>
      <c r="Q33" s="152"/>
      <c r="R33" s="163">
        <v>73.185624563852002</v>
      </c>
      <c r="S33" s="157"/>
      <c r="T33" s="158">
        <v>15.1197869608873</v>
      </c>
      <c r="U33" s="152">
        <v>7.5938769557595398</v>
      </c>
      <c r="V33" s="152">
        <v>18.9457785759251</v>
      </c>
      <c r="W33" s="152">
        <v>16.026191147867099</v>
      </c>
      <c r="X33" s="152">
        <v>17.1800476374478</v>
      </c>
      <c r="Y33" s="159">
        <v>14.9673261866355</v>
      </c>
      <c r="Z33" s="152"/>
      <c r="AA33" s="160">
        <v>6.9813002631760801</v>
      </c>
      <c r="AB33" s="161">
        <v>1.0251837997257001</v>
      </c>
      <c r="AC33" s="162">
        <v>3.96450249509539</v>
      </c>
      <c r="AD33" s="152"/>
      <c r="AE33" s="163">
        <v>11.273020112821399</v>
      </c>
      <c r="AG33" s="158">
        <v>55.787683182135297</v>
      </c>
      <c r="AH33" s="152">
        <v>66.368632240055803</v>
      </c>
      <c r="AI33" s="152">
        <v>70.804256803907805</v>
      </c>
      <c r="AJ33" s="152">
        <v>70.638520586182807</v>
      </c>
      <c r="AK33" s="152">
        <v>68.588625261688705</v>
      </c>
      <c r="AL33" s="159">
        <v>66.437543614794095</v>
      </c>
      <c r="AM33" s="152"/>
      <c r="AN33" s="160">
        <v>74.973831123517002</v>
      </c>
      <c r="AO33" s="161">
        <v>74.097173761339803</v>
      </c>
      <c r="AP33" s="162">
        <v>74.535502442428395</v>
      </c>
      <c r="AQ33" s="152"/>
      <c r="AR33" s="163">
        <v>68.751246136975297</v>
      </c>
      <c r="AS33" s="157"/>
      <c r="AT33" s="158">
        <v>11.6562767097125</v>
      </c>
      <c r="AU33" s="152">
        <v>11.218837269310299</v>
      </c>
      <c r="AV33" s="152">
        <v>17.846976498589299</v>
      </c>
      <c r="AW33" s="152">
        <v>15.3196698368145</v>
      </c>
      <c r="AX33" s="152">
        <v>15.9688219448723</v>
      </c>
      <c r="AY33" s="159">
        <v>14.500996207706599</v>
      </c>
      <c r="AZ33" s="152"/>
      <c r="BA33" s="160">
        <v>4.9462527708417303</v>
      </c>
      <c r="BB33" s="161">
        <v>2.3628603297493398</v>
      </c>
      <c r="BC33" s="162">
        <v>3.6460556053040598</v>
      </c>
      <c r="BD33" s="152"/>
      <c r="BE33" s="163">
        <v>10.903226039043</v>
      </c>
    </row>
    <row r="34" spans="1:57" x14ac:dyDescent="0.2">
      <c r="A34" s="20" t="s">
        <v>51</v>
      </c>
      <c r="B34" s="2" t="str">
        <f t="shared" si="0"/>
        <v>Blacksburg &amp; Wytheville, VA</v>
      </c>
      <c r="C34" s="2"/>
      <c r="D34" s="23" t="s">
        <v>93</v>
      </c>
      <c r="E34" s="26" t="s">
        <v>94</v>
      </c>
      <c r="F34" s="2"/>
      <c r="G34" s="158">
        <v>47.680311890838198</v>
      </c>
      <c r="H34" s="152">
        <v>57.582846003898602</v>
      </c>
      <c r="I34" s="152">
        <v>61.734892787524302</v>
      </c>
      <c r="J34" s="152">
        <v>60.506822612085699</v>
      </c>
      <c r="K34" s="152">
        <v>58.752436647173397</v>
      </c>
      <c r="L34" s="159">
        <v>57.251461988304001</v>
      </c>
      <c r="M34" s="152"/>
      <c r="N34" s="160">
        <v>73.664717348927795</v>
      </c>
      <c r="O34" s="161">
        <v>65.633528265107202</v>
      </c>
      <c r="P34" s="162">
        <v>69.649122807017505</v>
      </c>
      <c r="Q34" s="152"/>
      <c r="R34" s="163">
        <v>60.793650793650698</v>
      </c>
      <c r="S34" s="157"/>
      <c r="T34" s="158">
        <v>-4.4951090113921497</v>
      </c>
      <c r="U34" s="152">
        <v>-2.16273582398229</v>
      </c>
      <c r="V34" s="152">
        <v>2.5558319331019499</v>
      </c>
      <c r="W34" s="152">
        <v>3.03669857029139</v>
      </c>
      <c r="X34" s="152">
        <v>-1.51335207484578E-2</v>
      </c>
      <c r="Y34" s="159">
        <v>-7.1273254874932496E-2</v>
      </c>
      <c r="Z34" s="152"/>
      <c r="AA34" s="160">
        <v>1.43742669784764</v>
      </c>
      <c r="AB34" s="161">
        <v>2.2639498946771899</v>
      </c>
      <c r="AC34" s="162">
        <v>1.8251909968157101</v>
      </c>
      <c r="AD34" s="152"/>
      <c r="AE34" s="163">
        <v>0.54167658022047704</v>
      </c>
      <c r="AG34" s="158">
        <v>47.100389863547697</v>
      </c>
      <c r="AH34" s="152">
        <v>54.269005847953203</v>
      </c>
      <c r="AI34" s="152">
        <v>56.276803118908298</v>
      </c>
      <c r="AJ34" s="152">
        <v>57.431773879142298</v>
      </c>
      <c r="AK34" s="152">
        <v>54.615009746588598</v>
      </c>
      <c r="AL34" s="159">
        <v>53.938596491227997</v>
      </c>
      <c r="AM34" s="152"/>
      <c r="AN34" s="160">
        <v>65.472709551656905</v>
      </c>
      <c r="AO34" s="161">
        <v>62.641325536062297</v>
      </c>
      <c r="AP34" s="162">
        <v>64.057017543859601</v>
      </c>
      <c r="AQ34" s="152"/>
      <c r="AR34" s="163">
        <v>56.829573934837001</v>
      </c>
      <c r="AS34" s="157"/>
      <c r="AT34" s="158">
        <v>0.20836184286388501</v>
      </c>
      <c r="AU34" s="152">
        <v>-1.93341125283281</v>
      </c>
      <c r="AV34" s="152">
        <v>-1.3432805965776899</v>
      </c>
      <c r="AW34" s="152">
        <v>3.0173325872777701</v>
      </c>
      <c r="AX34" s="152">
        <v>-3.7638977731562703E-2</v>
      </c>
      <c r="AY34" s="159">
        <v>-2.8414986510863102E-2</v>
      </c>
      <c r="AZ34" s="152"/>
      <c r="BA34" s="160">
        <v>-4.9757550601328902</v>
      </c>
      <c r="BB34" s="161">
        <v>-2.7201935227662601</v>
      </c>
      <c r="BC34" s="162">
        <v>-3.88611682196247</v>
      </c>
      <c r="BD34" s="152"/>
      <c r="BE34" s="163">
        <v>-1.3041651385006401</v>
      </c>
    </row>
    <row r="35" spans="1:57" x14ac:dyDescent="0.2">
      <c r="A35" s="20" t="s">
        <v>50</v>
      </c>
      <c r="B35" s="2" t="str">
        <f t="shared" si="0"/>
        <v>Lynchburg, VA</v>
      </c>
      <c r="C35" s="2"/>
      <c r="D35" s="23" t="s">
        <v>93</v>
      </c>
      <c r="E35" s="26" t="s">
        <v>94</v>
      </c>
      <c r="F35" s="2"/>
      <c r="G35" s="158">
        <v>41.704442429737</v>
      </c>
      <c r="H35" s="152">
        <v>62.526443034149203</v>
      </c>
      <c r="I35" s="152">
        <v>64.067694167422104</v>
      </c>
      <c r="J35" s="152">
        <v>65.095194922937395</v>
      </c>
      <c r="K35" s="152">
        <v>57.932910244786903</v>
      </c>
      <c r="L35" s="159">
        <v>58.265336959806497</v>
      </c>
      <c r="M35" s="152"/>
      <c r="N35" s="160">
        <v>75.3097612571773</v>
      </c>
      <c r="O35" s="161">
        <v>75.007555152614003</v>
      </c>
      <c r="P35" s="162">
        <v>75.158658204895701</v>
      </c>
      <c r="Q35" s="152"/>
      <c r="R35" s="163">
        <v>63.092000172689197</v>
      </c>
      <c r="S35" s="157"/>
      <c r="T35" s="158">
        <v>-2.0033835148914201</v>
      </c>
      <c r="U35" s="152">
        <v>6.4578989217094698</v>
      </c>
      <c r="V35" s="152">
        <v>2.4837047363661502</v>
      </c>
      <c r="W35" s="152">
        <v>6.3221517074644904</v>
      </c>
      <c r="X35" s="152">
        <v>5.3095782518440204</v>
      </c>
      <c r="Y35" s="159">
        <v>4.0296338817251902</v>
      </c>
      <c r="Z35" s="152"/>
      <c r="AA35" s="160">
        <v>9.8171223233764007</v>
      </c>
      <c r="AB35" s="161">
        <v>3.1044446239728201</v>
      </c>
      <c r="AC35" s="162">
        <v>6.3617112502495603</v>
      </c>
      <c r="AD35" s="152"/>
      <c r="AE35" s="163">
        <v>4.81180997349023</v>
      </c>
      <c r="AG35" s="158">
        <v>42.784829253550903</v>
      </c>
      <c r="AH35" s="152">
        <v>56.671199758235097</v>
      </c>
      <c r="AI35" s="152">
        <v>59.579933514656901</v>
      </c>
      <c r="AJ35" s="152">
        <v>59.542157751586501</v>
      </c>
      <c r="AK35" s="152">
        <v>54.623753399818597</v>
      </c>
      <c r="AL35" s="159">
        <v>54.640374735569601</v>
      </c>
      <c r="AM35" s="152"/>
      <c r="AN35" s="160">
        <v>63.0250831066787</v>
      </c>
      <c r="AO35" s="161">
        <v>62.586884255061904</v>
      </c>
      <c r="AP35" s="162">
        <v>62.805983680870298</v>
      </c>
      <c r="AQ35" s="152"/>
      <c r="AR35" s="163">
        <v>56.973405862798401</v>
      </c>
      <c r="AS35" s="157"/>
      <c r="AT35" s="158">
        <v>4.8613836504830203</v>
      </c>
      <c r="AU35" s="152">
        <v>0.42730360028688003</v>
      </c>
      <c r="AV35" s="152">
        <v>2.38284603962718</v>
      </c>
      <c r="AW35" s="152">
        <v>9.3534350989590607</v>
      </c>
      <c r="AX35" s="152">
        <v>7.3783754148647898</v>
      </c>
      <c r="AY35" s="159">
        <v>4.7776983304086604</v>
      </c>
      <c r="AZ35" s="152"/>
      <c r="BA35" s="160">
        <v>7.2383898437143399</v>
      </c>
      <c r="BB35" s="161">
        <v>2.2503056326876298</v>
      </c>
      <c r="BC35" s="162">
        <v>4.6936589955149799</v>
      </c>
      <c r="BD35" s="152"/>
      <c r="BE35" s="163">
        <v>4.7512144212136</v>
      </c>
    </row>
    <row r="36" spans="1:57" x14ac:dyDescent="0.2">
      <c r="A36" s="20" t="s">
        <v>24</v>
      </c>
      <c r="B36" s="2" t="str">
        <f t="shared" si="0"/>
        <v>Central Virginia</v>
      </c>
      <c r="C36" s="2"/>
      <c r="D36" s="23" t="s">
        <v>93</v>
      </c>
      <c r="E36" s="26" t="s">
        <v>94</v>
      </c>
      <c r="F36" s="2"/>
      <c r="G36" s="158">
        <v>57.388740107724203</v>
      </c>
      <c r="H36" s="152">
        <v>74.904462431919995</v>
      </c>
      <c r="I36" s="152">
        <v>78.247525050401705</v>
      </c>
      <c r="J36" s="152">
        <v>78.584539463785902</v>
      </c>
      <c r="K36" s="152">
        <v>74.853308458459907</v>
      </c>
      <c r="L36" s="159">
        <v>72.795715102458303</v>
      </c>
      <c r="M36" s="152"/>
      <c r="N36" s="160">
        <v>77.083019889868496</v>
      </c>
      <c r="O36" s="161">
        <v>75.756025637167795</v>
      </c>
      <c r="P36" s="162">
        <v>76.419522763518103</v>
      </c>
      <c r="Q36" s="152"/>
      <c r="R36" s="163">
        <v>73.831088719904002</v>
      </c>
      <c r="S36" s="157"/>
      <c r="T36" s="158">
        <v>6.5508492923767099</v>
      </c>
      <c r="U36" s="152">
        <v>6.8916392141696701</v>
      </c>
      <c r="V36" s="152">
        <v>6.8712026544635103</v>
      </c>
      <c r="W36" s="152">
        <v>8.31497574148921</v>
      </c>
      <c r="X36" s="152">
        <v>13.8357400947547</v>
      </c>
      <c r="Y36" s="159">
        <v>8.5014527531595707</v>
      </c>
      <c r="Z36" s="152"/>
      <c r="AA36" s="160">
        <v>13.0791048833456</v>
      </c>
      <c r="AB36" s="161">
        <v>10.7806848042885</v>
      </c>
      <c r="AC36" s="162">
        <v>11.9280732618514</v>
      </c>
      <c r="AD36" s="152"/>
      <c r="AE36" s="163">
        <v>9.4927625531952806</v>
      </c>
      <c r="AG36" s="158">
        <v>51.612854692624801</v>
      </c>
      <c r="AH36" s="152">
        <v>64.531489784250496</v>
      </c>
      <c r="AI36" s="152">
        <v>68.472602533626201</v>
      </c>
      <c r="AJ36" s="152">
        <v>69.772515270965599</v>
      </c>
      <c r="AK36" s="152">
        <v>68.752444859025601</v>
      </c>
      <c r="AL36" s="159">
        <v>64.628381428098507</v>
      </c>
      <c r="AM36" s="152"/>
      <c r="AN36" s="160">
        <v>75.682303734239994</v>
      </c>
      <c r="AO36" s="161">
        <v>75.032347365570303</v>
      </c>
      <c r="AP36" s="162">
        <v>75.357325549905198</v>
      </c>
      <c r="AQ36" s="152"/>
      <c r="AR36" s="163">
        <v>67.693794034329002</v>
      </c>
      <c r="AS36" s="157"/>
      <c r="AT36" s="158">
        <v>4.3011624981166499</v>
      </c>
      <c r="AU36" s="152">
        <v>4.7805284877363698</v>
      </c>
      <c r="AV36" s="152">
        <v>5.9867340676743996</v>
      </c>
      <c r="AW36" s="152">
        <v>8.8229508179258307</v>
      </c>
      <c r="AX36" s="152">
        <v>11.334659860968999</v>
      </c>
      <c r="AY36" s="159">
        <v>7.1564124609284399</v>
      </c>
      <c r="AZ36" s="152"/>
      <c r="BA36" s="160">
        <v>11.08842982983</v>
      </c>
      <c r="BB36" s="161">
        <v>8.3080434834998407</v>
      </c>
      <c r="BC36" s="162">
        <v>9.6866134656332701</v>
      </c>
      <c r="BD36" s="152"/>
      <c r="BE36" s="163">
        <v>7.9475562622409699</v>
      </c>
    </row>
    <row r="37" spans="1:57" x14ac:dyDescent="0.2">
      <c r="A37" s="20" t="s">
        <v>25</v>
      </c>
      <c r="B37" s="2" t="str">
        <f t="shared" si="0"/>
        <v>Chesapeake Bay</v>
      </c>
      <c r="C37" s="2"/>
      <c r="D37" s="23" t="s">
        <v>93</v>
      </c>
      <c r="E37" s="26" t="s">
        <v>94</v>
      </c>
      <c r="F37" s="2"/>
      <c r="G37" s="158">
        <v>50.820953870211099</v>
      </c>
      <c r="H37" s="152">
        <v>64.425332290852197</v>
      </c>
      <c r="I37" s="152">
        <v>64.894448788115696</v>
      </c>
      <c r="J37" s="152">
        <v>66.301798279906095</v>
      </c>
      <c r="K37" s="152">
        <v>64.190774042220397</v>
      </c>
      <c r="L37" s="159">
        <v>62.126661454261097</v>
      </c>
      <c r="M37" s="152"/>
      <c r="N37" s="160">
        <v>72.165754495699701</v>
      </c>
      <c r="O37" s="161">
        <v>74.980453479280598</v>
      </c>
      <c r="P37" s="162">
        <v>73.5731039874902</v>
      </c>
      <c r="Q37" s="152"/>
      <c r="R37" s="163">
        <v>65.397073606612295</v>
      </c>
      <c r="S37" s="157"/>
      <c r="T37" s="158">
        <v>12.456747404844201</v>
      </c>
      <c r="U37" s="152">
        <v>6.1855670103092697</v>
      </c>
      <c r="V37" s="152">
        <v>1.09622411693057</v>
      </c>
      <c r="W37" s="152">
        <v>1.67865707434052</v>
      </c>
      <c r="X37" s="152">
        <v>2.75344180225281</v>
      </c>
      <c r="Y37" s="159">
        <v>4.3329831932773102</v>
      </c>
      <c r="Z37" s="152"/>
      <c r="AA37" s="160">
        <v>12.6984126984126</v>
      </c>
      <c r="AB37" s="161">
        <v>11.9019836639439</v>
      </c>
      <c r="AC37" s="162">
        <v>12.2911694510739</v>
      </c>
      <c r="AD37" s="152"/>
      <c r="AE37" s="163">
        <v>6.7651349380014496</v>
      </c>
      <c r="AG37" s="158">
        <v>49.042220484753699</v>
      </c>
      <c r="AH37" s="152">
        <v>63.3307271305707</v>
      </c>
      <c r="AI37" s="152">
        <v>65.011727912431496</v>
      </c>
      <c r="AJ37" s="152">
        <v>65.871774824081299</v>
      </c>
      <c r="AK37" s="152">
        <v>62.763878029710703</v>
      </c>
      <c r="AL37" s="159">
        <v>61.204065676309597</v>
      </c>
      <c r="AM37" s="152"/>
      <c r="AN37" s="160">
        <v>72.928068803752893</v>
      </c>
      <c r="AO37" s="161">
        <v>74.550430023455803</v>
      </c>
      <c r="AP37" s="162">
        <v>73.739249413604298</v>
      </c>
      <c r="AQ37" s="152"/>
      <c r="AR37" s="163">
        <v>64.785546744108103</v>
      </c>
      <c r="AS37" s="157"/>
      <c r="AT37" s="158">
        <v>5.8203289751159799</v>
      </c>
      <c r="AU37" s="152">
        <v>2.9551954242135299</v>
      </c>
      <c r="AV37" s="152">
        <v>1.9619865113427299</v>
      </c>
      <c r="AW37" s="152">
        <v>5.0826317430620502</v>
      </c>
      <c r="AX37" s="152">
        <v>0.56373316630128401</v>
      </c>
      <c r="AY37" s="159">
        <v>3.1357048748352998</v>
      </c>
      <c r="AZ37" s="152"/>
      <c r="BA37" s="160">
        <v>8.8072324292796704</v>
      </c>
      <c r="BB37" s="161">
        <v>6.5958636109558402</v>
      </c>
      <c r="BC37" s="162">
        <v>7.67803624946482</v>
      </c>
      <c r="BD37" s="152"/>
      <c r="BE37" s="163">
        <v>4.5702438364808202</v>
      </c>
    </row>
    <row r="38" spans="1:57" x14ac:dyDescent="0.2">
      <c r="A38" s="20" t="s">
        <v>26</v>
      </c>
      <c r="B38" s="2" t="str">
        <f t="shared" si="0"/>
        <v>Coastal Virginia - Eastern Shore</v>
      </c>
      <c r="C38" s="2"/>
      <c r="D38" s="23" t="s">
        <v>93</v>
      </c>
      <c r="E38" s="26" t="s">
        <v>94</v>
      </c>
      <c r="F38" s="2"/>
      <c r="G38" s="158">
        <v>54.849726775956199</v>
      </c>
      <c r="H38" s="152">
        <v>67.213114754098299</v>
      </c>
      <c r="I38" s="152">
        <v>70.218579234972594</v>
      </c>
      <c r="J38" s="152">
        <v>71.243169398907099</v>
      </c>
      <c r="K38" s="152">
        <v>69.945355191256795</v>
      </c>
      <c r="L38" s="159">
        <v>66.693989071038203</v>
      </c>
      <c r="M38" s="152"/>
      <c r="N38" s="160">
        <v>79.3032786885245</v>
      </c>
      <c r="O38" s="161">
        <v>78.893442622950801</v>
      </c>
      <c r="P38" s="162">
        <v>79.098360655737693</v>
      </c>
      <c r="Q38" s="152"/>
      <c r="R38" s="163">
        <v>70.238095238095198</v>
      </c>
      <c r="S38" s="157"/>
      <c r="T38" s="158">
        <v>4.42132639791937</v>
      </c>
      <c r="U38" s="152">
        <v>1.1305241521068801</v>
      </c>
      <c r="V38" s="152">
        <v>5.5441478439424996</v>
      </c>
      <c r="W38" s="152">
        <v>5.1411290322580596</v>
      </c>
      <c r="X38" s="152">
        <v>6.0041407867494803</v>
      </c>
      <c r="Y38" s="159">
        <v>4.4501497646555404</v>
      </c>
      <c r="Z38" s="152"/>
      <c r="AA38" s="160">
        <v>0.78125</v>
      </c>
      <c r="AB38" s="161">
        <v>8.6655112651646396E-2</v>
      </c>
      <c r="AC38" s="162">
        <v>0.43365134431916702</v>
      </c>
      <c r="AD38" s="152"/>
      <c r="AE38" s="163">
        <v>3.1232091690544399</v>
      </c>
      <c r="AG38" s="158">
        <v>52.493169398907099</v>
      </c>
      <c r="AH38" s="152">
        <v>64.959016393442596</v>
      </c>
      <c r="AI38" s="152">
        <v>67.281420765027306</v>
      </c>
      <c r="AJ38" s="152">
        <v>68.613387978142001</v>
      </c>
      <c r="AK38" s="152">
        <v>68.084016393442596</v>
      </c>
      <c r="AL38" s="159">
        <v>64.286202185792305</v>
      </c>
      <c r="AM38" s="152"/>
      <c r="AN38" s="160">
        <v>77.493169398907099</v>
      </c>
      <c r="AO38" s="161">
        <v>77.134562841529998</v>
      </c>
      <c r="AP38" s="162">
        <v>77.313866120218506</v>
      </c>
      <c r="AQ38" s="152"/>
      <c r="AR38" s="163">
        <v>68.008391881342703</v>
      </c>
      <c r="AS38" s="157"/>
      <c r="AT38" s="158">
        <v>4.4867437117606999</v>
      </c>
      <c r="AU38" s="152">
        <v>6.9741282339707498</v>
      </c>
      <c r="AV38" s="152">
        <v>6.8619473826959503</v>
      </c>
      <c r="AW38" s="152">
        <v>9.9015317286651996</v>
      </c>
      <c r="AX38" s="152">
        <v>5.5320275277924802</v>
      </c>
      <c r="AY38" s="159">
        <v>6.8335319825188696</v>
      </c>
      <c r="AZ38" s="152"/>
      <c r="BA38" s="160">
        <v>2.9959146618247798</v>
      </c>
      <c r="BB38" s="161">
        <v>3.8868445262189502</v>
      </c>
      <c r="BC38" s="162">
        <v>3.43842814713273</v>
      </c>
      <c r="BD38" s="152"/>
      <c r="BE38" s="163">
        <v>5.70659386493762</v>
      </c>
    </row>
    <row r="39" spans="1:57" x14ac:dyDescent="0.2">
      <c r="A39" s="20" t="s">
        <v>27</v>
      </c>
      <c r="B39" s="2" t="str">
        <f t="shared" si="0"/>
        <v>Coastal Virginia - Hampton Roads</v>
      </c>
      <c r="C39" s="2"/>
      <c r="D39" s="23" t="s">
        <v>93</v>
      </c>
      <c r="E39" s="26" t="s">
        <v>94</v>
      </c>
      <c r="F39" s="2"/>
      <c r="G39" s="158">
        <v>62.889849910964102</v>
      </c>
      <c r="H39" s="152">
        <v>71.732383617400103</v>
      </c>
      <c r="I39" s="152">
        <v>75.026710760620702</v>
      </c>
      <c r="J39" s="152">
        <v>77.270414652760095</v>
      </c>
      <c r="K39" s="152">
        <v>77.069447977613805</v>
      </c>
      <c r="L39" s="159">
        <v>72.797761383871702</v>
      </c>
      <c r="M39" s="152"/>
      <c r="N39" s="160">
        <v>85.451539048588103</v>
      </c>
      <c r="O39" s="161">
        <v>87.720681760366304</v>
      </c>
      <c r="P39" s="162">
        <v>86.586110404477196</v>
      </c>
      <c r="Q39" s="152"/>
      <c r="R39" s="163">
        <v>76.737289675473306</v>
      </c>
      <c r="S39" s="157"/>
      <c r="T39" s="158">
        <v>-7.1937485035354003</v>
      </c>
      <c r="U39" s="152">
        <v>-7.9589919326160699</v>
      </c>
      <c r="V39" s="152">
        <v>-5.7938360701712703</v>
      </c>
      <c r="W39" s="152">
        <v>-0.706655117751952</v>
      </c>
      <c r="X39" s="152">
        <v>-0.766275794860655</v>
      </c>
      <c r="Y39" s="159">
        <v>-4.42117986190107</v>
      </c>
      <c r="Z39" s="152"/>
      <c r="AA39" s="160">
        <v>9.13193820903557E-2</v>
      </c>
      <c r="AB39" s="161">
        <v>0.665690063279194</v>
      </c>
      <c r="AC39" s="162">
        <v>0.381446289524492</v>
      </c>
      <c r="AD39" s="152"/>
      <c r="AE39" s="163">
        <v>-2.9238705859454299</v>
      </c>
      <c r="AG39" s="158">
        <v>63.822292993630498</v>
      </c>
      <c r="AH39" s="152">
        <v>68.696815286624201</v>
      </c>
      <c r="AI39" s="152">
        <v>71.426298370672001</v>
      </c>
      <c r="AJ39" s="152">
        <v>72.1015784114052</v>
      </c>
      <c r="AK39" s="152">
        <v>76.158986761710693</v>
      </c>
      <c r="AL39" s="159">
        <v>70.442472242029098</v>
      </c>
      <c r="AM39" s="152"/>
      <c r="AN39" s="160">
        <v>87.089485743380806</v>
      </c>
      <c r="AO39" s="161">
        <v>86.047606924643503</v>
      </c>
      <c r="AP39" s="162">
        <v>86.568546334012197</v>
      </c>
      <c r="AQ39" s="152"/>
      <c r="AR39" s="163">
        <v>75.050927610040006</v>
      </c>
      <c r="AS39" s="157"/>
      <c r="AT39" s="158">
        <v>3.2088150234677402</v>
      </c>
      <c r="AU39" s="152">
        <v>-1.4969519189649301</v>
      </c>
      <c r="AV39" s="152">
        <v>-0.68389805825892602</v>
      </c>
      <c r="AW39" s="152">
        <v>-2.4301979463833598</v>
      </c>
      <c r="AX39" s="152">
        <v>-2.2462706904010399</v>
      </c>
      <c r="AY39" s="159">
        <v>-0.871856785244565</v>
      </c>
      <c r="AZ39" s="152"/>
      <c r="BA39" s="160">
        <v>2.9479128035158899</v>
      </c>
      <c r="BB39" s="161">
        <v>2.8235894678587599</v>
      </c>
      <c r="BC39" s="162">
        <v>2.88608764728238</v>
      </c>
      <c r="BD39" s="152"/>
      <c r="BE39" s="163">
        <v>0.33646039699785002</v>
      </c>
    </row>
    <row r="40" spans="1:57" x14ac:dyDescent="0.2">
      <c r="A40" s="19" t="s">
        <v>28</v>
      </c>
      <c r="B40" s="2" t="str">
        <f t="shared" si="0"/>
        <v>Northern Virginia</v>
      </c>
      <c r="C40" s="2"/>
      <c r="D40" s="23" t="s">
        <v>93</v>
      </c>
      <c r="E40" s="26" t="s">
        <v>94</v>
      </c>
      <c r="F40" s="2"/>
      <c r="G40" s="158">
        <v>59.658524661063097</v>
      </c>
      <c r="H40" s="152">
        <v>74.351742163554604</v>
      </c>
      <c r="I40" s="152">
        <v>79.4456666854703</v>
      </c>
      <c r="J40" s="152">
        <v>81.361764539967197</v>
      </c>
      <c r="K40" s="152">
        <v>73.964385776875105</v>
      </c>
      <c r="L40" s="159">
        <v>73.756416765386106</v>
      </c>
      <c r="M40" s="152"/>
      <c r="N40" s="160">
        <v>76.717248641431993</v>
      </c>
      <c r="O40" s="161">
        <v>78.695398732629997</v>
      </c>
      <c r="P40" s="162">
        <v>77.706323687031002</v>
      </c>
      <c r="Q40" s="152"/>
      <c r="R40" s="163">
        <v>74.884961600141807</v>
      </c>
      <c r="S40" s="157"/>
      <c r="T40" s="158">
        <v>0.88690845256371298</v>
      </c>
      <c r="U40" s="152">
        <v>-2.1101860376301098</v>
      </c>
      <c r="V40" s="152">
        <v>-3.6394231498770599</v>
      </c>
      <c r="W40" s="152">
        <v>-1.99782892233593</v>
      </c>
      <c r="X40" s="152">
        <v>-1.06525258206593</v>
      </c>
      <c r="Y40" s="159">
        <v>-1.74090121335938</v>
      </c>
      <c r="Z40" s="152"/>
      <c r="AA40" s="160">
        <v>-1.55008396227164</v>
      </c>
      <c r="AB40" s="161">
        <v>-1.1837143849591401</v>
      </c>
      <c r="AC40" s="162">
        <v>-1.3649076993754801</v>
      </c>
      <c r="AD40" s="152"/>
      <c r="AE40" s="163">
        <v>-1.62972638070883</v>
      </c>
      <c r="AG40" s="158">
        <v>58.484187363055803</v>
      </c>
      <c r="AH40" s="152">
        <v>69.919505750260896</v>
      </c>
      <c r="AI40" s="152">
        <v>75.126586146750597</v>
      </c>
      <c r="AJ40" s="152">
        <v>74.674778209787405</v>
      </c>
      <c r="AK40" s="152">
        <v>70.179265729827307</v>
      </c>
      <c r="AL40" s="159">
        <v>69.677103285762499</v>
      </c>
      <c r="AM40" s="152"/>
      <c r="AN40" s="160">
        <v>74.954513613006</v>
      </c>
      <c r="AO40" s="161">
        <v>74.366834194479495</v>
      </c>
      <c r="AP40" s="162">
        <v>74.660673903742804</v>
      </c>
      <c r="AQ40" s="152"/>
      <c r="AR40" s="163">
        <v>71.101016946420401</v>
      </c>
      <c r="AS40" s="157"/>
      <c r="AT40" s="158">
        <v>1.0667090818429299</v>
      </c>
      <c r="AU40" s="152">
        <v>-0.59354449847520596</v>
      </c>
      <c r="AV40" s="152">
        <v>0.30488730593789198</v>
      </c>
      <c r="AW40" s="152">
        <v>-1.2765316733198899</v>
      </c>
      <c r="AX40" s="152">
        <v>-2.0509281867904101</v>
      </c>
      <c r="AY40" s="159">
        <v>-0.57377985859490199</v>
      </c>
      <c r="AZ40" s="152"/>
      <c r="BA40" s="160">
        <v>2.7804416138730601</v>
      </c>
      <c r="BB40" s="161">
        <v>2.71884594278109</v>
      </c>
      <c r="BC40" s="162">
        <v>2.74975575730919</v>
      </c>
      <c r="BD40" s="152"/>
      <c r="BE40" s="163">
        <v>0.400537731881903</v>
      </c>
    </row>
    <row r="41" spans="1:57" x14ac:dyDescent="0.2">
      <c r="A41" s="21" t="s">
        <v>29</v>
      </c>
      <c r="B41" s="2" t="str">
        <f t="shared" si="0"/>
        <v>Shenandoah Valley</v>
      </c>
      <c r="C41" s="2"/>
      <c r="D41" s="24" t="s">
        <v>93</v>
      </c>
      <c r="E41" s="27" t="s">
        <v>94</v>
      </c>
      <c r="F41" s="2"/>
      <c r="G41" s="164">
        <v>53.855529373527197</v>
      </c>
      <c r="H41" s="165">
        <v>63.931096124156902</v>
      </c>
      <c r="I41" s="165">
        <v>68.278215649630198</v>
      </c>
      <c r="J41" s="165">
        <v>66.831884293491498</v>
      </c>
      <c r="K41" s="165">
        <v>68.871374014788302</v>
      </c>
      <c r="L41" s="166">
        <v>64.353619891118797</v>
      </c>
      <c r="M41" s="152"/>
      <c r="N41" s="167">
        <v>74.291053871780207</v>
      </c>
      <c r="O41" s="168">
        <v>74.031039245957501</v>
      </c>
      <c r="P41" s="169">
        <v>74.161046558868904</v>
      </c>
      <c r="Q41" s="152"/>
      <c r="R41" s="170">
        <v>67.155741796190298</v>
      </c>
      <c r="S41" s="157"/>
      <c r="T41" s="164">
        <v>9.7359093750826808</v>
      </c>
      <c r="U41" s="165">
        <v>4.3476067428493002</v>
      </c>
      <c r="V41" s="165">
        <v>12.0537392211046</v>
      </c>
      <c r="W41" s="165">
        <v>8.1975504437885593</v>
      </c>
      <c r="X41" s="165">
        <v>9.1678727600740899</v>
      </c>
      <c r="Y41" s="166">
        <v>8.6561556101176702</v>
      </c>
      <c r="Z41" s="152"/>
      <c r="AA41" s="167">
        <v>1.79429724543101</v>
      </c>
      <c r="AB41" s="168">
        <v>-1.50302632205798</v>
      </c>
      <c r="AC41" s="169">
        <v>0.121383603175703</v>
      </c>
      <c r="AD41" s="152"/>
      <c r="AE41" s="170">
        <v>5.8102692385183499</v>
      </c>
      <c r="AG41" s="164">
        <v>52.336068903875798</v>
      </c>
      <c r="AH41" s="165">
        <v>61.221256195660999</v>
      </c>
      <c r="AI41" s="165">
        <v>64.6420736166409</v>
      </c>
      <c r="AJ41" s="165">
        <v>64.493784025351403</v>
      </c>
      <c r="AK41" s="165">
        <v>64.126107093523999</v>
      </c>
      <c r="AL41" s="166">
        <v>61.363857967010603</v>
      </c>
      <c r="AM41" s="152"/>
      <c r="AN41" s="167">
        <v>71.5913707646055</v>
      </c>
      <c r="AO41" s="168">
        <v>71.735597627366502</v>
      </c>
      <c r="AP41" s="169">
        <v>71.663484195986001</v>
      </c>
      <c r="AQ41" s="152"/>
      <c r="AR41" s="170">
        <v>64.306608318146402</v>
      </c>
      <c r="AS41" s="38"/>
      <c r="AT41" s="164">
        <v>6.2647335896115202</v>
      </c>
      <c r="AU41" s="165">
        <v>4.9970624264955701</v>
      </c>
      <c r="AV41" s="165">
        <v>9.8025976040999101</v>
      </c>
      <c r="AW41" s="165">
        <v>9.4769586892440891</v>
      </c>
      <c r="AX41" s="165">
        <v>10.022330646296799</v>
      </c>
      <c r="AY41" s="166">
        <v>8.1778533652567997</v>
      </c>
      <c r="AZ41" s="152"/>
      <c r="BA41" s="167">
        <v>2.4707774070305799</v>
      </c>
      <c r="BB41" s="168">
        <v>0.183914736820084</v>
      </c>
      <c r="BC41" s="169">
        <v>1.3132925374046001</v>
      </c>
      <c r="BD41" s="152"/>
      <c r="BE41" s="170">
        <v>5.8933629545224999</v>
      </c>
    </row>
    <row r="42" spans="1:57" x14ac:dyDescent="0.2">
      <c r="A42" s="18" t="s">
        <v>30</v>
      </c>
      <c r="B42" s="2" t="str">
        <f t="shared" si="0"/>
        <v>Southern Virginia</v>
      </c>
      <c r="C42" s="8"/>
      <c r="D42" s="22" t="s">
        <v>93</v>
      </c>
      <c r="E42" s="25" t="s">
        <v>94</v>
      </c>
      <c r="F42" s="2"/>
      <c r="G42" s="149">
        <v>46.080390850543999</v>
      </c>
      <c r="H42" s="150">
        <v>62.780368643126799</v>
      </c>
      <c r="I42" s="150">
        <v>66.977570508549803</v>
      </c>
      <c r="J42" s="150">
        <v>71.463468798578702</v>
      </c>
      <c r="K42" s="150">
        <v>69.042860315345294</v>
      </c>
      <c r="L42" s="151">
        <v>63.268931823228897</v>
      </c>
      <c r="M42" s="152"/>
      <c r="N42" s="153">
        <v>74.528092382855803</v>
      </c>
      <c r="O42" s="154">
        <v>73.906284699089397</v>
      </c>
      <c r="P42" s="155">
        <v>74.2171885409726</v>
      </c>
      <c r="Q42" s="152"/>
      <c r="R42" s="156">
        <v>66.397005171155698</v>
      </c>
      <c r="S42" s="157"/>
      <c r="T42" s="149">
        <v>-12.305249926677799</v>
      </c>
      <c r="U42" s="150">
        <v>-6.4333155689530201</v>
      </c>
      <c r="V42" s="150">
        <v>-4.4874739166897797</v>
      </c>
      <c r="W42" s="150">
        <v>0.82974852673640598</v>
      </c>
      <c r="X42" s="150">
        <v>5.9768111684749297</v>
      </c>
      <c r="Y42" s="151">
        <v>-2.8998276549565598</v>
      </c>
      <c r="Z42" s="152"/>
      <c r="AA42" s="153">
        <v>2.87146149768347</v>
      </c>
      <c r="AB42" s="154">
        <v>2.01317755193402</v>
      </c>
      <c r="AC42" s="155">
        <v>2.4423195248087399</v>
      </c>
      <c r="AD42" s="152"/>
      <c r="AE42" s="156">
        <v>-1.2553114658923901</v>
      </c>
      <c r="AF42" s="28"/>
      <c r="AG42" s="149">
        <v>46.285809460359701</v>
      </c>
      <c r="AH42" s="150">
        <v>61.536753275594002</v>
      </c>
      <c r="AI42" s="150">
        <v>64.990006662225099</v>
      </c>
      <c r="AJ42" s="150">
        <v>64.667999111703296</v>
      </c>
      <c r="AK42" s="150">
        <v>60.931601154785596</v>
      </c>
      <c r="AL42" s="151">
        <v>59.682433932933499</v>
      </c>
      <c r="AM42" s="152"/>
      <c r="AN42" s="153">
        <v>68.1878747501665</v>
      </c>
      <c r="AO42" s="154">
        <v>66.905396402398395</v>
      </c>
      <c r="AP42" s="155">
        <v>67.546635576282398</v>
      </c>
      <c r="AQ42" s="152"/>
      <c r="AR42" s="156">
        <v>61.929348688176098</v>
      </c>
      <c r="AS42" s="157"/>
      <c r="AT42" s="149">
        <v>-8.5656772783528297</v>
      </c>
      <c r="AU42" s="150">
        <v>-5.0744481103063599</v>
      </c>
      <c r="AV42" s="150">
        <v>-0.96650214117424904</v>
      </c>
      <c r="AW42" s="150">
        <v>2.2165795103283998</v>
      </c>
      <c r="AX42" s="150">
        <v>1.1905105799636899</v>
      </c>
      <c r="AY42" s="151">
        <v>-2.0163169498997902</v>
      </c>
      <c r="AZ42" s="152"/>
      <c r="BA42" s="153">
        <v>0.37085562154234097</v>
      </c>
      <c r="BB42" s="154">
        <v>-1.6358512652049999</v>
      </c>
      <c r="BC42" s="155">
        <v>-0.63310402536176702</v>
      </c>
      <c r="BD42" s="152"/>
      <c r="BE42" s="156">
        <v>-1.5894148469776399</v>
      </c>
    </row>
    <row r="43" spans="1:57" x14ac:dyDescent="0.2">
      <c r="A43" s="19" t="s">
        <v>31</v>
      </c>
      <c r="B43" s="2" t="str">
        <f t="shared" si="0"/>
        <v>Southwest Virginia - Blue Ridge Highlands</v>
      </c>
      <c r="C43" s="9"/>
      <c r="D43" s="23" t="s">
        <v>93</v>
      </c>
      <c r="E43" s="26" t="s">
        <v>94</v>
      </c>
      <c r="F43" s="2"/>
      <c r="G43" s="158">
        <v>49.910193084867501</v>
      </c>
      <c r="H43" s="152">
        <v>58.520431073192597</v>
      </c>
      <c r="I43" s="152">
        <v>61.326897171082102</v>
      </c>
      <c r="J43" s="152">
        <v>61.562640323304798</v>
      </c>
      <c r="K43" s="152">
        <v>61.686124831611998</v>
      </c>
      <c r="L43" s="159">
        <v>58.601257296811802</v>
      </c>
      <c r="M43" s="152"/>
      <c r="N43" s="160">
        <v>73.405927256398698</v>
      </c>
      <c r="O43" s="161">
        <v>67.871576111360497</v>
      </c>
      <c r="P43" s="162">
        <v>70.638751683879605</v>
      </c>
      <c r="Q43" s="152"/>
      <c r="R43" s="163">
        <v>62.0405414074026</v>
      </c>
      <c r="S43" s="157"/>
      <c r="T43" s="158">
        <v>0.79609141633436498</v>
      </c>
      <c r="U43" s="152">
        <v>-0.70185405725516203</v>
      </c>
      <c r="V43" s="152">
        <v>2.1649561865438298</v>
      </c>
      <c r="W43" s="152">
        <v>1.9195974130732001</v>
      </c>
      <c r="X43" s="152">
        <v>4.10645053745632</v>
      </c>
      <c r="Y43" s="159">
        <v>1.6911664209527</v>
      </c>
      <c r="Z43" s="152"/>
      <c r="AA43" s="160">
        <v>2.68877604563284</v>
      </c>
      <c r="AB43" s="161">
        <v>5.1853706025162696</v>
      </c>
      <c r="AC43" s="162">
        <v>3.8732108408519199</v>
      </c>
      <c r="AD43" s="152"/>
      <c r="AE43" s="163">
        <v>2.3908806435618901</v>
      </c>
      <c r="AF43" s="29"/>
      <c r="AG43" s="158">
        <v>49.550965424337598</v>
      </c>
      <c r="AH43" s="152">
        <v>56.292096991468298</v>
      </c>
      <c r="AI43" s="152">
        <v>58.234171531207899</v>
      </c>
      <c r="AJ43" s="152">
        <v>59.115401885945197</v>
      </c>
      <c r="AK43" s="152">
        <v>57.341715312079003</v>
      </c>
      <c r="AL43" s="159">
        <v>56.106870229007598</v>
      </c>
      <c r="AM43" s="152"/>
      <c r="AN43" s="160">
        <v>67.560058374494801</v>
      </c>
      <c r="AO43" s="161">
        <v>66.058599012123906</v>
      </c>
      <c r="AP43" s="162">
        <v>66.809328693309297</v>
      </c>
      <c r="AQ43" s="152"/>
      <c r="AR43" s="163">
        <v>59.164715504522398</v>
      </c>
      <c r="AS43" s="157"/>
      <c r="AT43" s="158">
        <v>4.0676937075123396</v>
      </c>
      <c r="AU43" s="152">
        <v>0.30965525484927597</v>
      </c>
      <c r="AV43" s="152">
        <v>1.24824477092101</v>
      </c>
      <c r="AW43" s="152">
        <v>3.7147540380589299</v>
      </c>
      <c r="AX43" s="152">
        <v>1.81843226436802</v>
      </c>
      <c r="AY43" s="159">
        <v>2.1743353202920002</v>
      </c>
      <c r="AZ43" s="152"/>
      <c r="BA43" s="160">
        <v>-4.3230590135571001</v>
      </c>
      <c r="BB43" s="161">
        <v>-1.51773210094053</v>
      </c>
      <c r="BC43" s="162">
        <v>-2.95641780638522</v>
      </c>
      <c r="BD43" s="152"/>
      <c r="BE43" s="163">
        <v>0.46070629603534702</v>
      </c>
    </row>
    <row r="44" spans="1:57" x14ac:dyDescent="0.2">
      <c r="A44" s="20" t="s">
        <v>32</v>
      </c>
      <c r="B44" s="2" t="str">
        <f t="shared" si="0"/>
        <v>Southwest Virginia - Heart of Appalachia</v>
      </c>
      <c r="C44" s="2"/>
      <c r="D44" s="23" t="s">
        <v>93</v>
      </c>
      <c r="E44" s="26" t="s">
        <v>94</v>
      </c>
      <c r="F44" s="2"/>
      <c r="G44" s="158">
        <v>47.7390180878552</v>
      </c>
      <c r="H44" s="152">
        <v>57.299741602067101</v>
      </c>
      <c r="I44" s="152">
        <v>54.909560723514197</v>
      </c>
      <c r="J44" s="152">
        <v>55.361757105943099</v>
      </c>
      <c r="K44" s="152">
        <v>60.465116279069697</v>
      </c>
      <c r="L44" s="159">
        <v>55.155038759689901</v>
      </c>
      <c r="M44" s="152"/>
      <c r="N44" s="160">
        <v>64.147286821705407</v>
      </c>
      <c r="O44" s="161">
        <v>60.658914728682099</v>
      </c>
      <c r="P44" s="162">
        <v>62.4031007751937</v>
      </c>
      <c r="Q44" s="152"/>
      <c r="R44" s="163">
        <v>57.2259136212624</v>
      </c>
      <c r="S44" s="157"/>
      <c r="T44" s="158">
        <v>1.0943912448700399</v>
      </c>
      <c r="U44" s="152">
        <v>0.112866817155756</v>
      </c>
      <c r="V44" s="152">
        <v>-1.9607843137254899</v>
      </c>
      <c r="W44" s="152">
        <v>-7.7502691065661997</v>
      </c>
      <c r="X44" s="152">
        <v>-3.0051813471502502</v>
      </c>
      <c r="Y44" s="159">
        <v>-2.48972133394243</v>
      </c>
      <c r="Z44" s="152"/>
      <c r="AA44" s="160">
        <v>-2.5515210991167798</v>
      </c>
      <c r="AB44" s="161">
        <v>3.1868131868131799</v>
      </c>
      <c r="AC44" s="162">
        <v>0.15552099533437</v>
      </c>
      <c r="AD44" s="152"/>
      <c r="AE44" s="163">
        <v>-1.6806722689075599</v>
      </c>
      <c r="AF44" s="29"/>
      <c r="AG44" s="158">
        <v>43.297803617570999</v>
      </c>
      <c r="AH44" s="152">
        <v>53.310723514211801</v>
      </c>
      <c r="AI44" s="152">
        <v>54.715762273901802</v>
      </c>
      <c r="AJ44" s="152">
        <v>54.2474160206718</v>
      </c>
      <c r="AK44" s="152">
        <v>57.622739018087799</v>
      </c>
      <c r="AL44" s="159">
        <v>52.6388888888888</v>
      </c>
      <c r="AM44" s="152"/>
      <c r="AN44" s="160">
        <v>63.775839793281598</v>
      </c>
      <c r="AO44" s="161">
        <v>61.304909560723502</v>
      </c>
      <c r="AP44" s="162">
        <v>62.540374677002497</v>
      </c>
      <c r="AQ44" s="152"/>
      <c r="AR44" s="163">
        <v>55.467884828349902</v>
      </c>
      <c r="AS44" s="157"/>
      <c r="AT44" s="158">
        <v>-3.66510959396334</v>
      </c>
      <c r="AU44" s="152">
        <v>-3.1680844822528602</v>
      </c>
      <c r="AV44" s="152">
        <v>-1.3682678311499199</v>
      </c>
      <c r="AW44" s="152">
        <v>0.99218280216476196</v>
      </c>
      <c r="AX44" s="152">
        <v>2.4992818155702299</v>
      </c>
      <c r="AY44" s="159">
        <v>-0.83363758062553195</v>
      </c>
      <c r="AZ44" s="152"/>
      <c r="BA44" s="160">
        <v>-1.6683266932270899</v>
      </c>
      <c r="BB44" s="161">
        <v>-0.88772845953002599</v>
      </c>
      <c r="BC44" s="162">
        <v>-1.2872801427478899</v>
      </c>
      <c r="BD44" s="152"/>
      <c r="BE44" s="163">
        <v>-0.98023064250411795</v>
      </c>
    </row>
    <row r="45" spans="1:57" x14ac:dyDescent="0.2">
      <c r="A45" s="21" t="s">
        <v>33</v>
      </c>
      <c r="B45" s="2" t="str">
        <f t="shared" si="0"/>
        <v>Virginia Mountains</v>
      </c>
      <c r="C45" s="2"/>
      <c r="D45" s="24" t="s">
        <v>93</v>
      </c>
      <c r="E45" s="27" t="s">
        <v>94</v>
      </c>
      <c r="F45" s="2"/>
      <c r="G45" s="158">
        <v>51.271301054909301</v>
      </c>
      <c r="H45" s="152">
        <v>59.521233432512801</v>
      </c>
      <c r="I45" s="152">
        <v>64.281850148769195</v>
      </c>
      <c r="J45" s="152">
        <v>69.975655937246401</v>
      </c>
      <c r="K45" s="152">
        <v>71.044089802542601</v>
      </c>
      <c r="L45" s="159">
        <v>63.218826075196098</v>
      </c>
      <c r="M45" s="152"/>
      <c r="N45" s="160">
        <v>72.964565864214194</v>
      </c>
      <c r="O45" s="161">
        <v>72.951041384906603</v>
      </c>
      <c r="P45" s="162">
        <v>72.957803624560398</v>
      </c>
      <c r="Q45" s="152"/>
      <c r="R45" s="163">
        <v>66.001391089300199</v>
      </c>
      <c r="S45" s="157"/>
      <c r="T45" s="158">
        <v>7.1668963380636601</v>
      </c>
      <c r="U45" s="152">
        <v>-7.6621419821870598</v>
      </c>
      <c r="V45" s="152">
        <v>-7.5100805876357697</v>
      </c>
      <c r="W45" s="152">
        <v>0.76325601580968905</v>
      </c>
      <c r="X45" s="152">
        <v>6.70023638339085</v>
      </c>
      <c r="Y45" s="159">
        <v>-0.54700933117765604</v>
      </c>
      <c r="Z45" s="152"/>
      <c r="AA45" s="160">
        <v>2.3504909213786598</v>
      </c>
      <c r="AB45" s="161">
        <v>8.2250688538050003</v>
      </c>
      <c r="AC45" s="162">
        <v>5.2055641875709604</v>
      </c>
      <c r="AD45" s="152"/>
      <c r="AE45" s="163">
        <v>1.2006524878671001</v>
      </c>
      <c r="AF45" s="30"/>
      <c r="AG45" s="158">
        <v>51.318920388877501</v>
      </c>
      <c r="AH45" s="152">
        <v>59.956489224284397</v>
      </c>
      <c r="AI45" s="152">
        <v>62.389395531748903</v>
      </c>
      <c r="AJ45" s="152">
        <v>64.064142116147394</v>
      </c>
      <c r="AK45" s="152">
        <v>63.820049496558902</v>
      </c>
      <c r="AL45" s="159">
        <v>60.314809912643298</v>
      </c>
      <c r="AM45" s="152"/>
      <c r="AN45" s="160">
        <v>69.566396582703305</v>
      </c>
      <c r="AO45" s="161">
        <v>70.647862494490894</v>
      </c>
      <c r="AP45" s="162">
        <v>70.107129538597107</v>
      </c>
      <c r="AQ45" s="152"/>
      <c r="AR45" s="163">
        <v>63.1147580711609</v>
      </c>
      <c r="AS45" s="157"/>
      <c r="AT45" s="158">
        <v>6.9231274090055797</v>
      </c>
      <c r="AU45" s="152">
        <v>-1.17426186325216</v>
      </c>
      <c r="AV45" s="152">
        <v>-0.26888522733310299</v>
      </c>
      <c r="AW45" s="152">
        <v>3.10446605095663</v>
      </c>
      <c r="AX45" s="152">
        <v>3.25697569924509</v>
      </c>
      <c r="AY45" s="159">
        <v>2.1714203423985898</v>
      </c>
      <c r="AZ45" s="152"/>
      <c r="BA45" s="160">
        <v>4.2622364857133697</v>
      </c>
      <c r="BB45" s="161">
        <v>6.5801534361509999</v>
      </c>
      <c r="BC45" s="162">
        <v>5.41739250392801</v>
      </c>
      <c r="BD45" s="152"/>
      <c r="BE45" s="163">
        <v>3.18325841309411</v>
      </c>
    </row>
    <row r="46" spans="1:57" x14ac:dyDescent="0.2">
      <c r="A46" s="20" t="s">
        <v>108</v>
      </c>
      <c r="B46" s="2" t="s">
        <v>17</v>
      </c>
      <c r="D46" s="24" t="s">
        <v>93</v>
      </c>
      <c r="E46" s="27" t="s">
        <v>94</v>
      </c>
      <c r="G46" s="158">
        <v>48.507980569049202</v>
      </c>
      <c r="H46" s="152">
        <v>72.449687716863195</v>
      </c>
      <c r="I46" s="152">
        <v>82.303955586398303</v>
      </c>
      <c r="J46" s="152">
        <v>76.266481609992994</v>
      </c>
      <c r="K46" s="152">
        <v>71.616932685634893</v>
      </c>
      <c r="L46" s="159">
        <v>70.229007633587699</v>
      </c>
      <c r="M46" s="152"/>
      <c r="N46" s="160">
        <v>75.503122831367094</v>
      </c>
      <c r="O46" s="161">
        <v>77.203331020124907</v>
      </c>
      <c r="P46" s="162">
        <v>76.353226925746</v>
      </c>
      <c r="Q46" s="152"/>
      <c r="R46" s="163">
        <v>71.978784574204397</v>
      </c>
      <c r="S46" s="157"/>
      <c r="T46" s="158">
        <v>0.92733178153520002</v>
      </c>
      <c r="U46" s="152">
        <v>14.6657160469523</v>
      </c>
      <c r="V46" s="152">
        <v>21.4182907834054</v>
      </c>
      <c r="W46" s="152">
        <v>10.9260854820734</v>
      </c>
      <c r="X46" s="152">
        <v>12.5464575647009</v>
      </c>
      <c r="Y46" s="159">
        <v>12.7565733672603</v>
      </c>
      <c r="Z46" s="152"/>
      <c r="AA46" s="160">
        <v>23.909156719279299</v>
      </c>
      <c r="AB46" s="161">
        <v>18.114148569698699</v>
      </c>
      <c r="AC46" s="162">
        <v>20.910041542688202</v>
      </c>
      <c r="AD46" s="152"/>
      <c r="AE46" s="163">
        <v>15.1091550937672</v>
      </c>
      <c r="AG46" s="158">
        <v>50.442401110340001</v>
      </c>
      <c r="AH46" s="152">
        <v>64.495142262317799</v>
      </c>
      <c r="AI46" s="152">
        <v>69.916724496877094</v>
      </c>
      <c r="AJ46" s="152">
        <v>67.678695350450994</v>
      </c>
      <c r="AK46" s="152">
        <v>67.210270645385094</v>
      </c>
      <c r="AL46" s="159">
        <v>63.948646773074202</v>
      </c>
      <c r="AM46" s="152"/>
      <c r="AN46" s="160">
        <v>73.412560721720993</v>
      </c>
      <c r="AO46" s="161">
        <v>72.935461485079799</v>
      </c>
      <c r="AP46" s="162">
        <v>73.174011103400403</v>
      </c>
      <c r="AQ46" s="152"/>
      <c r="AR46" s="163">
        <v>66.5844651531674</v>
      </c>
      <c r="AS46" s="157"/>
      <c r="AT46" s="158">
        <v>4.8766469128652599</v>
      </c>
      <c r="AU46" s="152">
        <v>6.9675530204295697</v>
      </c>
      <c r="AV46" s="152">
        <v>12.630620845025</v>
      </c>
      <c r="AW46" s="152">
        <v>2.41729522859201</v>
      </c>
      <c r="AX46" s="152">
        <v>5.0927537752809799</v>
      </c>
      <c r="AY46" s="159">
        <v>6.4031257839740796</v>
      </c>
      <c r="AZ46" s="152"/>
      <c r="BA46" s="160">
        <v>16.332995468553101</v>
      </c>
      <c r="BB46" s="161">
        <v>11.5846922667446</v>
      </c>
      <c r="BC46" s="162">
        <v>13.9171191644076</v>
      </c>
      <c r="BD46" s="152"/>
      <c r="BE46" s="163">
        <v>8.6534295951583893</v>
      </c>
    </row>
    <row r="47" spans="1:57" x14ac:dyDescent="0.2">
      <c r="A47" s="20" t="s">
        <v>109</v>
      </c>
      <c r="B47" s="2" t="s">
        <v>18</v>
      </c>
      <c r="D47" s="24" t="s">
        <v>93</v>
      </c>
      <c r="E47" s="27" t="s">
        <v>94</v>
      </c>
      <c r="G47" s="158">
        <v>59.063187903720497</v>
      </c>
      <c r="H47" s="152">
        <v>76.630219046587897</v>
      </c>
      <c r="I47" s="152">
        <v>82.396882104579404</v>
      </c>
      <c r="J47" s="152">
        <v>84.6306520876186</v>
      </c>
      <c r="K47" s="152">
        <v>78.189166756883495</v>
      </c>
      <c r="L47" s="159">
        <v>76.182021579877997</v>
      </c>
      <c r="M47" s="152"/>
      <c r="N47" s="160">
        <v>80.249720327667703</v>
      </c>
      <c r="O47" s="161">
        <v>81.545234744325299</v>
      </c>
      <c r="P47" s="162">
        <v>80.897477535996501</v>
      </c>
      <c r="Q47" s="152"/>
      <c r="R47" s="163">
        <v>77.529294710197604</v>
      </c>
      <c r="S47" s="157"/>
      <c r="T47" s="158">
        <v>2.35445867213086</v>
      </c>
      <c r="U47" s="152">
        <v>-4.1332585299280398</v>
      </c>
      <c r="V47" s="152">
        <v>-5.4697452775594702</v>
      </c>
      <c r="W47" s="152">
        <v>-2.4810688979834201</v>
      </c>
      <c r="X47" s="152">
        <v>0.70431393645200402</v>
      </c>
      <c r="Y47" s="159">
        <v>-2.1373652883628198</v>
      </c>
      <c r="Z47" s="152"/>
      <c r="AA47" s="160">
        <v>0.10600131297637</v>
      </c>
      <c r="AB47" s="161">
        <v>2.1934339806040999</v>
      </c>
      <c r="AC47" s="162">
        <v>1.14730500976107</v>
      </c>
      <c r="AD47" s="152"/>
      <c r="AE47" s="163">
        <v>-1.18065478489355</v>
      </c>
      <c r="AG47" s="158">
        <v>56.741025502192798</v>
      </c>
      <c r="AH47" s="152">
        <v>69.017452668435297</v>
      </c>
      <c r="AI47" s="152">
        <v>74.8504452805673</v>
      </c>
      <c r="AJ47" s="152">
        <v>74.259444730169903</v>
      </c>
      <c r="AK47" s="152">
        <v>71.733030163585298</v>
      </c>
      <c r="AL47" s="159">
        <v>69.320628389413699</v>
      </c>
      <c r="AM47" s="152"/>
      <c r="AN47" s="160">
        <v>79.061436988513805</v>
      </c>
      <c r="AO47" s="161">
        <v>78.054480325546507</v>
      </c>
      <c r="AP47" s="162">
        <v>78.557958657030099</v>
      </c>
      <c r="AQ47" s="152"/>
      <c r="AR47" s="163">
        <v>71.959967670955194</v>
      </c>
      <c r="AS47" s="157"/>
      <c r="AT47" s="158">
        <v>4.7018561098242504</v>
      </c>
      <c r="AU47" s="152">
        <v>-0.74979359515551602</v>
      </c>
      <c r="AV47" s="152">
        <v>-0.39952816181561401</v>
      </c>
      <c r="AW47" s="152">
        <v>-2.8777391045970502</v>
      </c>
      <c r="AX47" s="152">
        <v>-1.8128796038005299</v>
      </c>
      <c r="AY47" s="159">
        <v>-0.51963814992161705</v>
      </c>
      <c r="AZ47" s="152"/>
      <c r="BA47" s="160">
        <v>5.6882755882947196</v>
      </c>
      <c r="BB47" s="161">
        <v>6.6512689793385302</v>
      </c>
      <c r="BC47" s="162">
        <v>6.1645028587542097</v>
      </c>
      <c r="BD47" s="152"/>
      <c r="BE47" s="163">
        <v>1.47301194577155</v>
      </c>
    </row>
    <row r="48" spans="1:57" x14ac:dyDescent="0.2">
      <c r="A48" s="20" t="s">
        <v>110</v>
      </c>
      <c r="B48" s="2" t="s">
        <v>19</v>
      </c>
      <c r="D48" s="24" t="s">
        <v>93</v>
      </c>
      <c r="E48" s="27" t="s">
        <v>94</v>
      </c>
      <c r="G48" s="158">
        <v>63.613186291948203</v>
      </c>
      <c r="H48" s="152">
        <v>80.617810980671095</v>
      </c>
      <c r="I48" s="152">
        <v>85.870983042808007</v>
      </c>
      <c r="J48" s="152">
        <v>86.517253646389094</v>
      </c>
      <c r="K48" s="152">
        <v>80.176093916755605</v>
      </c>
      <c r="L48" s="159">
        <v>79.359065575714396</v>
      </c>
      <c r="M48" s="152"/>
      <c r="N48" s="160">
        <v>84.175263844420698</v>
      </c>
      <c r="O48" s="161">
        <v>83.760227676983206</v>
      </c>
      <c r="P48" s="162">
        <v>83.967745760702002</v>
      </c>
      <c r="Q48" s="152"/>
      <c r="R48" s="163">
        <v>80.675831342853698</v>
      </c>
      <c r="S48" s="157"/>
      <c r="T48" s="158">
        <v>-1.9646830419807</v>
      </c>
      <c r="U48" s="152">
        <v>-1.6389678891792601</v>
      </c>
      <c r="V48" s="152">
        <v>-1.3368072633192001</v>
      </c>
      <c r="W48" s="152">
        <v>0.26451268998843203</v>
      </c>
      <c r="X48" s="152">
        <v>1.14043614702581</v>
      </c>
      <c r="Y48" s="159">
        <v>-0.66325862904516897</v>
      </c>
      <c r="Z48" s="152"/>
      <c r="AA48" s="160">
        <v>2.1185995980168499</v>
      </c>
      <c r="AB48" s="161">
        <v>1.55931437220199</v>
      </c>
      <c r="AC48" s="162">
        <v>1.83888021505152</v>
      </c>
      <c r="AD48" s="152"/>
      <c r="AE48" s="163">
        <v>6.7869416168768404E-2</v>
      </c>
      <c r="AG48" s="158">
        <v>60.366016366223903</v>
      </c>
      <c r="AH48" s="152">
        <v>72.561517936554907</v>
      </c>
      <c r="AI48" s="152">
        <v>77.621553513193007</v>
      </c>
      <c r="AJ48" s="152">
        <v>77.578565075600295</v>
      </c>
      <c r="AK48" s="152">
        <v>75.495108212273905</v>
      </c>
      <c r="AL48" s="159">
        <v>72.724698780892695</v>
      </c>
      <c r="AM48" s="152"/>
      <c r="AN48" s="160">
        <v>82.162763118885195</v>
      </c>
      <c r="AO48" s="161">
        <v>80.858286391935906</v>
      </c>
      <c r="AP48" s="162">
        <v>81.5105247554106</v>
      </c>
      <c r="AQ48" s="152"/>
      <c r="AR48" s="163">
        <v>75.234956037067704</v>
      </c>
      <c r="AS48" s="157"/>
      <c r="AT48" s="158">
        <v>1.0338731261536001</v>
      </c>
      <c r="AU48" s="152">
        <v>-0.90048492189879903</v>
      </c>
      <c r="AV48" s="152">
        <v>0.99199160097135297</v>
      </c>
      <c r="AW48" s="152">
        <v>0.17393342679600499</v>
      </c>
      <c r="AX48" s="152">
        <v>-0.14351348254586799</v>
      </c>
      <c r="AY48" s="159">
        <v>0.20606142566760899</v>
      </c>
      <c r="AZ48" s="152"/>
      <c r="BA48" s="160">
        <v>2.2528918712869701</v>
      </c>
      <c r="BB48" s="161">
        <v>1.49000260662756</v>
      </c>
      <c r="BC48" s="162">
        <v>1.87307129538166</v>
      </c>
      <c r="BD48" s="152"/>
      <c r="BE48" s="163">
        <v>0.71624739665196202</v>
      </c>
    </row>
    <row r="49" spans="1:57" x14ac:dyDescent="0.2">
      <c r="A49" s="20" t="s">
        <v>111</v>
      </c>
      <c r="B49" s="2" t="s">
        <v>20</v>
      </c>
      <c r="D49" s="24" t="s">
        <v>93</v>
      </c>
      <c r="E49" s="27" t="s">
        <v>94</v>
      </c>
      <c r="G49" s="158">
        <v>59.707232651491402</v>
      </c>
      <c r="H49" s="152">
        <v>74.915270533374894</v>
      </c>
      <c r="I49" s="152">
        <v>78.907771074201307</v>
      </c>
      <c r="J49" s="152">
        <v>80.289882941133996</v>
      </c>
      <c r="K49" s="152">
        <v>77.3525947648006</v>
      </c>
      <c r="L49" s="159">
        <v>74.234550393000504</v>
      </c>
      <c r="M49" s="152"/>
      <c r="N49" s="160">
        <v>82.768069610364606</v>
      </c>
      <c r="O49" s="161">
        <v>83.469942071485207</v>
      </c>
      <c r="P49" s="162">
        <v>83.119005840924899</v>
      </c>
      <c r="Q49" s="152"/>
      <c r="R49" s="163">
        <v>76.772966235264605</v>
      </c>
      <c r="S49" s="157"/>
      <c r="T49" s="158">
        <v>3.0988662494202699</v>
      </c>
      <c r="U49" s="152">
        <v>0.65687436223326401</v>
      </c>
      <c r="V49" s="152">
        <v>2.0782838160611599</v>
      </c>
      <c r="W49" s="152">
        <v>4.1744578824292899</v>
      </c>
      <c r="X49" s="152">
        <v>6.6269555212409701</v>
      </c>
      <c r="Y49" s="159">
        <v>3.31654593663208</v>
      </c>
      <c r="Z49" s="152"/>
      <c r="AA49" s="160">
        <v>3.2898973289423399</v>
      </c>
      <c r="AB49" s="161">
        <v>2.8744962401965202</v>
      </c>
      <c r="AC49" s="162">
        <v>3.0809013681483002</v>
      </c>
      <c r="AD49" s="152"/>
      <c r="AE49" s="163">
        <v>3.2435386709563301</v>
      </c>
      <c r="AG49" s="158">
        <v>56.953817652507603</v>
      </c>
      <c r="AH49" s="152">
        <v>68.997437655635295</v>
      </c>
      <c r="AI49" s="152">
        <v>72.703552512129207</v>
      </c>
      <c r="AJ49" s="152">
        <v>73.310768157851996</v>
      </c>
      <c r="AK49" s="152">
        <v>72.172689724829098</v>
      </c>
      <c r="AL49" s="159">
        <v>68.828765121640501</v>
      </c>
      <c r="AM49" s="152"/>
      <c r="AN49" s="160">
        <v>80.403167140615494</v>
      </c>
      <c r="AO49" s="161">
        <v>80.246252998502996</v>
      </c>
      <c r="AP49" s="162">
        <v>80.324710069559202</v>
      </c>
      <c r="AQ49" s="152"/>
      <c r="AR49" s="163">
        <v>72.113766596545304</v>
      </c>
      <c r="AS49" s="157"/>
      <c r="AT49" s="158">
        <v>3.7359877403233002</v>
      </c>
      <c r="AU49" s="152">
        <v>1.35508892454385</v>
      </c>
      <c r="AV49" s="152">
        <v>2.79600294603115</v>
      </c>
      <c r="AW49" s="152">
        <v>3.8985780659609102</v>
      </c>
      <c r="AX49" s="152">
        <v>3.55519482525201</v>
      </c>
      <c r="AY49" s="159">
        <v>3.0472796054329399</v>
      </c>
      <c r="AZ49" s="152"/>
      <c r="BA49" s="160">
        <v>3.6441397218988301</v>
      </c>
      <c r="BB49" s="161">
        <v>3.4107035996581399</v>
      </c>
      <c r="BC49" s="162">
        <v>3.5274040756484699</v>
      </c>
      <c r="BD49" s="152"/>
      <c r="BE49" s="163">
        <v>3.1997719208366799</v>
      </c>
    </row>
    <row r="50" spans="1:57" x14ac:dyDescent="0.2">
      <c r="A50" s="20" t="s">
        <v>112</v>
      </c>
      <c r="B50" s="2" t="s">
        <v>21</v>
      </c>
      <c r="D50" s="24" t="s">
        <v>93</v>
      </c>
      <c r="E50" s="27" t="s">
        <v>94</v>
      </c>
      <c r="G50" s="158">
        <v>55.640350877192901</v>
      </c>
      <c r="H50" s="152">
        <v>63.973684210526301</v>
      </c>
      <c r="I50" s="152">
        <v>67.043859649122794</v>
      </c>
      <c r="J50" s="152">
        <v>69.201754385964904</v>
      </c>
      <c r="K50" s="152">
        <v>69.245614035087698</v>
      </c>
      <c r="L50" s="159">
        <v>65.021052631578897</v>
      </c>
      <c r="M50" s="152"/>
      <c r="N50" s="160">
        <v>75.574561403508696</v>
      </c>
      <c r="O50" s="161">
        <v>75.293859649122794</v>
      </c>
      <c r="P50" s="162">
        <v>75.434210526315695</v>
      </c>
      <c r="Q50" s="152"/>
      <c r="R50" s="163">
        <v>67.9962406015037</v>
      </c>
      <c r="S50" s="157"/>
      <c r="T50" s="158">
        <v>-2.6931231341111501</v>
      </c>
      <c r="U50" s="152">
        <v>-4.4924839918788004</v>
      </c>
      <c r="V50" s="152">
        <v>-3.0474313396503998</v>
      </c>
      <c r="W50" s="152">
        <v>0.40763169968573498</v>
      </c>
      <c r="X50" s="152">
        <v>3.9952617296293602</v>
      </c>
      <c r="Y50" s="159">
        <v>-1.1298758015920101</v>
      </c>
      <c r="Z50" s="152"/>
      <c r="AA50" s="160">
        <v>2.0553935087826298</v>
      </c>
      <c r="AB50" s="161">
        <v>0.54775719687709301</v>
      </c>
      <c r="AC50" s="162">
        <v>1.2973684210526299</v>
      </c>
      <c r="AD50" s="152"/>
      <c r="AE50" s="163">
        <v>-0.37320517611954201</v>
      </c>
      <c r="AG50" s="158">
        <v>55.3199208443271</v>
      </c>
      <c r="AH50" s="152">
        <v>62.708883025505699</v>
      </c>
      <c r="AI50" s="152">
        <v>65.364514712340707</v>
      </c>
      <c r="AJ50" s="152">
        <v>66.213219148001698</v>
      </c>
      <c r="AK50" s="152">
        <v>66.208827404479507</v>
      </c>
      <c r="AL50" s="159">
        <v>63.165260567712401</v>
      </c>
      <c r="AM50" s="152"/>
      <c r="AN50" s="160">
        <v>73.738471673254196</v>
      </c>
      <c r="AO50" s="161">
        <v>72.867808519982404</v>
      </c>
      <c r="AP50" s="162">
        <v>73.303140096618307</v>
      </c>
      <c r="AQ50" s="152"/>
      <c r="AR50" s="163">
        <v>66.062888344944398</v>
      </c>
      <c r="AS50" s="157"/>
      <c r="AT50" s="158">
        <v>2.58995124455372E-2</v>
      </c>
      <c r="AU50" s="152">
        <v>-0.78712524759719404</v>
      </c>
      <c r="AV50" s="152">
        <v>-0.19834726440057401</v>
      </c>
      <c r="AW50" s="152">
        <v>2.39343571633355</v>
      </c>
      <c r="AX50" s="152">
        <v>2.7185150943820799</v>
      </c>
      <c r="AY50" s="159">
        <v>0.86157292646855999</v>
      </c>
      <c r="AZ50" s="152"/>
      <c r="BA50" s="160">
        <v>3.41628822597399</v>
      </c>
      <c r="BB50" s="161">
        <v>1.61580403526787</v>
      </c>
      <c r="BC50" s="162">
        <v>2.51348688780836</v>
      </c>
      <c r="BD50" s="152"/>
      <c r="BE50" s="163">
        <v>1.3811644384344499</v>
      </c>
    </row>
    <row r="51" spans="1:57" x14ac:dyDescent="0.2">
      <c r="A51" s="21" t="s">
        <v>113</v>
      </c>
      <c r="B51" s="2" t="s">
        <v>22</v>
      </c>
      <c r="D51" s="24" t="s">
        <v>93</v>
      </c>
      <c r="E51" s="27" t="s">
        <v>94</v>
      </c>
      <c r="G51" s="158">
        <v>52.170098268600803</v>
      </c>
      <c r="H51" s="152">
        <v>56.419630322882497</v>
      </c>
      <c r="I51" s="152">
        <v>57.630439868975103</v>
      </c>
      <c r="J51" s="152">
        <v>59.9350725315863</v>
      </c>
      <c r="K51" s="152">
        <v>60.768600842302199</v>
      </c>
      <c r="L51" s="159">
        <v>57.384768366869402</v>
      </c>
      <c r="M51" s="152"/>
      <c r="N51" s="160">
        <v>67.0858680393074</v>
      </c>
      <c r="O51" s="161">
        <v>68.267430978006502</v>
      </c>
      <c r="P51" s="162">
        <v>67.676649508656894</v>
      </c>
      <c r="Q51" s="152"/>
      <c r="R51" s="163">
        <v>60.325305835951603</v>
      </c>
      <c r="S51" s="157"/>
      <c r="T51" s="158">
        <v>-1.3733437336699199</v>
      </c>
      <c r="U51" s="152">
        <v>-2.2656323263782299</v>
      </c>
      <c r="V51" s="152">
        <v>-1.3258337325260601</v>
      </c>
      <c r="W51" s="152">
        <v>1.9705405422167399</v>
      </c>
      <c r="X51" s="152">
        <v>1.92687703075061</v>
      </c>
      <c r="Y51" s="159">
        <v>-0.174540308980843</v>
      </c>
      <c r="Z51" s="152"/>
      <c r="AA51" s="160">
        <v>1.5870028679208501</v>
      </c>
      <c r="AB51" s="161">
        <v>1.9935044919598399</v>
      </c>
      <c r="AC51" s="162">
        <v>1.7916221329220701</v>
      </c>
      <c r="AD51" s="152"/>
      <c r="AE51" s="163">
        <v>0.44735479550920199</v>
      </c>
      <c r="AG51" s="158">
        <v>53.263921385119303</v>
      </c>
      <c r="AH51" s="152">
        <v>56.780825924192698</v>
      </c>
      <c r="AI51" s="152">
        <v>58.298724847917597</v>
      </c>
      <c r="AJ51" s="152">
        <v>59.608972859148302</v>
      </c>
      <c r="AK51" s="152">
        <v>60.715225783808997</v>
      </c>
      <c r="AL51" s="159">
        <v>57.733534160037401</v>
      </c>
      <c r="AM51" s="152"/>
      <c r="AN51" s="160">
        <v>67.910622367805303</v>
      </c>
      <c r="AO51" s="161">
        <v>67.756346513804303</v>
      </c>
      <c r="AP51" s="162">
        <v>67.833484440804796</v>
      </c>
      <c r="AQ51" s="152"/>
      <c r="AR51" s="163">
        <v>60.619234240256702</v>
      </c>
      <c r="AS51" s="157"/>
      <c r="AT51" s="158">
        <v>2.8826683420052701</v>
      </c>
      <c r="AU51" s="152">
        <v>2.17515240449965</v>
      </c>
      <c r="AV51" s="152">
        <v>3.3623033810865102</v>
      </c>
      <c r="AW51" s="152">
        <v>3.6514153975450601</v>
      </c>
      <c r="AX51" s="152">
        <v>3.0570541696498399</v>
      </c>
      <c r="AY51" s="159">
        <v>3.0313941356469298</v>
      </c>
      <c r="AZ51" s="152"/>
      <c r="BA51" s="160">
        <v>3.7197428378042301</v>
      </c>
      <c r="BB51" s="161">
        <v>3.14141707488566</v>
      </c>
      <c r="BC51" s="162">
        <v>3.4301003627109399</v>
      </c>
      <c r="BD51" s="152"/>
      <c r="BE51" s="163">
        <v>3.1573524446427998</v>
      </c>
    </row>
    <row r="52" spans="1:57" x14ac:dyDescent="0.2">
      <c r="A52" s="33" t="s">
        <v>48</v>
      </c>
      <c r="B52" t="s">
        <v>48</v>
      </c>
      <c r="D52" s="24" t="s">
        <v>93</v>
      </c>
      <c r="E52" s="27" t="s">
        <v>94</v>
      </c>
      <c r="G52" s="158">
        <v>48.6653554369204</v>
      </c>
      <c r="H52" s="152">
        <v>67.743748243888703</v>
      </c>
      <c r="I52" s="152">
        <v>72.183197527395293</v>
      </c>
      <c r="J52" s="152">
        <v>76.650744591177201</v>
      </c>
      <c r="K52" s="152">
        <v>73.672379881989301</v>
      </c>
      <c r="L52" s="159">
        <v>67.783085136274195</v>
      </c>
      <c r="M52" s="152"/>
      <c r="N52" s="160">
        <v>77.2688957572351</v>
      </c>
      <c r="O52" s="161">
        <v>77.296993537510502</v>
      </c>
      <c r="P52" s="162">
        <v>77.282944647372801</v>
      </c>
      <c r="Q52" s="152"/>
      <c r="R52" s="163">
        <v>70.497330710873797</v>
      </c>
      <c r="S52" s="157"/>
      <c r="T52" s="158">
        <v>-11.025695783461799</v>
      </c>
      <c r="U52" s="152">
        <v>-6.1922752537730803</v>
      </c>
      <c r="V52" s="152">
        <v>-6.3310225835908902</v>
      </c>
      <c r="W52" s="152">
        <v>-1.4956388658061901</v>
      </c>
      <c r="X52" s="152">
        <v>-0.95522219021912902</v>
      </c>
      <c r="Y52" s="159">
        <v>-4.8447393413188697</v>
      </c>
      <c r="Z52" s="152"/>
      <c r="AA52" s="160">
        <v>2.9219212933180598</v>
      </c>
      <c r="AB52" s="161">
        <v>1.1345460935840801</v>
      </c>
      <c r="AC52" s="162">
        <v>2.0202432420316399</v>
      </c>
      <c r="AD52" s="152"/>
      <c r="AE52" s="163">
        <v>-2.7960315238268398</v>
      </c>
      <c r="AG52" s="158">
        <v>48.370328744029202</v>
      </c>
      <c r="AH52" s="152">
        <v>65.783928069682403</v>
      </c>
      <c r="AI52" s="152">
        <v>69.317223939308704</v>
      </c>
      <c r="AJ52" s="152">
        <v>68.825512784490002</v>
      </c>
      <c r="AK52" s="152">
        <v>64.6459679685304</v>
      </c>
      <c r="AL52" s="159">
        <v>63.388592301208199</v>
      </c>
      <c r="AM52" s="152"/>
      <c r="AN52" s="160">
        <v>70.518404046080306</v>
      </c>
      <c r="AO52" s="161">
        <v>69.499859511098606</v>
      </c>
      <c r="AP52" s="162">
        <v>70.009131778589406</v>
      </c>
      <c r="AQ52" s="152"/>
      <c r="AR52" s="163">
        <v>65.280175009031396</v>
      </c>
      <c r="AS52" s="157"/>
      <c r="AT52" s="158">
        <v>-7.8237590204129699</v>
      </c>
      <c r="AU52" s="152">
        <v>-5.61096682972238</v>
      </c>
      <c r="AV52" s="152">
        <v>-2.8593891894605199</v>
      </c>
      <c r="AW52" s="152">
        <v>1.07796351462239</v>
      </c>
      <c r="AX52" s="152">
        <v>-1.7144596835431201</v>
      </c>
      <c r="AY52" s="159">
        <v>-3.1919347073309701</v>
      </c>
      <c r="AZ52" s="152"/>
      <c r="BA52" s="160">
        <v>1.9861289686891399</v>
      </c>
      <c r="BB52" s="161">
        <v>-0.30075211233093901</v>
      </c>
      <c r="BC52" s="162">
        <v>0.838040547818238</v>
      </c>
      <c r="BD52" s="152"/>
      <c r="BE52" s="163">
        <v>-1.9917559738509001</v>
      </c>
    </row>
    <row r="53" spans="1:57" x14ac:dyDescent="0.2">
      <c r="A53" s="144" t="s">
        <v>53</v>
      </c>
      <c r="B53" t="s">
        <v>53</v>
      </c>
      <c r="D53" s="24" t="s">
        <v>93</v>
      </c>
      <c r="E53" s="27" t="s">
        <v>94</v>
      </c>
      <c r="G53" s="158">
        <v>50.098859315589301</v>
      </c>
      <c r="H53" s="152">
        <v>60.106463878326899</v>
      </c>
      <c r="I53" s="152">
        <v>63.330798479087399</v>
      </c>
      <c r="J53" s="152">
        <v>60.501901140684403</v>
      </c>
      <c r="K53" s="152">
        <v>61.7338403041825</v>
      </c>
      <c r="L53" s="159">
        <v>59.154372623574098</v>
      </c>
      <c r="M53" s="152"/>
      <c r="N53" s="160">
        <v>67.908745247148204</v>
      </c>
      <c r="O53" s="161">
        <v>69.612167300380193</v>
      </c>
      <c r="P53" s="162">
        <v>68.760456273764206</v>
      </c>
      <c r="Q53" s="152"/>
      <c r="R53" s="163">
        <v>61.898967952199797</v>
      </c>
      <c r="S53" s="157"/>
      <c r="T53" s="158">
        <v>4.7226722566398296</v>
      </c>
      <c r="U53" s="152">
        <v>1.25422313132204</v>
      </c>
      <c r="V53" s="152">
        <v>5.7752110138302299</v>
      </c>
      <c r="W53" s="152">
        <v>0.86774481420068095</v>
      </c>
      <c r="X53" s="152">
        <v>1.53219736222783</v>
      </c>
      <c r="Y53" s="159">
        <v>2.7491752381821302</v>
      </c>
      <c r="Z53" s="152"/>
      <c r="AA53" s="160">
        <v>-3.2038039600802399</v>
      </c>
      <c r="AB53" s="161">
        <v>-3.95603327808651</v>
      </c>
      <c r="AC53" s="162">
        <v>-3.5860442649954698</v>
      </c>
      <c r="AD53" s="152"/>
      <c r="AE53" s="163">
        <v>0.65012240426962897</v>
      </c>
      <c r="AG53" s="158">
        <v>49.3269961977186</v>
      </c>
      <c r="AH53" s="152">
        <v>56.7338403041825</v>
      </c>
      <c r="AI53" s="152">
        <v>59.269961977186298</v>
      </c>
      <c r="AJ53" s="152">
        <v>59.136882129277502</v>
      </c>
      <c r="AK53" s="152">
        <v>60.235741444866903</v>
      </c>
      <c r="AL53" s="159">
        <v>56.940684410646298</v>
      </c>
      <c r="AM53" s="152"/>
      <c r="AN53" s="160">
        <v>68.642585551330697</v>
      </c>
      <c r="AO53" s="161">
        <v>69.676806083650106</v>
      </c>
      <c r="AP53" s="162">
        <v>69.159695817490402</v>
      </c>
      <c r="AQ53" s="152"/>
      <c r="AR53" s="163">
        <v>60.431830526887502</v>
      </c>
      <c r="AS53" s="157"/>
      <c r="AT53" s="158">
        <v>1.4103046879468899</v>
      </c>
      <c r="AU53" s="152">
        <v>-0.710013052146235</v>
      </c>
      <c r="AV53" s="152">
        <v>2.4785498692440702</v>
      </c>
      <c r="AW53" s="152">
        <v>3.9180427020670101</v>
      </c>
      <c r="AX53" s="152">
        <v>4.6668951855505103</v>
      </c>
      <c r="AY53" s="159">
        <v>2.38398218892628</v>
      </c>
      <c r="AZ53" s="152"/>
      <c r="BA53" s="160">
        <v>0.18086114142351001</v>
      </c>
      <c r="BB53" s="161">
        <v>-1.7732357661417399</v>
      </c>
      <c r="BC53" s="162">
        <v>-0.813114355369843</v>
      </c>
      <c r="BD53" s="152"/>
      <c r="BE53" s="163">
        <v>1.3161586433401899</v>
      </c>
    </row>
    <row r="54" spans="1:57" x14ac:dyDescent="0.2">
      <c r="A54" s="145" t="s">
        <v>60</v>
      </c>
      <c r="B54" t="s">
        <v>60</v>
      </c>
      <c r="D54" s="24" t="s">
        <v>93</v>
      </c>
      <c r="E54" s="27" t="s">
        <v>94</v>
      </c>
      <c r="G54" s="164">
        <v>63.506063947078196</v>
      </c>
      <c r="H54" s="165">
        <v>88.019110621095095</v>
      </c>
      <c r="I54" s="165">
        <v>88.460124954061001</v>
      </c>
      <c r="J54" s="165">
        <v>88.901139287026794</v>
      </c>
      <c r="K54" s="165">
        <v>81.550900404263103</v>
      </c>
      <c r="L54" s="166">
        <v>82.087467842704797</v>
      </c>
      <c r="M54" s="152"/>
      <c r="N54" s="167">
        <v>81.734656376332197</v>
      </c>
      <c r="O54" s="168">
        <v>75.780962881293604</v>
      </c>
      <c r="P54" s="169">
        <v>78.757809628812893</v>
      </c>
      <c r="Q54" s="152"/>
      <c r="R54" s="170">
        <v>81.13613692445</v>
      </c>
      <c r="S54" s="157"/>
      <c r="T54" s="164">
        <v>20.147869511641399</v>
      </c>
      <c r="U54" s="165">
        <v>26.098647899820602</v>
      </c>
      <c r="V54" s="165">
        <v>13.1251995560631</v>
      </c>
      <c r="W54" s="165">
        <v>16.944085575419201</v>
      </c>
      <c r="X54" s="165">
        <v>11.969299221008001</v>
      </c>
      <c r="Y54" s="166">
        <v>17.365556100955502</v>
      </c>
      <c r="Z54" s="152"/>
      <c r="AA54" s="167">
        <v>14.6066871151514</v>
      </c>
      <c r="AB54" s="168">
        <v>20.286500612935502</v>
      </c>
      <c r="AC54" s="169">
        <v>17.270743156791401</v>
      </c>
      <c r="AD54" s="152"/>
      <c r="AE54" s="170">
        <v>17.339245394754201</v>
      </c>
      <c r="AG54" s="164">
        <v>59.895259095920601</v>
      </c>
      <c r="AH54" s="165">
        <v>76.304667401690494</v>
      </c>
      <c r="AI54" s="165">
        <v>81.275266446159506</v>
      </c>
      <c r="AJ54" s="165">
        <v>81.128261668504194</v>
      </c>
      <c r="AK54" s="165">
        <v>76.901874310915105</v>
      </c>
      <c r="AL54" s="166">
        <v>75.101065784637996</v>
      </c>
      <c r="AM54" s="152"/>
      <c r="AN54" s="167">
        <v>82.690187431091502</v>
      </c>
      <c r="AO54" s="168">
        <v>79.786843072399805</v>
      </c>
      <c r="AP54" s="169">
        <v>81.238515251745596</v>
      </c>
      <c r="AQ54" s="152"/>
      <c r="AR54" s="170">
        <v>76.854622775240102</v>
      </c>
      <c r="AS54" s="157"/>
      <c r="AT54" s="164">
        <v>17.710821695455099</v>
      </c>
      <c r="AU54" s="165">
        <v>22.278528042771701</v>
      </c>
      <c r="AV54" s="165">
        <v>22.951503679815801</v>
      </c>
      <c r="AW54" s="165">
        <v>19.515666736510301</v>
      </c>
      <c r="AX54" s="165">
        <v>16.784100985283999</v>
      </c>
      <c r="AY54" s="166">
        <v>19.901030457054699</v>
      </c>
      <c r="AZ54" s="152"/>
      <c r="BA54" s="167">
        <v>17.947836647774999</v>
      </c>
      <c r="BB54" s="168">
        <v>22.491345286562801</v>
      </c>
      <c r="BC54" s="169">
        <v>20.1360959170879</v>
      </c>
      <c r="BD54" s="152"/>
      <c r="BE54" s="170">
        <v>19.969989106588098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zoomScale="80" zoomScaleNormal="80" workbookViewId="0">
      <selection sqref="A1:A3"/>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16" t="s">
        <v>81</v>
      </c>
      <c r="E2" s="217"/>
      <c r="G2" s="218" t="s">
        <v>114</v>
      </c>
      <c r="H2" s="219"/>
      <c r="I2" s="219"/>
      <c r="J2" s="219"/>
      <c r="K2" s="219"/>
      <c r="L2" s="219"/>
      <c r="M2" s="219"/>
      <c r="N2" s="219"/>
      <c r="O2" s="219"/>
      <c r="P2" s="219"/>
      <c r="Q2" s="219"/>
      <c r="R2" s="219"/>
      <c r="T2" s="218" t="s">
        <v>115</v>
      </c>
      <c r="U2" s="219"/>
      <c r="V2" s="219"/>
      <c r="W2" s="219"/>
      <c r="X2" s="219"/>
      <c r="Y2" s="219"/>
      <c r="Z2" s="219"/>
      <c r="AA2" s="219"/>
      <c r="AB2" s="219"/>
      <c r="AC2" s="219"/>
      <c r="AD2" s="219"/>
      <c r="AE2" s="219"/>
      <c r="AF2" s="3"/>
      <c r="AG2" s="218" t="s">
        <v>116</v>
      </c>
      <c r="AH2" s="219"/>
      <c r="AI2" s="219"/>
      <c r="AJ2" s="219"/>
      <c r="AK2" s="219"/>
      <c r="AL2" s="219"/>
      <c r="AM2" s="219"/>
      <c r="AN2" s="219"/>
      <c r="AO2" s="219"/>
      <c r="AP2" s="219"/>
      <c r="AQ2" s="219"/>
      <c r="AR2" s="219"/>
      <c r="AT2" s="218" t="s">
        <v>117</v>
      </c>
      <c r="AU2" s="219"/>
      <c r="AV2" s="219"/>
      <c r="AW2" s="219"/>
      <c r="AX2" s="219"/>
      <c r="AY2" s="219"/>
      <c r="AZ2" s="219"/>
      <c r="BA2" s="219"/>
      <c r="BB2" s="219"/>
      <c r="BC2" s="219"/>
      <c r="BD2" s="219"/>
      <c r="BE2" s="219"/>
    </row>
    <row r="3" spans="1:57" x14ac:dyDescent="0.2">
      <c r="A3" s="31"/>
      <c r="B3" s="31"/>
      <c r="C3" s="2"/>
      <c r="D3" s="220" t="s">
        <v>86</v>
      </c>
      <c r="E3" s="222" t="s">
        <v>87</v>
      </c>
      <c r="F3" s="4"/>
      <c r="G3" s="224" t="s">
        <v>65</v>
      </c>
      <c r="H3" s="226" t="s">
        <v>66</v>
      </c>
      <c r="I3" s="226" t="s">
        <v>88</v>
      </c>
      <c r="J3" s="226" t="s">
        <v>68</v>
      </c>
      <c r="K3" s="226" t="s">
        <v>89</v>
      </c>
      <c r="L3" s="228" t="s">
        <v>90</v>
      </c>
      <c r="M3" s="4"/>
      <c r="N3" s="224" t="s">
        <v>70</v>
      </c>
      <c r="O3" s="226" t="s">
        <v>71</v>
      </c>
      <c r="P3" s="228" t="s">
        <v>91</v>
      </c>
      <c r="Q3" s="2"/>
      <c r="R3" s="230" t="s">
        <v>92</v>
      </c>
      <c r="S3" s="2"/>
      <c r="T3" s="224" t="s">
        <v>65</v>
      </c>
      <c r="U3" s="226" t="s">
        <v>66</v>
      </c>
      <c r="V3" s="226" t="s">
        <v>88</v>
      </c>
      <c r="W3" s="226" t="s">
        <v>68</v>
      </c>
      <c r="X3" s="226" t="s">
        <v>89</v>
      </c>
      <c r="Y3" s="228" t="s">
        <v>90</v>
      </c>
      <c r="Z3" s="2"/>
      <c r="AA3" s="224" t="s">
        <v>70</v>
      </c>
      <c r="AB3" s="226" t="s">
        <v>71</v>
      </c>
      <c r="AC3" s="228" t="s">
        <v>91</v>
      </c>
      <c r="AD3" s="1"/>
      <c r="AE3" s="232" t="s">
        <v>92</v>
      </c>
      <c r="AF3" s="36"/>
      <c r="AG3" s="224" t="s">
        <v>65</v>
      </c>
      <c r="AH3" s="226" t="s">
        <v>66</v>
      </c>
      <c r="AI3" s="226" t="s">
        <v>88</v>
      </c>
      <c r="AJ3" s="226" t="s">
        <v>68</v>
      </c>
      <c r="AK3" s="226" t="s">
        <v>89</v>
      </c>
      <c r="AL3" s="228" t="s">
        <v>90</v>
      </c>
      <c r="AM3" s="4"/>
      <c r="AN3" s="224" t="s">
        <v>70</v>
      </c>
      <c r="AO3" s="226" t="s">
        <v>71</v>
      </c>
      <c r="AP3" s="228" t="s">
        <v>91</v>
      </c>
      <c r="AQ3" s="2"/>
      <c r="AR3" s="230" t="s">
        <v>92</v>
      </c>
      <c r="AS3" s="2"/>
      <c r="AT3" s="224" t="s">
        <v>65</v>
      </c>
      <c r="AU3" s="226" t="s">
        <v>66</v>
      </c>
      <c r="AV3" s="226" t="s">
        <v>88</v>
      </c>
      <c r="AW3" s="226" t="s">
        <v>68</v>
      </c>
      <c r="AX3" s="226" t="s">
        <v>89</v>
      </c>
      <c r="AY3" s="228" t="s">
        <v>90</v>
      </c>
      <c r="AZ3" s="2"/>
      <c r="BA3" s="224" t="s">
        <v>70</v>
      </c>
      <c r="BB3" s="226" t="s">
        <v>71</v>
      </c>
      <c r="BC3" s="228" t="s">
        <v>91</v>
      </c>
      <c r="BD3" s="1"/>
      <c r="BE3" s="232" t="s">
        <v>92</v>
      </c>
    </row>
    <row r="4" spans="1:57" x14ac:dyDescent="0.2">
      <c r="A4" s="31"/>
      <c r="B4" s="31"/>
      <c r="C4" s="2"/>
      <c r="D4" s="221"/>
      <c r="E4" s="223"/>
      <c r="F4" s="4"/>
      <c r="G4" s="225"/>
      <c r="H4" s="227"/>
      <c r="I4" s="227"/>
      <c r="J4" s="227"/>
      <c r="K4" s="227"/>
      <c r="L4" s="229"/>
      <c r="M4" s="4"/>
      <c r="N4" s="225"/>
      <c r="O4" s="227"/>
      <c r="P4" s="229"/>
      <c r="Q4" s="2"/>
      <c r="R4" s="231"/>
      <c r="S4" s="2"/>
      <c r="T4" s="225"/>
      <c r="U4" s="227"/>
      <c r="V4" s="227"/>
      <c r="W4" s="227"/>
      <c r="X4" s="227"/>
      <c r="Y4" s="229"/>
      <c r="Z4" s="2"/>
      <c r="AA4" s="225"/>
      <c r="AB4" s="227"/>
      <c r="AC4" s="229"/>
      <c r="AD4" s="1"/>
      <c r="AE4" s="233"/>
      <c r="AF4" s="37"/>
      <c r="AG4" s="225"/>
      <c r="AH4" s="227"/>
      <c r="AI4" s="227"/>
      <c r="AJ4" s="227"/>
      <c r="AK4" s="227"/>
      <c r="AL4" s="229"/>
      <c r="AM4" s="4"/>
      <c r="AN4" s="225"/>
      <c r="AO4" s="227"/>
      <c r="AP4" s="229"/>
      <c r="AQ4" s="2"/>
      <c r="AR4" s="231"/>
      <c r="AS4" s="2"/>
      <c r="AT4" s="225"/>
      <c r="AU4" s="227"/>
      <c r="AV4" s="227"/>
      <c r="AW4" s="227"/>
      <c r="AX4" s="227"/>
      <c r="AY4" s="229"/>
      <c r="AZ4" s="2"/>
      <c r="BA4" s="225"/>
      <c r="BB4" s="227"/>
      <c r="BC4" s="229"/>
      <c r="BD4" s="1"/>
      <c r="BE4" s="233"/>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93</v>
      </c>
      <c r="E6" s="25" t="s">
        <v>94</v>
      </c>
      <c r="F6" s="2"/>
      <c r="G6" s="171">
        <v>151.37771361079001</v>
      </c>
      <c r="H6" s="172">
        <v>158.37645087862899</v>
      </c>
      <c r="I6" s="172">
        <v>164.04269756239199</v>
      </c>
      <c r="J6" s="172">
        <v>162.18520008722399</v>
      </c>
      <c r="K6" s="172">
        <v>158.99698479541499</v>
      </c>
      <c r="L6" s="173">
        <v>159.317158557466</v>
      </c>
      <c r="M6" s="174"/>
      <c r="N6" s="175">
        <v>177.77779611344599</v>
      </c>
      <c r="O6" s="176">
        <v>180.468769171426</v>
      </c>
      <c r="P6" s="177">
        <v>179.139813172153</v>
      </c>
      <c r="Q6" s="174"/>
      <c r="R6" s="178">
        <v>165.486085163518</v>
      </c>
      <c r="S6" s="157"/>
      <c r="T6" s="149">
        <v>-1.1096974653157801</v>
      </c>
      <c r="U6" s="150">
        <v>-0.35023030453493698</v>
      </c>
      <c r="V6" s="150">
        <v>9.9283583101028999E-2</v>
      </c>
      <c r="W6" s="150">
        <v>-0.62414706832993805</v>
      </c>
      <c r="X6" s="150">
        <v>-1.75249006766574</v>
      </c>
      <c r="Y6" s="151">
        <v>-0.73437227962157203</v>
      </c>
      <c r="Z6" s="152"/>
      <c r="AA6" s="153">
        <v>-0.67051916739183404</v>
      </c>
      <c r="AB6" s="154">
        <v>-0.90907474130218402</v>
      </c>
      <c r="AC6" s="155">
        <v>-0.79077359347825404</v>
      </c>
      <c r="AD6" s="152"/>
      <c r="AE6" s="156">
        <v>-0.72097680097175298</v>
      </c>
      <c r="AF6" s="28"/>
      <c r="AG6" s="171">
        <v>147.376144432861</v>
      </c>
      <c r="AH6" s="172">
        <v>151.57234005158199</v>
      </c>
      <c r="AI6" s="172">
        <v>156.55674330122201</v>
      </c>
      <c r="AJ6" s="172">
        <v>156.15538273673101</v>
      </c>
      <c r="AK6" s="172">
        <v>157.44164356976299</v>
      </c>
      <c r="AL6" s="173">
        <v>154.08042846704799</v>
      </c>
      <c r="AM6" s="174"/>
      <c r="AN6" s="175">
        <v>177.122334827815</v>
      </c>
      <c r="AO6" s="176">
        <v>176.58196107323201</v>
      </c>
      <c r="AP6" s="177">
        <v>176.85074737188</v>
      </c>
      <c r="AQ6" s="174"/>
      <c r="AR6" s="178">
        <v>161.32228426796601</v>
      </c>
      <c r="AS6" s="157"/>
      <c r="AT6" s="149">
        <v>-0.55737182796703699</v>
      </c>
      <c r="AU6" s="150">
        <v>-0.80497928838371802</v>
      </c>
      <c r="AV6" s="150">
        <v>-0.56212130263336502</v>
      </c>
      <c r="AW6" s="150">
        <v>-1.84197248130561</v>
      </c>
      <c r="AX6" s="150">
        <v>-2.2865046320310101</v>
      </c>
      <c r="AY6" s="151">
        <v>-1.26692201560174</v>
      </c>
      <c r="AZ6" s="152"/>
      <c r="BA6" s="153">
        <v>1.3096577161381799</v>
      </c>
      <c r="BB6" s="154">
        <v>0.721906426570466</v>
      </c>
      <c r="BC6" s="155">
        <v>1.0137071495218399</v>
      </c>
      <c r="BD6" s="152"/>
      <c r="BE6" s="156">
        <v>-0.45461222137940899</v>
      </c>
    </row>
    <row r="7" spans="1:57" x14ac:dyDescent="0.2">
      <c r="A7" s="19" t="s">
        <v>95</v>
      </c>
      <c r="B7" s="2" t="str">
        <f>TRIM(A7)</f>
        <v>Virginia</v>
      </c>
      <c r="C7" s="9"/>
      <c r="D7" s="23" t="s">
        <v>93</v>
      </c>
      <c r="E7" s="26" t="s">
        <v>94</v>
      </c>
      <c r="F7" s="2"/>
      <c r="G7" s="179">
        <v>123.535048193254</v>
      </c>
      <c r="H7" s="174">
        <v>133.21810832367899</v>
      </c>
      <c r="I7" s="174">
        <v>140.54337548277701</v>
      </c>
      <c r="J7" s="174">
        <v>141.25364778335</v>
      </c>
      <c r="K7" s="174">
        <v>135.009577864433</v>
      </c>
      <c r="L7" s="180">
        <v>135.287587724399</v>
      </c>
      <c r="M7" s="174"/>
      <c r="N7" s="181">
        <v>149.750649503234</v>
      </c>
      <c r="O7" s="182">
        <v>150.07506383318599</v>
      </c>
      <c r="P7" s="183">
        <v>149.91342219026001</v>
      </c>
      <c r="Q7" s="174"/>
      <c r="R7" s="184">
        <v>139.783332724437</v>
      </c>
      <c r="S7" s="157"/>
      <c r="T7" s="158">
        <v>-1.03565592981263</v>
      </c>
      <c r="U7" s="152">
        <v>-1.3956262806720401</v>
      </c>
      <c r="V7" s="152">
        <v>0.17770018182257599</v>
      </c>
      <c r="W7" s="152">
        <v>1.08523958124635</v>
      </c>
      <c r="X7" s="152">
        <v>0.48092313578284901</v>
      </c>
      <c r="Y7" s="159">
        <v>-6.1119630327065202E-2</v>
      </c>
      <c r="Z7" s="152"/>
      <c r="AA7" s="160">
        <v>0.72363676137810096</v>
      </c>
      <c r="AB7" s="161">
        <v>-4.5830613067499901E-2</v>
      </c>
      <c r="AC7" s="162">
        <v>0.33550129590068201</v>
      </c>
      <c r="AD7" s="152"/>
      <c r="AE7" s="163">
        <v>0.109324530530355</v>
      </c>
      <c r="AF7" s="29"/>
      <c r="AG7" s="179">
        <v>125.328193209924</v>
      </c>
      <c r="AH7" s="174">
        <v>132.96354319021501</v>
      </c>
      <c r="AI7" s="174">
        <v>138.37456747935599</v>
      </c>
      <c r="AJ7" s="174">
        <v>137.818852636039</v>
      </c>
      <c r="AK7" s="174">
        <v>135.13083660500399</v>
      </c>
      <c r="AL7" s="180">
        <v>134.285904160662</v>
      </c>
      <c r="AM7" s="174"/>
      <c r="AN7" s="181">
        <v>152.76927644261701</v>
      </c>
      <c r="AO7" s="182">
        <v>150.41548798945399</v>
      </c>
      <c r="AP7" s="183">
        <v>151.59734402267199</v>
      </c>
      <c r="AQ7" s="174"/>
      <c r="AR7" s="184">
        <v>139.74308621031099</v>
      </c>
      <c r="AS7" s="157"/>
      <c r="AT7" s="158">
        <v>0.49080137802998502</v>
      </c>
      <c r="AU7" s="152">
        <v>-0.66540447195596997</v>
      </c>
      <c r="AV7" s="152">
        <v>-0.52636329762728695</v>
      </c>
      <c r="AW7" s="152">
        <v>-1.73812101306802</v>
      </c>
      <c r="AX7" s="152">
        <v>-1.78171931191657</v>
      </c>
      <c r="AY7" s="159">
        <v>-0.93705815765505396</v>
      </c>
      <c r="AZ7" s="152"/>
      <c r="BA7" s="160">
        <v>2.7942762611020799</v>
      </c>
      <c r="BB7" s="161">
        <v>1.84976504845464</v>
      </c>
      <c r="BC7" s="162">
        <v>2.3262742717010401</v>
      </c>
      <c r="BD7" s="152"/>
      <c r="BE7" s="163">
        <v>0.194945243824964</v>
      </c>
    </row>
    <row r="8" spans="1:57" x14ac:dyDescent="0.2">
      <c r="A8" s="20" t="s">
        <v>41</v>
      </c>
      <c r="B8" s="2" t="str">
        <f t="shared" ref="B8:B43" si="0">TRIM(A8)</f>
        <v>Norfolk/Virginia Beach, VA</v>
      </c>
      <c r="C8" s="2"/>
      <c r="D8" s="23" t="s">
        <v>93</v>
      </c>
      <c r="E8" s="26" t="s">
        <v>94</v>
      </c>
      <c r="F8" s="2"/>
      <c r="G8" s="179">
        <v>141.55771506238801</v>
      </c>
      <c r="H8" s="174">
        <v>145.39499448447199</v>
      </c>
      <c r="I8" s="174">
        <v>151.283133376336</v>
      </c>
      <c r="J8" s="174">
        <v>154.390900296686</v>
      </c>
      <c r="K8" s="174">
        <v>155.208650342092</v>
      </c>
      <c r="L8" s="180">
        <v>149.93313677993601</v>
      </c>
      <c r="M8" s="174"/>
      <c r="N8" s="181">
        <v>196.513065544141</v>
      </c>
      <c r="O8" s="182">
        <v>198.35864603961801</v>
      </c>
      <c r="P8" s="183">
        <v>197.44797636195301</v>
      </c>
      <c r="Q8" s="174"/>
      <c r="R8" s="184">
        <v>165.262713025198</v>
      </c>
      <c r="S8" s="157"/>
      <c r="T8" s="158">
        <v>-2.51436196327011</v>
      </c>
      <c r="U8" s="152">
        <v>-4.3431557437245099</v>
      </c>
      <c r="V8" s="152">
        <v>-1.6712291483127599</v>
      </c>
      <c r="W8" s="152">
        <v>0.60670168079674502</v>
      </c>
      <c r="X8" s="152">
        <v>-0.10303495879428801</v>
      </c>
      <c r="Y8" s="159">
        <v>-1.4657861914321799</v>
      </c>
      <c r="Z8" s="152"/>
      <c r="AA8" s="160">
        <v>0.80946828286438199</v>
      </c>
      <c r="AB8" s="161">
        <v>0.22213697559202</v>
      </c>
      <c r="AC8" s="162">
        <v>0.51201437784591097</v>
      </c>
      <c r="AD8" s="152"/>
      <c r="AE8" s="163">
        <v>-0.42084893259677802</v>
      </c>
      <c r="AF8" s="29"/>
      <c r="AG8" s="179">
        <v>144.91874375587099</v>
      </c>
      <c r="AH8" s="174">
        <v>143.75877523504499</v>
      </c>
      <c r="AI8" s="174">
        <v>148.32933333184599</v>
      </c>
      <c r="AJ8" s="174">
        <v>147.45796040810501</v>
      </c>
      <c r="AK8" s="174">
        <v>155.58683739858401</v>
      </c>
      <c r="AL8" s="180">
        <v>148.212367975642</v>
      </c>
      <c r="AM8" s="174"/>
      <c r="AN8" s="181">
        <v>201.518911886762</v>
      </c>
      <c r="AO8" s="182">
        <v>199.084678846239</v>
      </c>
      <c r="AP8" s="183">
        <v>200.30902827876</v>
      </c>
      <c r="AQ8" s="174"/>
      <c r="AR8" s="184">
        <v>165.39403580404201</v>
      </c>
      <c r="AS8" s="157"/>
      <c r="AT8" s="158">
        <v>1.3559935332778701</v>
      </c>
      <c r="AU8" s="152">
        <v>-3.1419224020172001</v>
      </c>
      <c r="AV8" s="152">
        <v>-1.27199161118816</v>
      </c>
      <c r="AW8" s="152">
        <v>-4.42704397677113</v>
      </c>
      <c r="AX8" s="152">
        <v>-5.1268863194581096</v>
      </c>
      <c r="AY8" s="159">
        <v>-2.8002402212059399</v>
      </c>
      <c r="AZ8" s="152"/>
      <c r="BA8" s="160">
        <v>3.09470956795347</v>
      </c>
      <c r="BB8" s="161">
        <v>2.25250257304041</v>
      </c>
      <c r="BC8" s="162">
        <v>2.67702079497858</v>
      </c>
      <c r="BD8" s="152"/>
      <c r="BE8" s="163">
        <v>-0.47123441730293703</v>
      </c>
    </row>
    <row r="9" spans="1:57" ht="14.25" x14ac:dyDescent="0.25">
      <c r="A9" s="20" t="s">
        <v>96</v>
      </c>
      <c r="B9" s="40" t="s">
        <v>57</v>
      </c>
      <c r="C9" s="2"/>
      <c r="D9" s="23" t="s">
        <v>93</v>
      </c>
      <c r="E9" s="26" t="s">
        <v>94</v>
      </c>
      <c r="F9" s="2"/>
      <c r="G9" s="179">
        <v>108.69618945949701</v>
      </c>
      <c r="H9" s="174">
        <v>115.762964107987</v>
      </c>
      <c r="I9" s="174">
        <v>124.240456450511</v>
      </c>
      <c r="J9" s="174">
        <v>124.812182014351</v>
      </c>
      <c r="K9" s="174">
        <v>115.392209361561</v>
      </c>
      <c r="L9" s="180">
        <v>118.352718192092</v>
      </c>
      <c r="M9" s="174"/>
      <c r="N9" s="181">
        <v>121.058946426243</v>
      </c>
      <c r="O9" s="182">
        <v>120.747336992906</v>
      </c>
      <c r="P9" s="183">
        <v>120.90471445852501</v>
      </c>
      <c r="Q9" s="174"/>
      <c r="R9" s="184">
        <v>119.097395989082</v>
      </c>
      <c r="S9" s="157"/>
      <c r="T9" s="158">
        <v>4.3465136257944597</v>
      </c>
      <c r="U9" s="152">
        <v>1.18231348445114</v>
      </c>
      <c r="V9" s="152">
        <v>5.8907321295469597</v>
      </c>
      <c r="W9" s="152">
        <v>7.5783047173698499</v>
      </c>
      <c r="X9" s="152">
        <v>6.3704584972315503</v>
      </c>
      <c r="Y9" s="159">
        <v>5.10471637288913</v>
      </c>
      <c r="Z9" s="152"/>
      <c r="AA9" s="160">
        <v>3.8326459384730498</v>
      </c>
      <c r="AB9" s="161">
        <v>3.9913180419012999</v>
      </c>
      <c r="AC9" s="162">
        <v>3.9126414770322602</v>
      </c>
      <c r="AD9" s="152"/>
      <c r="AE9" s="163">
        <v>4.7810621338150598</v>
      </c>
      <c r="AF9" s="29"/>
      <c r="AG9" s="179">
        <v>101.39535371996099</v>
      </c>
      <c r="AH9" s="174">
        <v>108.30393487389399</v>
      </c>
      <c r="AI9" s="174">
        <v>113.82073815904801</v>
      </c>
      <c r="AJ9" s="174">
        <v>116.404378163655</v>
      </c>
      <c r="AK9" s="174">
        <v>114.177203580111</v>
      </c>
      <c r="AL9" s="180">
        <v>111.411745828131</v>
      </c>
      <c r="AM9" s="174"/>
      <c r="AN9" s="181">
        <v>124.188651880378</v>
      </c>
      <c r="AO9" s="182">
        <v>123.463681085503</v>
      </c>
      <c r="AP9" s="183">
        <v>123.828142817908</v>
      </c>
      <c r="AQ9" s="174"/>
      <c r="AR9" s="184">
        <v>115.393486438385</v>
      </c>
      <c r="AS9" s="157"/>
      <c r="AT9" s="158">
        <v>1.01893462685633</v>
      </c>
      <c r="AU9" s="152">
        <v>9.2191289318792002E-2</v>
      </c>
      <c r="AV9" s="152">
        <v>0.99133075938013204</v>
      </c>
      <c r="AW9" s="152">
        <v>3.2283962108818698</v>
      </c>
      <c r="AX9" s="152">
        <v>4.9289349544595398</v>
      </c>
      <c r="AY9" s="159">
        <v>2.21505883909628</v>
      </c>
      <c r="AZ9" s="152"/>
      <c r="BA9" s="160">
        <v>4.7819914862610897</v>
      </c>
      <c r="BB9" s="161">
        <v>3.4053401323594201</v>
      </c>
      <c r="BC9" s="162">
        <v>4.0899674482522101</v>
      </c>
      <c r="BD9" s="152"/>
      <c r="BE9" s="163">
        <v>2.9114109463690299</v>
      </c>
    </row>
    <row r="10" spans="1:57" x14ac:dyDescent="0.2">
      <c r="A10" s="20" t="s">
        <v>97</v>
      </c>
      <c r="B10" s="2" t="str">
        <f t="shared" si="0"/>
        <v>Virginia Area</v>
      </c>
      <c r="C10" s="2"/>
      <c r="D10" s="23" t="s">
        <v>93</v>
      </c>
      <c r="E10" s="26" t="s">
        <v>94</v>
      </c>
      <c r="F10" s="2"/>
      <c r="G10" s="179">
        <v>108.715964520367</v>
      </c>
      <c r="H10" s="174">
        <v>114.25815416462</v>
      </c>
      <c r="I10" s="174">
        <v>116.82591021941801</v>
      </c>
      <c r="J10" s="174">
        <v>118.51343044428199</v>
      </c>
      <c r="K10" s="174">
        <v>121.639110537975</v>
      </c>
      <c r="L10" s="180">
        <v>116.38944790129</v>
      </c>
      <c r="M10" s="174"/>
      <c r="N10" s="181">
        <v>140.66075147139099</v>
      </c>
      <c r="O10" s="182">
        <v>140.123061887235</v>
      </c>
      <c r="P10" s="183">
        <v>140.39449651581199</v>
      </c>
      <c r="Q10" s="174"/>
      <c r="R10" s="184">
        <v>123.96579407585</v>
      </c>
      <c r="S10" s="157"/>
      <c r="T10" s="158">
        <v>-0.44009633182352398</v>
      </c>
      <c r="U10" s="152">
        <v>0.843777580337988</v>
      </c>
      <c r="V10" s="152">
        <v>0.61339581785146302</v>
      </c>
      <c r="W10" s="152">
        <v>0.64864795063275704</v>
      </c>
      <c r="X10" s="152">
        <v>0.78168604442504996</v>
      </c>
      <c r="Y10" s="159">
        <v>0.58225933691813603</v>
      </c>
      <c r="Z10" s="152"/>
      <c r="AA10" s="160">
        <v>1.21747559836561</v>
      </c>
      <c r="AB10" s="161">
        <v>0.17130101546288201</v>
      </c>
      <c r="AC10" s="162">
        <v>0.69708664604814696</v>
      </c>
      <c r="AD10" s="152"/>
      <c r="AE10" s="163">
        <v>0.59592466571517899</v>
      </c>
      <c r="AF10" s="29"/>
      <c r="AG10" s="179">
        <v>109.386250140225</v>
      </c>
      <c r="AH10" s="174">
        <v>112.950339792791</v>
      </c>
      <c r="AI10" s="174">
        <v>114.207826129526</v>
      </c>
      <c r="AJ10" s="174">
        <v>114.99546312459501</v>
      </c>
      <c r="AK10" s="174">
        <v>120.16129360754501</v>
      </c>
      <c r="AL10" s="180">
        <v>114.547466067594</v>
      </c>
      <c r="AM10" s="174"/>
      <c r="AN10" s="181">
        <v>139.67419925985001</v>
      </c>
      <c r="AO10" s="182">
        <v>138.14038832275301</v>
      </c>
      <c r="AP10" s="183">
        <v>138.909395666585</v>
      </c>
      <c r="AQ10" s="174"/>
      <c r="AR10" s="184">
        <v>122.271925496408</v>
      </c>
      <c r="AS10" s="157"/>
      <c r="AT10" s="158">
        <v>0.51073937274750703</v>
      </c>
      <c r="AU10" s="152">
        <v>0.73303419314097595</v>
      </c>
      <c r="AV10" s="152">
        <v>0.35469562005009397</v>
      </c>
      <c r="AW10" s="152">
        <v>-0.32836480676743801</v>
      </c>
      <c r="AX10" s="152">
        <v>1.0839215788824801</v>
      </c>
      <c r="AY10" s="159">
        <v>0.49432650377282</v>
      </c>
      <c r="AZ10" s="152"/>
      <c r="BA10" s="160">
        <v>3.48570935444326</v>
      </c>
      <c r="BB10" s="161">
        <v>2.8700995237454698</v>
      </c>
      <c r="BC10" s="162">
        <v>3.1801241448859998</v>
      </c>
      <c r="BD10" s="152"/>
      <c r="BE10" s="163">
        <v>1.3798565713291699</v>
      </c>
    </row>
    <row r="11" spans="1:57" x14ac:dyDescent="0.2">
      <c r="A11" s="33" t="s">
        <v>98</v>
      </c>
      <c r="B11" s="2" t="str">
        <f t="shared" si="0"/>
        <v>Washington, DC</v>
      </c>
      <c r="C11" s="2"/>
      <c r="D11" s="23" t="s">
        <v>93</v>
      </c>
      <c r="E11" s="26" t="s">
        <v>94</v>
      </c>
      <c r="F11" s="2"/>
      <c r="G11" s="179">
        <v>149.72191984158599</v>
      </c>
      <c r="H11" s="174">
        <v>171.68689188204399</v>
      </c>
      <c r="I11" s="174">
        <v>183.36300709550599</v>
      </c>
      <c r="J11" s="174">
        <v>178.73932449669999</v>
      </c>
      <c r="K11" s="174">
        <v>160.69589471496499</v>
      </c>
      <c r="L11" s="180">
        <v>170.11754678368899</v>
      </c>
      <c r="M11" s="174"/>
      <c r="N11" s="181">
        <v>155.90095052157801</v>
      </c>
      <c r="O11" s="182">
        <v>158.70934284113201</v>
      </c>
      <c r="P11" s="183">
        <v>157.34003674513301</v>
      </c>
      <c r="Q11" s="174"/>
      <c r="R11" s="184">
        <v>166.229342019641</v>
      </c>
      <c r="S11" s="157"/>
      <c r="T11" s="158">
        <v>-3.1032137215817399</v>
      </c>
      <c r="U11" s="152">
        <v>-0.93590628157866995</v>
      </c>
      <c r="V11" s="152">
        <v>-1.40405552249494</v>
      </c>
      <c r="W11" s="152">
        <v>-9.7894208877935998E-2</v>
      </c>
      <c r="X11" s="152">
        <v>-0.80813429388730995</v>
      </c>
      <c r="Y11" s="159">
        <v>-1.1395566043437899</v>
      </c>
      <c r="Z11" s="152"/>
      <c r="AA11" s="160">
        <v>0.71844268718542403</v>
      </c>
      <c r="AB11" s="161">
        <v>0.36126451352217198</v>
      </c>
      <c r="AC11" s="162">
        <v>0.53334131004810303</v>
      </c>
      <c r="AD11" s="152"/>
      <c r="AE11" s="163">
        <v>-0.72569187437004801</v>
      </c>
      <c r="AF11" s="29"/>
      <c r="AG11" s="179">
        <v>160.468313790797</v>
      </c>
      <c r="AH11" s="174">
        <v>182.08919796535</v>
      </c>
      <c r="AI11" s="174">
        <v>191.69819564788699</v>
      </c>
      <c r="AJ11" s="174">
        <v>185.59627722085301</v>
      </c>
      <c r="AK11" s="174">
        <v>168.509793303853</v>
      </c>
      <c r="AL11" s="180">
        <v>178.51689284576301</v>
      </c>
      <c r="AM11" s="174"/>
      <c r="AN11" s="181">
        <v>164.64097629751799</v>
      </c>
      <c r="AO11" s="182">
        <v>159.95377607980799</v>
      </c>
      <c r="AP11" s="183">
        <v>162.30775466271101</v>
      </c>
      <c r="AQ11" s="174"/>
      <c r="AR11" s="184">
        <v>173.60422012134401</v>
      </c>
      <c r="AS11" s="157"/>
      <c r="AT11" s="158">
        <v>1.3823809106947</v>
      </c>
      <c r="AU11" s="152">
        <v>1.1191128131230901</v>
      </c>
      <c r="AV11" s="152">
        <v>-2.0659741436719901</v>
      </c>
      <c r="AW11" s="152">
        <v>-2.86532120807047</v>
      </c>
      <c r="AX11" s="152">
        <v>-1.3279040389293599</v>
      </c>
      <c r="AY11" s="159">
        <v>-0.96710067061601102</v>
      </c>
      <c r="AZ11" s="152"/>
      <c r="BA11" s="160">
        <v>6.1065005652742501</v>
      </c>
      <c r="BB11" s="161">
        <v>3.2886392621938501</v>
      </c>
      <c r="BC11" s="162">
        <v>4.7061013767126401</v>
      </c>
      <c r="BD11" s="152"/>
      <c r="BE11" s="163">
        <v>0.46239843110735201</v>
      </c>
    </row>
    <row r="12" spans="1:57" x14ac:dyDescent="0.2">
      <c r="A12" s="20" t="s">
        <v>99</v>
      </c>
      <c r="B12" s="2" t="str">
        <f t="shared" si="0"/>
        <v>Arlington, VA</v>
      </c>
      <c r="C12" s="2"/>
      <c r="D12" s="23" t="s">
        <v>93</v>
      </c>
      <c r="E12" s="26" t="s">
        <v>94</v>
      </c>
      <c r="F12" s="2"/>
      <c r="G12" s="179">
        <v>154.577144039735</v>
      </c>
      <c r="H12" s="174">
        <v>181.071384715025</v>
      </c>
      <c r="I12" s="174">
        <v>188.30114951662</v>
      </c>
      <c r="J12" s="174">
        <v>182.822356167723</v>
      </c>
      <c r="K12" s="174">
        <v>161.981648892534</v>
      </c>
      <c r="L12" s="180">
        <v>174.80755410138701</v>
      </c>
      <c r="M12" s="174"/>
      <c r="N12" s="181">
        <v>138.18203882213101</v>
      </c>
      <c r="O12" s="182">
        <v>137.60702355460299</v>
      </c>
      <c r="P12" s="183">
        <v>137.887747550283</v>
      </c>
      <c r="Q12" s="174"/>
      <c r="R12" s="184">
        <v>163.86584417569401</v>
      </c>
      <c r="S12" s="157"/>
      <c r="T12" s="158">
        <v>-1.8768565682959</v>
      </c>
      <c r="U12" s="152">
        <v>-0.59767534926053101</v>
      </c>
      <c r="V12" s="152">
        <v>-1.4095757815382499</v>
      </c>
      <c r="W12" s="152">
        <v>-3.3982609823821202</v>
      </c>
      <c r="X12" s="152">
        <v>-3.8761571887937998</v>
      </c>
      <c r="Y12" s="159">
        <v>-2.4392186180390198</v>
      </c>
      <c r="Z12" s="152"/>
      <c r="AA12" s="160">
        <v>-4.7219454478702003</v>
      </c>
      <c r="AB12" s="161">
        <v>-1.6925501024435901</v>
      </c>
      <c r="AC12" s="162">
        <v>-3.24495036307427</v>
      </c>
      <c r="AD12" s="152"/>
      <c r="AE12" s="163">
        <v>-2.9463771846847102</v>
      </c>
      <c r="AF12" s="29"/>
      <c r="AG12" s="179">
        <v>164.35986125981401</v>
      </c>
      <c r="AH12" s="174">
        <v>195.52965820098001</v>
      </c>
      <c r="AI12" s="174">
        <v>201.776595925875</v>
      </c>
      <c r="AJ12" s="174">
        <v>199.52721127037699</v>
      </c>
      <c r="AK12" s="174">
        <v>171.36332565154001</v>
      </c>
      <c r="AL12" s="180">
        <v>187.574350645615</v>
      </c>
      <c r="AM12" s="174"/>
      <c r="AN12" s="181">
        <v>148.17840285365301</v>
      </c>
      <c r="AO12" s="182">
        <v>138.89341075416499</v>
      </c>
      <c r="AP12" s="183">
        <v>143.69108579778401</v>
      </c>
      <c r="AQ12" s="174"/>
      <c r="AR12" s="184">
        <v>174.315028171487</v>
      </c>
      <c r="AS12" s="157"/>
      <c r="AT12" s="158">
        <v>-2.7899932167047599</v>
      </c>
      <c r="AU12" s="152">
        <v>1.56913789235373</v>
      </c>
      <c r="AV12" s="152">
        <v>-0.92165079687875995</v>
      </c>
      <c r="AW12" s="152">
        <v>0.13220842654541501</v>
      </c>
      <c r="AX12" s="152">
        <v>-1.710602571705</v>
      </c>
      <c r="AY12" s="159">
        <v>-0.57255252043441596</v>
      </c>
      <c r="AZ12" s="152"/>
      <c r="BA12" s="160">
        <v>4.30679996108893E-2</v>
      </c>
      <c r="BB12" s="161">
        <v>-2.28401873423867</v>
      </c>
      <c r="BC12" s="162">
        <v>-1.04035383803689</v>
      </c>
      <c r="BD12" s="152"/>
      <c r="BE12" s="163">
        <v>-1.1142444768733899</v>
      </c>
    </row>
    <row r="13" spans="1:57" x14ac:dyDescent="0.2">
      <c r="A13" s="20" t="s">
        <v>38</v>
      </c>
      <c r="B13" s="2" t="str">
        <f t="shared" si="0"/>
        <v>Suburban Virginia Area</v>
      </c>
      <c r="C13" s="2"/>
      <c r="D13" s="23" t="s">
        <v>93</v>
      </c>
      <c r="E13" s="26" t="s">
        <v>94</v>
      </c>
      <c r="F13" s="2"/>
      <c r="G13" s="179">
        <v>127.080826612903</v>
      </c>
      <c r="H13" s="174">
        <v>139.81383630544099</v>
      </c>
      <c r="I13" s="174">
        <v>147.105751208237</v>
      </c>
      <c r="J13" s="174">
        <v>138.817910041841</v>
      </c>
      <c r="K13" s="174">
        <v>148.429793087767</v>
      </c>
      <c r="L13" s="180">
        <v>140.89842813202901</v>
      </c>
      <c r="M13" s="174"/>
      <c r="N13" s="181">
        <v>157.90955431754799</v>
      </c>
      <c r="O13" s="182">
        <v>152.176768826619</v>
      </c>
      <c r="P13" s="183">
        <v>154.95919783686301</v>
      </c>
      <c r="Q13" s="174"/>
      <c r="R13" s="184">
        <v>144.96912162823301</v>
      </c>
      <c r="S13" s="157"/>
      <c r="T13" s="158">
        <v>-2.4578857562338299</v>
      </c>
      <c r="U13" s="152">
        <v>-0.45190502575324498</v>
      </c>
      <c r="V13" s="152">
        <v>0.87885017332372595</v>
      </c>
      <c r="W13" s="152">
        <v>-2.9325071945157299</v>
      </c>
      <c r="X13" s="152">
        <v>5.2564049425141102</v>
      </c>
      <c r="Y13" s="159">
        <v>0.152435283608544</v>
      </c>
      <c r="Z13" s="152"/>
      <c r="AA13" s="160">
        <v>5.9329935510457599</v>
      </c>
      <c r="AB13" s="161">
        <v>-9.6049434987393099</v>
      </c>
      <c r="AC13" s="162">
        <v>-2.6890482652071901</v>
      </c>
      <c r="AD13" s="152"/>
      <c r="AE13" s="163">
        <v>-0.94844160378854403</v>
      </c>
      <c r="AF13" s="29"/>
      <c r="AG13" s="179">
        <v>131.485345392288</v>
      </c>
      <c r="AH13" s="174">
        <v>142.521144997004</v>
      </c>
      <c r="AI13" s="174">
        <v>147.71038771399699</v>
      </c>
      <c r="AJ13" s="174">
        <v>143.14037891362801</v>
      </c>
      <c r="AK13" s="174">
        <v>147.590015795868</v>
      </c>
      <c r="AL13" s="180">
        <v>142.99411356174201</v>
      </c>
      <c r="AM13" s="174"/>
      <c r="AN13" s="181">
        <v>164.83528149673799</v>
      </c>
      <c r="AO13" s="182">
        <v>158.08561458931601</v>
      </c>
      <c r="AP13" s="183">
        <v>161.46702591148801</v>
      </c>
      <c r="AQ13" s="174"/>
      <c r="AR13" s="184">
        <v>148.51114418278101</v>
      </c>
      <c r="AS13" s="157"/>
      <c r="AT13" s="158">
        <v>-2.3748310937363502</v>
      </c>
      <c r="AU13" s="152">
        <v>0.87396141466827804</v>
      </c>
      <c r="AV13" s="152">
        <v>0.61786311552587303</v>
      </c>
      <c r="AW13" s="152">
        <v>-4.8811810150355299</v>
      </c>
      <c r="AX13" s="152">
        <v>-0.23364611248651901</v>
      </c>
      <c r="AY13" s="159">
        <v>-1.19608164325542</v>
      </c>
      <c r="AZ13" s="152"/>
      <c r="BA13" s="160">
        <v>4.3605249108305797</v>
      </c>
      <c r="BB13" s="161">
        <v>-3.9861923142023699</v>
      </c>
      <c r="BC13" s="162">
        <v>6.8664970510461804E-2</v>
      </c>
      <c r="BD13" s="152"/>
      <c r="BE13" s="163">
        <v>-0.86260862094945601</v>
      </c>
    </row>
    <row r="14" spans="1:57" x14ac:dyDescent="0.2">
      <c r="A14" s="20" t="s">
        <v>100</v>
      </c>
      <c r="B14" s="2" t="str">
        <f t="shared" si="0"/>
        <v>Alexandria, VA</v>
      </c>
      <c r="C14" s="2"/>
      <c r="D14" s="23" t="s">
        <v>93</v>
      </c>
      <c r="E14" s="26" t="s">
        <v>94</v>
      </c>
      <c r="F14" s="2"/>
      <c r="G14" s="179">
        <v>126.732045254833</v>
      </c>
      <c r="H14" s="174">
        <v>142.68686324630201</v>
      </c>
      <c r="I14" s="174">
        <v>159.84749683343799</v>
      </c>
      <c r="J14" s="174">
        <v>152.13870455627799</v>
      </c>
      <c r="K14" s="174">
        <v>135.06181280258201</v>
      </c>
      <c r="L14" s="180">
        <v>144.55683498104199</v>
      </c>
      <c r="M14" s="174"/>
      <c r="N14" s="181">
        <v>129.715085658345</v>
      </c>
      <c r="O14" s="182">
        <v>130.27773847316701</v>
      </c>
      <c r="P14" s="183">
        <v>130.00714061519099</v>
      </c>
      <c r="Q14" s="174"/>
      <c r="R14" s="184">
        <v>140.03050018308301</v>
      </c>
      <c r="S14" s="157"/>
      <c r="T14" s="158">
        <v>-2.4295352470018199</v>
      </c>
      <c r="U14" s="152">
        <v>-0.36039420775297298</v>
      </c>
      <c r="V14" s="152">
        <v>5.5648777463230399</v>
      </c>
      <c r="W14" s="152">
        <v>1.1438404928778001</v>
      </c>
      <c r="X14" s="152">
        <v>-3.82702758288498</v>
      </c>
      <c r="Y14" s="159">
        <v>0.36445262419082802</v>
      </c>
      <c r="Z14" s="152"/>
      <c r="AA14" s="160">
        <v>-5.4999832535872901</v>
      </c>
      <c r="AB14" s="161">
        <v>-6.8574265541868797</v>
      </c>
      <c r="AC14" s="162">
        <v>-6.1906049142018897</v>
      </c>
      <c r="AD14" s="152"/>
      <c r="AE14" s="163">
        <v>-1.6360343899777401</v>
      </c>
      <c r="AF14" s="29"/>
      <c r="AG14" s="179">
        <v>134.64324711459099</v>
      </c>
      <c r="AH14" s="174">
        <v>147.51092247125601</v>
      </c>
      <c r="AI14" s="174">
        <v>154.97743856411901</v>
      </c>
      <c r="AJ14" s="174">
        <v>150.93009615384599</v>
      </c>
      <c r="AK14" s="174">
        <v>138.87640701723001</v>
      </c>
      <c r="AL14" s="180">
        <v>145.84937760863099</v>
      </c>
      <c r="AM14" s="174"/>
      <c r="AN14" s="181">
        <v>135.806448414291</v>
      </c>
      <c r="AO14" s="182">
        <v>132.973637765999</v>
      </c>
      <c r="AP14" s="183">
        <v>134.37954534587101</v>
      </c>
      <c r="AQ14" s="174"/>
      <c r="AR14" s="184">
        <v>142.28693789023501</v>
      </c>
      <c r="AS14" s="157"/>
      <c r="AT14" s="158">
        <v>-1.8908833095970099</v>
      </c>
      <c r="AU14" s="152">
        <v>-4.5267844596062998</v>
      </c>
      <c r="AV14" s="152">
        <v>-4.6681601681443201</v>
      </c>
      <c r="AW14" s="152">
        <v>-4.8130970502619501</v>
      </c>
      <c r="AX14" s="152">
        <v>-4.3204172634624296</v>
      </c>
      <c r="AY14" s="159">
        <v>-4.3004250793037002</v>
      </c>
      <c r="AZ14" s="152"/>
      <c r="BA14" s="160">
        <v>-0.65792509115146303</v>
      </c>
      <c r="BB14" s="161">
        <v>-1.69207390818258</v>
      </c>
      <c r="BC14" s="162">
        <v>-1.1803657873215001</v>
      </c>
      <c r="BD14" s="152"/>
      <c r="BE14" s="163">
        <v>-3.5875284603599802</v>
      </c>
    </row>
    <row r="15" spans="1:57" x14ac:dyDescent="0.2">
      <c r="A15" s="20" t="s">
        <v>37</v>
      </c>
      <c r="B15" s="2" t="str">
        <f t="shared" si="0"/>
        <v>Fairfax/Tysons Corner, VA</v>
      </c>
      <c r="C15" s="2"/>
      <c r="D15" s="23" t="s">
        <v>93</v>
      </c>
      <c r="E15" s="26" t="s">
        <v>94</v>
      </c>
      <c r="F15" s="2"/>
      <c r="G15" s="179">
        <v>134.47960852713101</v>
      </c>
      <c r="H15" s="174">
        <v>160.232101843457</v>
      </c>
      <c r="I15" s="174">
        <v>180.205255712731</v>
      </c>
      <c r="J15" s="174">
        <v>174.45589408435501</v>
      </c>
      <c r="K15" s="174">
        <v>146.38863875179101</v>
      </c>
      <c r="L15" s="180">
        <v>161.22393092105199</v>
      </c>
      <c r="M15" s="174"/>
      <c r="N15" s="181">
        <v>133.333561664874</v>
      </c>
      <c r="O15" s="182">
        <v>131.999698040948</v>
      </c>
      <c r="P15" s="183">
        <v>132.65268947368401</v>
      </c>
      <c r="Q15" s="174"/>
      <c r="R15" s="184">
        <v>152.98675257955401</v>
      </c>
      <c r="S15" s="157"/>
      <c r="T15" s="158">
        <v>0.11430506966167001</v>
      </c>
      <c r="U15" s="152">
        <v>0.499973822184346</v>
      </c>
      <c r="V15" s="152">
        <v>0.86502022311070303</v>
      </c>
      <c r="W15" s="152">
        <v>-0.17985606868311299</v>
      </c>
      <c r="X15" s="152">
        <v>1.5088585959260099</v>
      </c>
      <c r="Y15" s="159">
        <v>0.62164796414538104</v>
      </c>
      <c r="Z15" s="152"/>
      <c r="AA15" s="160">
        <v>1.5004024554956401</v>
      </c>
      <c r="AB15" s="161">
        <v>1.33858205576101</v>
      </c>
      <c r="AC15" s="162">
        <v>1.4179893650014399</v>
      </c>
      <c r="AD15" s="152"/>
      <c r="AE15" s="163">
        <v>0.64222887071087797</v>
      </c>
      <c r="AF15" s="29"/>
      <c r="AG15" s="179">
        <v>138.985973757924</v>
      </c>
      <c r="AH15" s="174">
        <v>169.07770609318899</v>
      </c>
      <c r="AI15" s="174">
        <v>185.25367870687401</v>
      </c>
      <c r="AJ15" s="174">
        <v>177.55237014586001</v>
      </c>
      <c r="AK15" s="174">
        <v>145.06433166393199</v>
      </c>
      <c r="AL15" s="180">
        <v>164.93054423442899</v>
      </c>
      <c r="AM15" s="174"/>
      <c r="AN15" s="181">
        <v>132.67578890533099</v>
      </c>
      <c r="AO15" s="182">
        <v>130.742661827701</v>
      </c>
      <c r="AP15" s="183">
        <v>131.705202429552</v>
      </c>
      <c r="AQ15" s="174"/>
      <c r="AR15" s="184">
        <v>155.23673884876601</v>
      </c>
      <c r="AS15" s="157"/>
      <c r="AT15" s="158">
        <v>2.4730853653402498</v>
      </c>
      <c r="AU15" s="152">
        <v>5.0908133409651697</v>
      </c>
      <c r="AV15" s="152">
        <v>3.9800178944518101</v>
      </c>
      <c r="AW15" s="152">
        <v>1.22557616038376</v>
      </c>
      <c r="AX15" s="152">
        <v>0.34892174546052501</v>
      </c>
      <c r="AY15" s="159">
        <v>2.71765161401827</v>
      </c>
      <c r="AZ15" s="152"/>
      <c r="BA15" s="160">
        <v>1.3458334938157901</v>
      </c>
      <c r="BB15" s="161">
        <v>1.5502937681675699</v>
      </c>
      <c r="BC15" s="162">
        <v>1.4510858106023601</v>
      </c>
      <c r="BD15" s="152"/>
      <c r="BE15" s="163">
        <v>2.15398522405801</v>
      </c>
    </row>
    <row r="16" spans="1:57" x14ac:dyDescent="0.2">
      <c r="A16" s="20" t="s">
        <v>39</v>
      </c>
      <c r="B16" s="2" t="str">
        <f t="shared" si="0"/>
        <v>I-95 Fredericksburg, VA</v>
      </c>
      <c r="C16" s="2"/>
      <c r="D16" s="23" t="s">
        <v>93</v>
      </c>
      <c r="E16" s="26" t="s">
        <v>94</v>
      </c>
      <c r="F16" s="2"/>
      <c r="G16" s="179">
        <v>95.965285830951402</v>
      </c>
      <c r="H16" s="174">
        <v>100.279064984445</v>
      </c>
      <c r="I16" s="174">
        <v>102.688386937971</v>
      </c>
      <c r="J16" s="174">
        <v>102.32163757951299</v>
      </c>
      <c r="K16" s="174">
        <v>103.66894356955299</v>
      </c>
      <c r="L16" s="180">
        <v>101.201017410791</v>
      </c>
      <c r="M16" s="174"/>
      <c r="N16" s="181">
        <v>116.317793260344</v>
      </c>
      <c r="O16" s="182">
        <v>117.725697271846</v>
      </c>
      <c r="P16" s="183">
        <v>117.031029886347</v>
      </c>
      <c r="Q16" s="174"/>
      <c r="R16" s="184">
        <v>106.417064888231</v>
      </c>
      <c r="S16" s="157"/>
      <c r="T16" s="158">
        <v>2.4557289007881198</v>
      </c>
      <c r="U16" s="152">
        <v>2.6773144888350502</v>
      </c>
      <c r="V16" s="152">
        <v>3.5951536350497202</v>
      </c>
      <c r="W16" s="152">
        <v>2.2206064810329198</v>
      </c>
      <c r="X16" s="152">
        <v>2.6428831258421401</v>
      </c>
      <c r="Y16" s="159">
        <v>2.7448697613913802</v>
      </c>
      <c r="Z16" s="152"/>
      <c r="AA16" s="160">
        <v>1.9228489015249901</v>
      </c>
      <c r="AB16" s="161">
        <v>5.0068803216450499</v>
      </c>
      <c r="AC16" s="162">
        <v>3.4717080100635398</v>
      </c>
      <c r="AD16" s="152"/>
      <c r="AE16" s="163">
        <v>3.1023895784828199</v>
      </c>
      <c r="AF16" s="29"/>
      <c r="AG16" s="179">
        <v>96.507561933692898</v>
      </c>
      <c r="AH16" s="174">
        <v>100.513335444183</v>
      </c>
      <c r="AI16" s="174">
        <v>101.90557058362999</v>
      </c>
      <c r="AJ16" s="174">
        <v>101.816440393069</v>
      </c>
      <c r="AK16" s="174">
        <v>102.39761738906</v>
      </c>
      <c r="AL16" s="180">
        <v>100.780714756942</v>
      </c>
      <c r="AM16" s="174"/>
      <c r="AN16" s="181">
        <v>114.655559584513</v>
      </c>
      <c r="AO16" s="182">
        <v>114.648511560693</v>
      </c>
      <c r="AP16" s="183">
        <v>114.652001758225</v>
      </c>
      <c r="AQ16" s="174"/>
      <c r="AR16" s="184">
        <v>105.29947354310301</v>
      </c>
      <c r="AS16" s="157"/>
      <c r="AT16" s="158">
        <v>1.47011042051498</v>
      </c>
      <c r="AU16" s="152">
        <v>2.4151984688852801</v>
      </c>
      <c r="AV16" s="152">
        <v>1.45902829614031</v>
      </c>
      <c r="AW16" s="152">
        <v>0.74564394236357201</v>
      </c>
      <c r="AX16" s="152">
        <v>0.68108211970513099</v>
      </c>
      <c r="AY16" s="159">
        <v>1.3505406056511999</v>
      </c>
      <c r="AZ16" s="152"/>
      <c r="BA16" s="160">
        <v>0.94003503643434505</v>
      </c>
      <c r="BB16" s="161">
        <v>1.93300882854302</v>
      </c>
      <c r="BC16" s="162">
        <v>1.43491447339234</v>
      </c>
      <c r="BD16" s="152"/>
      <c r="BE16" s="163">
        <v>1.4133440952518299</v>
      </c>
    </row>
    <row r="17" spans="1:57" x14ac:dyDescent="0.2">
      <c r="A17" s="20" t="s">
        <v>101</v>
      </c>
      <c r="B17" s="2" t="str">
        <f t="shared" si="0"/>
        <v>Dulles Airport Area, VA</v>
      </c>
      <c r="C17" s="2"/>
      <c r="D17" s="23" t="s">
        <v>93</v>
      </c>
      <c r="E17" s="26" t="s">
        <v>94</v>
      </c>
      <c r="F17" s="2"/>
      <c r="G17" s="179">
        <v>118.98252491694301</v>
      </c>
      <c r="H17" s="174">
        <v>143.13895591647301</v>
      </c>
      <c r="I17" s="174">
        <v>156.595415348101</v>
      </c>
      <c r="J17" s="174">
        <v>163.95532381044299</v>
      </c>
      <c r="K17" s="174">
        <v>139.56579914395999</v>
      </c>
      <c r="L17" s="180">
        <v>146.02354108672</v>
      </c>
      <c r="M17" s="174"/>
      <c r="N17" s="181">
        <v>127.635411274402</v>
      </c>
      <c r="O17" s="182">
        <v>123.73339005080901</v>
      </c>
      <c r="P17" s="183">
        <v>125.74499817130599</v>
      </c>
      <c r="Q17" s="174"/>
      <c r="R17" s="184">
        <v>140.484023866538</v>
      </c>
      <c r="S17" s="157"/>
      <c r="T17" s="158">
        <v>3.46035911889859</v>
      </c>
      <c r="U17" s="152">
        <v>2.6105105220291902</v>
      </c>
      <c r="V17" s="152">
        <v>5.0955834770207096</v>
      </c>
      <c r="W17" s="152">
        <v>9.9844385349957907</v>
      </c>
      <c r="X17" s="152">
        <v>7.85940418220203</v>
      </c>
      <c r="Y17" s="159">
        <v>5.8221589608518602</v>
      </c>
      <c r="Z17" s="152"/>
      <c r="AA17" s="160">
        <v>6.3166710739706202</v>
      </c>
      <c r="AB17" s="161">
        <v>5.8601360148531496</v>
      </c>
      <c r="AC17" s="162">
        <v>6.1270609871465203</v>
      </c>
      <c r="AD17" s="152"/>
      <c r="AE17" s="163">
        <v>6.1589533414420803</v>
      </c>
      <c r="AF17" s="29"/>
      <c r="AG17" s="179">
        <v>119.902791612808</v>
      </c>
      <c r="AH17" s="174">
        <v>140.35411947402099</v>
      </c>
      <c r="AI17" s="174">
        <v>152.01693767994499</v>
      </c>
      <c r="AJ17" s="174">
        <v>153.842475336067</v>
      </c>
      <c r="AK17" s="174">
        <v>133.14023144000001</v>
      </c>
      <c r="AL17" s="180">
        <v>140.964995827998</v>
      </c>
      <c r="AM17" s="174"/>
      <c r="AN17" s="181">
        <v>125.253487985406</v>
      </c>
      <c r="AO17" s="182">
        <v>123.413250949424</v>
      </c>
      <c r="AP17" s="183">
        <v>124.33710600355801</v>
      </c>
      <c r="AQ17" s="174"/>
      <c r="AR17" s="184">
        <v>136.32308128000199</v>
      </c>
      <c r="AS17" s="157"/>
      <c r="AT17" s="158">
        <v>5.3318714596988102</v>
      </c>
      <c r="AU17" s="152">
        <v>4.3234624052105097</v>
      </c>
      <c r="AV17" s="152">
        <v>4.5458476757397399</v>
      </c>
      <c r="AW17" s="152">
        <v>5.7128744120463297</v>
      </c>
      <c r="AX17" s="152">
        <v>5.9786092352442104</v>
      </c>
      <c r="AY17" s="159">
        <v>5.18801657025422</v>
      </c>
      <c r="AZ17" s="152"/>
      <c r="BA17" s="160">
        <v>9.4767806732826703</v>
      </c>
      <c r="BB17" s="161">
        <v>9.7973660829462208</v>
      </c>
      <c r="BC17" s="162">
        <v>9.6283632056063304</v>
      </c>
      <c r="BD17" s="152"/>
      <c r="BE17" s="163">
        <v>6.3468580432299602</v>
      </c>
    </row>
    <row r="18" spans="1:57" x14ac:dyDescent="0.2">
      <c r="A18" s="20" t="s">
        <v>46</v>
      </c>
      <c r="B18" s="2" t="str">
        <f t="shared" si="0"/>
        <v>Williamsburg, VA</v>
      </c>
      <c r="C18" s="2"/>
      <c r="D18" s="23" t="s">
        <v>93</v>
      </c>
      <c r="E18" s="26" t="s">
        <v>94</v>
      </c>
      <c r="F18" s="2"/>
      <c r="G18" s="179">
        <v>128.06521060455799</v>
      </c>
      <c r="H18" s="174">
        <v>129.727187784867</v>
      </c>
      <c r="I18" s="174">
        <v>131.921658449125</v>
      </c>
      <c r="J18" s="174">
        <v>130.72381944444399</v>
      </c>
      <c r="K18" s="174">
        <v>133.00400570497101</v>
      </c>
      <c r="L18" s="180">
        <v>130.787766717257</v>
      </c>
      <c r="M18" s="174"/>
      <c r="N18" s="181">
        <v>174.463780248528</v>
      </c>
      <c r="O18" s="182">
        <v>175.36135316100899</v>
      </c>
      <c r="P18" s="183">
        <v>174.923519700111</v>
      </c>
      <c r="Q18" s="174"/>
      <c r="R18" s="184">
        <v>146.62560503720599</v>
      </c>
      <c r="S18" s="157"/>
      <c r="T18" s="158">
        <v>-2.1163490729082302</v>
      </c>
      <c r="U18" s="152">
        <v>-2.6331147171700602</v>
      </c>
      <c r="V18" s="152">
        <v>-1.4736200605360401</v>
      </c>
      <c r="W18" s="152">
        <v>-4.4209567868581603</v>
      </c>
      <c r="X18" s="152">
        <v>-3.5517688595388299</v>
      </c>
      <c r="Y18" s="159">
        <v>-2.8661717317791999</v>
      </c>
      <c r="Z18" s="152"/>
      <c r="AA18" s="160">
        <v>-0.98495689853371104</v>
      </c>
      <c r="AB18" s="161">
        <v>-1.43456233005124</v>
      </c>
      <c r="AC18" s="162">
        <v>-1.20224147673092</v>
      </c>
      <c r="AD18" s="152"/>
      <c r="AE18" s="163">
        <v>-1.69805913888763</v>
      </c>
      <c r="AF18" s="29"/>
      <c r="AG18" s="179">
        <v>132.436736724979</v>
      </c>
      <c r="AH18" s="174">
        <v>132.17148998857499</v>
      </c>
      <c r="AI18" s="174">
        <v>136.702056091461</v>
      </c>
      <c r="AJ18" s="174">
        <v>130.64124132043199</v>
      </c>
      <c r="AK18" s="174">
        <v>138.32988437332199</v>
      </c>
      <c r="AL18" s="180">
        <v>134.22146619671699</v>
      </c>
      <c r="AM18" s="174"/>
      <c r="AN18" s="181">
        <v>187.41246449656899</v>
      </c>
      <c r="AO18" s="182">
        <v>182.84917409723599</v>
      </c>
      <c r="AP18" s="183">
        <v>185.14377148817499</v>
      </c>
      <c r="AQ18" s="174"/>
      <c r="AR18" s="184">
        <v>152.68127397798099</v>
      </c>
      <c r="AS18" s="157"/>
      <c r="AT18" s="158">
        <v>1.1851685376727099</v>
      </c>
      <c r="AU18" s="152">
        <v>-1.0825476271663901</v>
      </c>
      <c r="AV18" s="152">
        <v>2.48462687760499</v>
      </c>
      <c r="AW18" s="152">
        <v>-5.98002415434454</v>
      </c>
      <c r="AX18" s="152">
        <v>-7.1993103600471304</v>
      </c>
      <c r="AY18" s="159">
        <v>-2.58979324643335</v>
      </c>
      <c r="AZ18" s="152"/>
      <c r="BA18" s="160">
        <v>5.6893341412722203</v>
      </c>
      <c r="BB18" s="161">
        <v>3.7926991818103999</v>
      </c>
      <c r="BC18" s="162">
        <v>4.7473614339715997</v>
      </c>
      <c r="BD18" s="152"/>
      <c r="BE18" s="163">
        <v>1.10005863542933</v>
      </c>
    </row>
    <row r="19" spans="1:57" x14ac:dyDescent="0.2">
      <c r="A19" s="20" t="s">
        <v>102</v>
      </c>
      <c r="B19" s="2" t="str">
        <f t="shared" si="0"/>
        <v>Virginia Beach, VA</v>
      </c>
      <c r="C19" s="2"/>
      <c r="D19" s="23" t="s">
        <v>93</v>
      </c>
      <c r="E19" s="26" t="s">
        <v>94</v>
      </c>
      <c r="F19" s="2"/>
      <c r="G19" s="179">
        <v>202.100081391489</v>
      </c>
      <c r="H19" s="174">
        <v>203.75078565258599</v>
      </c>
      <c r="I19" s="174">
        <v>215.591839884335</v>
      </c>
      <c r="J19" s="174">
        <v>220.66975784427601</v>
      </c>
      <c r="K19" s="174">
        <v>227.638238378887</v>
      </c>
      <c r="L19" s="180">
        <v>214.651248303507</v>
      </c>
      <c r="M19" s="174"/>
      <c r="N19" s="181">
        <v>280.57812592880498</v>
      </c>
      <c r="O19" s="182">
        <v>283.88151194117103</v>
      </c>
      <c r="P19" s="183">
        <v>282.25739275731701</v>
      </c>
      <c r="Q19" s="174"/>
      <c r="R19" s="184">
        <v>236.62259192528501</v>
      </c>
      <c r="S19" s="157"/>
      <c r="T19" s="158">
        <v>-0.29867879429974897</v>
      </c>
      <c r="U19" s="152">
        <v>-3.1498921374728899</v>
      </c>
      <c r="V19" s="152">
        <v>2.2245642309066498</v>
      </c>
      <c r="W19" s="152">
        <v>5.5801706106148696</v>
      </c>
      <c r="X19" s="152">
        <v>5.1102746687947</v>
      </c>
      <c r="Y19" s="159">
        <v>2.1800474523276501</v>
      </c>
      <c r="Z19" s="152"/>
      <c r="AA19" s="160">
        <v>2.8372220628482698</v>
      </c>
      <c r="AB19" s="161">
        <v>2.42929420515655</v>
      </c>
      <c r="AC19" s="162">
        <v>2.62780813571529</v>
      </c>
      <c r="AD19" s="152"/>
      <c r="AE19" s="163">
        <v>2.82714949590255</v>
      </c>
      <c r="AF19" s="29"/>
      <c r="AG19" s="179">
        <v>207.64205797650999</v>
      </c>
      <c r="AH19" s="174">
        <v>202.475901684067</v>
      </c>
      <c r="AI19" s="174">
        <v>209.126125179241</v>
      </c>
      <c r="AJ19" s="174">
        <v>208.35902160004099</v>
      </c>
      <c r="AK19" s="174">
        <v>226.771728649811</v>
      </c>
      <c r="AL19" s="180">
        <v>211.233449635418</v>
      </c>
      <c r="AM19" s="174"/>
      <c r="AN19" s="181">
        <v>285.89591701984602</v>
      </c>
      <c r="AO19" s="182">
        <v>283.26812224058301</v>
      </c>
      <c r="AP19" s="183">
        <v>284.57507454153102</v>
      </c>
      <c r="AQ19" s="174"/>
      <c r="AR19" s="184">
        <v>235.194627712597</v>
      </c>
      <c r="AS19" s="157"/>
      <c r="AT19" s="158">
        <v>2.9557690513827799</v>
      </c>
      <c r="AU19" s="152">
        <v>-3.0137418730274299</v>
      </c>
      <c r="AV19" s="152">
        <v>-0.35998507974018401</v>
      </c>
      <c r="AW19" s="152">
        <v>-3.8693303919883402</v>
      </c>
      <c r="AX19" s="152">
        <v>-3.4444029538811698</v>
      </c>
      <c r="AY19" s="159">
        <v>-1.77394023238661</v>
      </c>
      <c r="AZ19" s="152"/>
      <c r="BA19" s="160">
        <v>3.7035871035928301</v>
      </c>
      <c r="BB19" s="161">
        <v>3.23505236173837</v>
      </c>
      <c r="BC19" s="162">
        <v>3.4681481219336101</v>
      </c>
      <c r="BD19" s="152"/>
      <c r="BE19" s="163">
        <v>0.46563270119765299</v>
      </c>
    </row>
    <row r="20" spans="1:57" x14ac:dyDescent="0.2">
      <c r="A20" s="33" t="s">
        <v>103</v>
      </c>
      <c r="B20" s="2" t="str">
        <f t="shared" si="0"/>
        <v>Norfolk/Portsmouth, VA</v>
      </c>
      <c r="C20" s="2"/>
      <c r="D20" s="23" t="s">
        <v>93</v>
      </c>
      <c r="E20" s="26" t="s">
        <v>94</v>
      </c>
      <c r="F20" s="2"/>
      <c r="G20" s="179">
        <v>120.43570338255</v>
      </c>
      <c r="H20" s="174">
        <v>126.98507506481199</v>
      </c>
      <c r="I20" s="174">
        <v>131.187327056962</v>
      </c>
      <c r="J20" s="174">
        <v>132.71966428723999</v>
      </c>
      <c r="K20" s="174">
        <v>123.94911743893999</v>
      </c>
      <c r="L20" s="180">
        <v>127.34522637516299</v>
      </c>
      <c r="M20" s="174"/>
      <c r="N20" s="181">
        <v>157.30516104924999</v>
      </c>
      <c r="O20" s="182">
        <v>162.998087276831</v>
      </c>
      <c r="P20" s="183">
        <v>160.21217451535099</v>
      </c>
      <c r="Q20" s="174"/>
      <c r="R20" s="184">
        <v>137.46457743507</v>
      </c>
      <c r="S20" s="157"/>
      <c r="T20" s="158">
        <v>-5.6476496376938901</v>
      </c>
      <c r="U20" s="152">
        <v>-7.3324328788377704</v>
      </c>
      <c r="V20" s="152">
        <v>-10.2439192903581</v>
      </c>
      <c r="W20" s="152">
        <v>-10.428138720813401</v>
      </c>
      <c r="X20" s="152">
        <v>-12.830899480598299</v>
      </c>
      <c r="Y20" s="159">
        <v>-9.3656321920943402</v>
      </c>
      <c r="Z20" s="152"/>
      <c r="AA20" s="160">
        <v>-4.8793917867410803</v>
      </c>
      <c r="AB20" s="161">
        <v>-1.9227547567249701</v>
      </c>
      <c r="AC20" s="162">
        <v>-3.3625632226984998</v>
      </c>
      <c r="AD20" s="152"/>
      <c r="AE20" s="163">
        <v>-7.1233526502538798</v>
      </c>
      <c r="AF20" s="29"/>
      <c r="AG20" s="179">
        <v>118.533518329747</v>
      </c>
      <c r="AH20" s="174">
        <v>125.06169057432</v>
      </c>
      <c r="AI20" s="174">
        <v>128.83805938454401</v>
      </c>
      <c r="AJ20" s="174">
        <v>130.032714040858</v>
      </c>
      <c r="AK20" s="174">
        <v>126.61543676589299</v>
      </c>
      <c r="AL20" s="180">
        <v>126.040389819784</v>
      </c>
      <c r="AM20" s="174"/>
      <c r="AN20" s="181">
        <v>164.32909613010901</v>
      </c>
      <c r="AO20" s="182">
        <v>160.52669307700299</v>
      </c>
      <c r="AP20" s="183">
        <v>162.457191935483</v>
      </c>
      <c r="AQ20" s="174"/>
      <c r="AR20" s="184">
        <v>137.64132749355599</v>
      </c>
      <c r="AS20" s="157"/>
      <c r="AT20" s="158">
        <v>-0.32944525144756698</v>
      </c>
      <c r="AU20" s="152">
        <v>-2.8447093387608202</v>
      </c>
      <c r="AV20" s="152">
        <v>-3.0129693048106101</v>
      </c>
      <c r="AW20" s="152">
        <v>-3.6525287988675701</v>
      </c>
      <c r="AX20" s="152">
        <v>-9.6881816500896107</v>
      </c>
      <c r="AY20" s="159">
        <v>-4.3076738556109602</v>
      </c>
      <c r="AZ20" s="152"/>
      <c r="BA20" s="160">
        <v>1.1999210208832101</v>
      </c>
      <c r="BB20" s="161">
        <v>0.245488858713066</v>
      </c>
      <c r="BC20" s="162">
        <v>0.73673760937347799</v>
      </c>
      <c r="BD20" s="152"/>
      <c r="BE20" s="163">
        <v>-2.43630962983997</v>
      </c>
    </row>
    <row r="21" spans="1:57" x14ac:dyDescent="0.2">
      <c r="A21" s="34" t="s">
        <v>43</v>
      </c>
      <c r="B21" s="2" t="str">
        <f t="shared" si="0"/>
        <v>Newport News/Hampton, VA</v>
      </c>
      <c r="C21" s="2"/>
      <c r="D21" s="23" t="s">
        <v>93</v>
      </c>
      <c r="E21" s="26" t="s">
        <v>94</v>
      </c>
      <c r="F21" s="2"/>
      <c r="G21" s="179">
        <v>90.119878709532301</v>
      </c>
      <c r="H21" s="174">
        <v>98.364326200038207</v>
      </c>
      <c r="I21" s="174">
        <v>99.444588943444202</v>
      </c>
      <c r="J21" s="174">
        <v>105.50053660730001</v>
      </c>
      <c r="K21" s="174">
        <v>99.155977464788705</v>
      </c>
      <c r="L21" s="180">
        <v>98.899580181921493</v>
      </c>
      <c r="M21" s="174"/>
      <c r="N21" s="181">
        <v>133.119236295928</v>
      </c>
      <c r="O21" s="182">
        <v>128.86872092907001</v>
      </c>
      <c r="P21" s="183">
        <v>131.000328984063</v>
      </c>
      <c r="Q21" s="174"/>
      <c r="R21" s="184">
        <v>108.962542260557</v>
      </c>
      <c r="S21" s="157"/>
      <c r="T21" s="158">
        <v>1.2420392164032501</v>
      </c>
      <c r="U21" s="152">
        <v>2.81915686632323</v>
      </c>
      <c r="V21" s="152">
        <v>2.0036128039814098</v>
      </c>
      <c r="W21" s="152">
        <v>7.4560365627766796</v>
      </c>
      <c r="X21" s="152">
        <v>-1.6561717893526899</v>
      </c>
      <c r="Y21" s="159">
        <v>2.43045890313982</v>
      </c>
      <c r="Z21" s="152"/>
      <c r="AA21" s="160">
        <v>3.0790912915790498</v>
      </c>
      <c r="AB21" s="161">
        <v>-2.8070882271336801</v>
      </c>
      <c r="AC21" s="162">
        <v>8.01794813916403E-2</v>
      </c>
      <c r="AD21" s="152"/>
      <c r="AE21" s="163">
        <v>1.46788989883416</v>
      </c>
      <c r="AF21" s="29"/>
      <c r="AG21" s="179">
        <v>91.097851424877703</v>
      </c>
      <c r="AH21" s="174">
        <v>92.016778776774103</v>
      </c>
      <c r="AI21" s="174">
        <v>93.152143047571798</v>
      </c>
      <c r="AJ21" s="174">
        <v>94.643791964373094</v>
      </c>
      <c r="AK21" s="174">
        <v>96.840488333021298</v>
      </c>
      <c r="AL21" s="180">
        <v>93.663977184612904</v>
      </c>
      <c r="AM21" s="174"/>
      <c r="AN21" s="181">
        <v>134.98740316547901</v>
      </c>
      <c r="AO21" s="182">
        <v>131.78537931603401</v>
      </c>
      <c r="AP21" s="183">
        <v>133.40153616916899</v>
      </c>
      <c r="AQ21" s="174"/>
      <c r="AR21" s="184">
        <v>106.797311133544</v>
      </c>
      <c r="AS21" s="157"/>
      <c r="AT21" s="158">
        <v>0.16783387547054901</v>
      </c>
      <c r="AU21" s="152">
        <v>-1.40346475689834</v>
      </c>
      <c r="AV21" s="152">
        <v>-3.6111337297909101</v>
      </c>
      <c r="AW21" s="152">
        <v>-0.99349880654217304</v>
      </c>
      <c r="AX21" s="152">
        <v>-4.5842332090838802</v>
      </c>
      <c r="AY21" s="159">
        <v>-2.27576225374019</v>
      </c>
      <c r="AZ21" s="152"/>
      <c r="BA21" s="160">
        <v>2.9309123796711298</v>
      </c>
      <c r="BB21" s="161">
        <v>-0.110221661089453</v>
      </c>
      <c r="BC21" s="162">
        <v>1.41765892167302</v>
      </c>
      <c r="BD21" s="152"/>
      <c r="BE21" s="163">
        <v>-0.57870408624009195</v>
      </c>
    </row>
    <row r="22" spans="1:57" x14ac:dyDescent="0.2">
      <c r="A22" s="35" t="s">
        <v>104</v>
      </c>
      <c r="B22" s="2" t="str">
        <f t="shared" si="0"/>
        <v>Chesapeake/Suffolk, VA</v>
      </c>
      <c r="C22" s="2"/>
      <c r="D22" s="24" t="s">
        <v>93</v>
      </c>
      <c r="E22" s="27" t="s">
        <v>94</v>
      </c>
      <c r="F22" s="2"/>
      <c r="G22" s="185">
        <v>104.691640985636</v>
      </c>
      <c r="H22" s="186">
        <v>111.968089216092</v>
      </c>
      <c r="I22" s="186">
        <v>114.663987681015</v>
      </c>
      <c r="J22" s="186">
        <v>115.451955790932</v>
      </c>
      <c r="K22" s="186">
        <v>111.180045703611</v>
      </c>
      <c r="L22" s="187">
        <v>111.884283689524</v>
      </c>
      <c r="M22" s="174"/>
      <c r="N22" s="188">
        <v>144.03589986494299</v>
      </c>
      <c r="O22" s="189">
        <v>143.45651049702499</v>
      </c>
      <c r="P22" s="190">
        <v>143.74542478352799</v>
      </c>
      <c r="Q22" s="174"/>
      <c r="R22" s="191">
        <v>121.577665627561</v>
      </c>
      <c r="S22" s="157"/>
      <c r="T22" s="164">
        <v>-2.0406165792761199</v>
      </c>
      <c r="U22" s="165">
        <v>-3.0451053278673199</v>
      </c>
      <c r="V22" s="165">
        <v>-1.6646610442849199</v>
      </c>
      <c r="W22" s="165">
        <v>-1.8379275144570899</v>
      </c>
      <c r="X22" s="165">
        <v>-3.15939456862138</v>
      </c>
      <c r="Y22" s="166">
        <v>-2.3237029403994698</v>
      </c>
      <c r="Z22" s="152"/>
      <c r="AA22" s="167">
        <v>-1.23781750427957</v>
      </c>
      <c r="AB22" s="168">
        <v>-1.80206942835671</v>
      </c>
      <c r="AC22" s="169">
        <v>-1.5213173742989401</v>
      </c>
      <c r="AD22" s="152"/>
      <c r="AE22" s="170">
        <v>-1.85693279674304</v>
      </c>
      <c r="AF22" s="30"/>
      <c r="AG22" s="185">
        <v>103.09345816075999</v>
      </c>
      <c r="AH22" s="186">
        <v>107.830103753656</v>
      </c>
      <c r="AI22" s="186">
        <v>111.60138700224999</v>
      </c>
      <c r="AJ22" s="186">
        <v>111.259673038261</v>
      </c>
      <c r="AK22" s="186">
        <v>111.66924592616</v>
      </c>
      <c r="AL22" s="187">
        <v>109.30505065283</v>
      </c>
      <c r="AM22" s="174"/>
      <c r="AN22" s="188">
        <v>146.721300586871</v>
      </c>
      <c r="AO22" s="189">
        <v>142.64357871274899</v>
      </c>
      <c r="AP22" s="190">
        <v>144.71977962552401</v>
      </c>
      <c r="AQ22" s="174"/>
      <c r="AR22" s="191">
        <v>120.35946690385499</v>
      </c>
      <c r="AS22" s="157"/>
      <c r="AT22" s="164">
        <v>-0.836402303829206</v>
      </c>
      <c r="AU22" s="165">
        <v>-1.6564502502073799</v>
      </c>
      <c r="AV22" s="165">
        <v>-1.0289403010924201</v>
      </c>
      <c r="AW22" s="165">
        <v>-3.12553978916702</v>
      </c>
      <c r="AX22" s="165">
        <v>-4.1772918093298097</v>
      </c>
      <c r="AY22" s="166">
        <v>-2.3137287548860699</v>
      </c>
      <c r="AZ22" s="152"/>
      <c r="BA22" s="167">
        <v>1.5907435408637101</v>
      </c>
      <c r="BB22" s="168">
        <v>1.6136592236438301</v>
      </c>
      <c r="BC22" s="169">
        <v>1.60172725850639</v>
      </c>
      <c r="BD22" s="152"/>
      <c r="BE22" s="170">
        <v>-0.86397175894290001</v>
      </c>
    </row>
    <row r="23" spans="1:57" x14ac:dyDescent="0.2">
      <c r="A23" s="34" t="s">
        <v>59</v>
      </c>
      <c r="B23" s="2" t="s">
        <v>59</v>
      </c>
      <c r="C23" s="8"/>
      <c r="D23" s="22" t="s">
        <v>93</v>
      </c>
      <c r="E23" s="25" t="s">
        <v>94</v>
      </c>
      <c r="F23" s="2"/>
      <c r="G23" s="171">
        <v>168.41825898389001</v>
      </c>
      <c r="H23" s="172">
        <v>172.29588524590099</v>
      </c>
      <c r="I23" s="172">
        <v>208.32595607724301</v>
      </c>
      <c r="J23" s="172">
        <v>205.44612575301201</v>
      </c>
      <c r="K23" s="172">
        <v>160.85372965641901</v>
      </c>
      <c r="L23" s="173">
        <v>185.40960304419201</v>
      </c>
      <c r="M23" s="174"/>
      <c r="N23" s="175">
        <v>161.233236415633</v>
      </c>
      <c r="O23" s="176">
        <v>166.364142728904</v>
      </c>
      <c r="P23" s="177">
        <v>163.875783633841</v>
      </c>
      <c r="Q23" s="174"/>
      <c r="R23" s="178">
        <v>179.54672289004901</v>
      </c>
      <c r="S23" s="157"/>
      <c r="T23" s="149">
        <v>9.6855180706078396</v>
      </c>
      <c r="U23" s="150">
        <v>1.89685450614074</v>
      </c>
      <c r="V23" s="150">
        <v>17.7933448273245</v>
      </c>
      <c r="W23" s="150">
        <v>18.146377295920502</v>
      </c>
      <c r="X23" s="150">
        <v>0.177760131571015</v>
      </c>
      <c r="Y23" s="151">
        <v>10.367763134419601</v>
      </c>
      <c r="Z23" s="152"/>
      <c r="AA23" s="153">
        <v>-7.7339903782066797</v>
      </c>
      <c r="AB23" s="154">
        <v>-4.5593111498412098</v>
      </c>
      <c r="AC23" s="155">
        <v>-6.10577192878372</v>
      </c>
      <c r="AD23" s="152"/>
      <c r="AE23" s="156">
        <v>5.7534850544440399</v>
      </c>
      <c r="AF23" s="28"/>
      <c r="AG23" s="171">
        <v>157.75271883824101</v>
      </c>
      <c r="AH23" s="172">
        <v>163.85790851512999</v>
      </c>
      <c r="AI23" s="172">
        <v>183.88737787266101</v>
      </c>
      <c r="AJ23" s="172">
        <v>189.730746753246</v>
      </c>
      <c r="AK23" s="172">
        <v>172.02225049164201</v>
      </c>
      <c r="AL23" s="173">
        <v>175.11973052250599</v>
      </c>
      <c r="AM23" s="174"/>
      <c r="AN23" s="175">
        <v>179.15048485546399</v>
      </c>
      <c r="AO23" s="176">
        <v>179.81139336815801</v>
      </c>
      <c r="AP23" s="177">
        <v>179.48326319400701</v>
      </c>
      <c r="AQ23" s="174"/>
      <c r="AR23" s="178">
        <v>176.53381362684601</v>
      </c>
      <c r="AS23" s="157"/>
      <c r="AT23" s="149">
        <v>3.62277147563228</v>
      </c>
      <c r="AU23" s="150">
        <v>-0.14145772743693899</v>
      </c>
      <c r="AV23" s="150">
        <v>6.5941039761758002</v>
      </c>
      <c r="AW23" s="150">
        <v>11.4870886776182</v>
      </c>
      <c r="AX23" s="150">
        <v>6.8311677450893402</v>
      </c>
      <c r="AY23" s="151">
        <v>6.2212162518280998</v>
      </c>
      <c r="AZ23" s="152"/>
      <c r="BA23" s="153">
        <v>4.4410627279891699</v>
      </c>
      <c r="BB23" s="154">
        <v>1.42349196485331</v>
      </c>
      <c r="BC23" s="155">
        <v>2.8578663081698301</v>
      </c>
      <c r="BD23" s="152"/>
      <c r="BE23" s="156">
        <v>5.0721149286945204</v>
      </c>
    </row>
    <row r="24" spans="1:57" x14ac:dyDescent="0.2">
      <c r="A24" s="34" t="s">
        <v>105</v>
      </c>
      <c r="B24" s="2" t="str">
        <f t="shared" si="0"/>
        <v>Richmond North/Glen Allen, VA</v>
      </c>
      <c r="C24" s="9"/>
      <c r="D24" s="23" t="s">
        <v>93</v>
      </c>
      <c r="E24" s="26" t="s">
        <v>94</v>
      </c>
      <c r="F24" s="2"/>
      <c r="G24" s="179">
        <v>109.658919626168</v>
      </c>
      <c r="H24" s="174">
        <v>114.69070610096</v>
      </c>
      <c r="I24" s="174">
        <v>119.76818402628901</v>
      </c>
      <c r="J24" s="174">
        <v>122.54719383504499</v>
      </c>
      <c r="K24" s="174">
        <v>119.597463485177</v>
      </c>
      <c r="L24" s="180">
        <v>117.701575446482</v>
      </c>
      <c r="M24" s="174"/>
      <c r="N24" s="181">
        <v>129.962524921674</v>
      </c>
      <c r="O24" s="182">
        <v>127.114123023357</v>
      </c>
      <c r="P24" s="183">
        <v>128.55152712899701</v>
      </c>
      <c r="Q24" s="174"/>
      <c r="R24" s="184">
        <v>120.924895279574</v>
      </c>
      <c r="S24" s="157"/>
      <c r="T24" s="158">
        <v>4.33340070805896</v>
      </c>
      <c r="U24" s="152">
        <v>-0.58651826314718902</v>
      </c>
      <c r="V24" s="152">
        <v>2.8715783844307299</v>
      </c>
      <c r="W24" s="152">
        <v>6.5278927224518002</v>
      </c>
      <c r="X24" s="152">
        <v>14.648533977410001</v>
      </c>
      <c r="Y24" s="159">
        <v>5.2211953131908304</v>
      </c>
      <c r="Z24" s="152"/>
      <c r="AA24" s="160">
        <v>13.310744538776101</v>
      </c>
      <c r="AB24" s="161">
        <v>11.3442835458288</v>
      </c>
      <c r="AC24" s="162">
        <v>12.344467474981199</v>
      </c>
      <c r="AD24" s="152"/>
      <c r="AE24" s="163">
        <v>7.4144511135279103</v>
      </c>
      <c r="AF24" s="29"/>
      <c r="AG24" s="179">
        <v>99.009898198903599</v>
      </c>
      <c r="AH24" s="174">
        <v>106.528140635564</v>
      </c>
      <c r="AI24" s="174">
        <v>110.95347847579799</v>
      </c>
      <c r="AJ24" s="174">
        <v>114.791457762467</v>
      </c>
      <c r="AK24" s="174">
        <v>115.27607721046</v>
      </c>
      <c r="AL24" s="180">
        <v>110.065912008998</v>
      </c>
      <c r="AM24" s="174"/>
      <c r="AN24" s="181">
        <v>127.77316784452201</v>
      </c>
      <c r="AO24" s="182">
        <v>126.205138643493</v>
      </c>
      <c r="AP24" s="183">
        <v>126.997086716756</v>
      </c>
      <c r="AQ24" s="174"/>
      <c r="AR24" s="184">
        <v>115.59407428341601</v>
      </c>
      <c r="AS24" s="157"/>
      <c r="AT24" s="158">
        <v>2.3701580227643899</v>
      </c>
      <c r="AU24" s="152">
        <v>0.160719230188136</v>
      </c>
      <c r="AV24" s="152">
        <v>-0.79432596820875701</v>
      </c>
      <c r="AW24" s="152">
        <v>2.9547896754104799</v>
      </c>
      <c r="AX24" s="152">
        <v>9.5624124729399504</v>
      </c>
      <c r="AY24" s="159">
        <v>2.9146177978831398</v>
      </c>
      <c r="AZ24" s="152"/>
      <c r="BA24" s="160">
        <v>8.0065369395466508</v>
      </c>
      <c r="BB24" s="161">
        <v>6.6241101925244701</v>
      </c>
      <c r="BC24" s="162">
        <v>7.3214659113609102</v>
      </c>
      <c r="BD24" s="152"/>
      <c r="BE24" s="163">
        <v>4.5815722925477704</v>
      </c>
    </row>
    <row r="25" spans="1:57" x14ac:dyDescent="0.2">
      <c r="A25" s="34" t="s">
        <v>62</v>
      </c>
      <c r="B25" s="2" t="str">
        <f t="shared" si="0"/>
        <v>Richmond West/Midlothian, VA</v>
      </c>
      <c r="C25" s="2"/>
      <c r="D25" s="23" t="s">
        <v>93</v>
      </c>
      <c r="E25" s="26" t="s">
        <v>94</v>
      </c>
      <c r="F25" s="2"/>
      <c r="G25" s="179">
        <v>92.7140042966751</v>
      </c>
      <c r="H25" s="174">
        <v>98.105035200000003</v>
      </c>
      <c r="I25" s="174">
        <v>100.36692460892699</v>
      </c>
      <c r="J25" s="174">
        <v>101.947974254435</v>
      </c>
      <c r="K25" s="174">
        <v>102.143440449438</v>
      </c>
      <c r="L25" s="180">
        <v>99.404565203965504</v>
      </c>
      <c r="M25" s="174"/>
      <c r="N25" s="181">
        <v>107.326020383602</v>
      </c>
      <c r="O25" s="182">
        <v>105.306844765625</v>
      </c>
      <c r="P25" s="183">
        <v>106.33558359839</v>
      </c>
      <c r="Q25" s="174"/>
      <c r="R25" s="184">
        <v>101.468644233951</v>
      </c>
      <c r="S25" s="157"/>
      <c r="T25" s="158">
        <v>8.6274531023089107</v>
      </c>
      <c r="U25" s="152">
        <v>2.1572057850724402</v>
      </c>
      <c r="V25" s="152">
        <v>2.8917548958717898</v>
      </c>
      <c r="W25" s="152">
        <v>5.3901416827213904</v>
      </c>
      <c r="X25" s="152">
        <v>5.9673371952363103</v>
      </c>
      <c r="Y25" s="159">
        <v>4.6828711711464903</v>
      </c>
      <c r="Z25" s="152"/>
      <c r="AA25" s="160">
        <v>5.5177365891012196</v>
      </c>
      <c r="AB25" s="161">
        <v>2.7891438691952501</v>
      </c>
      <c r="AC25" s="162">
        <v>4.1642502066155798</v>
      </c>
      <c r="AD25" s="152"/>
      <c r="AE25" s="163">
        <v>4.63419505585916</v>
      </c>
      <c r="AF25" s="29"/>
      <c r="AG25" s="179">
        <v>87.002449435883307</v>
      </c>
      <c r="AH25" s="174">
        <v>91.469025380595298</v>
      </c>
      <c r="AI25" s="174">
        <v>93.649417972005494</v>
      </c>
      <c r="AJ25" s="174">
        <v>96.465854543579098</v>
      </c>
      <c r="AK25" s="174">
        <v>98.463679736555406</v>
      </c>
      <c r="AL25" s="180">
        <v>93.835459207005499</v>
      </c>
      <c r="AM25" s="174"/>
      <c r="AN25" s="181">
        <v>114.327205781375</v>
      </c>
      <c r="AO25" s="182">
        <v>112.969214509385</v>
      </c>
      <c r="AP25" s="183">
        <v>113.64827054349701</v>
      </c>
      <c r="AQ25" s="174"/>
      <c r="AR25" s="184">
        <v>100.415050818994</v>
      </c>
      <c r="AS25" s="157"/>
      <c r="AT25" s="158">
        <v>1.7711013450529201</v>
      </c>
      <c r="AU25" s="152">
        <v>-0.29786544640649998</v>
      </c>
      <c r="AV25" s="152">
        <v>0.131930203438549</v>
      </c>
      <c r="AW25" s="152">
        <v>-0.342776089517835</v>
      </c>
      <c r="AX25" s="152">
        <v>0.69202252103857298</v>
      </c>
      <c r="AY25" s="159">
        <v>0.35863982554909901</v>
      </c>
      <c r="AZ25" s="152"/>
      <c r="BA25" s="160">
        <v>5.4784373467433296</v>
      </c>
      <c r="BB25" s="161">
        <v>4.5590228096966099</v>
      </c>
      <c r="BC25" s="162">
        <v>5.0211743016674601</v>
      </c>
      <c r="BD25" s="152"/>
      <c r="BE25" s="163">
        <v>2.1204408733746898</v>
      </c>
    </row>
    <row r="26" spans="1:57" x14ac:dyDescent="0.2">
      <c r="A26" s="34" t="s">
        <v>58</v>
      </c>
      <c r="B26" s="2" t="str">
        <f t="shared" si="0"/>
        <v>Petersburg/Chester, VA</v>
      </c>
      <c r="C26" s="2"/>
      <c r="D26" s="23" t="s">
        <v>93</v>
      </c>
      <c r="E26" s="26" t="s">
        <v>94</v>
      </c>
      <c r="F26" s="2"/>
      <c r="G26" s="179">
        <v>92.151118690234696</v>
      </c>
      <c r="H26" s="174">
        <v>98.222663518695995</v>
      </c>
      <c r="I26" s="174">
        <v>100.625680534612</v>
      </c>
      <c r="J26" s="174">
        <v>99.568595146307402</v>
      </c>
      <c r="K26" s="174">
        <v>96.701857895986706</v>
      </c>
      <c r="L26" s="180">
        <v>97.684406141248701</v>
      </c>
      <c r="M26" s="174"/>
      <c r="N26" s="181">
        <v>102.359252302109</v>
      </c>
      <c r="O26" s="182">
        <v>102.490187421529</v>
      </c>
      <c r="P26" s="183">
        <v>102.423908094144</v>
      </c>
      <c r="Q26" s="174"/>
      <c r="R26" s="184">
        <v>99.096835128476997</v>
      </c>
      <c r="S26" s="157"/>
      <c r="T26" s="158">
        <v>1.7099494165914799</v>
      </c>
      <c r="U26" s="152">
        <v>1.8139166282127399</v>
      </c>
      <c r="V26" s="152">
        <v>2.17705846166321</v>
      </c>
      <c r="W26" s="152">
        <v>1.04451399015637</v>
      </c>
      <c r="X26" s="152">
        <v>0.54856163920981904</v>
      </c>
      <c r="Y26" s="159">
        <v>1.4610137363929001</v>
      </c>
      <c r="Z26" s="152"/>
      <c r="AA26" s="160">
        <v>0.36163667427090002</v>
      </c>
      <c r="AB26" s="161">
        <v>-0.47891033730120203</v>
      </c>
      <c r="AC26" s="162">
        <v>-6.1846670973257002E-2</v>
      </c>
      <c r="AD26" s="152"/>
      <c r="AE26" s="163">
        <v>1.01146560692953</v>
      </c>
      <c r="AF26" s="29"/>
      <c r="AG26" s="179">
        <v>93.462874736595595</v>
      </c>
      <c r="AH26" s="174">
        <v>96.615032447486698</v>
      </c>
      <c r="AI26" s="174">
        <v>98.018415489633099</v>
      </c>
      <c r="AJ26" s="174">
        <v>97.229208812089496</v>
      </c>
      <c r="AK26" s="174">
        <v>96.149422735369697</v>
      </c>
      <c r="AL26" s="180">
        <v>96.401966313704804</v>
      </c>
      <c r="AM26" s="174"/>
      <c r="AN26" s="181">
        <v>103.296801744736</v>
      </c>
      <c r="AO26" s="182">
        <v>103.393332366891</v>
      </c>
      <c r="AP26" s="183">
        <v>103.345007034997</v>
      </c>
      <c r="AQ26" s="174"/>
      <c r="AR26" s="184">
        <v>98.573149126413099</v>
      </c>
      <c r="AS26" s="157"/>
      <c r="AT26" s="158">
        <v>0.85155764109593401</v>
      </c>
      <c r="AU26" s="152">
        <v>1.43575069724009</v>
      </c>
      <c r="AV26" s="152">
        <v>1.0433540078143799</v>
      </c>
      <c r="AW26" s="152">
        <v>1.31528641892612</v>
      </c>
      <c r="AX26" s="152">
        <v>1.1765642375002401</v>
      </c>
      <c r="AY26" s="159">
        <v>1.2004784328081399</v>
      </c>
      <c r="AZ26" s="152"/>
      <c r="BA26" s="160">
        <v>1.9844252851019799</v>
      </c>
      <c r="BB26" s="161">
        <v>1.7755514485255399</v>
      </c>
      <c r="BC26" s="162">
        <v>1.8790426380274701</v>
      </c>
      <c r="BD26" s="152"/>
      <c r="BE26" s="163">
        <v>1.47299906417385</v>
      </c>
    </row>
    <row r="27" spans="1:57" x14ac:dyDescent="0.2">
      <c r="A27" s="34" t="s">
        <v>106</v>
      </c>
      <c r="B27" s="2" t="s">
        <v>49</v>
      </c>
      <c r="C27" s="2"/>
      <c r="D27" s="23" t="s">
        <v>93</v>
      </c>
      <c r="E27" s="26" t="s">
        <v>94</v>
      </c>
      <c r="F27" s="2"/>
      <c r="G27" s="179">
        <v>119.741495426504</v>
      </c>
      <c r="H27" s="174">
        <v>123.08818133802799</v>
      </c>
      <c r="I27" s="174">
        <v>124.98954608454601</v>
      </c>
      <c r="J27" s="174">
        <v>128.71204637096699</v>
      </c>
      <c r="K27" s="174">
        <v>138.36498371865801</v>
      </c>
      <c r="L27" s="180">
        <v>127.42652777286</v>
      </c>
      <c r="M27" s="174"/>
      <c r="N27" s="181">
        <v>155.76739602955999</v>
      </c>
      <c r="O27" s="182">
        <v>155.83676688388601</v>
      </c>
      <c r="P27" s="183">
        <v>155.801702922434</v>
      </c>
      <c r="Q27" s="174"/>
      <c r="R27" s="184">
        <v>136.67250071599</v>
      </c>
      <c r="S27" s="157"/>
      <c r="T27" s="158">
        <v>2.5737540535935901</v>
      </c>
      <c r="U27" s="152">
        <v>4.9228984349807101</v>
      </c>
      <c r="V27" s="152">
        <v>3.2894144396613498</v>
      </c>
      <c r="W27" s="152">
        <v>6.8851525654338701</v>
      </c>
      <c r="X27" s="152">
        <v>4.6235840015227501</v>
      </c>
      <c r="Y27" s="159">
        <v>4.6118830537026101</v>
      </c>
      <c r="Z27" s="152"/>
      <c r="AA27" s="160">
        <v>0.1001868653695</v>
      </c>
      <c r="AB27" s="161">
        <v>1.2101727970526599</v>
      </c>
      <c r="AC27" s="162">
        <v>0.64029527736057201</v>
      </c>
      <c r="AD27" s="152"/>
      <c r="AE27" s="163">
        <v>3.1858986539523402</v>
      </c>
      <c r="AF27" s="29"/>
      <c r="AG27" s="179">
        <v>124.031108042242</v>
      </c>
      <c r="AH27" s="174">
        <v>125.943971362298</v>
      </c>
      <c r="AI27" s="174">
        <v>126.835356555603</v>
      </c>
      <c r="AJ27" s="174">
        <v>129.24835353491699</v>
      </c>
      <c r="AK27" s="174">
        <v>145.29154802651499</v>
      </c>
      <c r="AL27" s="180">
        <v>130.55543185466601</v>
      </c>
      <c r="AM27" s="174"/>
      <c r="AN27" s="181">
        <v>167.47437992125899</v>
      </c>
      <c r="AO27" s="182">
        <v>162.44882846145001</v>
      </c>
      <c r="AP27" s="183">
        <v>164.97005089735001</v>
      </c>
      <c r="AQ27" s="174"/>
      <c r="AR27" s="184">
        <v>141.678625761147</v>
      </c>
      <c r="AS27" s="157"/>
      <c r="AT27" s="158">
        <v>7.2161732847828599</v>
      </c>
      <c r="AU27" s="152">
        <v>7.8299370821170999</v>
      </c>
      <c r="AV27" s="152">
        <v>5.9737499701507204</v>
      </c>
      <c r="AW27" s="152">
        <v>4.9962024310902802</v>
      </c>
      <c r="AX27" s="152">
        <v>7.3838842287480899</v>
      </c>
      <c r="AY27" s="159">
        <v>6.6647247567939703</v>
      </c>
      <c r="AZ27" s="152"/>
      <c r="BA27" s="160">
        <v>10.571555148035401</v>
      </c>
      <c r="BB27" s="161">
        <v>10.650109437862101</v>
      </c>
      <c r="BC27" s="162">
        <v>10.599591019751401</v>
      </c>
      <c r="BD27" s="152"/>
      <c r="BE27" s="163">
        <v>8.0389900837844799</v>
      </c>
    </row>
    <row r="28" spans="1:57" x14ac:dyDescent="0.2">
      <c r="A28" s="34" t="s">
        <v>54</v>
      </c>
      <c r="B28" s="2" t="str">
        <f t="shared" si="0"/>
        <v>Roanoke, VA</v>
      </c>
      <c r="C28" s="2"/>
      <c r="D28" s="23" t="s">
        <v>93</v>
      </c>
      <c r="E28" s="26" t="s">
        <v>94</v>
      </c>
      <c r="F28" s="2"/>
      <c r="G28" s="179">
        <v>98.108937540244597</v>
      </c>
      <c r="H28" s="174">
        <v>106.255723499719</v>
      </c>
      <c r="I28" s="174">
        <v>112.358858307849</v>
      </c>
      <c r="J28" s="174">
        <v>116.550675422138</v>
      </c>
      <c r="K28" s="174">
        <v>114.19893157262899</v>
      </c>
      <c r="L28" s="180">
        <v>110.230804730617</v>
      </c>
      <c r="M28" s="174"/>
      <c r="N28" s="181">
        <v>122.035252040326</v>
      </c>
      <c r="O28" s="182">
        <v>122.058552475716</v>
      </c>
      <c r="P28" s="183">
        <v>122.046978657446</v>
      </c>
      <c r="Q28" s="174"/>
      <c r="R28" s="184">
        <v>113.84609185758001</v>
      </c>
      <c r="S28" s="157"/>
      <c r="T28" s="158">
        <v>4.5155666981389198</v>
      </c>
      <c r="U28" s="152">
        <v>0.17993547027932999</v>
      </c>
      <c r="V28" s="152">
        <v>-1.3313254168388999</v>
      </c>
      <c r="W28" s="152">
        <v>2.1531799667742102</v>
      </c>
      <c r="X28" s="152">
        <v>2.7178293290199398</v>
      </c>
      <c r="Y28" s="159">
        <v>1.3316378225729499</v>
      </c>
      <c r="Z28" s="152"/>
      <c r="AA28" s="160">
        <v>2.8272328040634598</v>
      </c>
      <c r="AB28" s="161">
        <v>5.4425339251904701</v>
      </c>
      <c r="AC28" s="162">
        <v>4.0773995646259698</v>
      </c>
      <c r="AD28" s="152"/>
      <c r="AE28" s="163">
        <v>2.3187349886802302</v>
      </c>
      <c r="AF28" s="29"/>
      <c r="AG28" s="179">
        <v>97.464571524120004</v>
      </c>
      <c r="AH28" s="174">
        <v>102.89720515219101</v>
      </c>
      <c r="AI28" s="174">
        <v>107.695882552383</v>
      </c>
      <c r="AJ28" s="174">
        <v>108.80892427924</v>
      </c>
      <c r="AK28" s="174">
        <v>105.78005874409099</v>
      </c>
      <c r="AL28" s="180">
        <v>104.857783471589</v>
      </c>
      <c r="AM28" s="174"/>
      <c r="AN28" s="181">
        <v>115.036980419316</v>
      </c>
      <c r="AO28" s="182">
        <v>115.53695625384999</v>
      </c>
      <c r="AP28" s="183">
        <v>115.28966960421</v>
      </c>
      <c r="AQ28" s="174"/>
      <c r="AR28" s="184">
        <v>108.11795727701799</v>
      </c>
      <c r="AS28" s="157"/>
      <c r="AT28" s="158">
        <v>2.3394979025021398</v>
      </c>
      <c r="AU28" s="152">
        <v>-3.52867376273699</v>
      </c>
      <c r="AV28" s="152">
        <v>-2.5866882969225302</v>
      </c>
      <c r="AW28" s="152">
        <v>2.12219483288751</v>
      </c>
      <c r="AX28" s="152">
        <v>2.1285575511639698</v>
      </c>
      <c r="AY28" s="159">
        <v>-0.11406725186505901</v>
      </c>
      <c r="AZ28" s="152"/>
      <c r="BA28" s="160">
        <v>5.1177408135097204</v>
      </c>
      <c r="BB28" s="161">
        <v>5.9431472679702404</v>
      </c>
      <c r="BC28" s="162">
        <v>5.5320745475833002</v>
      </c>
      <c r="BD28" s="152"/>
      <c r="BE28" s="163">
        <v>1.72873900897397</v>
      </c>
    </row>
    <row r="29" spans="1:57" x14ac:dyDescent="0.2">
      <c r="A29" s="34" t="s">
        <v>55</v>
      </c>
      <c r="B29" s="2" t="str">
        <f t="shared" si="0"/>
        <v>Charlottesville, VA</v>
      </c>
      <c r="C29" s="2"/>
      <c r="D29" s="23" t="s">
        <v>93</v>
      </c>
      <c r="E29" s="26" t="s">
        <v>94</v>
      </c>
      <c r="F29" s="2"/>
      <c r="G29" s="179">
        <v>143.86219950652</v>
      </c>
      <c r="H29" s="174">
        <v>143.90794638340901</v>
      </c>
      <c r="I29" s="174">
        <v>146.404588418592</v>
      </c>
      <c r="J29" s="174">
        <v>147.316964805504</v>
      </c>
      <c r="K29" s="174">
        <v>152.62143076529301</v>
      </c>
      <c r="L29" s="180">
        <v>146.98580805325099</v>
      </c>
      <c r="M29" s="174"/>
      <c r="N29" s="181">
        <v>188.850230501206</v>
      </c>
      <c r="O29" s="182">
        <v>190.0505206906</v>
      </c>
      <c r="P29" s="183">
        <v>189.44370731707301</v>
      </c>
      <c r="Q29" s="174"/>
      <c r="R29" s="184">
        <v>159.17420452777301</v>
      </c>
      <c r="S29" s="157"/>
      <c r="T29" s="158">
        <v>-5.0258778739864303</v>
      </c>
      <c r="U29" s="152">
        <v>-2.9400568190760001</v>
      </c>
      <c r="V29" s="152">
        <v>-2.1908681139515802</v>
      </c>
      <c r="W29" s="152">
        <v>-4.4274102697497604</v>
      </c>
      <c r="X29" s="152">
        <v>-5.6832966151838704</v>
      </c>
      <c r="Y29" s="159">
        <v>-3.99599211676931</v>
      </c>
      <c r="Z29" s="152"/>
      <c r="AA29" s="160">
        <v>-1.3985622229050001</v>
      </c>
      <c r="AB29" s="161">
        <v>-3.4303761199558802</v>
      </c>
      <c r="AC29" s="162">
        <v>-2.4420910050567302</v>
      </c>
      <c r="AD29" s="152"/>
      <c r="AE29" s="163">
        <v>-3.6181832213620502</v>
      </c>
      <c r="AF29" s="29"/>
      <c r="AG29" s="179">
        <v>144.106151052337</v>
      </c>
      <c r="AH29" s="174">
        <v>142.592753837072</v>
      </c>
      <c r="AI29" s="174">
        <v>142.902888456646</v>
      </c>
      <c r="AJ29" s="174">
        <v>143.37569765684</v>
      </c>
      <c r="AK29" s="174">
        <v>156.001314392523</v>
      </c>
      <c r="AL29" s="180">
        <v>145.86209299430399</v>
      </c>
      <c r="AM29" s="174"/>
      <c r="AN29" s="181">
        <v>196.10310340126699</v>
      </c>
      <c r="AO29" s="182">
        <v>194.04682099614701</v>
      </c>
      <c r="AP29" s="183">
        <v>195.079714452014</v>
      </c>
      <c r="AQ29" s="174"/>
      <c r="AR29" s="184">
        <v>161.24151365693399</v>
      </c>
      <c r="AS29" s="157"/>
      <c r="AT29" s="158">
        <v>-5.4960985445382304</v>
      </c>
      <c r="AU29" s="152">
        <v>-3.7486114443269898</v>
      </c>
      <c r="AV29" s="152">
        <v>-5.3457317802409303</v>
      </c>
      <c r="AW29" s="152">
        <v>-8.4786994698833098</v>
      </c>
      <c r="AX29" s="152">
        <v>-4.9177242892447399</v>
      </c>
      <c r="AY29" s="159">
        <v>-5.6251319629659697</v>
      </c>
      <c r="AZ29" s="152"/>
      <c r="BA29" s="160">
        <v>-0.65835447333713604</v>
      </c>
      <c r="BB29" s="161">
        <v>-1.9378985521635701</v>
      </c>
      <c r="BC29" s="162">
        <v>-1.2970312978990599</v>
      </c>
      <c r="BD29" s="152"/>
      <c r="BE29" s="163">
        <v>-3.97514480911176</v>
      </c>
    </row>
    <row r="30" spans="1:57" x14ac:dyDescent="0.2">
      <c r="A30" s="20" t="s">
        <v>107</v>
      </c>
      <c r="B30" t="s">
        <v>56</v>
      </c>
      <c r="C30" s="2"/>
      <c r="D30" s="23" t="s">
        <v>93</v>
      </c>
      <c r="E30" s="26" t="s">
        <v>94</v>
      </c>
      <c r="F30" s="2"/>
      <c r="G30" s="179">
        <v>110.68374219810001</v>
      </c>
      <c r="H30" s="174">
        <v>112.356258106355</v>
      </c>
      <c r="I30" s="174">
        <v>114.869577836411</v>
      </c>
      <c r="J30" s="174">
        <v>116.67686598730999</v>
      </c>
      <c r="K30" s="174">
        <v>112.887707382039</v>
      </c>
      <c r="L30" s="180">
        <v>113.68500611943399</v>
      </c>
      <c r="M30" s="174"/>
      <c r="N30" s="181">
        <v>125.77036027798</v>
      </c>
      <c r="O30" s="182">
        <v>126.36557714070101</v>
      </c>
      <c r="P30" s="183">
        <v>126.063381615598</v>
      </c>
      <c r="Q30" s="174"/>
      <c r="R30" s="184">
        <v>117.553136225155</v>
      </c>
      <c r="S30" s="157"/>
      <c r="T30" s="158">
        <v>17.519310710834699</v>
      </c>
      <c r="U30" s="152">
        <v>6.9130128332934797</v>
      </c>
      <c r="V30" s="152">
        <v>6.9414466746235401</v>
      </c>
      <c r="W30" s="152">
        <v>7.7560757670652301</v>
      </c>
      <c r="X30" s="152">
        <v>6.3560924418003699</v>
      </c>
      <c r="Y30" s="159">
        <v>8.4538757721012896</v>
      </c>
      <c r="Z30" s="152"/>
      <c r="AA30" s="160">
        <v>15.6399631790866</v>
      </c>
      <c r="AB30" s="161">
        <v>15.8572958548498</v>
      </c>
      <c r="AC30" s="162">
        <v>15.7506556889357</v>
      </c>
      <c r="AD30" s="152"/>
      <c r="AE30" s="163">
        <v>10.869388923893201</v>
      </c>
      <c r="AF30" s="29"/>
      <c r="AG30" s="179">
        <v>105.152197297111</v>
      </c>
      <c r="AH30" s="174">
        <v>110.376921429376</v>
      </c>
      <c r="AI30" s="174">
        <v>112.311068022886</v>
      </c>
      <c r="AJ30" s="174">
        <v>112.61193692756</v>
      </c>
      <c r="AK30" s="174">
        <v>110.5474715096</v>
      </c>
      <c r="AL30" s="180">
        <v>110.45026531887299</v>
      </c>
      <c r="AM30" s="174"/>
      <c r="AN30" s="181">
        <v>122.540374011952</v>
      </c>
      <c r="AO30" s="182">
        <v>123.663613902237</v>
      </c>
      <c r="AP30" s="183">
        <v>123.099997339718</v>
      </c>
      <c r="AQ30" s="174"/>
      <c r="AR30" s="184">
        <v>114.443743328981</v>
      </c>
      <c r="AS30" s="157"/>
      <c r="AT30" s="158">
        <v>10.0734416442523</v>
      </c>
      <c r="AU30" s="152">
        <v>6.6345088338923199</v>
      </c>
      <c r="AV30" s="152">
        <v>6.3778790011067104</v>
      </c>
      <c r="AW30" s="152">
        <v>8.7265155464478497</v>
      </c>
      <c r="AX30" s="152">
        <v>4.7472353174163597</v>
      </c>
      <c r="AY30" s="159">
        <v>7.1286070775940296</v>
      </c>
      <c r="AZ30" s="152"/>
      <c r="BA30" s="160">
        <v>2.1779284441921298</v>
      </c>
      <c r="BB30" s="161">
        <v>3.3472449975127598</v>
      </c>
      <c r="BC30" s="162">
        <v>2.7595642952996302</v>
      </c>
      <c r="BD30" s="152"/>
      <c r="BE30" s="163">
        <v>5.3808511361926099</v>
      </c>
    </row>
    <row r="31" spans="1:57" x14ac:dyDescent="0.2">
      <c r="A31" s="20" t="s">
        <v>52</v>
      </c>
      <c r="B31" s="2" t="str">
        <f t="shared" si="0"/>
        <v>Staunton &amp; Harrisonburg, VA</v>
      </c>
      <c r="C31" s="2"/>
      <c r="D31" s="23" t="s">
        <v>93</v>
      </c>
      <c r="E31" s="26" t="s">
        <v>94</v>
      </c>
      <c r="F31" s="2"/>
      <c r="G31" s="179">
        <v>97.263224355128898</v>
      </c>
      <c r="H31" s="174">
        <v>100.011036772216</v>
      </c>
      <c r="I31" s="174">
        <v>102.79677990092</v>
      </c>
      <c r="J31" s="174">
        <v>100.627497056745</v>
      </c>
      <c r="K31" s="174">
        <v>105.790808240887</v>
      </c>
      <c r="L31" s="180">
        <v>101.539092939016</v>
      </c>
      <c r="M31" s="174"/>
      <c r="N31" s="181">
        <v>124.23429884566001</v>
      </c>
      <c r="O31" s="182">
        <v>122.643559770621</v>
      </c>
      <c r="P31" s="183">
        <v>123.451362353452</v>
      </c>
      <c r="Q31" s="174"/>
      <c r="R31" s="184">
        <v>108.413120721947</v>
      </c>
      <c r="S31" s="157"/>
      <c r="T31" s="158">
        <v>1.8693020076334601</v>
      </c>
      <c r="U31" s="152">
        <v>2.83356432980831</v>
      </c>
      <c r="V31" s="152">
        <v>5.7613646329776298</v>
      </c>
      <c r="W31" s="152">
        <v>1.8400465425316701</v>
      </c>
      <c r="X31" s="152">
        <v>3.9683040183977001</v>
      </c>
      <c r="Y31" s="159">
        <v>3.3566048449391901</v>
      </c>
      <c r="Z31" s="152"/>
      <c r="AA31" s="160">
        <v>4.2409304650125197</v>
      </c>
      <c r="AB31" s="161">
        <v>1.4714423660225699</v>
      </c>
      <c r="AC31" s="162">
        <v>2.8474323073851702</v>
      </c>
      <c r="AD31" s="152"/>
      <c r="AE31" s="163">
        <v>2.7044153740700199</v>
      </c>
      <c r="AF31" s="29"/>
      <c r="AG31" s="179">
        <v>96.785877570166505</v>
      </c>
      <c r="AH31" s="174">
        <v>98.688870999539901</v>
      </c>
      <c r="AI31" s="174">
        <v>100.857033386719</v>
      </c>
      <c r="AJ31" s="174">
        <v>100.36547974808499</v>
      </c>
      <c r="AK31" s="174">
        <v>101.976192928907</v>
      </c>
      <c r="AL31" s="180">
        <v>99.866691744131003</v>
      </c>
      <c r="AM31" s="174"/>
      <c r="AN31" s="181">
        <v>116.71741244909801</v>
      </c>
      <c r="AO31" s="182">
        <v>116.00135852610499</v>
      </c>
      <c r="AP31" s="183">
        <v>116.36149097398901</v>
      </c>
      <c r="AQ31" s="174"/>
      <c r="AR31" s="184">
        <v>104.975994036776</v>
      </c>
      <c r="AS31" s="157"/>
      <c r="AT31" s="158">
        <v>1.96109541081947</v>
      </c>
      <c r="AU31" s="152">
        <v>1.7698807627447699</v>
      </c>
      <c r="AV31" s="152">
        <v>4.0771721492528803</v>
      </c>
      <c r="AW31" s="152">
        <v>1.9577614587929</v>
      </c>
      <c r="AX31" s="152">
        <v>3.2269423857985302</v>
      </c>
      <c r="AY31" s="159">
        <v>2.65302805347183</v>
      </c>
      <c r="AZ31" s="152"/>
      <c r="BA31" s="160">
        <v>2.3275356121425101</v>
      </c>
      <c r="BB31" s="161">
        <v>1.00116398937528</v>
      </c>
      <c r="BC31" s="162">
        <v>1.6615978316938</v>
      </c>
      <c r="BD31" s="152"/>
      <c r="BE31" s="163">
        <v>1.9403872984041199</v>
      </c>
    </row>
    <row r="32" spans="1:57" x14ac:dyDescent="0.2">
      <c r="A32" s="20" t="s">
        <v>51</v>
      </c>
      <c r="B32" s="2" t="str">
        <f t="shared" si="0"/>
        <v>Blacksburg &amp; Wytheville, VA</v>
      </c>
      <c r="C32" s="2"/>
      <c r="D32" s="23" t="s">
        <v>93</v>
      </c>
      <c r="E32" s="26" t="s">
        <v>94</v>
      </c>
      <c r="F32" s="2"/>
      <c r="G32" s="179">
        <v>93.744239574816007</v>
      </c>
      <c r="H32" s="174">
        <v>97.668571428571397</v>
      </c>
      <c r="I32" s="174">
        <v>97.839071676665597</v>
      </c>
      <c r="J32" s="174">
        <v>96.524471649484497</v>
      </c>
      <c r="K32" s="174">
        <v>96.308725945587199</v>
      </c>
      <c r="L32" s="180">
        <v>96.530757235273995</v>
      </c>
      <c r="M32" s="174"/>
      <c r="N32" s="181">
        <v>123.123281291346</v>
      </c>
      <c r="O32" s="182">
        <v>115.873457083457</v>
      </c>
      <c r="P32" s="183">
        <v>119.707362160649</v>
      </c>
      <c r="Q32" s="174"/>
      <c r="R32" s="184">
        <v>104.11721771792401</v>
      </c>
      <c r="S32" s="157"/>
      <c r="T32" s="158">
        <v>-1.3655156649886599</v>
      </c>
      <c r="U32" s="152">
        <v>-3.4421933965230602</v>
      </c>
      <c r="V32" s="152">
        <v>-1.0716583923602501</v>
      </c>
      <c r="W32" s="152">
        <v>-0.90497471767499005</v>
      </c>
      <c r="X32" s="152">
        <v>-1.0425010667383701</v>
      </c>
      <c r="Y32" s="159">
        <v>-1.5595731032512601</v>
      </c>
      <c r="Z32" s="152"/>
      <c r="AA32" s="160">
        <v>4.7823813992674697</v>
      </c>
      <c r="AB32" s="161">
        <v>0.40074008692235602</v>
      </c>
      <c r="AC32" s="162">
        <v>2.7337513228808099</v>
      </c>
      <c r="AD32" s="152"/>
      <c r="AE32" s="163">
        <v>8.6654556318554399E-2</v>
      </c>
      <c r="AF32" s="29"/>
      <c r="AG32" s="179">
        <v>92.912818416968406</v>
      </c>
      <c r="AH32" s="174">
        <v>95.529992816091905</v>
      </c>
      <c r="AI32" s="174">
        <v>95.978487183927896</v>
      </c>
      <c r="AJ32" s="174">
        <v>95.386354688162896</v>
      </c>
      <c r="AK32" s="174">
        <v>95.905048630320294</v>
      </c>
      <c r="AL32" s="180">
        <v>95.211868777217603</v>
      </c>
      <c r="AM32" s="174"/>
      <c r="AN32" s="181">
        <v>117.298229251953</v>
      </c>
      <c r="AO32" s="182">
        <v>113.078850163373</v>
      </c>
      <c r="AP32" s="183">
        <v>115.235164897866</v>
      </c>
      <c r="AQ32" s="174"/>
      <c r="AR32" s="184">
        <v>101.660385642533</v>
      </c>
      <c r="AS32" s="157"/>
      <c r="AT32" s="158">
        <v>-1.49546589923869</v>
      </c>
      <c r="AU32" s="152">
        <v>-2.9227205571697401</v>
      </c>
      <c r="AV32" s="152">
        <v>-1.0718712714460701</v>
      </c>
      <c r="AW32" s="152">
        <v>-2.3034282955839598</v>
      </c>
      <c r="AX32" s="152">
        <v>-2.0257390414496301</v>
      </c>
      <c r="AY32" s="159">
        <v>-1.98199501226005</v>
      </c>
      <c r="AZ32" s="152"/>
      <c r="BA32" s="160">
        <v>-0.60312366113951299</v>
      </c>
      <c r="BB32" s="161">
        <v>-1.9482014604332101</v>
      </c>
      <c r="BC32" s="162">
        <v>-1.26637707975781</v>
      </c>
      <c r="BD32" s="152"/>
      <c r="BE32" s="163">
        <v>-1.88260427215917</v>
      </c>
    </row>
    <row r="33" spans="1:64" x14ac:dyDescent="0.2">
      <c r="A33" s="20" t="s">
        <v>50</v>
      </c>
      <c r="B33" s="2" t="str">
        <f t="shared" si="0"/>
        <v>Lynchburg, VA</v>
      </c>
      <c r="C33" s="2"/>
      <c r="D33" s="23" t="s">
        <v>93</v>
      </c>
      <c r="E33" s="26" t="s">
        <v>94</v>
      </c>
      <c r="F33" s="2"/>
      <c r="G33" s="179">
        <v>100.588108695652</v>
      </c>
      <c r="H33" s="174">
        <v>108.397196713388</v>
      </c>
      <c r="I33" s="174">
        <v>110.777948113207</v>
      </c>
      <c r="J33" s="174">
        <v>112.03518570102101</v>
      </c>
      <c r="K33" s="174">
        <v>110.055289514866</v>
      </c>
      <c r="L33" s="180">
        <v>108.945479253112</v>
      </c>
      <c r="M33" s="174"/>
      <c r="N33" s="181">
        <v>139.04814205457399</v>
      </c>
      <c r="O33" s="182">
        <v>135.90531426269101</v>
      </c>
      <c r="P33" s="183">
        <v>137.47988741455501</v>
      </c>
      <c r="Q33" s="174"/>
      <c r="R33" s="184">
        <v>118.65740933351501</v>
      </c>
      <c r="S33" s="157"/>
      <c r="T33" s="158">
        <v>2.0726685597629801</v>
      </c>
      <c r="U33" s="152">
        <v>2.2992714832108998</v>
      </c>
      <c r="V33" s="152">
        <v>3.2359037059540099</v>
      </c>
      <c r="W33" s="152">
        <v>2.532061860462</v>
      </c>
      <c r="X33" s="152">
        <v>0.108030240507863</v>
      </c>
      <c r="Y33" s="159">
        <v>2.1635556432290799</v>
      </c>
      <c r="Z33" s="152"/>
      <c r="AA33" s="160">
        <v>3.44509677238704</v>
      </c>
      <c r="AB33" s="161">
        <v>-2.1172747711743698</v>
      </c>
      <c r="AC33" s="162">
        <v>0.573056845249173</v>
      </c>
      <c r="AD33" s="152"/>
      <c r="AE33" s="163">
        <v>1.66005270948471</v>
      </c>
      <c r="AF33" s="29"/>
      <c r="AG33" s="179">
        <v>101.543874271587</v>
      </c>
      <c r="AH33" s="174">
        <v>106.973468870817</v>
      </c>
      <c r="AI33" s="174">
        <v>106.397583058584</v>
      </c>
      <c r="AJ33" s="174">
        <v>109.753004694835</v>
      </c>
      <c r="AK33" s="174">
        <v>107.432663900414</v>
      </c>
      <c r="AL33" s="180">
        <v>106.695165509803</v>
      </c>
      <c r="AM33" s="174"/>
      <c r="AN33" s="181">
        <v>123.23935147446601</v>
      </c>
      <c r="AO33" s="182">
        <v>123.060621680347</v>
      </c>
      <c r="AP33" s="183">
        <v>123.15029832792</v>
      </c>
      <c r="AQ33" s="174"/>
      <c r="AR33" s="184">
        <v>111.877938507587</v>
      </c>
      <c r="AS33" s="157"/>
      <c r="AT33" s="158">
        <v>1.0412821507196299</v>
      </c>
      <c r="AU33" s="152">
        <v>1.5189108388238399</v>
      </c>
      <c r="AV33" s="152">
        <v>1.0235013975769001</v>
      </c>
      <c r="AW33" s="152">
        <v>3.5626173834306498</v>
      </c>
      <c r="AX33" s="152">
        <v>2.2741331167659502</v>
      </c>
      <c r="AY33" s="159">
        <v>1.9444085186297599</v>
      </c>
      <c r="AZ33" s="152"/>
      <c r="BA33" s="160">
        <v>-1.1106909353985499</v>
      </c>
      <c r="BB33" s="161">
        <v>-3.3267785057450698</v>
      </c>
      <c r="BC33" s="162">
        <v>-2.2513103097546199</v>
      </c>
      <c r="BD33" s="152"/>
      <c r="BE33" s="163">
        <v>0.44623616255215898</v>
      </c>
    </row>
    <row r="34" spans="1:64" x14ac:dyDescent="0.2">
      <c r="A34" s="20" t="s">
        <v>24</v>
      </c>
      <c r="B34" s="2" t="str">
        <f t="shared" si="0"/>
        <v>Central Virginia</v>
      </c>
      <c r="C34" s="2"/>
      <c r="D34" s="23" t="s">
        <v>93</v>
      </c>
      <c r="E34" s="26" t="s">
        <v>94</v>
      </c>
      <c r="F34" s="2"/>
      <c r="G34" s="179">
        <v>113.15886849832199</v>
      </c>
      <c r="H34" s="174">
        <v>119.507844775639</v>
      </c>
      <c r="I34" s="174">
        <v>125.97602099676899</v>
      </c>
      <c r="J34" s="174">
        <v>126.569458186552</v>
      </c>
      <c r="K34" s="174">
        <v>120.642951439138</v>
      </c>
      <c r="L34" s="180">
        <v>121.65538644687101</v>
      </c>
      <c r="M34" s="174"/>
      <c r="N34" s="181">
        <v>132.99031697700701</v>
      </c>
      <c r="O34" s="182">
        <v>132.835600571973</v>
      </c>
      <c r="P34" s="183">
        <v>132.913630421514</v>
      </c>
      <c r="Q34" s="174"/>
      <c r="R34" s="184">
        <v>124.984799364206</v>
      </c>
      <c r="S34" s="157"/>
      <c r="T34" s="158">
        <v>2.2149488243311999</v>
      </c>
      <c r="U34" s="152">
        <v>0.89480476110181295</v>
      </c>
      <c r="V34" s="152">
        <v>4.4195256252743196</v>
      </c>
      <c r="W34" s="152">
        <v>4.5059870836415996</v>
      </c>
      <c r="X34" s="152">
        <v>2.9413928210128102</v>
      </c>
      <c r="Y34" s="159">
        <v>3.0845591230562599</v>
      </c>
      <c r="Z34" s="152"/>
      <c r="AA34" s="160">
        <v>1.7695954868444499</v>
      </c>
      <c r="AB34" s="161">
        <v>0.64562888471092394</v>
      </c>
      <c r="AC34" s="162">
        <v>1.2045327177393801</v>
      </c>
      <c r="AD34" s="152"/>
      <c r="AE34" s="163">
        <v>2.5578783696358101</v>
      </c>
      <c r="AF34" s="29"/>
      <c r="AG34" s="179">
        <v>108.702234805421</v>
      </c>
      <c r="AH34" s="174">
        <v>114.25883275241</v>
      </c>
      <c r="AI34" s="174">
        <v>117.86329030344299</v>
      </c>
      <c r="AJ34" s="174">
        <v>120.06894350404301</v>
      </c>
      <c r="AK34" s="174">
        <v>120.684519662122</v>
      </c>
      <c r="AL34" s="180">
        <v>116.756752134165</v>
      </c>
      <c r="AM34" s="174"/>
      <c r="AN34" s="181">
        <v>135.94814543864101</v>
      </c>
      <c r="AO34" s="182">
        <v>134.96962763930901</v>
      </c>
      <c r="AP34" s="183">
        <v>135.460996466148</v>
      </c>
      <c r="AQ34" s="174"/>
      <c r="AR34" s="184">
        <v>122.70581754131901</v>
      </c>
      <c r="AS34" s="157"/>
      <c r="AT34" s="158">
        <v>0.102884650988395</v>
      </c>
      <c r="AU34" s="152">
        <v>0.46149024708615899</v>
      </c>
      <c r="AV34" s="152">
        <v>0.64283150544426404</v>
      </c>
      <c r="AW34" s="152">
        <v>1.34696431059136</v>
      </c>
      <c r="AX34" s="152">
        <v>3.3025198739872801</v>
      </c>
      <c r="AY34" s="159">
        <v>1.3022422356429</v>
      </c>
      <c r="AZ34" s="152"/>
      <c r="BA34" s="160">
        <v>3.72643478869719</v>
      </c>
      <c r="BB34" s="161">
        <v>2.2536269460468898</v>
      </c>
      <c r="BC34" s="162">
        <v>2.9859824664219299</v>
      </c>
      <c r="BD34" s="152"/>
      <c r="BE34" s="163">
        <v>1.9557253551056399</v>
      </c>
    </row>
    <row r="35" spans="1:64" x14ac:dyDescent="0.2">
      <c r="A35" s="20" t="s">
        <v>25</v>
      </c>
      <c r="B35" s="2" t="str">
        <f t="shared" si="0"/>
        <v>Chesapeake Bay</v>
      </c>
      <c r="C35" s="2"/>
      <c r="D35" s="23" t="s">
        <v>93</v>
      </c>
      <c r="E35" s="26" t="s">
        <v>94</v>
      </c>
      <c r="F35" s="2"/>
      <c r="G35" s="179">
        <v>117.027661538461</v>
      </c>
      <c r="H35" s="174">
        <v>121.852148058252</v>
      </c>
      <c r="I35" s="174">
        <v>127.68372289156601</v>
      </c>
      <c r="J35" s="174">
        <v>131.48728773584901</v>
      </c>
      <c r="K35" s="174">
        <v>132.83019488428701</v>
      </c>
      <c r="L35" s="180">
        <v>126.606204379562</v>
      </c>
      <c r="M35" s="174"/>
      <c r="N35" s="181">
        <v>143.850585048754</v>
      </c>
      <c r="O35" s="182">
        <v>136.60722627737201</v>
      </c>
      <c r="P35" s="183">
        <v>140.15962805525999</v>
      </c>
      <c r="Q35" s="174"/>
      <c r="R35" s="184">
        <v>130.96274466268099</v>
      </c>
      <c r="S35" s="157"/>
      <c r="T35" s="158">
        <v>4.9794367550555396</v>
      </c>
      <c r="U35" s="152">
        <v>2.1444548554087901</v>
      </c>
      <c r="V35" s="152">
        <v>2.7116345860986599</v>
      </c>
      <c r="W35" s="152">
        <v>7.0588988473765104</v>
      </c>
      <c r="X35" s="152">
        <v>3.2069064158007499</v>
      </c>
      <c r="Y35" s="159">
        <v>3.83055720659278</v>
      </c>
      <c r="Z35" s="152"/>
      <c r="AA35" s="160">
        <v>-12.225787304377899</v>
      </c>
      <c r="AB35" s="161">
        <v>-13.9261743854412</v>
      </c>
      <c r="AC35" s="162">
        <v>-13.0736523330681</v>
      </c>
      <c r="AD35" s="152"/>
      <c r="AE35" s="163">
        <v>-2.22821586944485</v>
      </c>
      <c r="AF35" s="29"/>
      <c r="AG35" s="179">
        <v>117.496237544838</v>
      </c>
      <c r="AH35" s="174">
        <v>121.095256172839</v>
      </c>
      <c r="AI35" s="174">
        <v>126.039206253758</v>
      </c>
      <c r="AJ35" s="174">
        <v>122.871041543026</v>
      </c>
      <c r="AK35" s="174">
        <v>127.668604796013</v>
      </c>
      <c r="AL35" s="180">
        <v>123.299207332652</v>
      </c>
      <c r="AM35" s="174"/>
      <c r="AN35" s="181">
        <v>152.275135352452</v>
      </c>
      <c r="AO35" s="182">
        <v>146.58213686418401</v>
      </c>
      <c r="AP35" s="183">
        <v>149.397322730284</v>
      </c>
      <c r="AQ35" s="174"/>
      <c r="AR35" s="184">
        <v>131.786353605448</v>
      </c>
      <c r="AS35" s="157"/>
      <c r="AT35" s="158">
        <v>-1.36413049239185</v>
      </c>
      <c r="AU35" s="152">
        <v>-3.13462970117713</v>
      </c>
      <c r="AV35" s="152">
        <v>-7.9214159834494396E-2</v>
      </c>
      <c r="AW35" s="152">
        <v>-3.2471503691286698</v>
      </c>
      <c r="AX35" s="152">
        <v>-5.06663018329842</v>
      </c>
      <c r="AY35" s="159">
        <v>-2.71900241189979</v>
      </c>
      <c r="AZ35" s="152"/>
      <c r="BA35" s="160">
        <v>-5.1318143388194599</v>
      </c>
      <c r="BB35" s="161">
        <v>-7.0962699747593403</v>
      </c>
      <c r="BC35" s="162">
        <v>-6.10813328308436</v>
      </c>
      <c r="BD35" s="152"/>
      <c r="BE35" s="163">
        <v>-3.7835753748061798</v>
      </c>
    </row>
    <row r="36" spans="1:64" x14ac:dyDescent="0.2">
      <c r="A36" s="20" t="s">
        <v>26</v>
      </c>
      <c r="B36" s="2" t="str">
        <f t="shared" si="0"/>
        <v>Coastal Virginia - Eastern Shore</v>
      </c>
      <c r="C36" s="2"/>
      <c r="D36" s="23" t="s">
        <v>93</v>
      </c>
      <c r="E36" s="26" t="s">
        <v>94</v>
      </c>
      <c r="F36" s="2"/>
      <c r="G36" s="179">
        <v>151.49643835616399</v>
      </c>
      <c r="H36" s="174">
        <v>156.01578252032499</v>
      </c>
      <c r="I36" s="174">
        <v>154.794815175097</v>
      </c>
      <c r="J36" s="174">
        <v>157.11598274209001</v>
      </c>
      <c r="K36" s="174">
        <v>159.434697265625</v>
      </c>
      <c r="L36" s="180">
        <v>155.96750102416999</v>
      </c>
      <c r="M36" s="174"/>
      <c r="N36" s="181">
        <v>184.38472868216999</v>
      </c>
      <c r="O36" s="182">
        <v>183.62604329004299</v>
      </c>
      <c r="P36" s="183">
        <v>184.00636873920499</v>
      </c>
      <c r="Q36" s="174"/>
      <c r="R36" s="184">
        <v>164.989176160044</v>
      </c>
      <c r="S36" s="157"/>
      <c r="T36" s="158">
        <v>1.55755237253055</v>
      </c>
      <c r="U36" s="152">
        <v>4.7595289847103599</v>
      </c>
      <c r="V36" s="152">
        <v>3.0796211036630701</v>
      </c>
      <c r="W36" s="152">
        <v>4.0193066771198698</v>
      </c>
      <c r="X36" s="152">
        <v>3.2308314040254098</v>
      </c>
      <c r="Y36" s="159">
        <v>3.4153656055055901</v>
      </c>
      <c r="Z36" s="152"/>
      <c r="AA36" s="160">
        <v>-0.47440026837673599</v>
      </c>
      <c r="AB36" s="161">
        <v>-3.4280701415986501</v>
      </c>
      <c r="AC36" s="162">
        <v>-1.9710174325863901</v>
      </c>
      <c r="AD36" s="152"/>
      <c r="AE36" s="163">
        <v>1.2179638979034999</v>
      </c>
      <c r="AF36" s="29"/>
      <c r="AG36" s="179">
        <v>142.87950878334399</v>
      </c>
      <c r="AH36" s="174">
        <v>145.460599369085</v>
      </c>
      <c r="AI36" s="174">
        <v>147.46712690355301</v>
      </c>
      <c r="AJ36" s="174">
        <v>149.807633150821</v>
      </c>
      <c r="AK36" s="174">
        <v>157.15378229244999</v>
      </c>
      <c r="AL36" s="180">
        <v>148.86380545077799</v>
      </c>
      <c r="AM36" s="174"/>
      <c r="AN36" s="181">
        <v>181.99192375495801</v>
      </c>
      <c r="AO36" s="182">
        <v>181.770535753818</v>
      </c>
      <c r="AP36" s="183">
        <v>181.881486471562</v>
      </c>
      <c r="AQ36" s="174"/>
      <c r="AR36" s="184">
        <v>159.58821543869701</v>
      </c>
      <c r="AS36" s="157"/>
      <c r="AT36" s="158">
        <v>3.4732867178683602</v>
      </c>
      <c r="AU36" s="152">
        <v>2.6760965171284501</v>
      </c>
      <c r="AV36" s="152">
        <v>2.1460687164806198</v>
      </c>
      <c r="AW36" s="152">
        <v>2.0735169309808299</v>
      </c>
      <c r="AX36" s="152">
        <v>-1.20526436343051</v>
      </c>
      <c r="AY36" s="159">
        <v>1.66615839637713</v>
      </c>
      <c r="AZ36" s="152"/>
      <c r="BA36" s="160">
        <v>0.28593689551135998</v>
      </c>
      <c r="BB36" s="161">
        <v>1.73142270360093</v>
      </c>
      <c r="BC36" s="162">
        <v>0.99801581500933201</v>
      </c>
      <c r="BD36" s="152"/>
      <c r="BE36" s="163">
        <v>1.2635195139853601</v>
      </c>
    </row>
    <row r="37" spans="1:64" x14ac:dyDescent="0.2">
      <c r="A37" s="20" t="s">
        <v>27</v>
      </c>
      <c r="B37" s="2" t="str">
        <f t="shared" si="0"/>
        <v>Coastal Virginia - Hampton Roads</v>
      </c>
      <c r="C37" s="2"/>
      <c r="D37" s="23" t="s">
        <v>93</v>
      </c>
      <c r="E37" s="26" t="s">
        <v>94</v>
      </c>
      <c r="F37" s="2"/>
      <c r="G37" s="179">
        <v>141.278830191732</v>
      </c>
      <c r="H37" s="174">
        <v>145.117408326831</v>
      </c>
      <c r="I37" s="174">
        <v>150.960018648492</v>
      </c>
      <c r="J37" s="174">
        <v>154.06965794238599</v>
      </c>
      <c r="K37" s="174">
        <v>154.88516701874801</v>
      </c>
      <c r="L37" s="180">
        <v>149.627118545749</v>
      </c>
      <c r="M37" s="174"/>
      <c r="N37" s="181">
        <v>196.21054746807101</v>
      </c>
      <c r="O37" s="182">
        <v>198.076343415596</v>
      </c>
      <c r="P37" s="183">
        <v>197.15566956547201</v>
      </c>
      <c r="Q37" s="174"/>
      <c r="R37" s="184">
        <v>164.94957178984399</v>
      </c>
      <c r="S37" s="157"/>
      <c r="T37" s="158">
        <v>-2.5485829808178702</v>
      </c>
      <c r="U37" s="152">
        <v>-4.3398443345061199</v>
      </c>
      <c r="V37" s="152">
        <v>-1.6795154055522901</v>
      </c>
      <c r="W37" s="152">
        <v>0.55564622484886095</v>
      </c>
      <c r="X37" s="152">
        <v>-0.152480390831913</v>
      </c>
      <c r="Y37" s="159">
        <v>-1.49364119524575</v>
      </c>
      <c r="Z37" s="152"/>
      <c r="AA37" s="160">
        <v>0.92134650502561799</v>
      </c>
      <c r="AB37" s="161">
        <v>0.380831363434248</v>
      </c>
      <c r="AC37" s="162">
        <v>0.64767895586774205</v>
      </c>
      <c r="AD37" s="152"/>
      <c r="AE37" s="163">
        <v>-0.39934970408695603</v>
      </c>
      <c r="AF37" s="29"/>
      <c r="AG37" s="179">
        <v>144.629166275785</v>
      </c>
      <c r="AH37" s="174">
        <v>143.41756161106599</v>
      </c>
      <c r="AI37" s="174">
        <v>147.97844945422099</v>
      </c>
      <c r="AJ37" s="174">
        <v>147.123426019102</v>
      </c>
      <c r="AK37" s="174">
        <v>155.27286099898799</v>
      </c>
      <c r="AL37" s="180">
        <v>147.88532831911601</v>
      </c>
      <c r="AM37" s="174"/>
      <c r="AN37" s="181">
        <v>201.12030650052901</v>
      </c>
      <c r="AO37" s="182">
        <v>198.757940280181</v>
      </c>
      <c r="AP37" s="183">
        <v>199.94623133958001</v>
      </c>
      <c r="AQ37" s="174"/>
      <c r="AR37" s="184">
        <v>165.04632440685299</v>
      </c>
      <c r="AS37" s="157"/>
      <c r="AT37" s="158">
        <v>1.36297741572817</v>
      </c>
      <c r="AU37" s="152">
        <v>-3.18466834704715</v>
      </c>
      <c r="AV37" s="152">
        <v>-1.32756528612665</v>
      </c>
      <c r="AW37" s="152">
        <v>-4.4752455685246897</v>
      </c>
      <c r="AX37" s="152">
        <v>-5.1792640739611704</v>
      </c>
      <c r="AY37" s="159">
        <v>-2.8393036097386299</v>
      </c>
      <c r="AZ37" s="152"/>
      <c r="BA37" s="160">
        <v>3.0982270959541802</v>
      </c>
      <c r="BB37" s="161">
        <v>2.3203824823239501</v>
      </c>
      <c r="BC37" s="162">
        <v>2.71260172761259</v>
      </c>
      <c r="BD37" s="152"/>
      <c r="BE37" s="163">
        <v>-0.48769031120292999</v>
      </c>
    </row>
    <row r="38" spans="1:64" x14ac:dyDescent="0.2">
      <c r="A38" s="19" t="s">
        <v>28</v>
      </c>
      <c r="B38" s="2" t="str">
        <f t="shared" si="0"/>
        <v>Northern Virginia</v>
      </c>
      <c r="C38" s="2"/>
      <c r="D38" s="23" t="s">
        <v>93</v>
      </c>
      <c r="E38" s="26" t="s">
        <v>94</v>
      </c>
      <c r="F38" s="2"/>
      <c r="G38" s="179">
        <v>126.399657074416</v>
      </c>
      <c r="H38" s="174">
        <v>146.316158923648</v>
      </c>
      <c r="I38" s="174">
        <v>157.598788639053</v>
      </c>
      <c r="J38" s="174">
        <v>155.64623263768499</v>
      </c>
      <c r="K38" s="174">
        <v>139.173928562349</v>
      </c>
      <c r="L38" s="180">
        <v>146.15076992892099</v>
      </c>
      <c r="M38" s="174"/>
      <c r="N38" s="181">
        <v>131.66577930831599</v>
      </c>
      <c r="O38" s="182">
        <v>130.469933812812</v>
      </c>
      <c r="P38" s="183">
        <v>131.06024597701099</v>
      </c>
      <c r="Q38" s="174"/>
      <c r="R38" s="184">
        <v>141.67674884852099</v>
      </c>
      <c r="S38" s="157"/>
      <c r="T38" s="158">
        <v>-0.60963384472139504</v>
      </c>
      <c r="U38" s="152">
        <v>5.5835318847073198E-2</v>
      </c>
      <c r="V38" s="152">
        <v>1.03582321964492</v>
      </c>
      <c r="W38" s="152">
        <v>0.85113151629754502</v>
      </c>
      <c r="X38" s="152">
        <v>0.67203773347195706</v>
      </c>
      <c r="Y38" s="159">
        <v>0.39700564953900902</v>
      </c>
      <c r="Z38" s="152"/>
      <c r="AA38" s="160">
        <v>0.31643985143008402</v>
      </c>
      <c r="AB38" s="161">
        <v>-1.16611130075128</v>
      </c>
      <c r="AC38" s="162">
        <v>-0.43587436396914098</v>
      </c>
      <c r="AD38" s="152"/>
      <c r="AE38" s="163">
        <v>0.15933748049127699</v>
      </c>
      <c r="AF38" s="29"/>
      <c r="AG38" s="179">
        <v>130.62548057210299</v>
      </c>
      <c r="AH38" s="174">
        <v>150.25952786986599</v>
      </c>
      <c r="AI38" s="174">
        <v>159.07804274226299</v>
      </c>
      <c r="AJ38" s="174">
        <v>156.857298815115</v>
      </c>
      <c r="AK38" s="174">
        <v>139.802572150168</v>
      </c>
      <c r="AL38" s="180">
        <v>148.173182297268</v>
      </c>
      <c r="AM38" s="174"/>
      <c r="AN38" s="181">
        <v>134.74552829159001</v>
      </c>
      <c r="AO38" s="182">
        <v>130.916122430916</v>
      </c>
      <c r="AP38" s="183">
        <v>132.838360998463</v>
      </c>
      <c r="AQ38" s="174"/>
      <c r="AR38" s="184">
        <v>143.57233464733099</v>
      </c>
      <c r="AS38" s="157"/>
      <c r="AT38" s="158">
        <v>-0.17697884854720999</v>
      </c>
      <c r="AU38" s="152">
        <v>1.0594439635152</v>
      </c>
      <c r="AV38" s="152">
        <v>0.16342838989052899</v>
      </c>
      <c r="AW38" s="152">
        <v>-0.38335163938501499</v>
      </c>
      <c r="AX38" s="152">
        <v>-0.49944618969664301</v>
      </c>
      <c r="AY38" s="159">
        <v>2.9493255389669501E-2</v>
      </c>
      <c r="AZ38" s="152"/>
      <c r="BA38" s="160">
        <v>2.4553472961996898</v>
      </c>
      <c r="BB38" s="161">
        <v>0.71194228627436895</v>
      </c>
      <c r="BC38" s="162">
        <v>1.59233865553763</v>
      </c>
      <c r="BD38" s="152"/>
      <c r="BE38" s="163">
        <v>0.37489980040097498</v>
      </c>
    </row>
    <row r="39" spans="1:64" x14ac:dyDescent="0.2">
      <c r="A39" s="21" t="s">
        <v>29</v>
      </c>
      <c r="B39" s="2" t="str">
        <f t="shared" si="0"/>
        <v>Shenandoah Valley</v>
      </c>
      <c r="C39" s="2"/>
      <c r="D39" s="24" t="s">
        <v>93</v>
      </c>
      <c r="E39" s="27" t="s">
        <v>94</v>
      </c>
      <c r="F39" s="2"/>
      <c r="G39" s="185">
        <v>96.003406759203301</v>
      </c>
      <c r="H39" s="186">
        <v>100.19449034062001</v>
      </c>
      <c r="I39" s="186">
        <v>102.01114006902201</v>
      </c>
      <c r="J39" s="186">
        <v>99.604502127659501</v>
      </c>
      <c r="K39" s="186">
        <v>102.534168239735</v>
      </c>
      <c r="L39" s="187">
        <v>100.256744444444</v>
      </c>
      <c r="M39" s="174"/>
      <c r="N39" s="188">
        <v>118.80161434977499</v>
      </c>
      <c r="O39" s="189">
        <v>118.482263198331</v>
      </c>
      <c r="P39" s="190">
        <v>118.642218691793</v>
      </c>
      <c r="Q39" s="174"/>
      <c r="R39" s="191">
        <v>106.0576993812</v>
      </c>
      <c r="S39" s="157"/>
      <c r="T39" s="164">
        <v>-1.8436920978690401</v>
      </c>
      <c r="U39" s="165">
        <v>-0.57448969843035502</v>
      </c>
      <c r="V39" s="165">
        <v>0.91823075359894102</v>
      </c>
      <c r="W39" s="165">
        <v>-1.38115048244559</v>
      </c>
      <c r="X39" s="165">
        <v>0.77394378862912805</v>
      </c>
      <c r="Y39" s="166">
        <v>-0.34114406520048302</v>
      </c>
      <c r="Z39" s="152"/>
      <c r="AA39" s="167">
        <v>-0.24587396522993399</v>
      </c>
      <c r="AB39" s="168">
        <v>-1.6954509463671199</v>
      </c>
      <c r="AC39" s="169">
        <v>-0.98345814410024801</v>
      </c>
      <c r="AD39" s="152"/>
      <c r="AE39" s="170">
        <v>-0.88898393078031601</v>
      </c>
      <c r="AF39" s="30"/>
      <c r="AG39" s="185">
        <v>95.971333255705602</v>
      </c>
      <c r="AH39" s="186">
        <v>98.593916981883297</v>
      </c>
      <c r="AI39" s="186">
        <v>99.952663880334299</v>
      </c>
      <c r="AJ39" s="186">
        <v>99.402291095782502</v>
      </c>
      <c r="AK39" s="186">
        <v>100.724564749113</v>
      </c>
      <c r="AL39" s="187">
        <v>99.048066220430201</v>
      </c>
      <c r="AM39" s="174"/>
      <c r="AN39" s="188">
        <v>115.36999460885799</v>
      </c>
      <c r="AO39" s="189">
        <v>115.940896528289</v>
      </c>
      <c r="AP39" s="190">
        <v>115.655732811769</v>
      </c>
      <c r="AQ39" s="174"/>
      <c r="AR39" s="191">
        <v>104.335962012292</v>
      </c>
      <c r="AS39" s="157"/>
      <c r="AT39" s="164">
        <v>-1.1788240192150199</v>
      </c>
      <c r="AU39" s="165">
        <v>-0.88788425858059195</v>
      </c>
      <c r="AV39" s="165">
        <v>-5.6054106323122098E-2</v>
      </c>
      <c r="AW39" s="165">
        <v>-1.00233341023015</v>
      </c>
      <c r="AX39" s="165">
        <v>-0.44603803300746198</v>
      </c>
      <c r="AY39" s="166">
        <v>-0.67390455680183503</v>
      </c>
      <c r="AZ39" s="152"/>
      <c r="BA39" s="167">
        <v>-1.2944432209668599</v>
      </c>
      <c r="BB39" s="168">
        <v>-1.6514298708673201</v>
      </c>
      <c r="BC39" s="169">
        <v>-1.4786380212930299</v>
      </c>
      <c r="BD39" s="152"/>
      <c r="BE39" s="170">
        <v>-1.1979879079409901</v>
      </c>
    </row>
    <row r="40" spans="1:64" x14ac:dyDescent="0.2">
      <c r="A40" s="18" t="s">
        <v>30</v>
      </c>
      <c r="B40" s="2" t="str">
        <f t="shared" si="0"/>
        <v>Southern Virginia</v>
      </c>
      <c r="C40" s="8"/>
      <c r="D40" s="22" t="s">
        <v>93</v>
      </c>
      <c r="E40" s="25" t="s">
        <v>94</v>
      </c>
      <c r="F40" s="2"/>
      <c r="G40" s="171">
        <v>98.928934939759003</v>
      </c>
      <c r="H40" s="172">
        <v>109.746498054474</v>
      </c>
      <c r="I40" s="172">
        <v>117.872911140583</v>
      </c>
      <c r="J40" s="172">
        <v>125.539300807955</v>
      </c>
      <c r="K40" s="172">
        <v>126.29401415245999</v>
      </c>
      <c r="L40" s="173">
        <v>117.07049140049099</v>
      </c>
      <c r="M40" s="174"/>
      <c r="N40" s="175">
        <v>138.371778903456</v>
      </c>
      <c r="O40" s="176">
        <v>142.970555889423</v>
      </c>
      <c r="P40" s="177">
        <v>140.66153500897599</v>
      </c>
      <c r="Q40" s="174"/>
      <c r="R40" s="178">
        <v>124.604656218643</v>
      </c>
      <c r="S40" s="157"/>
      <c r="T40" s="149">
        <v>1.77307184176746</v>
      </c>
      <c r="U40" s="150">
        <v>1.7508790971404899</v>
      </c>
      <c r="V40" s="150">
        <v>-0.91942441687660403</v>
      </c>
      <c r="W40" s="150">
        <v>-2.9234677343342899</v>
      </c>
      <c r="X40" s="150">
        <v>-1.91462026032803</v>
      </c>
      <c r="Y40" s="151">
        <v>-0.26333442745899899</v>
      </c>
      <c r="Z40" s="152"/>
      <c r="AA40" s="153">
        <v>2.4218098944274802</v>
      </c>
      <c r="AB40" s="154">
        <v>3.59008773261503</v>
      </c>
      <c r="AC40" s="155">
        <v>3.00513131824846</v>
      </c>
      <c r="AD40" s="152"/>
      <c r="AE40" s="156">
        <v>1.0717452276007</v>
      </c>
      <c r="AF40" s="28"/>
      <c r="AG40" s="171">
        <v>98.742509295909699</v>
      </c>
      <c r="AH40" s="172">
        <v>108.111644713099</v>
      </c>
      <c r="AI40" s="172">
        <v>111.335052110029</v>
      </c>
      <c r="AJ40" s="172">
        <v>112.952193509615</v>
      </c>
      <c r="AK40" s="172">
        <v>112.647507972665</v>
      </c>
      <c r="AL40" s="173">
        <v>109.33558027906901</v>
      </c>
      <c r="AM40" s="174"/>
      <c r="AN40" s="175">
        <v>125.633955381859</v>
      </c>
      <c r="AO40" s="176">
        <v>126.430702846236</v>
      </c>
      <c r="AP40" s="177">
        <v>126.028547240373</v>
      </c>
      <c r="AQ40" s="174"/>
      <c r="AR40" s="178">
        <v>114.53760844229799</v>
      </c>
      <c r="AS40" s="157"/>
      <c r="AT40" s="149">
        <v>2.8417060358005499</v>
      </c>
      <c r="AU40" s="150">
        <v>3.4598890293699198</v>
      </c>
      <c r="AV40" s="150">
        <v>1.8679569465344501</v>
      </c>
      <c r="AW40" s="150">
        <v>1.3162205453510301</v>
      </c>
      <c r="AX40" s="150">
        <v>1.7390433796920599</v>
      </c>
      <c r="AY40" s="151">
        <v>2.37152016996219</v>
      </c>
      <c r="AZ40" s="152"/>
      <c r="BA40" s="153">
        <v>7.4256746362110304</v>
      </c>
      <c r="BB40" s="154">
        <v>7.87099757787208</v>
      </c>
      <c r="BC40" s="155">
        <v>7.6452780789743899</v>
      </c>
      <c r="BD40" s="152"/>
      <c r="BE40" s="156">
        <v>4.1498257813689401</v>
      </c>
      <c r="BF40" s="39"/>
      <c r="BG40" s="39"/>
      <c r="BH40" s="39"/>
      <c r="BI40" s="39"/>
      <c r="BJ40" s="39"/>
      <c r="BK40" s="39"/>
      <c r="BL40" s="39"/>
    </row>
    <row r="41" spans="1:64" x14ac:dyDescent="0.2">
      <c r="A41" s="19" t="s">
        <v>31</v>
      </c>
      <c r="B41" s="2" t="str">
        <f t="shared" si="0"/>
        <v>Southwest Virginia - Blue Ridge Highlands</v>
      </c>
      <c r="C41" s="9"/>
      <c r="D41" s="23" t="s">
        <v>93</v>
      </c>
      <c r="E41" s="26" t="s">
        <v>94</v>
      </c>
      <c r="F41" s="2"/>
      <c r="G41" s="179">
        <v>109.215211426</v>
      </c>
      <c r="H41" s="174">
        <v>110.787813159409</v>
      </c>
      <c r="I41" s="174">
        <v>111.012341204466</v>
      </c>
      <c r="J41" s="174">
        <v>110.546703136396</v>
      </c>
      <c r="K41" s="174">
        <v>109.53766696997199</v>
      </c>
      <c r="L41" s="180">
        <v>110.253083023638</v>
      </c>
      <c r="M41" s="174"/>
      <c r="N41" s="181">
        <v>134.64575317326799</v>
      </c>
      <c r="O41" s="182">
        <v>131.83467912669499</v>
      </c>
      <c r="P41" s="183">
        <v>133.295276122367</v>
      </c>
      <c r="Q41" s="174"/>
      <c r="R41" s="184">
        <v>117.748973013493</v>
      </c>
      <c r="S41" s="157"/>
      <c r="T41" s="158">
        <v>6.4096743520074204</v>
      </c>
      <c r="U41" s="152">
        <v>3.00329949001343</v>
      </c>
      <c r="V41" s="152">
        <v>3.4080769134272502</v>
      </c>
      <c r="W41" s="152">
        <v>6.1129945292889101</v>
      </c>
      <c r="X41" s="152">
        <v>3.6473104359607</v>
      </c>
      <c r="Y41" s="159">
        <v>4.43055751632994</v>
      </c>
      <c r="Z41" s="152"/>
      <c r="AA41" s="160">
        <v>7.9667868855877302</v>
      </c>
      <c r="AB41" s="161">
        <v>6.1168397456219497</v>
      </c>
      <c r="AC41" s="162">
        <v>7.0773613365719203</v>
      </c>
      <c r="AD41" s="152"/>
      <c r="AE41" s="163">
        <v>5.4727855439742301</v>
      </c>
      <c r="AF41" s="29"/>
      <c r="AG41" s="179">
        <v>105.76435262800101</v>
      </c>
      <c r="AH41" s="174">
        <v>107.666802771961</v>
      </c>
      <c r="AI41" s="174">
        <v>108.200918554216</v>
      </c>
      <c r="AJ41" s="174">
        <v>107.643684010634</v>
      </c>
      <c r="AK41" s="174">
        <v>109.306790818324</v>
      </c>
      <c r="AL41" s="180">
        <v>107.771989895958</v>
      </c>
      <c r="AM41" s="174"/>
      <c r="AN41" s="181">
        <v>132.28590537116199</v>
      </c>
      <c r="AO41" s="182">
        <v>131.10836434701301</v>
      </c>
      <c r="AP41" s="183">
        <v>131.70375081388701</v>
      </c>
      <c r="AQ41" s="174"/>
      <c r="AR41" s="184">
        <v>115.493121209451</v>
      </c>
      <c r="AS41" s="157"/>
      <c r="AT41" s="158">
        <v>3.6614872513762</v>
      </c>
      <c r="AU41" s="152">
        <v>1.1606010549549699</v>
      </c>
      <c r="AV41" s="152">
        <v>2.2246529204253598</v>
      </c>
      <c r="AW41" s="152">
        <v>1.87857975374382</v>
      </c>
      <c r="AX41" s="152">
        <v>0.60848373511322196</v>
      </c>
      <c r="AY41" s="159">
        <v>1.8262307597740901</v>
      </c>
      <c r="AZ41" s="152"/>
      <c r="BA41" s="160">
        <v>2.60246206552906</v>
      </c>
      <c r="BB41" s="161">
        <v>2.6902468243887498</v>
      </c>
      <c r="BC41" s="162">
        <v>2.6383847803001501</v>
      </c>
      <c r="BD41" s="152"/>
      <c r="BE41" s="163">
        <v>1.89344752287755</v>
      </c>
      <c r="BF41" s="39"/>
      <c r="BG41" s="39"/>
      <c r="BH41" s="39"/>
      <c r="BI41" s="39"/>
      <c r="BJ41" s="39"/>
      <c r="BK41" s="39"/>
      <c r="BL41" s="39"/>
    </row>
    <row r="42" spans="1:64" x14ac:dyDescent="0.2">
      <c r="A42" s="20" t="s">
        <v>32</v>
      </c>
      <c r="B42" s="2" t="str">
        <f t="shared" si="0"/>
        <v>Southwest Virginia - Heart of Appalachia</v>
      </c>
      <c r="C42" s="2"/>
      <c r="D42" s="23" t="s">
        <v>93</v>
      </c>
      <c r="E42" s="26" t="s">
        <v>94</v>
      </c>
      <c r="F42" s="2"/>
      <c r="G42" s="179">
        <v>91.793491204330095</v>
      </c>
      <c r="H42" s="174">
        <v>92.436617812852305</v>
      </c>
      <c r="I42" s="174">
        <v>91.445352941176395</v>
      </c>
      <c r="J42" s="174">
        <v>89.636802800466697</v>
      </c>
      <c r="K42" s="174">
        <v>93.562147435897401</v>
      </c>
      <c r="L42" s="180">
        <v>91.812632935113598</v>
      </c>
      <c r="M42" s="174"/>
      <c r="N42" s="181">
        <v>100.41670694864</v>
      </c>
      <c r="O42" s="182">
        <v>98.878477103301293</v>
      </c>
      <c r="P42" s="183">
        <v>99.669089026915103</v>
      </c>
      <c r="Q42" s="174"/>
      <c r="R42" s="184">
        <v>94.260411223996101</v>
      </c>
      <c r="S42" s="157"/>
      <c r="T42" s="158">
        <v>4.2236515833600103</v>
      </c>
      <c r="U42" s="152">
        <v>2.3763567805007999</v>
      </c>
      <c r="V42" s="152">
        <v>0.746535735211726</v>
      </c>
      <c r="W42" s="152">
        <v>-3.0193957486460099</v>
      </c>
      <c r="X42" s="152">
        <v>-2.67992615621508</v>
      </c>
      <c r="Y42" s="159">
        <v>6.0129070363709201E-2</v>
      </c>
      <c r="Z42" s="152"/>
      <c r="AA42" s="160">
        <v>0.20292759183513501</v>
      </c>
      <c r="AB42" s="161">
        <v>-0.98755143745129004</v>
      </c>
      <c r="AC42" s="162">
        <v>-0.379595346059105</v>
      </c>
      <c r="AD42" s="152"/>
      <c r="AE42" s="163">
        <v>-3.4977881557254897E-2</v>
      </c>
      <c r="AF42" s="29"/>
      <c r="AG42" s="179">
        <v>88.3761469600895</v>
      </c>
      <c r="AH42" s="174">
        <v>89.863320205998093</v>
      </c>
      <c r="AI42" s="174">
        <v>90.777160566706002</v>
      </c>
      <c r="AJ42" s="174">
        <v>90.287162846085096</v>
      </c>
      <c r="AK42" s="174">
        <v>94.747906390134503</v>
      </c>
      <c r="AL42" s="180">
        <v>90.965416947904501</v>
      </c>
      <c r="AM42" s="174"/>
      <c r="AN42" s="181">
        <v>100.979334008609</v>
      </c>
      <c r="AO42" s="182">
        <v>100.92079820863999</v>
      </c>
      <c r="AP42" s="183">
        <v>100.95064428663601</v>
      </c>
      <c r="AQ42" s="174"/>
      <c r="AR42" s="184">
        <v>94.182103818317898</v>
      </c>
      <c r="AS42" s="157"/>
      <c r="AT42" s="158">
        <v>1.50077318609358</v>
      </c>
      <c r="AU42" s="152">
        <v>-0.91531681215611804</v>
      </c>
      <c r="AV42" s="152">
        <v>0.16340147807088401</v>
      </c>
      <c r="AW42" s="152">
        <v>-0.64016056319544601</v>
      </c>
      <c r="AX42" s="152">
        <v>3.6322051303955201</v>
      </c>
      <c r="AY42" s="159">
        <v>0.78467923629371905</v>
      </c>
      <c r="AZ42" s="152"/>
      <c r="BA42" s="160">
        <v>1.2488738392847101</v>
      </c>
      <c r="BB42" s="161">
        <v>2.00418653816884</v>
      </c>
      <c r="BC42" s="162">
        <v>1.6159490043998901</v>
      </c>
      <c r="BD42" s="152"/>
      <c r="BE42" s="163">
        <v>1.0602954113266401</v>
      </c>
      <c r="BF42" s="39"/>
      <c r="BG42" s="39"/>
      <c r="BH42" s="39"/>
      <c r="BI42" s="39"/>
      <c r="BJ42" s="39"/>
      <c r="BK42" s="39"/>
      <c r="BL42" s="39"/>
    </row>
    <row r="43" spans="1:64" x14ac:dyDescent="0.2">
      <c r="A43" s="21" t="s">
        <v>33</v>
      </c>
      <c r="B43" s="2" t="str">
        <f t="shared" si="0"/>
        <v>Virginia Mountains</v>
      </c>
      <c r="C43" s="2"/>
      <c r="D43" s="24" t="s">
        <v>93</v>
      </c>
      <c r="E43" s="27" t="s">
        <v>94</v>
      </c>
      <c r="F43" s="2"/>
      <c r="G43" s="179">
        <v>114.942540226853</v>
      </c>
      <c r="H43" s="174">
        <v>121.652347193819</v>
      </c>
      <c r="I43" s="174">
        <v>126.56189354092101</v>
      </c>
      <c r="J43" s="174">
        <v>133.40618863548499</v>
      </c>
      <c r="K43" s="174">
        <v>142.85626689510701</v>
      </c>
      <c r="L43" s="180">
        <v>128.93014804039001</v>
      </c>
      <c r="M43" s="174"/>
      <c r="N43" s="181">
        <v>155.655067655236</v>
      </c>
      <c r="O43" s="182">
        <v>156.45650908416701</v>
      </c>
      <c r="P43" s="183">
        <v>156.055751228102</v>
      </c>
      <c r="Q43" s="174"/>
      <c r="R43" s="184">
        <v>137.497172799391</v>
      </c>
      <c r="S43" s="157"/>
      <c r="T43" s="158">
        <v>0.22574417567029001</v>
      </c>
      <c r="U43" s="152">
        <v>1.9487465238077</v>
      </c>
      <c r="V43" s="152">
        <v>0.30747826913105097</v>
      </c>
      <c r="W43" s="152">
        <v>5.7995872535959201</v>
      </c>
      <c r="X43" s="152">
        <v>5.26454495456833</v>
      </c>
      <c r="Y43" s="159">
        <v>3.1143138650992701</v>
      </c>
      <c r="Z43" s="152"/>
      <c r="AA43" s="160">
        <v>2.3903592480174001</v>
      </c>
      <c r="AB43" s="161">
        <v>6.6944528051828902</v>
      </c>
      <c r="AC43" s="162">
        <v>4.4509250971291801</v>
      </c>
      <c r="AD43" s="152"/>
      <c r="AE43" s="163">
        <v>3.8186464963338</v>
      </c>
      <c r="AF43" s="30"/>
      <c r="AG43" s="179">
        <v>119.722467377624</v>
      </c>
      <c r="AH43" s="174">
        <v>123.224753940356</v>
      </c>
      <c r="AI43" s="174">
        <v>126.30590773243399</v>
      </c>
      <c r="AJ43" s="174">
        <v>129.470350849341</v>
      </c>
      <c r="AK43" s="174">
        <v>141.74203559096901</v>
      </c>
      <c r="AL43" s="180">
        <v>128.51891694800801</v>
      </c>
      <c r="AM43" s="174"/>
      <c r="AN43" s="181">
        <v>159.045758771929</v>
      </c>
      <c r="AO43" s="182">
        <v>154.05147655837601</v>
      </c>
      <c r="AP43" s="183">
        <v>156.529357334558</v>
      </c>
      <c r="AQ43" s="174"/>
      <c r="AR43" s="184">
        <v>137.415343767038</v>
      </c>
      <c r="AS43" s="157"/>
      <c r="AT43" s="158">
        <v>3.47415711814527</v>
      </c>
      <c r="AU43" s="152">
        <v>1.48293020705787</v>
      </c>
      <c r="AV43" s="152">
        <v>0.305146710636018</v>
      </c>
      <c r="AW43" s="152">
        <v>2.7178251416771202</v>
      </c>
      <c r="AX43" s="152">
        <v>5.2107781889231299</v>
      </c>
      <c r="AY43" s="159">
        <v>2.6474315945526401</v>
      </c>
      <c r="AZ43" s="152"/>
      <c r="BA43" s="160">
        <v>10.429711940174</v>
      </c>
      <c r="BB43" s="161">
        <v>11.1412597507617</v>
      </c>
      <c r="BC43" s="162">
        <v>10.7580763146227</v>
      </c>
      <c r="BD43" s="152"/>
      <c r="BE43" s="163">
        <v>5.5318874170522001</v>
      </c>
      <c r="BF43" s="39"/>
      <c r="BG43" s="39"/>
      <c r="BH43" s="39"/>
      <c r="BI43" s="39"/>
      <c r="BJ43" s="39"/>
      <c r="BK43" s="39"/>
      <c r="BL43" s="39"/>
    </row>
    <row r="44" spans="1:64" x14ac:dyDescent="0.2">
      <c r="A44" s="20" t="s">
        <v>108</v>
      </c>
      <c r="B44" s="2" t="s">
        <v>17</v>
      </c>
      <c r="D44" s="24" t="s">
        <v>93</v>
      </c>
      <c r="E44" s="27" t="s">
        <v>94</v>
      </c>
      <c r="G44" s="179">
        <v>287.063626609442</v>
      </c>
      <c r="H44" s="174">
        <v>272.89652777777701</v>
      </c>
      <c r="I44" s="174">
        <v>285.37639966273099</v>
      </c>
      <c r="J44" s="174">
        <v>286.28994085532298</v>
      </c>
      <c r="K44" s="174">
        <v>297.136153100775</v>
      </c>
      <c r="L44" s="180">
        <v>285.631425889328</v>
      </c>
      <c r="M44" s="174"/>
      <c r="N44" s="181">
        <v>346.86220588235199</v>
      </c>
      <c r="O44" s="182">
        <v>335.73223370786502</v>
      </c>
      <c r="P44" s="183">
        <v>341.23526016814299</v>
      </c>
      <c r="Q44" s="174"/>
      <c r="R44" s="184">
        <v>302.48374147785898</v>
      </c>
      <c r="S44" s="157"/>
      <c r="T44" s="158">
        <v>2.6940918483520502</v>
      </c>
      <c r="U44" s="152">
        <v>-2.26603162992205</v>
      </c>
      <c r="V44" s="152">
        <v>-2.5877710107571099</v>
      </c>
      <c r="W44" s="152">
        <v>-1.4438913739319299</v>
      </c>
      <c r="X44" s="152">
        <v>1.36772312978017</v>
      </c>
      <c r="Y44" s="159">
        <v>-0.68026483075267896</v>
      </c>
      <c r="Z44" s="152"/>
      <c r="AA44" s="160">
        <v>-3.5549853605644399</v>
      </c>
      <c r="AB44" s="161">
        <v>-8.5125414597321001</v>
      </c>
      <c r="AC44" s="162">
        <v>-6.1089840392324799</v>
      </c>
      <c r="AD44" s="152"/>
      <c r="AE44" s="163">
        <v>-2.25853549145882</v>
      </c>
      <c r="AG44" s="179">
        <v>302.85119862424699</v>
      </c>
      <c r="AH44" s="174">
        <v>297.57400000000001</v>
      </c>
      <c r="AI44" s="174">
        <v>303.28819478908099</v>
      </c>
      <c r="AJ44" s="174">
        <v>297.053345296077</v>
      </c>
      <c r="AK44" s="174">
        <v>312.96786654620502</v>
      </c>
      <c r="AL44" s="180">
        <v>302.78161937059099</v>
      </c>
      <c r="AM44" s="174"/>
      <c r="AN44" s="181">
        <v>372.17194966323899</v>
      </c>
      <c r="AO44" s="182">
        <v>363.02137844909601</v>
      </c>
      <c r="AP44" s="183">
        <v>367.61157963368998</v>
      </c>
      <c r="AQ44" s="174"/>
      <c r="AR44" s="184">
        <v>323.13758258733299</v>
      </c>
      <c r="AS44" s="157"/>
      <c r="AT44" s="158">
        <v>1.2817292386778301</v>
      </c>
      <c r="AU44" s="152">
        <v>2.26590620583596</v>
      </c>
      <c r="AV44" s="152">
        <v>-0.499396829932164</v>
      </c>
      <c r="AW44" s="152">
        <v>-3.9038892956001798</v>
      </c>
      <c r="AX44" s="152">
        <v>-0.31799171282816402</v>
      </c>
      <c r="AY44" s="159">
        <v>-0.40242895336848999</v>
      </c>
      <c r="AZ44" s="152"/>
      <c r="BA44" s="160">
        <v>2.5595286029933302</v>
      </c>
      <c r="BB44" s="161">
        <v>-0.77698229467302904</v>
      </c>
      <c r="BC44" s="162">
        <v>0.881293706290738</v>
      </c>
      <c r="BD44" s="152"/>
      <c r="BE44" s="163">
        <v>0.32454155133471302</v>
      </c>
    </row>
    <row r="45" spans="1:64" x14ac:dyDescent="0.2">
      <c r="A45" s="20" t="s">
        <v>109</v>
      </c>
      <c r="B45" s="2" t="s">
        <v>18</v>
      </c>
      <c r="D45" s="24" t="s">
        <v>93</v>
      </c>
      <c r="E45" s="27" t="s">
        <v>94</v>
      </c>
      <c r="G45" s="179">
        <v>178.458741369829</v>
      </c>
      <c r="H45" s="174">
        <v>194.496947492347</v>
      </c>
      <c r="I45" s="174">
        <v>208.951200455481</v>
      </c>
      <c r="J45" s="174">
        <v>209.78449300699299</v>
      </c>
      <c r="K45" s="174">
        <v>193.94512392116999</v>
      </c>
      <c r="L45" s="180">
        <v>198.42009388559401</v>
      </c>
      <c r="M45" s="174"/>
      <c r="N45" s="181">
        <v>202.099510297688</v>
      </c>
      <c r="O45" s="182">
        <v>203.068476788954</v>
      </c>
      <c r="P45" s="183">
        <v>202.58787286717899</v>
      </c>
      <c r="Q45" s="174"/>
      <c r="R45" s="184">
        <v>199.66262073688901</v>
      </c>
      <c r="S45" s="157"/>
      <c r="T45" s="158">
        <v>0.75231235711725797</v>
      </c>
      <c r="U45" s="152">
        <v>-0.11918719440829301</v>
      </c>
      <c r="V45" s="152">
        <v>2.7111794943116201</v>
      </c>
      <c r="W45" s="152">
        <v>4.2485376204402696</v>
      </c>
      <c r="X45" s="152">
        <v>1.5882907111003799</v>
      </c>
      <c r="Y45" s="159">
        <v>1.88007904675966</v>
      </c>
      <c r="Z45" s="152"/>
      <c r="AA45" s="160">
        <v>0.46442427967966698</v>
      </c>
      <c r="AB45" s="161">
        <v>1.70683600576007</v>
      </c>
      <c r="AC45" s="162">
        <v>1.0843567258343201</v>
      </c>
      <c r="AD45" s="152"/>
      <c r="AE45" s="163">
        <v>1.6581426544823199</v>
      </c>
      <c r="AG45" s="179">
        <v>183.46504572419099</v>
      </c>
      <c r="AH45" s="174">
        <v>199.74962644316801</v>
      </c>
      <c r="AI45" s="174">
        <v>210.70846087082299</v>
      </c>
      <c r="AJ45" s="174">
        <v>208.62220276788801</v>
      </c>
      <c r="AK45" s="174">
        <v>198.826877775122</v>
      </c>
      <c r="AL45" s="180">
        <v>201.16075732330799</v>
      </c>
      <c r="AM45" s="174"/>
      <c r="AN45" s="181">
        <v>211.28317850336001</v>
      </c>
      <c r="AO45" s="182">
        <v>207.05206341683299</v>
      </c>
      <c r="AP45" s="183">
        <v>209.181179578475</v>
      </c>
      <c r="AQ45" s="174"/>
      <c r="AR45" s="184">
        <v>203.66251484112701</v>
      </c>
      <c r="AS45" s="157"/>
      <c r="AT45" s="158">
        <v>1.3379511023707999</v>
      </c>
      <c r="AU45" s="152">
        <v>0.70571430000940905</v>
      </c>
      <c r="AV45" s="152">
        <v>1.56859413726315</v>
      </c>
      <c r="AW45" s="152">
        <v>1.0806527937061901</v>
      </c>
      <c r="AX45" s="152">
        <v>0.35782926565526602</v>
      </c>
      <c r="AY45" s="159">
        <v>0.91316718192355695</v>
      </c>
      <c r="AZ45" s="152"/>
      <c r="BA45" s="160">
        <v>4.0072116991851301</v>
      </c>
      <c r="BB45" s="161">
        <v>3.2773092277994098</v>
      </c>
      <c r="BC45" s="162">
        <v>3.64390670975222</v>
      </c>
      <c r="BD45" s="152"/>
      <c r="BE45" s="163">
        <v>1.7896296084549601</v>
      </c>
    </row>
    <row r="46" spans="1:64" x14ac:dyDescent="0.2">
      <c r="A46" s="20" t="s">
        <v>110</v>
      </c>
      <c r="B46" s="2" t="s">
        <v>19</v>
      </c>
      <c r="D46" s="24" t="s">
        <v>93</v>
      </c>
      <c r="E46" s="27" t="s">
        <v>94</v>
      </c>
      <c r="G46" s="179">
        <v>143.13140087464299</v>
      </c>
      <c r="H46" s="174">
        <v>152.03386590510101</v>
      </c>
      <c r="I46" s="174">
        <v>160.52084025496799</v>
      </c>
      <c r="J46" s="174">
        <v>162.177402560014</v>
      </c>
      <c r="K46" s="174">
        <v>155.016742841221</v>
      </c>
      <c r="L46" s="180">
        <v>155.25773707792499</v>
      </c>
      <c r="M46" s="174"/>
      <c r="N46" s="181">
        <v>167.19646864605599</v>
      </c>
      <c r="O46" s="182">
        <v>166.664535287039</v>
      </c>
      <c r="P46" s="183">
        <v>166.93115927722201</v>
      </c>
      <c r="Q46" s="174"/>
      <c r="R46" s="184">
        <v>158.72909339040501</v>
      </c>
      <c r="S46" s="157"/>
      <c r="T46" s="158">
        <v>-3.4189479629272199</v>
      </c>
      <c r="U46" s="152">
        <v>-2.5994783039482598</v>
      </c>
      <c r="V46" s="152">
        <v>-0.59524251606853495</v>
      </c>
      <c r="W46" s="152">
        <v>0.54641668852593095</v>
      </c>
      <c r="X46" s="152">
        <v>-0.16161968220814901</v>
      </c>
      <c r="Y46" s="159">
        <v>-1.07481834738997</v>
      </c>
      <c r="Z46" s="152"/>
      <c r="AA46" s="160">
        <v>-2.26427454182727E-2</v>
      </c>
      <c r="AB46" s="161">
        <v>-0.55478115584279597</v>
      </c>
      <c r="AC46" s="162">
        <v>-0.288634812631552</v>
      </c>
      <c r="AD46" s="152"/>
      <c r="AE46" s="163">
        <v>-0.79672594090319404</v>
      </c>
      <c r="AG46" s="179">
        <v>146.96130351994799</v>
      </c>
      <c r="AH46" s="174">
        <v>154.866683446612</v>
      </c>
      <c r="AI46" s="174">
        <v>161.30195354421801</v>
      </c>
      <c r="AJ46" s="174">
        <v>161.07915902809199</v>
      </c>
      <c r="AK46" s="174">
        <v>155.67459414224501</v>
      </c>
      <c r="AL46" s="180">
        <v>156.42126565633299</v>
      </c>
      <c r="AM46" s="174"/>
      <c r="AN46" s="181">
        <v>169.40436818460401</v>
      </c>
      <c r="AO46" s="182">
        <v>167.267346875171</v>
      </c>
      <c r="AP46" s="183">
        <v>168.344407636059</v>
      </c>
      <c r="AQ46" s="174"/>
      <c r="AR46" s="184">
        <v>160.11206442876099</v>
      </c>
      <c r="AS46" s="157"/>
      <c r="AT46" s="158">
        <v>-0.68782456592232299</v>
      </c>
      <c r="AU46" s="152">
        <v>-1.2209180290585699</v>
      </c>
      <c r="AV46" s="152">
        <v>-1.1557374541582</v>
      </c>
      <c r="AW46" s="152">
        <v>-1.60107164740028</v>
      </c>
      <c r="AX46" s="152">
        <v>-1.29605097481336</v>
      </c>
      <c r="AY46" s="159">
        <v>-1.2247456465963</v>
      </c>
      <c r="AZ46" s="152"/>
      <c r="BA46" s="160">
        <v>1.8741564674403599</v>
      </c>
      <c r="BB46" s="161">
        <v>1.41329790069073</v>
      </c>
      <c r="BC46" s="162">
        <v>1.6480642118581501</v>
      </c>
      <c r="BD46" s="152"/>
      <c r="BE46" s="163">
        <v>-0.29189467460354201</v>
      </c>
    </row>
    <row r="47" spans="1:64" x14ac:dyDescent="0.2">
      <c r="A47" s="20" t="s">
        <v>111</v>
      </c>
      <c r="B47" s="2" t="s">
        <v>20</v>
      </c>
      <c r="D47" s="24" t="s">
        <v>93</v>
      </c>
      <c r="E47" s="27" t="s">
        <v>94</v>
      </c>
      <c r="G47" s="179">
        <v>119.97951570048301</v>
      </c>
      <c r="H47" s="174">
        <v>125.71234318349499</v>
      </c>
      <c r="I47" s="174">
        <v>130.33685268673</v>
      </c>
      <c r="J47" s="174">
        <v>131.73160823878001</v>
      </c>
      <c r="K47" s="174">
        <v>130.00187004754301</v>
      </c>
      <c r="L47" s="180">
        <v>127.969272304573</v>
      </c>
      <c r="M47" s="174"/>
      <c r="N47" s="181">
        <v>151.250866875762</v>
      </c>
      <c r="O47" s="182">
        <v>150.206931693831</v>
      </c>
      <c r="P47" s="183">
        <v>150.72669548872099</v>
      </c>
      <c r="Q47" s="174"/>
      <c r="R47" s="184">
        <v>135.00885736138</v>
      </c>
      <c r="S47" s="157"/>
      <c r="T47" s="158">
        <v>-2.1656139478157801</v>
      </c>
      <c r="U47" s="152">
        <v>-2.3885136365631001</v>
      </c>
      <c r="V47" s="152">
        <v>-0.84564452784216904</v>
      </c>
      <c r="W47" s="152">
        <v>0.27734303712700298</v>
      </c>
      <c r="X47" s="152">
        <v>0.126037631010051</v>
      </c>
      <c r="Y47" s="159">
        <v>-0.90205804698052505</v>
      </c>
      <c r="Z47" s="152"/>
      <c r="AA47" s="160">
        <v>0.57711693900382999</v>
      </c>
      <c r="AB47" s="161">
        <v>-1.1823343717552699</v>
      </c>
      <c r="AC47" s="162">
        <v>-0.31211596335916097</v>
      </c>
      <c r="AD47" s="152"/>
      <c r="AE47" s="163">
        <v>-0.70698047717020196</v>
      </c>
      <c r="AG47" s="179">
        <v>121.073923622845</v>
      </c>
      <c r="AH47" s="174">
        <v>124.79426114322</v>
      </c>
      <c r="AI47" s="174">
        <v>127.53721963119099</v>
      </c>
      <c r="AJ47" s="174">
        <v>129.15453280301699</v>
      </c>
      <c r="AK47" s="174">
        <v>129.784162119836</v>
      </c>
      <c r="AL47" s="180">
        <v>126.734009148791</v>
      </c>
      <c r="AM47" s="174"/>
      <c r="AN47" s="181">
        <v>152.66301270403801</v>
      </c>
      <c r="AO47" s="182">
        <v>150.61797319368199</v>
      </c>
      <c r="AP47" s="183">
        <v>151.64149169389199</v>
      </c>
      <c r="AQ47" s="174"/>
      <c r="AR47" s="184">
        <v>134.661791433053</v>
      </c>
      <c r="AS47" s="157"/>
      <c r="AT47" s="158">
        <v>-0.28624230872974499</v>
      </c>
      <c r="AU47" s="152">
        <v>-1.3242517161731799</v>
      </c>
      <c r="AV47" s="152">
        <v>-1.73183849486476</v>
      </c>
      <c r="AW47" s="152">
        <v>-2.1168502806384901</v>
      </c>
      <c r="AX47" s="152">
        <v>-1.81729012032862</v>
      </c>
      <c r="AY47" s="159">
        <v>-1.5222296549219601</v>
      </c>
      <c r="AZ47" s="152"/>
      <c r="BA47" s="160">
        <v>1.7212191331664299</v>
      </c>
      <c r="BB47" s="161">
        <v>0.75974619779298702</v>
      </c>
      <c r="BC47" s="162">
        <v>1.2421387977351299</v>
      </c>
      <c r="BD47" s="152"/>
      <c r="BE47" s="163">
        <v>-0.53317169539132203</v>
      </c>
    </row>
    <row r="48" spans="1:64" x14ac:dyDescent="0.2">
      <c r="A48" s="20" t="s">
        <v>112</v>
      </c>
      <c r="B48" s="2" t="s">
        <v>21</v>
      </c>
      <c r="D48" s="24" t="s">
        <v>93</v>
      </c>
      <c r="E48" s="27" t="s">
        <v>94</v>
      </c>
      <c r="G48" s="179">
        <v>86.505266435440603</v>
      </c>
      <c r="H48" s="174">
        <v>89.692619635266595</v>
      </c>
      <c r="I48" s="174">
        <v>91.819220201491504</v>
      </c>
      <c r="J48" s="174">
        <v>93.340666751172506</v>
      </c>
      <c r="K48" s="174">
        <v>93.511955282493005</v>
      </c>
      <c r="L48" s="180">
        <v>91.175688710808899</v>
      </c>
      <c r="M48" s="174"/>
      <c r="N48" s="181">
        <v>112.20154198827601</v>
      </c>
      <c r="O48" s="182">
        <v>113.582851983456</v>
      </c>
      <c r="P48" s="183">
        <v>112.890911971626</v>
      </c>
      <c r="Q48" s="174"/>
      <c r="R48" s="184">
        <v>98.058719338014399</v>
      </c>
      <c r="S48" s="157"/>
      <c r="T48" s="158">
        <v>-1.14486137230478</v>
      </c>
      <c r="U48" s="152">
        <v>-1.21075502669691</v>
      </c>
      <c r="V48" s="152">
        <v>-0.34490303993947802</v>
      </c>
      <c r="W48" s="152">
        <v>0.30267778577124499</v>
      </c>
      <c r="X48" s="152">
        <v>-0.16979583694607001</v>
      </c>
      <c r="Y48" s="159">
        <v>-0.421649855178587</v>
      </c>
      <c r="Z48" s="152"/>
      <c r="AA48" s="160">
        <v>2.7958835622224201</v>
      </c>
      <c r="AB48" s="161">
        <v>1.75526269888741</v>
      </c>
      <c r="AC48" s="162">
        <v>2.2621843664979799</v>
      </c>
      <c r="AD48" s="152"/>
      <c r="AE48" s="163">
        <v>0.64281391653145303</v>
      </c>
      <c r="AG48" s="179">
        <v>87.516455811919897</v>
      </c>
      <c r="AH48" s="174">
        <v>89.357893758765698</v>
      </c>
      <c r="AI48" s="174">
        <v>90.715129841771002</v>
      </c>
      <c r="AJ48" s="174">
        <v>91.479690914819102</v>
      </c>
      <c r="AK48" s="174">
        <v>92.7176909938145</v>
      </c>
      <c r="AL48" s="180">
        <v>90.466429845949406</v>
      </c>
      <c r="AM48" s="174"/>
      <c r="AN48" s="181">
        <v>111.254951534372</v>
      </c>
      <c r="AO48" s="182">
        <v>110.10296362704899</v>
      </c>
      <c r="AP48" s="183">
        <v>110.682378284866</v>
      </c>
      <c r="AQ48" s="174"/>
      <c r="AR48" s="184">
        <v>96.877855531170994</v>
      </c>
      <c r="AS48" s="157"/>
      <c r="AT48" s="158">
        <v>0.15289589828841599</v>
      </c>
      <c r="AU48" s="152">
        <v>-0.54195480590569001</v>
      </c>
      <c r="AV48" s="152">
        <v>-0.297458659062251</v>
      </c>
      <c r="AW48" s="152">
        <v>-0.62155889803188002</v>
      </c>
      <c r="AX48" s="152">
        <v>-1.77161484983879</v>
      </c>
      <c r="AY48" s="159">
        <v>-0.63001982264286005</v>
      </c>
      <c r="AZ48" s="152"/>
      <c r="BA48" s="160">
        <v>2.6058021311364299</v>
      </c>
      <c r="BB48" s="161">
        <v>1.4344685471083201</v>
      </c>
      <c r="BC48" s="162">
        <v>2.0228185815881998</v>
      </c>
      <c r="BD48" s="152"/>
      <c r="BE48" s="163">
        <v>0.38078823023737901</v>
      </c>
    </row>
    <row r="49" spans="1:57" x14ac:dyDescent="0.2">
      <c r="A49" s="21" t="s">
        <v>113</v>
      </c>
      <c r="B49" s="2" t="s">
        <v>22</v>
      </c>
      <c r="D49" s="24" t="s">
        <v>93</v>
      </c>
      <c r="E49" s="27" t="s">
        <v>94</v>
      </c>
      <c r="G49" s="179">
        <v>67.943831012445301</v>
      </c>
      <c r="H49" s="174">
        <v>69.052895122077601</v>
      </c>
      <c r="I49" s="174">
        <v>69.159698386196297</v>
      </c>
      <c r="J49" s="174">
        <v>69.766131117942706</v>
      </c>
      <c r="K49" s="174">
        <v>70.587611391856697</v>
      </c>
      <c r="L49" s="180">
        <v>69.346720642169103</v>
      </c>
      <c r="M49" s="174"/>
      <c r="N49" s="181">
        <v>84.575691773476294</v>
      </c>
      <c r="O49" s="182">
        <v>87.637580991345999</v>
      </c>
      <c r="P49" s="183">
        <v>86.120000721693998</v>
      </c>
      <c r="Q49" s="174"/>
      <c r="R49" s="184">
        <v>74.723092163313297</v>
      </c>
      <c r="S49" s="157"/>
      <c r="T49" s="158">
        <v>-1.39852130161052</v>
      </c>
      <c r="U49" s="152">
        <v>-1.78723921163863</v>
      </c>
      <c r="V49" s="152">
        <v>-2.1897692090086398</v>
      </c>
      <c r="W49" s="152">
        <v>-1.0962006308355701</v>
      </c>
      <c r="X49" s="152">
        <v>-7.3093873565944698E-2</v>
      </c>
      <c r="Y49" s="159">
        <v>-1.2828212541016399</v>
      </c>
      <c r="Z49" s="152"/>
      <c r="AA49" s="160">
        <v>-1.06756945988009</v>
      </c>
      <c r="AB49" s="161">
        <v>-2.4549094332186998</v>
      </c>
      <c r="AC49" s="162">
        <v>-1.7796489880497099</v>
      </c>
      <c r="AD49" s="152"/>
      <c r="AE49" s="163">
        <v>-1.3709733487661699</v>
      </c>
      <c r="AG49" s="179">
        <v>68.418376402921098</v>
      </c>
      <c r="AH49" s="174">
        <v>67.886939241288701</v>
      </c>
      <c r="AI49" s="174">
        <v>68.325767427947895</v>
      </c>
      <c r="AJ49" s="174">
        <v>68.448015326398902</v>
      </c>
      <c r="AK49" s="174">
        <v>70.859461462686198</v>
      </c>
      <c r="AL49" s="180">
        <v>68.814691480097693</v>
      </c>
      <c r="AM49" s="174"/>
      <c r="AN49" s="181">
        <v>87.872822813307394</v>
      </c>
      <c r="AO49" s="182">
        <v>86.995654506900905</v>
      </c>
      <c r="AP49" s="183">
        <v>87.434737403057895</v>
      </c>
      <c r="AQ49" s="174"/>
      <c r="AR49" s="184">
        <v>74.767835424930297</v>
      </c>
      <c r="AS49" s="157"/>
      <c r="AT49" s="158">
        <v>0.37019143341294097</v>
      </c>
      <c r="AU49" s="152">
        <v>-1.9354760631843799</v>
      </c>
      <c r="AV49" s="152">
        <v>-1.8460619411718899</v>
      </c>
      <c r="AW49" s="152">
        <v>-3.0851585227590599</v>
      </c>
      <c r="AX49" s="152">
        <v>-5.4244026542143002</v>
      </c>
      <c r="AY49" s="159">
        <v>-2.5204755828979399</v>
      </c>
      <c r="AZ49" s="152"/>
      <c r="BA49" s="160">
        <v>1.0036913889996699</v>
      </c>
      <c r="BB49" s="161">
        <v>-0.62268604918521797</v>
      </c>
      <c r="BC49" s="162">
        <v>0.18803777471451</v>
      </c>
      <c r="BD49" s="152"/>
      <c r="BE49" s="163">
        <v>-1.50858746551661</v>
      </c>
    </row>
    <row r="50" spans="1:57" x14ac:dyDescent="0.2">
      <c r="A50" s="33" t="s">
        <v>48</v>
      </c>
      <c r="B50" t="s">
        <v>48</v>
      </c>
      <c r="D50" s="24" t="s">
        <v>93</v>
      </c>
      <c r="E50" s="27" t="s">
        <v>94</v>
      </c>
      <c r="G50" s="179">
        <v>116.510796766743</v>
      </c>
      <c r="H50" s="174">
        <v>127.91708834508501</v>
      </c>
      <c r="I50" s="174">
        <v>137.823273647333</v>
      </c>
      <c r="J50" s="174">
        <v>146.575113636363</v>
      </c>
      <c r="K50" s="174">
        <v>147.45740274599501</v>
      </c>
      <c r="L50" s="180">
        <v>136.85649228983499</v>
      </c>
      <c r="M50" s="174"/>
      <c r="N50" s="181">
        <v>163.82393090909</v>
      </c>
      <c r="O50" s="182">
        <v>168.20457651762899</v>
      </c>
      <c r="P50" s="183">
        <v>166.014651881476</v>
      </c>
      <c r="Q50" s="174"/>
      <c r="R50" s="184">
        <v>145.989273472641</v>
      </c>
      <c r="S50" s="157"/>
      <c r="T50" s="158">
        <v>0.83072551270905104</v>
      </c>
      <c r="U50" s="152">
        <v>3.7799662822026301</v>
      </c>
      <c r="V50" s="152">
        <v>0.93681973091168602</v>
      </c>
      <c r="W50" s="152">
        <v>1.32449548568528</v>
      </c>
      <c r="X50" s="152">
        <v>0.38748871685477299</v>
      </c>
      <c r="Y50" s="159">
        <v>1.7069591735417999</v>
      </c>
      <c r="Z50" s="152"/>
      <c r="AA50" s="160">
        <v>2.5029993575946499</v>
      </c>
      <c r="AB50" s="161">
        <v>3.3012109275329</v>
      </c>
      <c r="AC50" s="162">
        <v>2.8974994795370401</v>
      </c>
      <c r="AD50" s="152"/>
      <c r="AE50" s="163">
        <v>2.4115293799147399</v>
      </c>
      <c r="AG50" s="179">
        <v>116.44471826895099</v>
      </c>
      <c r="AH50" s="174">
        <v>125.572074746396</v>
      </c>
      <c r="AI50" s="174">
        <v>129.04105087150299</v>
      </c>
      <c r="AJ50" s="174">
        <v>130.89502857726001</v>
      </c>
      <c r="AK50" s="174">
        <v>134.40021514723401</v>
      </c>
      <c r="AL50" s="180">
        <v>127.894338874113</v>
      </c>
      <c r="AM50" s="174"/>
      <c r="AN50" s="181">
        <v>151.96114652853799</v>
      </c>
      <c r="AO50" s="182">
        <v>153.03661714170201</v>
      </c>
      <c r="AP50" s="183">
        <v>152.49497015000199</v>
      </c>
      <c r="AQ50" s="174"/>
      <c r="AR50" s="184">
        <v>135.432260003381</v>
      </c>
      <c r="AS50" s="157"/>
      <c r="AT50" s="158">
        <v>1.17001739173953</v>
      </c>
      <c r="AU50" s="152">
        <v>2.7508420164244098</v>
      </c>
      <c r="AV50" s="152">
        <v>1.66825439879648</v>
      </c>
      <c r="AW50" s="152">
        <v>0.63794380679009299</v>
      </c>
      <c r="AX50" s="152">
        <v>1.50560060506579</v>
      </c>
      <c r="AY50" s="159">
        <v>1.68116648120474</v>
      </c>
      <c r="AZ50" s="152"/>
      <c r="BA50" s="160">
        <v>8.2709651053537296</v>
      </c>
      <c r="BB50" s="161">
        <v>7.44681678438684</v>
      </c>
      <c r="BC50" s="162">
        <v>7.8498763961975397</v>
      </c>
      <c r="BD50" s="152"/>
      <c r="BE50" s="163">
        <v>3.83491648289862</v>
      </c>
    </row>
    <row r="51" spans="1:57" x14ac:dyDescent="0.2">
      <c r="A51" s="144" t="s">
        <v>53</v>
      </c>
      <c r="B51" t="s">
        <v>53</v>
      </c>
      <c r="D51" s="24" t="s">
        <v>93</v>
      </c>
      <c r="E51" s="27" t="s">
        <v>94</v>
      </c>
      <c r="G51" s="179">
        <v>94.7282908318154</v>
      </c>
      <c r="H51" s="174">
        <v>100.376272773279</v>
      </c>
      <c r="I51" s="174">
        <v>101.21134966378401</v>
      </c>
      <c r="J51" s="174">
        <v>98.512330316741995</v>
      </c>
      <c r="K51" s="174">
        <v>98.990295639319996</v>
      </c>
      <c r="L51" s="180">
        <v>98.927841826502799</v>
      </c>
      <c r="M51" s="174"/>
      <c r="N51" s="181">
        <v>113.10976707726699</v>
      </c>
      <c r="O51" s="182">
        <v>114.360061175442</v>
      </c>
      <c r="P51" s="183">
        <v>113.742657597876</v>
      </c>
      <c r="Q51" s="174"/>
      <c r="R51" s="184">
        <v>103.629851872652</v>
      </c>
      <c r="S51" s="157"/>
      <c r="T51" s="158">
        <v>-5.18520332763367</v>
      </c>
      <c r="U51" s="152">
        <v>-3.4755731358343702</v>
      </c>
      <c r="V51" s="152">
        <v>-3.17739415809731</v>
      </c>
      <c r="W51" s="152">
        <v>-4.3502448333711197</v>
      </c>
      <c r="X51" s="152">
        <v>-2.7035766050879801</v>
      </c>
      <c r="Y51" s="159">
        <v>-3.7122620608063199</v>
      </c>
      <c r="Z51" s="152"/>
      <c r="AA51" s="160">
        <v>-4.9617040553200402</v>
      </c>
      <c r="AB51" s="161">
        <v>-4.8682505689817104</v>
      </c>
      <c r="AC51" s="162">
        <v>-4.91602062571656</v>
      </c>
      <c r="AD51" s="152"/>
      <c r="AE51" s="163">
        <v>-4.3433604577707303</v>
      </c>
      <c r="AG51" s="179">
        <v>95.168216295382706</v>
      </c>
      <c r="AH51" s="174">
        <v>98.497079284230196</v>
      </c>
      <c r="AI51" s="174">
        <v>99.010815370797999</v>
      </c>
      <c r="AJ51" s="174">
        <v>98.399281810583105</v>
      </c>
      <c r="AK51" s="174">
        <v>99.482101376088806</v>
      </c>
      <c r="AL51" s="180">
        <v>98.215370006811099</v>
      </c>
      <c r="AM51" s="174"/>
      <c r="AN51" s="181">
        <v>114.086988312191</v>
      </c>
      <c r="AO51" s="182">
        <v>115.884842564802</v>
      </c>
      <c r="AP51" s="183">
        <v>114.99263675848</v>
      </c>
      <c r="AQ51" s="174"/>
      <c r="AR51" s="184">
        <v>103.701176576333</v>
      </c>
      <c r="AS51" s="157"/>
      <c r="AT51" s="158">
        <v>-3.9101788335785699</v>
      </c>
      <c r="AU51" s="152">
        <v>-3.1620111103902602</v>
      </c>
      <c r="AV51" s="152">
        <v>-3.6523797793199502</v>
      </c>
      <c r="AW51" s="152">
        <v>-3.7395259809822701</v>
      </c>
      <c r="AX51" s="152">
        <v>-3.6711475264305098</v>
      </c>
      <c r="AY51" s="159">
        <v>-3.6077567864142099</v>
      </c>
      <c r="AZ51" s="152"/>
      <c r="BA51" s="160">
        <v>-4.4472921856413503</v>
      </c>
      <c r="BB51" s="161">
        <v>-3.85912043072444</v>
      </c>
      <c r="BC51" s="162">
        <v>-4.1540934834518701</v>
      </c>
      <c r="BD51" s="152"/>
      <c r="BE51" s="163">
        <v>-3.9197065918332301</v>
      </c>
    </row>
    <row r="52" spans="1:57" x14ac:dyDescent="0.2">
      <c r="A52" s="145" t="s">
        <v>60</v>
      </c>
      <c r="B52" t="s">
        <v>60</v>
      </c>
      <c r="D52" s="24" t="s">
        <v>93</v>
      </c>
      <c r="E52" s="27" t="s">
        <v>94</v>
      </c>
      <c r="G52" s="185">
        <v>101.057407407407</v>
      </c>
      <c r="H52" s="186">
        <v>110.045749478079</v>
      </c>
      <c r="I52" s="186">
        <v>113.923061902783</v>
      </c>
      <c r="J52" s="186">
        <v>112.995258371227</v>
      </c>
      <c r="K52" s="186">
        <v>107.84823794502</v>
      </c>
      <c r="L52" s="187">
        <v>109.69290383237799</v>
      </c>
      <c r="M52" s="174"/>
      <c r="N52" s="188">
        <v>108.53925809352501</v>
      </c>
      <c r="O52" s="189">
        <v>107.425882638215</v>
      </c>
      <c r="P52" s="190">
        <v>108.003611759216</v>
      </c>
      <c r="Q52" s="174"/>
      <c r="R52" s="191">
        <v>109.22439691989101</v>
      </c>
      <c r="S52" s="157"/>
      <c r="T52" s="164">
        <v>0.72301440568453501</v>
      </c>
      <c r="U52" s="165">
        <v>0.37577836852066399</v>
      </c>
      <c r="V52" s="165">
        <v>0.37999898679868699</v>
      </c>
      <c r="W52" s="165">
        <v>1.3009122286936601</v>
      </c>
      <c r="X52" s="165">
        <v>-0.95098286699319501</v>
      </c>
      <c r="Y52" s="166">
        <v>0.313950779487075</v>
      </c>
      <c r="Z52" s="152"/>
      <c r="AA52" s="167">
        <v>-2.3137531383226602</v>
      </c>
      <c r="AB52" s="168">
        <v>0.41484505959823997</v>
      </c>
      <c r="AC52" s="169">
        <v>-1.07192817950778</v>
      </c>
      <c r="AD52" s="152"/>
      <c r="AE52" s="170">
        <v>-6.9935200324090799E-2</v>
      </c>
      <c r="AG52" s="185">
        <v>96.712709004448499</v>
      </c>
      <c r="AH52" s="186">
        <v>104.33550872968</v>
      </c>
      <c r="AI52" s="186">
        <v>107.958978069183</v>
      </c>
      <c r="AJ52" s="186">
        <v>107.96154133635299</v>
      </c>
      <c r="AK52" s="186">
        <v>106.177510155316</v>
      </c>
      <c r="AL52" s="187">
        <v>105.064542206997</v>
      </c>
      <c r="AM52" s="174"/>
      <c r="AN52" s="188">
        <v>111.459345555555</v>
      </c>
      <c r="AO52" s="189">
        <v>110.134340165822</v>
      </c>
      <c r="AP52" s="190">
        <v>110.80868129382399</v>
      </c>
      <c r="AQ52" s="174"/>
      <c r="AR52" s="191">
        <v>106.799340096321</v>
      </c>
      <c r="AS52" s="157"/>
      <c r="AT52" s="164">
        <v>-3.0876560537046802</v>
      </c>
      <c r="AU52" s="165">
        <v>-2.65642438030984</v>
      </c>
      <c r="AV52" s="165">
        <v>-1.1446062341871801</v>
      </c>
      <c r="AW52" s="165">
        <v>-2.5795225117002598</v>
      </c>
      <c r="AX52" s="165">
        <v>-2.93109052931388</v>
      </c>
      <c r="AY52" s="166">
        <v>-2.41777875957199</v>
      </c>
      <c r="AZ52" s="152"/>
      <c r="BA52" s="167">
        <v>-0.52603165334289304</v>
      </c>
      <c r="BB52" s="168">
        <v>0.55395712557070498</v>
      </c>
      <c r="BC52" s="169">
        <v>-2.3305216848579599E-2</v>
      </c>
      <c r="BD52" s="152"/>
      <c r="BE52" s="170">
        <v>-1.6793345401339199</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21" activePane="bottomRight" state="frozen"/>
      <selection sqref="A1:A3"/>
      <selection pane="topRight" sqref="A1:A3"/>
      <selection pane="bottomLeft" sqref="A1:A3"/>
      <selection pane="bottomRight" sqref="A1:A3"/>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16" t="s">
        <v>81</v>
      </c>
      <c r="E2" s="217"/>
      <c r="G2" s="218" t="s">
        <v>118</v>
      </c>
      <c r="H2" s="219"/>
      <c r="I2" s="219"/>
      <c r="J2" s="219"/>
      <c r="K2" s="219"/>
      <c r="L2" s="219"/>
      <c r="M2" s="219"/>
      <c r="N2" s="219"/>
      <c r="O2" s="219"/>
      <c r="P2" s="219"/>
      <c r="Q2" s="219"/>
      <c r="R2" s="219"/>
      <c r="T2" s="218" t="s">
        <v>119</v>
      </c>
      <c r="U2" s="219"/>
      <c r="V2" s="219"/>
      <c r="W2" s="219"/>
      <c r="X2" s="219"/>
      <c r="Y2" s="219"/>
      <c r="Z2" s="219"/>
      <c r="AA2" s="219"/>
      <c r="AB2" s="219"/>
      <c r="AC2" s="219"/>
      <c r="AD2" s="219"/>
      <c r="AE2" s="219"/>
      <c r="AF2" s="3"/>
      <c r="AG2" s="218" t="s">
        <v>120</v>
      </c>
      <c r="AH2" s="219"/>
      <c r="AI2" s="219"/>
      <c r="AJ2" s="219"/>
      <c r="AK2" s="219"/>
      <c r="AL2" s="219"/>
      <c r="AM2" s="219"/>
      <c r="AN2" s="219"/>
      <c r="AO2" s="219"/>
      <c r="AP2" s="219"/>
      <c r="AQ2" s="219"/>
      <c r="AR2" s="219"/>
      <c r="AT2" s="218" t="s">
        <v>121</v>
      </c>
      <c r="AU2" s="219"/>
      <c r="AV2" s="219"/>
      <c r="AW2" s="219"/>
      <c r="AX2" s="219"/>
      <c r="AY2" s="219"/>
      <c r="AZ2" s="219"/>
      <c r="BA2" s="219"/>
      <c r="BB2" s="219"/>
      <c r="BC2" s="219"/>
      <c r="BD2" s="219"/>
      <c r="BE2" s="219"/>
    </row>
    <row r="3" spans="1:57" x14ac:dyDescent="0.2">
      <c r="A3" s="31"/>
      <c r="B3" s="31"/>
      <c r="C3" s="2"/>
      <c r="D3" s="220" t="s">
        <v>86</v>
      </c>
      <c r="E3" s="222" t="s">
        <v>87</v>
      </c>
      <c r="F3" s="4"/>
      <c r="G3" s="224" t="s">
        <v>65</v>
      </c>
      <c r="H3" s="226" t="s">
        <v>66</v>
      </c>
      <c r="I3" s="226" t="s">
        <v>88</v>
      </c>
      <c r="J3" s="226" t="s">
        <v>68</v>
      </c>
      <c r="K3" s="226" t="s">
        <v>89</v>
      </c>
      <c r="L3" s="228" t="s">
        <v>90</v>
      </c>
      <c r="M3" s="4"/>
      <c r="N3" s="224" t="s">
        <v>70</v>
      </c>
      <c r="O3" s="226" t="s">
        <v>71</v>
      </c>
      <c r="P3" s="228" t="s">
        <v>91</v>
      </c>
      <c r="Q3" s="2"/>
      <c r="R3" s="230" t="s">
        <v>92</v>
      </c>
      <c r="S3" s="2"/>
      <c r="T3" s="224" t="s">
        <v>65</v>
      </c>
      <c r="U3" s="226" t="s">
        <v>66</v>
      </c>
      <c r="V3" s="226" t="s">
        <v>88</v>
      </c>
      <c r="W3" s="226" t="s">
        <v>68</v>
      </c>
      <c r="X3" s="226" t="s">
        <v>89</v>
      </c>
      <c r="Y3" s="228" t="s">
        <v>90</v>
      </c>
      <c r="Z3" s="2"/>
      <c r="AA3" s="224" t="s">
        <v>70</v>
      </c>
      <c r="AB3" s="226" t="s">
        <v>71</v>
      </c>
      <c r="AC3" s="228" t="s">
        <v>91</v>
      </c>
      <c r="AD3" s="1"/>
      <c r="AE3" s="232" t="s">
        <v>92</v>
      </c>
      <c r="AF3" s="36"/>
      <c r="AG3" s="224" t="s">
        <v>65</v>
      </c>
      <c r="AH3" s="226" t="s">
        <v>66</v>
      </c>
      <c r="AI3" s="226" t="s">
        <v>88</v>
      </c>
      <c r="AJ3" s="226" t="s">
        <v>68</v>
      </c>
      <c r="AK3" s="226" t="s">
        <v>89</v>
      </c>
      <c r="AL3" s="228" t="s">
        <v>90</v>
      </c>
      <c r="AM3" s="4"/>
      <c r="AN3" s="224" t="s">
        <v>70</v>
      </c>
      <c r="AO3" s="226" t="s">
        <v>71</v>
      </c>
      <c r="AP3" s="228" t="s">
        <v>91</v>
      </c>
      <c r="AQ3" s="2"/>
      <c r="AR3" s="230" t="s">
        <v>92</v>
      </c>
      <c r="AS3" s="2"/>
      <c r="AT3" s="224" t="s">
        <v>65</v>
      </c>
      <c r="AU3" s="226" t="s">
        <v>66</v>
      </c>
      <c r="AV3" s="226" t="s">
        <v>88</v>
      </c>
      <c r="AW3" s="226" t="s">
        <v>68</v>
      </c>
      <c r="AX3" s="226" t="s">
        <v>89</v>
      </c>
      <c r="AY3" s="228" t="s">
        <v>90</v>
      </c>
      <c r="AZ3" s="2"/>
      <c r="BA3" s="224" t="s">
        <v>70</v>
      </c>
      <c r="BB3" s="226" t="s">
        <v>71</v>
      </c>
      <c r="BC3" s="228" t="s">
        <v>91</v>
      </c>
      <c r="BD3" s="1"/>
      <c r="BE3" s="232" t="s">
        <v>92</v>
      </c>
    </row>
    <row r="4" spans="1:57" x14ac:dyDescent="0.2">
      <c r="A4" s="31"/>
      <c r="B4" s="31"/>
      <c r="C4" s="2"/>
      <c r="D4" s="221"/>
      <c r="E4" s="223"/>
      <c r="F4" s="4"/>
      <c r="G4" s="234"/>
      <c r="H4" s="235"/>
      <c r="I4" s="235"/>
      <c r="J4" s="235"/>
      <c r="K4" s="235"/>
      <c r="L4" s="236"/>
      <c r="M4" s="4"/>
      <c r="N4" s="234"/>
      <c r="O4" s="235"/>
      <c r="P4" s="236"/>
      <c r="Q4" s="2"/>
      <c r="R4" s="237"/>
      <c r="S4" s="2"/>
      <c r="T4" s="234"/>
      <c r="U4" s="235"/>
      <c r="V4" s="235"/>
      <c r="W4" s="235"/>
      <c r="X4" s="235"/>
      <c r="Y4" s="236"/>
      <c r="Z4" s="2"/>
      <c r="AA4" s="234"/>
      <c r="AB4" s="235"/>
      <c r="AC4" s="236"/>
      <c r="AD4" s="1"/>
      <c r="AE4" s="238"/>
      <c r="AF4" s="37"/>
      <c r="AG4" s="234"/>
      <c r="AH4" s="235"/>
      <c r="AI4" s="235"/>
      <c r="AJ4" s="235"/>
      <c r="AK4" s="235"/>
      <c r="AL4" s="236"/>
      <c r="AM4" s="4"/>
      <c r="AN4" s="234"/>
      <c r="AO4" s="235"/>
      <c r="AP4" s="236"/>
      <c r="AQ4" s="2"/>
      <c r="AR4" s="237"/>
      <c r="AS4" s="2"/>
      <c r="AT4" s="234"/>
      <c r="AU4" s="235"/>
      <c r="AV4" s="235"/>
      <c r="AW4" s="235"/>
      <c r="AX4" s="235"/>
      <c r="AY4" s="236"/>
      <c r="AZ4" s="2"/>
      <c r="BA4" s="234"/>
      <c r="BB4" s="235"/>
      <c r="BC4" s="236"/>
      <c r="BD4" s="1"/>
      <c r="BE4" s="238"/>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93</v>
      </c>
      <c r="E6" s="25" t="s">
        <v>94</v>
      </c>
      <c r="F6" s="2"/>
      <c r="G6" s="171">
        <v>88.945055354005206</v>
      </c>
      <c r="H6" s="172">
        <v>109.23398592773501</v>
      </c>
      <c r="I6" s="172">
        <v>119.59537889007299</v>
      </c>
      <c r="J6" s="172">
        <v>118.626051708265</v>
      </c>
      <c r="K6" s="172">
        <v>113.840888878485</v>
      </c>
      <c r="L6" s="173">
        <v>110.048392727012</v>
      </c>
      <c r="M6" s="174"/>
      <c r="N6" s="175">
        <v>137.00163745722199</v>
      </c>
      <c r="O6" s="176">
        <v>142.53523668898899</v>
      </c>
      <c r="P6" s="177">
        <v>139.76843707310499</v>
      </c>
      <c r="Q6" s="174"/>
      <c r="R6" s="178">
        <v>118.53986923075399</v>
      </c>
      <c r="S6" s="157"/>
      <c r="T6" s="149">
        <v>-3.6985856131222401</v>
      </c>
      <c r="U6" s="150">
        <v>-3.2106371179710802</v>
      </c>
      <c r="V6" s="150">
        <v>-3.22593654111057</v>
      </c>
      <c r="W6" s="150">
        <v>-4.02388018082336</v>
      </c>
      <c r="X6" s="150">
        <v>-4.3403776908333898</v>
      </c>
      <c r="Y6" s="151">
        <v>-3.70389081924918</v>
      </c>
      <c r="Z6" s="152"/>
      <c r="AA6" s="153">
        <v>-2.5872699512258901</v>
      </c>
      <c r="AB6" s="154">
        <v>-2.4770252239615398</v>
      </c>
      <c r="AC6" s="155">
        <v>-2.5310875697698099</v>
      </c>
      <c r="AD6" s="152"/>
      <c r="AE6" s="156">
        <v>-3.3119340113404898</v>
      </c>
      <c r="AG6" s="171">
        <v>82.914625279755498</v>
      </c>
      <c r="AH6" s="172">
        <v>97.277600169513505</v>
      </c>
      <c r="AI6" s="172">
        <v>106.20454316299499</v>
      </c>
      <c r="AJ6" s="172">
        <v>105.982884634923</v>
      </c>
      <c r="AK6" s="172">
        <v>107.38621212410401</v>
      </c>
      <c r="AL6" s="173">
        <v>99.953762962880205</v>
      </c>
      <c r="AM6" s="174"/>
      <c r="AN6" s="175">
        <v>133.26100643353701</v>
      </c>
      <c r="AO6" s="176">
        <v>134.23899008428501</v>
      </c>
      <c r="AP6" s="177">
        <v>133.74999825891101</v>
      </c>
      <c r="AQ6" s="174"/>
      <c r="AR6" s="178">
        <v>109.610246172462</v>
      </c>
      <c r="AS6" s="157"/>
      <c r="AT6" s="149">
        <v>-2.1800259948341698</v>
      </c>
      <c r="AU6" s="150">
        <v>-2.5759087887816299</v>
      </c>
      <c r="AV6" s="150">
        <v>-1.6902180872794299</v>
      </c>
      <c r="AW6" s="150">
        <v>-4.0893428042726798</v>
      </c>
      <c r="AX6" s="150">
        <v>-5.2741494009992103</v>
      </c>
      <c r="AY6" s="151">
        <v>-3.2417854426261798</v>
      </c>
      <c r="AZ6" s="152"/>
      <c r="BA6" s="153">
        <v>0.52980283133811801</v>
      </c>
      <c r="BB6" s="154">
        <v>-0.26164340153646598</v>
      </c>
      <c r="BC6" s="155">
        <v>0.13106868096631499</v>
      </c>
      <c r="BD6" s="152"/>
      <c r="BE6" s="156">
        <v>-2.0918099124457799</v>
      </c>
    </row>
    <row r="7" spans="1:57" x14ac:dyDescent="0.2">
      <c r="A7" s="19" t="s">
        <v>95</v>
      </c>
      <c r="B7" s="2" t="str">
        <f>TRIM(A7)</f>
        <v>Virginia</v>
      </c>
      <c r="C7" s="9"/>
      <c r="D7" s="23" t="s">
        <v>93</v>
      </c>
      <c r="E7" s="26" t="s">
        <v>94</v>
      </c>
      <c r="F7" s="2"/>
      <c r="G7" s="179">
        <v>71.726924151973193</v>
      </c>
      <c r="H7" s="174">
        <v>94.503931739596993</v>
      </c>
      <c r="I7" s="174">
        <v>105.247857512495</v>
      </c>
      <c r="J7" s="174">
        <v>107.96195059949</v>
      </c>
      <c r="K7" s="174">
        <v>99.054495780564807</v>
      </c>
      <c r="L7" s="180">
        <v>95.6990319568243</v>
      </c>
      <c r="M7" s="174"/>
      <c r="N7" s="181">
        <v>117.11969321946501</v>
      </c>
      <c r="O7" s="182">
        <v>118.19470608580799</v>
      </c>
      <c r="P7" s="183">
        <v>117.657199652637</v>
      </c>
      <c r="Q7" s="174"/>
      <c r="R7" s="184">
        <v>101.97279415562799</v>
      </c>
      <c r="S7" s="157"/>
      <c r="T7" s="158">
        <v>-0.86772852136378298</v>
      </c>
      <c r="U7" s="152">
        <v>-2.9983367608867799</v>
      </c>
      <c r="V7" s="152">
        <v>-0.82531001140999705</v>
      </c>
      <c r="W7" s="152">
        <v>2.4235289029486098</v>
      </c>
      <c r="X7" s="152">
        <v>3.7617069936442502</v>
      </c>
      <c r="Y7" s="159">
        <v>0.36092735501288598</v>
      </c>
      <c r="Z7" s="152"/>
      <c r="AA7" s="160">
        <v>3.0996224671186301</v>
      </c>
      <c r="AB7" s="161">
        <v>2.2419158492020999</v>
      </c>
      <c r="AC7" s="162">
        <v>2.6670187417409599</v>
      </c>
      <c r="AD7" s="152"/>
      <c r="AE7" s="163">
        <v>1.10962107283728</v>
      </c>
      <c r="AG7" s="179">
        <v>70.819527328709498</v>
      </c>
      <c r="AH7" s="174">
        <v>88.045284542836697</v>
      </c>
      <c r="AI7" s="174">
        <v>96.848455187189003</v>
      </c>
      <c r="AJ7" s="174">
        <v>97.0101681676624</v>
      </c>
      <c r="AK7" s="174">
        <v>93.862340785545001</v>
      </c>
      <c r="AL7" s="180">
        <v>89.318499645126494</v>
      </c>
      <c r="AM7" s="174"/>
      <c r="AN7" s="181">
        <v>117.42217055330499</v>
      </c>
      <c r="AO7" s="182">
        <v>114.64223162122499</v>
      </c>
      <c r="AP7" s="183">
        <v>116.03220108726499</v>
      </c>
      <c r="AQ7" s="174"/>
      <c r="AR7" s="184">
        <v>96.951715581058806</v>
      </c>
      <c r="AS7" s="157"/>
      <c r="AT7" s="158">
        <v>3.1580910541057801</v>
      </c>
      <c r="AU7" s="152">
        <v>-0.18277157628159399</v>
      </c>
      <c r="AV7" s="152">
        <v>1.19376993177382</v>
      </c>
      <c r="AW7" s="152">
        <v>-0.18805087539774801</v>
      </c>
      <c r="AX7" s="152">
        <v>-0.18962897384713601</v>
      </c>
      <c r="AY7" s="159">
        <v>0.62705387132075396</v>
      </c>
      <c r="AZ7" s="152"/>
      <c r="BA7" s="160">
        <v>6.8272835209851799</v>
      </c>
      <c r="BB7" s="161">
        <v>5.3371131678661303</v>
      </c>
      <c r="BC7" s="162">
        <v>6.0858909329979403</v>
      </c>
      <c r="BD7" s="152"/>
      <c r="BE7" s="163">
        <v>2.4294784462654402</v>
      </c>
    </row>
    <row r="8" spans="1:57" x14ac:dyDescent="0.2">
      <c r="A8" s="20" t="s">
        <v>41</v>
      </c>
      <c r="B8" s="2" t="str">
        <f t="shared" ref="B8:B43" si="0">TRIM(A8)</f>
        <v>Norfolk/Virginia Beach, VA</v>
      </c>
      <c r="C8" s="2"/>
      <c r="D8" s="23" t="s">
        <v>93</v>
      </c>
      <c r="E8" s="26" t="s">
        <v>94</v>
      </c>
      <c r="F8" s="2"/>
      <c r="G8" s="179">
        <v>89.117565829273801</v>
      </c>
      <c r="H8" s="174">
        <v>104.478664837154</v>
      </c>
      <c r="I8" s="174">
        <v>113.64851675890699</v>
      </c>
      <c r="J8" s="174">
        <v>119.448288926011</v>
      </c>
      <c r="K8" s="174">
        <v>119.764281570557</v>
      </c>
      <c r="L8" s="180">
        <v>109.29146358438101</v>
      </c>
      <c r="M8" s="174"/>
      <c r="N8" s="181">
        <v>168.32592788135301</v>
      </c>
      <c r="O8" s="182">
        <v>174.42953803463399</v>
      </c>
      <c r="P8" s="183">
        <v>171.377732957994</v>
      </c>
      <c r="Q8" s="174"/>
      <c r="R8" s="184">
        <v>127.03039769112701</v>
      </c>
      <c r="S8" s="157"/>
      <c r="T8" s="158">
        <v>-9.6569651215186596</v>
      </c>
      <c r="U8" s="152">
        <v>-11.9252607581581</v>
      </c>
      <c r="V8" s="152">
        <v>-7.3815830388130799</v>
      </c>
      <c r="W8" s="152">
        <v>-0.207291674887084</v>
      </c>
      <c r="X8" s="152">
        <v>-0.98410799558331297</v>
      </c>
      <c r="Y8" s="159">
        <v>-5.8847574576029302</v>
      </c>
      <c r="Z8" s="152"/>
      <c r="AA8" s="160">
        <v>1.0063856016655099</v>
      </c>
      <c r="AB8" s="161">
        <v>1.0246377793358299</v>
      </c>
      <c r="AC8" s="162">
        <v>1.01567337889762</v>
      </c>
      <c r="AD8" s="152"/>
      <c r="AE8" s="163">
        <v>-3.3395995899159399</v>
      </c>
      <c r="AG8" s="179">
        <v>92.600445335129805</v>
      </c>
      <c r="AH8" s="174">
        <v>98.912419459628495</v>
      </c>
      <c r="AI8" s="174">
        <v>106.075406305035</v>
      </c>
      <c r="AJ8" s="174">
        <v>106.47221997690001</v>
      </c>
      <c r="AK8" s="174">
        <v>118.696566436739</v>
      </c>
      <c r="AL8" s="180">
        <v>104.55410611165</v>
      </c>
      <c r="AM8" s="174"/>
      <c r="AN8" s="181">
        <v>175.87577308251801</v>
      </c>
      <c r="AO8" s="182">
        <v>171.69840363140901</v>
      </c>
      <c r="AP8" s="183">
        <v>173.78708835696401</v>
      </c>
      <c r="AQ8" s="174"/>
      <c r="AR8" s="184">
        <v>124.33928670626101</v>
      </c>
      <c r="AS8" s="157"/>
      <c r="AT8" s="158">
        <v>4.6179445398803702</v>
      </c>
      <c r="AU8" s="152">
        <v>-4.6261081712510101</v>
      </c>
      <c r="AV8" s="152">
        <v>-2.05311759078013</v>
      </c>
      <c r="AW8" s="152">
        <v>-6.8261492219030897</v>
      </c>
      <c r="AX8" s="152">
        <v>-7.3501331116646798</v>
      </c>
      <c r="AY8" s="159">
        <v>-3.7117373123729398</v>
      </c>
      <c r="AZ8" s="152"/>
      <c r="BA8" s="160">
        <v>6.1247838039822096</v>
      </c>
      <c r="BB8" s="161">
        <v>5.1742118604282199</v>
      </c>
      <c r="BC8" s="162">
        <v>5.6530721456114597</v>
      </c>
      <c r="BD8" s="152"/>
      <c r="BE8" s="163">
        <v>-0.17691672972837999</v>
      </c>
    </row>
    <row r="9" spans="1:57" x14ac:dyDescent="0.2">
      <c r="A9" s="20" t="s">
        <v>96</v>
      </c>
      <c r="B9" s="2" t="s">
        <v>57</v>
      </c>
      <c r="C9" s="2"/>
      <c r="D9" s="23" t="s">
        <v>93</v>
      </c>
      <c r="E9" s="26" t="s">
        <v>94</v>
      </c>
      <c r="F9" s="2"/>
      <c r="G9" s="179">
        <v>65.420034110314205</v>
      </c>
      <c r="H9" s="174">
        <v>88.784223454576505</v>
      </c>
      <c r="I9" s="174">
        <v>101.014322622096</v>
      </c>
      <c r="J9" s="174">
        <v>102.475575670252</v>
      </c>
      <c r="K9" s="174">
        <v>89.352112935450805</v>
      </c>
      <c r="L9" s="180">
        <v>89.409253758538199</v>
      </c>
      <c r="M9" s="174"/>
      <c r="N9" s="181">
        <v>95.1561356557377</v>
      </c>
      <c r="O9" s="182">
        <v>93.014213998463106</v>
      </c>
      <c r="P9" s="183">
        <v>94.085174827100403</v>
      </c>
      <c r="Q9" s="174"/>
      <c r="R9" s="184">
        <v>90.745231206698804</v>
      </c>
      <c r="S9" s="157"/>
      <c r="T9" s="158">
        <v>13.7622630773123</v>
      </c>
      <c r="U9" s="152">
        <v>9.0662682822002907</v>
      </c>
      <c r="V9" s="152">
        <v>13.293630022465299</v>
      </c>
      <c r="W9" s="152">
        <v>20.1724832549064</v>
      </c>
      <c r="X9" s="152">
        <v>24.4883007737089</v>
      </c>
      <c r="Y9" s="159">
        <v>16.0795471072319</v>
      </c>
      <c r="Z9" s="152"/>
      <c r="AA9" s="160">
        <v>20.950202509523599</v>
      </c>
      <c r="AB9" s="161">
        <v>19.304837122812302</v>
      </c>
      <c r="AC9" s="162">
        <v>20.131250540735799</v>
      </c>
      <c r="AD9" s="152"/>
      <c r="AE9" s="163">
        <v>17.251007405599601</v>
      </c>
      <c r="AG9" s="179">
        <v>53.498342581326803</v>
      </c>
      <c r="AH9" s="174">
        <v>70.854834783768695</v>
      </c>
      <c r="AI9" s="174">
        <v>80.319325964822397</v>
      </c>
      <c r="AJ9" s="174">
        <v>84.567601835724005</v>
      </c>
      <c r="AK9" s="174">
        <v>82.201347386227795</v>
      </c>
      <c r="AL9" s="180">
        <v>74.288290510373898</v>
      </c>
      <c r="AM9" s="174"/>
      <c r="AN9" s="181">
        <v>98.260347490821303</v>
      </c>
      <c r="AO9" s="182">
        <v>96.627302488900199</v>
      </c>
      <c r="AP9" s="183">
        <v>97.443824989860801</v>
      </c>
      <c r="AQ9" s="174"/>
      <c r="AR9" s="184">
        <v>80.904157504512995</v>
      </c>
      <c r="AS9" s="157"/>
      <c r="AT9" s="158">
        <v>6.4373128869192104</v>
      </c>
      <c r="AU9" s="152">
        <v>5.8034123124413401</v>
      </c>
      <c r="AV9" s="152">
        <v>7.7843502778521803</v>
      </c>
      <c r="AW9" s="152">
        <v>14.542912988774701</v>
      </c>
      <c r="AX9" s="152">
        <v>19.974385271184701</v>
      </c>
      <c r="AY9" s="159">
        <v>11.1666651488708</v>
      </c>
      <c r="AZ9" s="152"/>
      <c r="BA9" s="160">
        <v>18.9579510732251</v>
      </c>
      <c r="BB9" s="161">
        <v>14.4251879707596</v>
      </c>
      <c r="BC9" s="162">
        <v>16.666538784330701</v>
      </c>
      <c r="BD9" s="152"/>
      <c r="BE9" s="163">
        <v>12.997593382062499</v>
      </c>
    </row>
    <row r="10" spans="1:57" x14ac:dyDescent="0.2">
      <c r="A10" s="20" t="s">
        <v>97</v>
      </c>
      <c r="B10" s="2" t="str">
        <f t="shared" si="0"/>
        <v>Virginia Area</v>
      </c>
      <c r="C10" s="2"/>
      <c r="D10" s="23" t="s">
        <v>93</v>
      </c>
      <c r="E10" s="26" t="s">
        <v>94</v>
      </c>
      <c r="F10" s="2"/>
      <c r="G10" s="179">
        <v>55.193254686561801</v>
      </c>
      <c r="H10" s="174">
        <v>72.418464053014205</v>
      </c>
      <c r="I10" s="174">
        <v>77.433633836642997</v>
      </c>
      <c r="J10" s="174">
        <v>79.606321688274093</v>
      </c>
      <c r="K10" s="174">
        <v>81.805946763325807</v>
      </c>
      <c r="L10" s="180">
        <v>73.291524205563803</v>
      </c>
      <c r="M10" s="174"/>
      <c r="N10" s="181">
        <v>103.103464386577</v>
      </c>
      <c r="O10" s="182">
        <v>100.74938201872401</v>
      </c>
      <c r="P10" s="183">
        <v>101.92642320265</v>
      </c>
      <c r="Q10" s="174"/>
      <c r="R10" s="184">
        <v>81.472923919017205</v>
      </c>
      <c r="S10" s="157"/>
      <c r="T10" s="158">
        <v>2.1569037470391299</v>
      </c>
      <c r="U10" s="152">
        <v>1.2160018791670599</v>
      </c>
      <c r="V10" s="152">
        <v>3.7618909953334398</v>
      </c>
      <c r="W10" s="152">
        <v>3.25807713714048</v>
      </c>
      <c r="X10" s="152">
        <v>6.7426299785799602</v>
      </c>
      <c r="Y10" s="159">
        <v>3.5379224782255898</v>
      </c>
      <c r="Z10" s="152"/>
      <c r="AA10" s="160">
        <v>3.7077607263876402</v>
      </c>
      <c r="AB10" s="161">
        <v>2.24804489566846</v>
      </c>
      <c r="AC10" s="162">
        <v>2.9811585574624901</v>
      </c>
      <c r="AD10" s="152"/>
      <c r="AE10" s="163">
        <v>3.3382217116001902</v>
      </c>
      <c r="AG10" s="179">
        <v>54.256719471616599</v>
      </c>
      <c r="AH10" s="174">
        <v>67.880943199902006</v>
      </c>
      <c r="AI10" s="174">
        <v>71.363931823111599</v>
      </c>
      <c r="AJ10" s="174">
        <v>72.179085301756899</v>
      </c>
      <c r="AK10" s="174">
        <v>73.831592017664306</v>
      </c>
      <c r="AL10" s="180">
        <v>67.903655608921397</v>
      </c>
      <c r="AM10" s="174"/>
      <c r="AN10" s="181">
        <v>96.351169708059601</v>
      </c>
      <c r="AO10" s="182">
        <v>94.772187745067995</v>
      </c>
      <c r="AP10" s="183">
        <v>95.561678726563798</v>
      </c>
      <c r="AQ10" s="174"/>
      <c r="AR10" s="184">
        <v>75.806940093974902</v>
      </c>
      <c r="AS10" s="157"/>
      <c r="AT10" s="158">
        <v>3.01167548025321</v>
      </c>
      <c r="AU10" s="152">
        <v>1.9345516771928699</v>
      </c>
      <c r="AV10" s="152">
        <v>3.9693350934355398</v>
      </c>
      <c r="AW10" s="152">
        <v>4.7053395051661102</v>
      </c>
      <c r="AX10" s="152">
        <v>5.6513189171042102</v>
      </c>
      <c r="AY10" s="159">
        <v>3.9171078638403101</v>
      </c>
      <c r="AZ10" s="152"/>
      <c r="BA10" s="160">
        <v>5.3837519547859998</v>
      </c>
      <c r="BB10" s="161">
        <v>4.2818748896208296</v>
      </c>
      <c r="BC10" s="162">
        <v>4.8344697166901502</v>
      </c>
      <c r="BD10" s="152"/>
      <c r="BE10" s="163">
        <v>4.2470264442808299</v>
      </c>
    </row>
    <row r="11" spans="1:57" x14ac:dyDescent="0.2">
      <c r="A11" s="33" t="s">
        <v>98</v>
      </c>
      <c r="B11" s="2" t="str">
        <f t="shared" si="0"/>
        <v>Washington, DC</v>
      </c>
      <c r="C11" s="2"/>
      <c r="D11" s="23" t="s">
        <v>93</v>
      </c>
      <c r="E11" s="26" t="s">
        <v>94</v>
      </c>
      <c r="F11" s="2"/>
      <c r="G11" s="179">
        <v>84.8856376136808</v>
      </c>
      <c r="H11" s="174">
        <v>123.023470954266</v>
      </c>
      <c r="I11" s="174">
        <v>143.711085940559</v>
      </c>
      <c r="J11" s="174">
        <v>140.239709325094</v>
      </c>
      <c r="K11" s="174">
        <v>114.393995909664</v>
      </c>
      <c r="L11" s="180">
        <v>121.250779948653</v>
      </c>
      <c r="M11" s="174"/>
      <c r="N11" s="181">
        <v>118.489064096427</v>
      </c>
      <c r="O11" s="182">
        <v>126.77052052341899</v>
      </c>
      <c r="P11" s="183">
        <v>122.629792309923</v>
      </c>
      <c r="Q11" s="174"/>
      <c r="R11" s="184">
        <v>121.644783480444</v>
      </c>
      <c r="S11" s="157"/>
      <c r="T11" s="158">
        <v>-9.1586204745708493</v>
      </c>
      <c r="U11" s="152">
        <v>-6.4988220920272397</v>
      </c>
      <c r="V11" s="152">
        <v>-6.2559850491525504</v>
      </c>
      <c r="W11" s="152">
        <v>-3.10488585542207</v>
      </c>
      <c r="X11" s="152">
        <v>-2.5393137526211</v>
      </c>
      <c r="Y11" s="159">
        <v>-5.3360876863023599</v>
      </c>
      <c r="Z11" s="152"/>
      <c r="AA11" s="160">
        <v>-0.40274073355641599</v>
      </c>
      <c r="AB11" s="161">
        <v>-0.78643785870649896</v>
      </c>
      <c r="AC11" s="162">
        <v>-0.60143708533700502</v>
      </c>
      <c r="AD11" s="152"/>
      <c r="AE11" s="163">
        <v>-4.01926789050954</v>
      </c>
      <c r="AG11" s="179">
        <v>93.653481643046504</v>
      </c>
      <c r="AH11" s="174">
        <v>126.329697245627</v>
      </c>
      <c r="AI11" s="174">
        <v>143.19507994437501</v>
      </c>
      <c r="AJ11" s="174">
        <v>135.04019768643599</v>
      </c>
      <c r="AK11" s="174">
        <v>116.88162330374099</v>
      </c>
      <c r="AL11" s="180">
        <v>123.01946739395601</v>
      </c>
      <c r="AM11" s="174"/>
      <c r="AN11" s="181">
        <v>123.90445306455599</v>
      </c>
      <c r="AO11" s="182">
        <v>119.31552784974799</v>
      </c>
      <c r="AP11" s="183">
        <v>121.60999045715199</v>
      </c>
      <c r="AQ11" s="174"/>
      <c r="AR11" s="184">
        <v>122.616773075659</v>
      </c>
      <c r="AS11" s="157"/>
      <c r="AT11" s="158">
        <v>0.68275129191251105</v>
      </c>
      <c r="AU11" s="152">
        <v>-0.66802568268439999</v>
      </c>
      <c r="AV11" s="152">
        <v>-3.4670976736732699</v>
      </c>
      <c r="AW11" s="152">
        <v>-6.8747236884823399</v>
      </c>
      <c r="AX11" s="152">
        <v>-5.7800302274591999</v>
      </c>
      <c r="AY11" s="159">
        <v>-3.52860968113198</v>
      </c>
      <c r="AZ11" s="152"/>
      <c r="BA11" s="160">
        <v>8.2347321553744308</v>
      </c>
      <c r="BB11" s="161">
        <v>3.5203233813774801</v>
      </c>
      <c r="BC11" s="162">
        <v>5.8695190679458804</v>
      </c>
      <c r="BD11" s="152"/>
      <c r="BE11" s="163">
        <v>-1.0392706673393799</v>
      </c>
    </row>
    <row r="12" spans="1:57" x14ac:dyDescent="0.2">
      <c r="A12" s="20" t="s">
        <v>99</v>
      </c>
      <c r="B12" s="2" t="str">
        <f t="shared" si="0"/>
        <v>Arlington, VA</v>
      </c>
      <c r="C12" s="2"/>
      <c r="D12" s="23" t="s">
        <v>93</v>
      </c>
      <c r="E12" s="26" t="s">
        <v>94</v>
      </c>
      <c r="F12" s="2"/>
      <c r="G12" s="179">
        <v>98.589857444561702</v>
      </c>
      <c r="H12" s="174">
        <v>147.61046356916501</v>
      </c>
      <c r="I12" s="174">
        <v>150.14382048574399</v>
      </c>
      <c r="J12" s="174">
        <v>158.3816906019</v>
      </c>
      <c r="K12" s="174">
        <v>125.103883843717</v>
      </c>
      <c r="L12" s="180">
        <v>135.965943189017</v>
      </c>
      <c r="M12" s="174"/>
      <c r="N12" s="181">
        <v>110.501856388595</v>
      </c>
      <c r="O12" s="182">
        <v>115.36031256599701</v>
      </c>
      <c r="P12" s="183">
        <v>112.931084477296</v>
      </c>
      <c r="Q12" s="174"/>
      <c r="R12" s="184">
        <v>129.38455498566901</v>
      </c>
      <c r="S12" s="157"/>
      <c r="T12" s="158">
        <v>-4.3099765869548996</v>
      </c>
      <c r="U12" s="152">
        <v>-6.6098698680523</v>
      </c>
      <c r="V12" s="152">
        <v>-16.171389401869899</v>
      </c>
      <c r="W12" s="152">
        <v>-10.5718637133385</v>
      </c>
      <c r="X12" s="152">
        <v>-11.443319186021601</v>
      </c>
      <c r="Y12" s="159">
        <v>-10.3802420630249</v>
      </c>
      <c r="Z12" s="152"/>
      <c r="AA12" s="160">
        <v>-8.6523821701158905</v>
      </c>
      <c r="AB12" s="161">
        <v>-0.48984653981490101</v>
      </c>
      <c r="AC12" s="162">
        <v>-4.6579494364797096</v>
      </c>
      <c r="AD12" s="152"/>
      <c r="AE12" s="163">
        <v>-9.0184782501359297</v>
      </c>
      <c r="AG12" s="179">
        <v>97.303260352841704</v>
      </c>
      <c r="AH12" s="174">
        <v>141.08162864385201</v>
      </c>
      <c r="AI12" s="174">
        <v>156.404566698352</v>
      </c>
      <c r="AJ12" s="174">
        <v>160.61961581115301</v>
      </c>
      <c r="AK12" s="174">
        <v>133.51335155259801</v>
      </c>
      <c r="AL12" s="180">
        <v>137.78619491740201</v>
      </c>
      <c r="AM12" s="174"/>
      <c r="AN12" s="181">
        <v>121.752628326996</v>
      </c>
      <c r="AO12" s="182">
        <v>106.740935783692</v>
      </c>
      <c r="AP12" s="183">
        <v>114.246782055344</v>
      </c>
      <c r="AQ12" s="174"/>
      <c r="AR12" s="184">
        <v>131.060445423544</v>
      </c>
      <c r="AS12" s="157"/>
      <c r="AT12" s="158">
        <v>-8.2050082489355791</v>
      </c>
      <c r="AU12" s="152">
        <v>-4.6020949075516899</v>
      </c>
      <c r="AV12" s="152">
        <v>-5.9546562545319004</v>
      </c>
      <c r="AW12" s="152">
        <v>-4.35139386723535</v>
      </c>
      <c r="AX12" s="152">
        <v>-7.6981078384902499</v>
      </c>
      <c r="AY12" s="159">
        <v>-5.9806369390475798</v>
      </c>
      <c r="AZ12" s="152"/>
      <c r="BA12" s="160">
        <v>3.7016737441435499</v>
      </c>
      <c r="BB12" s="161">
        <v>-0.42118219953886699</v>
      </c>
      <c r="BC12" s="162">
        <v>1.73399440748418</v>
      </c>
      <c r="BD12" s="152"/>
      <c r="BE12" s="163">
        <v>-4.17130602734475</v>
      </c>
    </row>
    <row r="13" spans="1:57" x14ac:dyDescent="0.2">
      <c r="A13" s="20" t="s">
        <v>38</v>
      </c>
      <c r="B13" s="2" t="str">
        <f t="shared" si="0"/>
        <v>Suburban Virginia Area</v>
      </c>
      <c r="C13" s="2"/>
      <c r="D13" s="23" t="s">
        <v>93</v>
      </c>
      <c r="E13" s="26" t="s">
        <v>94</v>
      </c>
      <c r="F13" s="2"/>
      <c r="G13" s="179">
        <v>72.2135237315875</v>
      </c>
      <c r="H13" s="174">
        <v>100.089315875613</v>
      </c>
      <c r="I13" s="174">
        <v>114.578767594108</v>
      </c>
      <c r="J13" s="174">
        <v>108.600590834697</v>
      </c>
      <c r="K13" s="174">
        <v>106.840299509001</v>
      </c>
      <c r="L13" s="180">
        <v>100.464499509001</v>
      </c>
      <c r="M13" s="174"/>
      <c r="N13" s="181">
        <v>111.33786579378</v>
      </c>
      <c r="O13" s="182">
        <v>113.771436988543</v>
      </c>
      <c r="P13" s="183">
        <v>112.554651391162</v>
      </c>
      <c r="Q13" s="174"/>
      <c r="R13" s="184">
        <v>103.91882861819001</v>
      </c>
      <c r="S13" s="157"/>
      <c r="T13" s="158">
        <v>-2.02242502669948E-2</v>
      </c>
      <c r="U13" s="152">
        <v>-1.8054161466574701</v>
      </c>
      <c r="V13" s="152">
        <v>2.5203168712150301</v>
      </c>
      <c r="W13" s="152">
        <v>-0.76971730421689699</v>
      </c>
      <c r="X13" s="152">
        <v>16.832956223781299</v>
      </c>
      <c r="Y13" s="159">
        <v>3.1866118843559201</v>
      </c>
      <c r="Z13" s="152"/>
      <c r="AA13" s="160">
        <v>3.8037736587093298</v>
      </c>
      <c r="AB13" s="161">
        <v>-15.9586432369628</v>
      </c>
      <c r="AC13" s="162">
        <v>-7.22251590840514</v>
      </c>
      <c r="AD13" s="152"/>
      <c r="AE13" s="163">
        <v>-0.27575947614206597</v>
      </c>
      <c r="AG13" s="179">
        <v>72.273900572831394</v>
      </c>
      <c r="AH13" s="174">
        <v>97.327246726677501</v>
      </c>
      <c r="AI13" s="174">
        <v>108.026819558101</v>
      </c>
      <c r="AJ13" s="174">
        <v>102.324286415711</v>
      </c>
      <c r="AK13" s="174">
        <v>99.399822422258495</v>
      </c>
      <c r="AL13" s="180">
        <v>95.870415139116204</v>
      </c>
      <c r="AM13" s="174"/>
      <c r="AN13" s="181">
        <v>117.88015752864101</v>
      </c>
      <c r="AO13" s="182">
        <v>112.613361292962</v>
      </c>
      <c r="AP13" s="183">
        <v>115.246759410801</v>
      </c>
      <c r="AQ13" s="174"/>
      <c r="AR13" s="184">
        <v>101.406513502454</v>
      </c>
      <c r="AS13" s="157"/>
      <c r="AT13" s="158">
        <v>1.84238469071767</v>
      </c>
      <c r="AU13" s="152">
        <v>2.9786318729025298</v>
      </c>
      <c r="AV13" s="152">
        <v>4.8330802810587796</v>
      </c>
      <c r="AW13" s="152">
        <v>-3.2377561699196802</v>
      </c>
      <c r="AX13" s="152">
        <v>3.49599729885451</v>
      </c>
      <c r="AY13" s="159">
        <v>1.9214185888887201</v>
      </c>
      <c r="AZ13" s="152"/>
      <c r="BA13" s="160">
        <v>6.3297419410027196</v>
      </c>
      <c r="BB13" s="161">
        <v>-5.8631180285590698</v>
      </c>
      <c r="BC13" s="162">
        <v>1.4942470419691801E-3</v>
      </c>
      <c r="BD13" s="152"/>
      <c r="BE13" s="163">
        <v>1.2899687028726901</v>
      </c>
    </row>
    <row r="14" spans="1:57" x14ac:dyDescent="0.2">
      <c r="A14" s="20" t="s">
        <v>100</v>
      </c>
      <c r="B14" s="2" t="str">
        <f t="shared" si="0"/>
        <v>Alexandria, VA</v>
      </c>
      <c r="C14" s="2"/>
      <c r="D14" s="23" t="s">
        <v>93</v>
      </c>
      <c r="E14" s="26" t="s">
        <v>94</v>
      </c>
      <c r="F14" s="2"/>
      <c r="G14" s="179">
        <v>66.962770748694098</v>
      </c>
      <c r="H14" s="174">
        <v>90.713401044689405</v>
      </c>
      <c r="I14" s="174">
        <v>117.190573418456</v>
      </c>
      <c r="J14" s="174">
        <v>111.238734764944</v>
      </c>
      <c r="K14" s="174">
        <v>87.433514799767806</v>
      </c>
      <c r="L14" s="180">
        <v>94.707798955310494</v>
      </c>
      <c r="M14" s="174"/>
      <c r="N14" s="181">
        <v>92.283663377829299</v>
      </c>
      <c r="O14" s="182">
        <v>100.033341845618</v>
      </c>
      <c r="P14" s="183">
        <v>96.158502611723705</v>
      </c>
      <c r="Q14" s="174"/>
      <c r="R14" s="184">
        <v>95.122285714285695</v>
      </c>
      <c r="S14" s="157"/>
      <c r="T14" s="158">
        <v>-1.4663150646993099</v>
      </c>
      <c r="U14" s="152">
        <v>-3.7638181126729702</v>
      </c>
      <c r="V14" s="152">
        <v>1.1893237916688</v>
      </c>
      <c r="W14" s="152">
        <v>-1.6156991323999299</v>
      </c>
      <c r="X14" s="152">
        <v>-10.6672553660418</v>
      </c>
      <c r="Y14" s="159">
        <v>-3.1564493053061402</v>
      </c>
      <c r="Z14" s="152"/>
      <c r="AA14" s="160">
        <v>-9.2765721063270803</v>
      </c>
      <c r="AB14" s="161">
        <v>-6.3500529312009402</v>
      </c>
      <c r="AC14" s="162">
        <v>-7.7775515928120704</v>
      </c>
      <c r="AD14" s="152"/>
      <c r="AE14" s="163">
        <v>-4.5380313796616001</v>
      </c>
      <c r="AG14" s="179">
        <v>75.897651466744094</v>
      </c>
      <c r="AH14" s="174">
        <v>95.768563752541297</v>
      </c>
      <c r="AI14" s="174">
        <v>107.28965016693201</v>
      </c>
      <c r="AJ14" s="174">
        <v>102.533437363913</v>
      </c>
      <c r="AK14" s="174">
        <v>90.3210704020902</v>
      </c>
      <c r="AL14" s="180">
        <v>94.363560556346002</v>
      </c>
      <c r="AM14" s="174"/>
      <c r="AN14" s="181">
        <v>98.212763245754104</v>
      </c>
      <c r="AO14" s="182">
        <v>97.600218028741395</v>
      </c>
      <c r="AP14" s="183">
        <v>97.9064906372477</v>
      </c>
      <c r="AQ14" s="174"/>
      <c r="AR14" s="184">
        <v>95.375952257502504</v>
      </c>
      <c r="AS14" s="157"/>
      <c r="AT14" s="158">
        <v>3.5394667975366398</v>
      </c>
      <c r="AU14" s="152">
        <v>-3.8160419173549101</v>
      </c>
      <c r="AV14" s="152">
        <v>-7.5656334938338698</v>
      </c>
      <c r="AW14" s="152">
        <v>-7.9394139304940499</v>
      </c>
      <c r="AX14" s="152">
        <v>-6.6390638740687997</v>
      </c>
      <c r="AY14" s="159">
        <v>-5.0787606626085902</v>
      </c>
      <c r="AZ14" s="152"/>
      <c r="BA14" s="160">
        <v>5.8742813917212002</v>
      </c>
      <c r="BB14" s="161">
        <v>6.4953846382532898</v>
      </c>
      <c r="BC14" s="162">
        <v>6.1829533103624899</v>
      </c>
      <c r="BD14" s="152"/>
      <c r="BE14" s="163">
        <v>-2.0311412407965199</v>
      </c>
    </row>
    <row r="15" spans="1:57" x14ac:dyDescent="0.2">
      <c r="A15" s="20" t="s">
        <v>37</v>
      </c>
      <c r="B15" s="2" t="str">
        <f t="shared" si="0"/>
        <v>Fairfax/Tysons Corner, VA</v>
      </c>
      <c r="C15" s="2"/>
      <c r="D15" s="23" t="s">
        <v>93</v>
      </c>
      <c r="E15" s="26" t="s">
        <v>94</v>
      </c>
      <c r="F15" s="2"/>
      <c r="G15" s="179">
        <v>80.165755545286501</v>
      </c>
      <c r="H15" s="174">
        <v>122.506475277264</v>
      </c>
      <c r="I15" s="174">
        <v>153.057883548983</v>
      </c>
      <c r="J15" s="174">
        <v>149.56529459334499</v>
      </c>
      <c r="K15" s="174">
        <v>106.22308687615499</v>
      </c>
      <c r="L15" s="180">
        <v>122.303699168207</v>
      </c>
      <c r="M15" s="174"/>
      <c r="N15" s="181">
        <v>100.29283964879799</v>
      </c>
      <c r="O15" s="182">
        <v>103.52887592421401</v>
      </c>
      <c r="P15" s="183">
        <v>101.910857786506</v>
      </c>
      <c r="Q15" s="174"/>
      <c r="R15" s="184">
        <v>116.477173059149</v>
      </c>
      <c r="S15" s="157"/>
      <c r="T15" s="158">
        <v>-3.8483278820560298</v>
      </c>
      <c r="U15" s="152">
        <v>-2.2347551304157598</v>
      </c>
      <c r="V15" s="152">
        <v>-2.2414436801609501</v>
      </c>
      <c r="W15" s="152">
        <v>-1.47241537661512</v>
      </c>
      <c r="X15" s="152">
        <v>-2.3779275709797001</v>
      </c>
      <c r="Y15" s="159">
        <v>-2.2913698202035202</v>
      </c>
      <c r="Z15" s="152"/>
      <c r="AA15" s="160">
        <v>3.0298953465550298</v>
      </c>
      <c r="AB15" s="161">
        <v>2.9394388153043298</v>
      </c>
      <c r="AC15" s="162">
        <v>2.98392914291016</v>
      </c>
      <c r="AD15" s="152"/>
      <c r="AE15" s="163">
        <v>-1.02395344673135</v>
      </c>
      <c r="AG15" s="179">
        <v>81.683964302218101</v>
      </c>
      <c r="AH15" s="174">
        <v>121.256022412199</v>
      </c>
      <c r="AI15" s="174">
        <v>145.31263458872399</v>
      </c>
      <c r="AJ15" s="174">
        <v>135.35393975277199</v>
      </c>
      <c r="AK15" s="174">
        <v>97.041937673290207</v>
      </c>
      <c r="AL15" s="180">
        <v>116.12969974584099</v>
      </c>
      <c r="AM15" s="174"/>
      <c r="AN15" s="181">
        <v>95.809055857208804</v>
      </c>
      <c r="AO15" s="182">
        <v>95.202287141866904</v>
      </c>
      <c r="AP15" s="183">
        <v>95.505671499537797</v>
      </c>
      <c r="AQ15" s="174"/>
      <c r="AR15" s="184">
        <v>110.23712024689701</v>
      </c>
      <c r="AS15" s="157"/>
      <c r="AT15" s="158">
        <v>4.2725378896419404</v>
      </c>
      <c r="AU15" s="152">
        <v>4.4568174240648499</v>
      </c>
      <c r="AV15" s="152">
        <v>3.4897228868675998</v>
      </c>
      <c r="AW15" s="152">
        <v>-2.2240857356521899</v>
      </c>
      <c r="AX15" s="152">
        <v>-5.7892334104451404</v>
      </c>
      <c r="AY15" s="159">
        <v>0.75979987318534203</v>
      </c>
      <c r="AZ15" s="152"/>
      <c r="BA15" s="160">
        <v>5.8326386271097803</v>
      </c>
      <c r="BB15" s="161">
        <v>5.1855103459362502</v>
      </c>
      <c r="BC15" s="162">
        <v>5.5091100517476397</v>
      </c>
      <c r="BD15" s="152"/>
      <c r="BE15" s="163">
        <v>1.8951434787195101</v>
      </c>
    </row>
    <row r="16" spans="1:57" x14ac:dyDescent="0.2">
      <c r="A16" s="20" t="s">
        <v>39</v>
      </c>
      <c r="B16" s="2" t="str">
        <f t="shared" si="0"/>
        <v>I-95 Fredericksburg, VA</v>
      </c>
      <c r="C16" s="2"/>
      <c r="D16" s="23" t="s">
        <v>93</v>
      </c>
      <c r="E16" s="26" t="s">
        <v>94</v>
      </c>
      <c r="F16" s="2"/>
      <c r="G16" s="179">
        <v>51.966608070757303</v>
      </c>
      <c r="H16" s="174">
        <v>64.147558872305098</v>
      </c>
      <c r="I16" s="174">
        <v>69.185520176893306</v>
      </c>
      <c r="J16" s="174">
        <v>69.356988391376404</v>
      </c>
      <c r="K16" s="174">
        <v>69.869085682697602</v>
      </c>
      <c r="L16" s="180">
        <v>64.905152238805897</v>
      </c>
      <c r="M16" s="174"/>
      <c r="N16" s="181">
        <v>90.443674958540598</v>
      </c>
      <c r="O16" s="182">
        <v>93.9853244886677</v>
      </c>
      <c r="P16" s="183">
        <v>92.214499723604206</v>
      </c>
      <c r="Q16" s="174"/>
      <c r="R16" s="184">
        <v>72.707822948748301</v>
      </c>
      <c r="S16" s="157"/>
      <c r="T16" s="158">
        <v>1.7354940375337</v>
      </c>
      <c r="U16" s="152">
        <v>2.3815981449166199</v>
      </c>
      <c r="V16" s="152">
        <v>5.4340401658541104</v>
      </c>
      <c r="W16" s="152">
        <v>1.59939311338349</v>
      </c>
      <c r="X16" s="152">
        <v>4.1314548712105204</v>
      </c>
      <c r="Y16" s="159">
        <v>3.1165754138075901</v>
      </c>
      <c r="Z16" s="152"/>
      <c r="AA16" s="160">
        <v>5.4049059494104599</v>
      </c>
      <c r="AB16" s="161">
        <v>8.5443622963176402</v>
      </c>
      <c r="AC16" s="162">
        <v>6.9817461902452802</v>
      </c>
      <c r="AD16" s="152"/>
      <c r="AE16" s="163">
        <v>4.4844960027945602</v>
      </c>
      <c r="AG16" s="179">
        <v>50.929211719181801</v>
      </c>
      <c r="AH16" s="174">
        <v>61.419259812050797</v>
      </c>
      <c r="AI16" s="174">
        <v>64.765524875621793</v>
      </c>
      <c r="AJ16" s="174">
        <v>65.294224709784402</v>
      </c>
      <c r="AK16" s="174">
        <v>65.819762023217194</v>
      </c>
      <c r="AL16" s="180">
        <v>61.645596627971202</v>
      </c>
      <c r="AM16" s="174"/>
      <c r="AN16" s="181">
        <v>83.900108899944698</v>
      </c>
      <c r="AO16" s="182">
        <v>85.5205646766169</v>
      </c>
      <c r="AP16" s="183">
        <v>84.710336788280799</v>
      </c>
      <c r="AQ16" s="174"/>
      <c r="AR16" s="184">
        <v>68.235522388059707</v>
      </c>
      <c r="AS16" s="157"/>
      <c r="AT16" s="158">
        <v>-2.6013794796218201</v>
      </c>
      <c r="AU16" s="152">
        <v>1.4032098811983</v>
      </c>
      <c r="AV16" s="152">
        <v>0.31013486807922602</v>
      </c>
      <c r="AW16" s="152">
        <v>-0.82332938713206005</v>
      </c>
      <c r="AX16" s="152">
        <v>-0.117056387934191</v>
      </c>
      <c r="AY16" s="159">
        <v>-0.30942551130314599</v>
      </c>
      <c r="AZ16" s="152"/>
      <c r="BA16" s="160">
        <v>-0.31749681273937502</v>
      </c>
      <c r="BB16" s="161">
        <v>2.2577701643134098</v>
      </c>
      <c r="BC16" s="162">
        <v>0.966031289991928</v>
      </c>
      <c r="BD16" s="152"/>
      <c r="BE16" s="163">
        <v>0.135469175782469</v>
      </c>
    </row>
    <row r="17" spans="1:70" x14ac:dyDescent="0.2">
      <c r="A17" s="20" t="s">
        <v>101</v>
      </c>
      <c r="B17" s="2" t="str">
        <f t="shared" si="0"/>
        <v>Dulles Airport Area, VA</v>
      </c>
      <c r="C17" s="2"/>
      <c r="D17" s="23" t="s">
        <v>93</v>
      </c>
      <c r="E17" s="26" t="s">
        <v>94</v>
      </c>
      <c r="F17" s="2"/>
      <c r="G17" s="179">
        <v>81.781466934599905</v>
      </c>
      <c r="H17" s="174">
        <v>123.971828644501</v>
      </c>
      <c r="I17" s="174">
        <v>144.63763609791701</v>
      </c>
      <c r="J17" s="174">
        <v>155.16451497990499</v>
      </c>
      <c r="K17" s="174">
        <v>122.113700219218</v>
      </c>
      <c r="L17" s="180">
        <v>125.533829375228</v>
      </c>
      <c r="M17" s="174"/>
      <c r="N17" s="181">
        <v>106.300664961636</v>
      </c>
      <c r="O17" s="182">
        <v>96.842289836308098</v>
      </c>
      <c r="P17" s="183">
        <v>101.57147739897199</v>
      </c>
      <c r="Q17" s="174"/>
      <c r="R17" s="184">
        <v>118.687443096298</v>
      </c>
      <c r="S17" s="157"/>
      <c r="T17" s="158">
        <v>13.151019684413599</v>
      </c>
      <c r="U17" s="152">
        <v>4.8875359979696</v>
      </c>
      <c r="V17" s="152">
        <v>7.21980466047407</v>
      </c>
      <c r="W17" s="152">
        <v>11.0384876959853</v>
      </c>
      <c r="X17" s="152">
        <v>12.794983712600301</v>
      </c>
      <c r="Y17" s="159">
        <v>9.4700466634443607</v>
      </c>
      <c r="Z17" s="152"/>
      <c r="AA17" s="160">
        <v>3.2214182056474101</v>
      </c>
      <c r="AB17" s="161">
        <v>-1.27442357743041</v>
      </c>
      <c r="AC17" s="162">
        <v>1.0281733148091801</v>
      </c>
      <c r="AD17" s="152"/>
      <c r="AE17" s="163">
        <v>7.2782168541609504</v>
      </c>
      <c r="AG17" s="179">
        <v>80.261044390174504</v>
      </c>
      <c r="AH17" s="174">
        <v>112.320539700661</v>
      </c>
      <c r="AI17" s="174">
        <v>132.66970958861501</v>
      </c>
      <c r="AJ17" s="174">
        <v>131.80840817714099</v>
      </c>
      <c r="AK17" s="174">
        <v>103.637970278146</v>
      </c>
      <c r="AL17" s="180">
        <v>112.13953442694699</v>
      </c>
      <c r="AM17" s="174"/>
      <c r="AN17" s="181">
        <v>96.863717983681099</v>
      </c>
      <c r="AO17" s="182">
        <v>94.668566540275506</v>
      </c>
      <c r="AP17" s="183">
        <v>95.766142261978302</v>
      </c>
      <c r="AQ17" s="174"/>
      <c r="AR17" s="184">
        <v>107.461422379813</v>
      </c>
      <c r="AS17" s="157"/>
      <c r="AT17" s="158">
        <v>12.2593540298089</v>
      </c>
      <c r="AU17" s="152">
        <v>7.7723524566881101</v>
      </c>
      <c r="AV17" s="152">
        <v>13.090957624106901</v>
      </c>
      <c r="AW17" s="152">
        <v>10.3205670242825</v>
      </c>
      <c r="AX17" s="152">
        <v>8.3836404069727806</v>
      </c>
      <c r="AY17" s="159">
        <v>10.3456610180799</v>
      </c>
      <c r="AZ17" s="152"/>
      <c r="BA17" s="160">
        <v>12.0135742161587</v>
      </c>
      <c r="BB17" s="161">
        <v>13.887544611742101</v>
      </c>
      <c r="BC17" s="162">
        <v>12.932049594263599</v>
      </c>
      <c r="BD17" s="152"/>
      <c r="BE17" s="163">
        <v>10.9929163610126</v>
      </c>
    </row>
    <row r="18" spans="1:70" x14ac:dyDescent="0.2">
      <c r="A18" s="20" t="s">
        <v>46</v>
      </c>
      <c r="B18" s="2" t="str">
        <f t="shared" si="0"/>
        <v>Williamsburg, VA</v>
      </c>
      <c r="C18" s="2"/>
      <c r="D18" s="23" t="s">
        <v>93</v>
      </c>
      <c r="E18" s="26" t="s">
        <v>94</v>
      </c>
      <c r="F18" s="2"/>
      <c r="G18" s="179">
        <v>67.178475435404195</v>
      </c>
      <c r="H18" s="174">
        <v>73.985300233948493</v>
      </c>
      <c r="I18" s="174">
        <v>76.5056459578892</v>
      </c>
      <c r="J18" s="174">
        <v>78.291572654016093</v>
      </c>
      <c r="K18" s="174">
        <v>84.843210293735297</v>
      </c>
      <c r="L18" s="180">
        <v>76.160840914998701</v>
      </c>
      <c r="M18" s="174"/>
      <c r="N18" s="181">
        <v>138.68215232648799</v>
      </c>
      <c r="O18" s="182">
        <v>146.36997790486001</v>
      </c>
      <c r="P18" s="183">
        <v>142.52606511567399</v>
      </c>
      <c r="Q18" s="174"/>
      <c r="R18" s="184">
        <v>95.122333543763204</v>
      </c>
      <c r="S18" s="157"/>
      <c r="T18" s="158">
        <v>-7.6540218781862004</v>
      </c>
      <c r="U18" s="152">
        <v>-9.3488704811363306</v>
      </c>
      <c r="V18" s="152">
        <v>-4.5815911143664403</v>
      </c>
      <c r="W18" s="152">
        <v>-5.33828896290008</v>
      </c>
      <c r="X18" s="152">
        <v>-6.9032270630686599</v>
      </c>
      <c r="Y18" s="159">
        <v>-6.7529813248265302</v>
      </c>
      <c r="Z18" s="152"/>
      <c r="AA18" s="160">
        <v>-0.73856138839459196</v>
      </c>
      <c r="AB18" s="161">
        <v>4.8098461992754196</v>
      </c>
      <c r="AC18" s="162">
        <v>2.0350352909475</v>
      </c>
      <c r="AD18" s="152"/>
      <c r="AE18" s="163">
        <v>-3.1832476528654898</v>
      </c>
      <c r="AG18" s="179">
        <v>69.613630426306202</v>
      </c>
      <c r="AH18" s="174">
        <v>71.4239683519625</v>
      </c>
      <c r="AI18" s="174">
        <v>74.596254548999198</v>
      </c>
      <c r="AJ18" s="174">
        <v>74.583006563555998</v>
      </c>
      <c r="AK18" s="174">
        <v>92.128530023394802</v>
      </c>
      <c r="AL18" s="180">
        <v>76.4690779828437</v>
      </c>
      <c r="AM18" s="174"/>
      <c r="AN18" s="181">
        <v>152.653225240447</v>
      </c>
      <c r="AO18" s="182">
        <v>147.25489927216</v>
      </c>
      <c r="AP18" s="183">
        <v>149.95406225630299</v>
      </c>
      <c r="AQ18" s="174"/>
      <c r="AR18" s="184">
        <v>97.464787775260803</v>
      </c>
      <c r="AS18" s="157"/>
      <c r="AT18" s="158">
        <v>-0.46027594376412301</v>
      </c>
      <c r="AU18" s="152">
        <v>-6.3707161366214304</v>
      </c>
      <c r="AV18" s="152">
        <v>-0.97072829973597297</v>
      </c>
      <c r="AW18" s="152">
        <v>-14.028460647775301</v>
      </c>
      <c r="AX18" s="152">
        <v>-11.0573705171011</v>
      </c>
      <c r="AY18" s="159">
        <v>-7.1711131153723002</v>
      </c>
      <c r="AZ18" s="152"/>
      <c r="BA18" s="160">
        <v>10.7109956283164</v>
      </c>
      <c r="BB18" s="161">
        <v>10.0912406556885</v>
      </c>
      <c r="BC18" s="162">
        <v>10.405826379371099</v>
      </c>
      <c r="BD18" s="152"/>
      <c r="BE18" s="163">
        <v>-0.185797116850555</v>
      </c>
    </row>
    <row r="19" spans="1:70" x14ac:dyDescent="0.2">
      <c r="A19" s="20" t="s">
        <v>102</v>
      </c>
      <c r="B19" s="2" t="str">
        <f t="shared" si="0"/>
        <v>Virginia Beach, VA</v>
      </c>
      <c r="C19" s="2"/>
      <c r="D19" s="23" t="s">
        <v>93</v>
      </c>
      <c r="E19" s="26" t="s">
        <v>94</v>
      </c>
      <c r="F19" s="2"/>
      <c r="G19" s="179">
        <v>132.869818958933</v>
      </c>
      <c r="H19" s="174">
        <v>150.72128171121301</v>
      </c>
      <c r="I19" s="174">
        <v>168.485199267513</v>
      </c>
      <c r="J19" s="174">
        <v>177.560657640458</v>
      </c>
      <c r="K19" s="174">
        <v>188.20554112054799</v>
      </c>
      <c r="L19" s="180">
        <v>163.568499739733</v>
      </c>
      <c r="M19" s="174"/>
      <c r="N19" s="181">
        <v>253.051603639055</v>
      </c>
      <c r="O19" s="182">
        <v>264.724542460843</v>
      </c>
      <c r="P19" s="183">
        <v>258.88807304994901</v>
      </c>
      <c r="Q19" s="174"/>
      <c r="R19" s="184">
        <v>190.802663542652</v>
      </c>
      <c r="S19" s="157"/>
      <c r="T19" s="158">
        <v>-10.667346797046401</v>
      </c>
      <c r="U19" s="152">
        <v>-15.388817777841799</v>
      </c>
      <c r="V19" s="152">
        <v>-7.3644702518657601</v>
      </c>
      <c r="W19" s="152">
        <v>3.6313844886608</v>
      </c>
      <c r="X19" s="152">
        <v>6.4833794876808799</v>
      </c>
      <c r="Y19" s="159">
        <v>-4.5507338285964698</v>
      </c>
      <c r="Z19" s="152"/>
      <c r="AA19" s="160">
        <v>3.68734811700942</v>
      </c>
      <c r="AB19" s="161">
        <v>3.1613970281741901</v>
      </c>
      <c r="AC19" s="162">
        <v>3.4177756680267701</v>
      </c>
      <c r="AD19" s="152"/>
      <c r="AE19" s="163">
        <v>-1.6118371445753601</v>
      </c>
      <c r="AG19" s="179">
        <v>143.60432393721101</v>
      </c>
      <c r="AH19" s="174">
        <v>146.13440214906399</v>
      </c>
      <c r="AI19" s="174">
        <v>157.76747337147501</v>
      </c>
      <c r="AJ19" s="174">
        <v>157.95771800749799</v>
      </c>
      <c r="AK19" s="174">
        <v>183.199249349761</v>
      </c>
      <c r="AL19" s="180">
        <v>157.74470116409901</v>
      </c>
      <c r="AM19" s="174"/>
      <c r="AN19" s="181">
        <v>257.38559818401899</v>
      </c>
      <c r="AO19" s="182">
        <v>257.730183468718</v>
      </c>
      <c r="AP19" s="183">
        <v>257.55789082636801</v>
      </c>
      <c r="AQ19" s="174"/>
      <c r="AR19" s="184">
        <v>186.28186058049801</v>
      </c>
      <c r="AS19" s="157"/>
      <c r="AT19" s="158">
        <v>6.7429707691926</v>
      </c>
      <c r="AU19" s="152">
        <v>-6.8249763281571401</v>
      </c>
      <c r="AV19" s="152">
        <v>-2.8377996947084498</v>
      </c>
      <c r="AW19" s="152">
        <v>-8.0859358604608307</v>
      </c>
      <c r="AX19" s="152">
        <v>-4.9917203439226796</v>
      </c>
      <c r="AY19" s="159">
        <v>-3.6367446695294601</v>
      </c>
      <c r="AZ19" s="152"/>
      <c r="BA19" s="160">
        <v>5.7725272768977902</v>
      </c>
      <c r="BB19" s="161">
        <v>5.7145864542064198</v>
      </c>
      <c r="BC19" s="162">
        <v>5.7435295488979099</v>
      </c>
      <c r="BD19" s="152"/>
      <c r="BE19" s="163">
        <v>-0.130553080008736</v>
      </c>
    </row>
    <row r="20" spans="1:70" x14ac:dyDescent="0.2">
      <c r="A20" s="33" t="s">
        <v>103</v>
      </c>
      <c r="B20" s="2" t="str">
        <f t="shared" si="0"/>
        <v>Norfolk/Portsmouth, VA</v>
      </c>
      <c r="C20" s="2"/>
      <c r="D20" s="23" t="s">
        <v>93</v>
      </c>
      <c r="E20" s="26" t="s">
        <v>94</v>
      </c>
      <c r="F20" s="2"/>
      <c r="G20" s="179">
        <v>78.733414373464299</v>
      </c>
      <c r="H20" s="174">
        <v>94.559086258336194</v>
      </c>
      <c r="I20" s="174">
        <v>101.855516830466</v>
      </c>
      <c r="J20" s="174">
        <v>108.984785749385</v>
      </c>
      <c r="K20" s="174">
        <v>95.300295454545406</v>
      </c>
      <c r="L20" s="180">
        <v>95.886619733239698</v>
      </c>
      <c r="M20" s="174"/>
      <c r="N20" s="181">
        <v>128.92507934362899</v>
      </c>
      <c r="O20" s="182">
        <v>139.39797811512801</v>
      </c>
      <c r="P20" s="183">
        <v>134.16152872937801</v>
      </c>
      <c r="Q20" s="174"/>
      <c r="R20" s="184">
        <v>106.82230801785001</v>
      </c>
      <c r="S20" s="157"/>
      <c r="T20" s="158">
        <v>-19.411016321598201</v>
      </c>
      <c r="U20" s="152">
        <v>-16.535840819148198</v>
      </c>
      <c r="V20" s="152">
        <v>-18.224415658729601</v>
      </c>
      <c r="W20" s="152">
        <v>-13.474730722671699</v>
      </c>
      <c r="X20" s="152">
        <v>-17.695319491627298</v>
      </c>
      <c r="Y20" s="159">
        <v>-16.951409480906801</v>
      </c>
      <c r="Z20" s="152"/>
      <c r="AA20" s="160">
        <v>-9.4494831233953196</v>
      </c>
      <c r="AB20" s="161">
        <v>-3.9265313456586801</v>
      </c>
      <c r="AC20" s="162">
        <v>-6.6619172636821498</v>
      </c>
      <c r="AD20" s="152"/>
      <c r="AE20" s="163">
        <v>-13.5308737242371</v>
      </c>
      <c r="AG20" s="179">
        <v>77.344264856089794</v>
      </c>
      <c r="AH20" s="174">
        <v>89.9992036153036</v>
      </c>
      <c r="AI20" s="174">
        <v>98.092613395050805</v>
      </c>
      <c r="AJ20" s="174">
        <v>98.8595502325377</v>
      </c>
      <c r="AK20" s="174">
        <v>96.294839456826907</v>
      </c>
      <c r="AL20" s="180">
        <v>92.118094311161798</v>
      </c>
      <c r="AM20" s="174"/>
      <c r="AN20" s="181">
        <v>142.52621851088099</v>
      </c>
      <c r="AO20" s="182">
        <v>135.00244177342901</v>
      </c>
      <c r="AP20" s="183">
        <v>138.76433014215499</v>
      </c>
      <c r="AQ20" s="174"/>
      <c r="AR20" s="184">
        <v>105.44559026287401</v>
      </c>
      <c r="AS20" s="157"/>
      <c r="AT20" s="158">
        <v>2.48519091884038</v>
      </c>
      <c r="AU20" s="152">
        <v>-2.0023057777901099</v>
      </c>
      <c r="AV20" s="152">
        <v>-0.82280763227023701</v>
      </c>
      <c r="AW20" s="152">
        <v>-4.3734694553508602</v>
      </c>
      <c r="AX20" s="152">
        <v>-15.827464350974401</v>
      </c>
      <c r="AY20" s="159">
        <v>-4.8358621432451603</v>
      </c>
      <c r="AZ20" s="152"/>
      <c r="BA20" s="160">
        <v>1.98000900632946</v>
      </c>
      <c r="BB20" s="161">
        <v>5.6794819879262097E-2</v>
      </c>
      <c r="BC20" s="162">
        <v>1.0353216993444201</v>
      </c>
      <c r="BD20" s="152"/>
      <c r="BE20" s="163">
        <v>-2.71439962512307</v>
      </c>
    </row>
    <row r="21" spans="1:70" x14ac:dyDescent="0.2">
      <c r="A21" s="34" t="s">
        <v>43</v>
      </c>
      <c r="B21" s="2" t="str">
        <f t="shared" si="0"/>
        <v>Newport News/Hampton, VA</v>
      </c>
      <c r="C21" s="2"/>
      <c r="D21" s="23" t="s">
        <v>93</v>
      </c>
      <c r="E21" s="26" t="s">
        <v>94</v>
      </c>
      <c r="F21" s="2"/>
      <c r="G21" s="179">
        <v>57.1667456503137</v>
      </c>
      <c r="H21" s="174">
        <v>73.352404691956593</v>
      </c>
      <c r="I21" s="174">
        <v>77.987135567598401</v>
      </c>
      <c r="J21" s="174">
        <v>85.324236038220107</v>
      </c>
      <c r="K21" s="174">
        <v>78.312293667997693</v>
      </c>
      <c r="L21" s="180">
        <v>74.428563123217302</v>
      </c>
      <c r="M21" s="174"/>
      <c r="N21" s="181">
        <v>114.704282045065</v>
      </c>
      <c r="O21" s="182">
        <v>110.380139460924</v>
      </c>
      <c r="P21" s="183">
        <v>112.542210752994</v>
      </c>
      <c r="Q21" s="174"/>
      <c r="R21" s="184">
        <v>85.318176731725202</v>
      </c>
      <c r="S21" s="157"/>
      <c r="T21" s="158">
        <v>4.3884212086810601</v>
      </c>
      <c r="U21" s="152">
        <v>4.4741356868387401</v>
      </c>
      <c r="V21" s="152">
        <v>1.9981104458293</v>
      </c>
      <c r="W21" s="152">
        <v>12.5571292818949</v>
      </c>
      <c r="X21" s="152">
        <v>0.70714601238727104</v>
      </c>
      <c r="Y21" s="159">
        <v>4.8284832125530999</v>
      </c>
      <c r="Z21" s="152"/>
      <c r="AA21" s="160">
        <v>6.6168438727051599</v>
      </c>
      <c r="AB21" s="161">
        <v>-3.3367591896553899</v>
      </c>
      <c r="AC21" s="162">
        <v>1.49182432934278</v>
      </c>
      <c r="AD21" s="152"/>
      <c r="AE21" s="163">
        <v>3.5455092262013799</v>
      </c>
      <c r="AG21" s="179">
        <v>57.7838660403593</v>
      </c>
      <c r="AH21" s="174">
        <v>63.563358841985099</v>
      </c>
      <c r="AI21" s="174">
        <v>67.021186776240697</v>
      </c>
      <c r="AJ21" s="174">
        <v>68.951484776098098</v>
      </c>
      <c r="AK21" s="174">
        <v>73.776652691813993</v>
      </c>
      <c r="AL21" s="180">
        <v>66.219309825299405</v>
      </c>
      <c r="AM21" s="174"/>
      <c r="AN21" s="181">
        <v>118.89363975328</v>
      </c>
      <c r="AO21" s="182">
        <v>113.897938533941</v>
      </c>
      <c r="AP21" s="183">
        <v>116.39578914361</v>
      </c>
      <c r="AQ21" s="174"/>
      <c r="AR21" s="184">
        <v>80.555446773388397</v>
      </c>
      <c r="AS21" s="157"/>
      <c r="AT21" s="158">
        <v>6.5835530226920902</v>
      </c>
      <c r="AU21" s="152">
        <v>0.44524141861810101</v>
      </c>
      <c r="AV21" s="152">
        <v>-3.57301783473399</v>
      </c>
      <c r="AW21" s="152">
        <v>0.90760230519366702</v>
      </c>
      <c r="AX21" s="152">
        <v>-3.0691955115819098</v>
      </c>
      <c r="AY21" s="159">
        <v>-0.105078944742634</v>
      </c>
      <c r="AZ21" s="152"/>
      <c r="BA21" s="160">
        <v>9.13514941703035</v>
      </c>
      <c r="BB21" s="161">
        <v>4.1652108656059097</v>
      </c>
      <c r="BC21" s="162">
        <v>6.6456049777508301</v>
      </c>
      <c r="BD21" s="152"/>
      <c r="BE21" s="163">
        <v>2.5754630286689602</v>
      </c>
    </row>
    <row r="22" spans="1:70" x14ac:dyDescent="0.2">
      <c r="A22" s="35" t="s">
        <v>104</v>
      </c>
      <c r="B22" s="2" t="str">
        <f t="shared" si="0"/>
        <v>Chesapeake/Suffolk, VA</v>
      </c>
      <c r="C22" s="2"/>
      <c r="D22" s="24" t="s">
        <v>93</v>
      </c>
      <c r="E22" s="27" t="s">
        <v>94</v>
      </c>
      <c r="F22" s="2"/>
      <c r="G22" s="185">
        <v>70.787817531815094</v>
      </c>
      <c r="H22" s="186">
        <v>90.406919993301997</v>
      </c>
      <c r="I22" s="186">
        <v>96.788540170797006</v>
      </c>
      <c r="J22" s="186">
        <v>97.646990740120501</v>
      </c>
      <c r="K22" s="186">
        <v>89.696158774279894</v>
      </c>
      <c r="L22" s="187">
        <v>89.065285442062901</v>
      </c>
      <c r="M22" s="174"/>
      <c r="N22" s="188">
        <v>125.00637458137901</v>
      </c>
      <c r="O22" s="189">
        <v>125.17613466175401</v>
      </c>
      <c r="P22" s="190">
        <v>125.091254621567</v>
      </c>
      <c r="Q22" s="174"/>
      <c r="R22" s="191">
        <v>99.358419493349899</v>
      </c>
      <c r="S22" s="157"/>
      <c r="T22" s="164">
        <v>-7.3241157112839197</v>
      </c>
      <c r="U22" s="165">
        <v>-9.5877265117395503</v>
      </c>
      <c r="V22" s="165">
        <v>-5.4687444667836704</v>
      </c>
      <c r="W22" s="165">
        <v>-3.8283005772010701</v>
      </c>
      <c r="X22" s="165">
        <v>-5.1540702481048504</v>
      </c>
      <c r="Y22" s="166">
        <v>-6.2211028984427097</v>
      </c>
      <c r="Z22" s="152"/>
      <c r="AA22" s="167">
        <v>-1.4186543149750299</v>
      </c>
      <c r="AB22" s="168">
        <v>-2.85496039898793</v>
      </c>
      <c r="AC22" s="169">
        <v>-2.1425646761455801</v>
      </c>
      <c r="AD22" s="152"/>
      <c r="AE22" s="170">
        <v>-4.7937532202213697</v>
      </c>
      <c r="AG22" s="185">
        <v>68.5635369139316</v>
      </c>
      <c r="AH22" s="186">
        <v>83.337214312625505</v>
      </c>
      <c r="AI22" s="186">
        <v>89.283912717682497</v>
      </c>
      <c r="AJ22" s="186">
        <v>88.498201917280596</v>
      </c>
      <c r="AK22" s="186">
        <v>88.758538697253798</v>
      </c>
      <c r="AL22" s="187">
        <v>83.688280911754802</v>
      </c>
      <c r="AM22" s="174"/>
      <c r="AN22" s="188">
        <v>129.775383460314</v>
      </c>
      <c r="AO22" s="189">
        <v>121.630402494976</v>
      </c>
      <c r="AP22" s="190">
        <v>125.70289297764501</v>
      </c>
      <c r="AQ22" s="174"/>
      <c r="AR22" s="191">
        <v>95.692455787723603</v>
      </c>
      <c r="AS22" s="157"/>
      <c r="AT22" s="164">
        <v>3.43867273420675</v>
      </c>
      <c r="AU22" s="165">
        <v>-0.23210035640264401</v>
      </c>
      <c r="AV22" s="165">
        <v>0.43141566049605501</v>
      </c>
      <c r="AW22" s="165">
        <v>-1.8336890171807001</v>
      </c>
      <c r="AX22" s="165">
        <v>-6.0681181957963402</v>
      </c>
      <c r="AY22" s="166">
        <v>-1.1616737816976801</v>
      </c>
      <c r="AZ22" s="152"/>
      <c r="BA22" s="167">
        <v>3.0916664395256301</v>
      </c>
      <c r="BB22" s="168">
        <v>3.1294520677570499</v>
      </c>
      <c r="BC22" s="169">
        <v>3.1099437109838401</v>
      </c>
      <c r="BD22" s="152"/>
      <c r="BE22" s="170">
        <v>0.39939643081866999</v>
      </c>
    </row>
    <row r="23" spans="1:70" x14ac:dyDescent="0.2">
      <c r="A23" s="34" t="s">
        <v>59</v>
      </c>
      <c r="B23" s="2" t="s">
        <v>59</v>
      </c>
      <c r="C23" s="8"/>
      <c r="D23" s="22" t="s">
        <v>93</v>
      </c>
      <c r="E23" s="25" t="s">
        <v>94</v>
      </c>
      <c r="F23" s="2"/>
      <c r="G23" s="171">
        <v>90.729996662216195</v>
      </c>
      <c r="H23" s="172">
        <v>140.32108144192199</v>
      </c>
      <c r="I23" s="172">
        <v>183.64113818424499</v>
      </c>
      <c r="J23" s="172">
        <v>182.13114485981299</v>
      </c>
      <c r="K23" s="172">
        <v>118.761164886515</v>
      </c>
      <c r="L23" s="173">
        <v>143.11690520694199</v>
      </c>
      <c r="M23" s="174"/>
      <c r="N23" s="175">
        <v>112.906318424566</v>
      </c>
      <c r="O23" s="176">
        <v>123.718060747663</v>
      </c>
      <c r="P23" s="177">
        <v>118.312189586114</v>
      </c>
      <c r="Q23" s="174"/>
      <c r="R23" s="178">
        <v>136.029843600991</v>
      </c>
      <c r="S23" s="157"/>
      <c r="T23" s="149">
        <v>18.258133711396798</v>
      </c>
      <c r="U23" s="150">
        <v>22.900803260001599</v>
      </c>
      <c r="V23" s="150">
        <v>37.956640216835503</v>
      </c>
      <c r="W23" s="150">
        <v>42.570094547008097</v>
      </c>
      <c r="X23" s="150">
        <v>21.288016097993999</v>
      </c>
      <c r="Y23" s="151">
        <v>30.182846590155499</v>
      </c>
      <c r="Z23" s="152"/>
      <c r="AA23" s="153">
        <v>3.9603051485082501</v>
      </c>
      <c r="AB23" s="154">
        <v>16.772023480589599</v>
      </c>
      <c r="AC23" s="155">
        <v>10.286839705696799</v>
      </c>
      <c r="AD23" s="152"/>
      <c r="AE23" s="156">
        <v>24.5971469694543</v>
      </c>
      <c r="AF23" s="38"/>
      <c r="AG23" s="171">
        <v>65.265185246995898</v>
      </c>
      <c r="AH23" s="172">
        <v>97.147066088117398</v>
      </c>
      <c r="AI23" s="172">
        <v>122.187515854472</v>
      </c>
      <c r="AJ23" s="172">
        <v>131.65895277036</v>
      </c>
      <c r="AK23" s="172">
        <v>116.78680156875799</v>
      </c>
      <c r="AL23" s="173">
        <v>106.60910430574</v>
      </c>
      <c r="AM23" s="174"/>
      <c r="AN23" s="175">
        <v>129.80337616822399</v>
      </c>
      <c r="AO23" s="176">
        <v>132.127764519359</v>
      </c>
      <c r="AP23" s="177">
        <v>130.965570343791</v>
      </c>
      <c r="AQ23" s="174"/>
      <c r="AR23" s="178">
        <v>113.568094602326</v>
      </c>
      <c r="AS23" s="157"/>
      <c r="AT23" s="149">
        <v>4.76380525615515</v>
      </c>
      <c r="AU23" s="150">
        <v>10.7547522395505</v>
      </c>
      <c r="AV23" s="150">
        <v>18.169128492591899</v>
      </c>
      <c r="AW23" s="150">
        <v>29.668060061968202</v>
      </c>
      <c r="AX23" s="150">
        <v>27.9144048232593</v>
      </c>
      <c r="AY23" s="151">
        <v>19.450568050871901</v>
      </c>
      <c r="AZ23" s="152"/>
      <c r="BA23" s="153">
        <v>18.699181631823301</v>
      </c>
      <c r="BB23" s="154">
        <v>10.100501755731999</v>
      </c>
      <c r="BC23" s="155">
        <v>14.2001792701613</v>
      </c>
      <c r="BD23" s="152"/>
      <c r="BE23" s="156">
        <v>17.668122563952199</v>
      </c>
      <c r="BF23" s="38"/>
      <c r="BG23" s="39"/>
      <c r="BH23" s="39"/>
      <c r="BI23" s="39"/>
      <c r="BJ23" s="39"/>
      <c r="BK23" s="39"/>
      <c r="BL23" s="39"/>
      <c r="BM23" s="39"/>
      <c r="BN23" s="39"/>
      <c r="BO23" s="39"/>
      <c r="BP23" s="39"/>
      <c r="BQ23" s="39"/>
      <c r="BR23" s="39"/>
    </row>
    <row r="24" spans="1:70" x14ac:dyDescent="0.2">
      <c r="A24" s="34" t="s">
        <v>105</v>
      </c>
      <c r="B24" s="2" t="str">
        <f t="shared" si="0"/>
        <v>Richmond North/Glen Allen, VA</v>
      </c>
      <c r="C24" s="9"/>
      <c r="D24" s="23" t="s">
        <v>93</v>
      </c>
      <c r="E24" s="26" t="s">
        <v>94</v>
      </c>
      <c r="F24" s="2"/>
      <c r="G24" s="179">
        <v>67.2484204493351</v>
      </c>
      <c r="H24" s="174">
        <v>84.900570839064599</v>
      </c>
      <c r="I24" s="174">
        <v>96.086373223292</v>
      </c>
      <c r="J24" s="174">
        <v>101.16745644199899</v>
      </c>
      <c r="K24" s="174">
        <v>94.797851902796793</v>
      </c>
      <c r="L24" s="180">
        <v>88.840134571297497</v>
      </c>
      <c r="M24" s="174"/>
      <c r="N24" s="181">
        <v>104.607616918844</v>
      </c>
      <c r="O24" s="182">
        <v>100.435310637322</v>
      </c>
      <c r="P24" s="183">
        <v>102.521463778083</v>
      </c>
      <c r="Q24" s="174"/>
      <c r="R24" s="184">
        <v>92.749085773236303</v>
      </c>
      <c r="S24" s="157"/>
      <c r="T24" s="158">
        <v>9.5733406436025597</v>
      </c>
      <c r="U24" s="152">
        <v>-2.50796923270949</v>
      </c>
      <c r="V24" s="152">
        <v>3.54590860324755</v>
      </c>
      <c r="W24" s="152">
        <v>16.742029980741901</v>
      </c>
      <c r="X24" s="152">
        <v>44.893248923754001</v>
      </c>
      <c r="Y24" s="159">
        <v>12.930891719536399</v>
      </c>
      <c r="Z24" s="152"/>
      <c r="AA24" s="160">
        <v>35.390429978824599</v>
      </c>
      <c r="AB24" s="161">
        <v>27.509110587603601</v>
      </c>
      <c r="AC24" s="162">
        <v>31.411798597182099</v>
      </c>
      <c r="AD24" s="152"/>
      <c r="AE24" s="163">
        <v>18.179803825839301</v>
      </c>
      <c r="AF24" s="38"/>
      <c r="AG24" s="179">
        <v>50.724981659789002</v>
      </c>
      <c r="AH24" s="174">
        <v>67.724862448418094</v>
      </c>
      <c r="AI24" s="174">
        <v>77.183507851902704</v>
      </c>
      <c r="AJ24" s="174">
        <v>84.034347203117804</v>
      </c>
      <c r="AK24" s="174">
        <v>84.884630903255299</v>
      </c>
      <c r="AL24" s="180">
        <v>72.910466013296599</v>
      </c>
      <c r="AM24" s="174"/>
      <c r="AN24" s="181">
        <v>103.62163715038901</v>
      </c>
      <c r="AO24" s="182">
        <v>100.29937843878901</v>
      </c>
      <c r="AP24" s="183">
        <v>101.96050779458901</v>
      </c>
      <c r="AQ24" s="174"/>
      <c r="AR24" s="184">
        <v>81.210477950808894</v>
      </c>
      <c r="AS24" s="157"/>
      <c r="AT24" s="158">
        <v>6.6338406719115603</v>
      </c>
      <c r="AU24" s="152">
        <v>-1.10504818404397E-2</v>
      </c>
      <c r="AV24" s="152">
        <v>-0.306189721999723</v>
      </c>
      <c r="AW24" s="152">
        <v>10.4213427213147</v>
      </c>
      <c r="AX24" s="152">
        <v>26.808207141334002</v>
      </c>
      <c r="AY24" s="159">
        <v>8.5481006967074205</v>
      </c>
      <c r="AZ24" s="152"/>
      <c r="BA24" s="160">
        <v>23.274436289847699</v>
      </c>
      <c r="BB24" s="161">
        <v>16.158910029026401</v>
      </c>
      <c r="BC24" s="162">
        <v>19.668882416281399</v>
      </c>
      <c r="BD24" s="152"/>
      <c r="BE24" s="163">
        <v>12.28676725821</v>
      </c>
      <c r="BF24" s="38"/>
      <c r="BG24" s="39"/>
      <c r="BH24" s="39"/>
      <c r="BI24" s="39"/>
      <c r="BJ24" s="39"/>
      <c r="BK24" s="39"/>
      <c r="BL24" s="39"/>
      <c r="BM24" s="39"/>
      <c r="BN24" s="39"/>
      <c r="BO24" s="39"/>
      <c r="BP24" s="39"/>
      <c r="BQ24" s="39"/>
      <c r="BR24" s="39"/>
    </row>
    <row r="25" spans="1:70" x14ac:dyDescent="0.2">
      <c r="A25" s="34" t="s">
        <v>62</v>
      </c>
      <c r="B25" s="2" t="str">
        <f t="shared" si="0"/>
        <v>Richmond West/Midlothian, VA</v>
      </c>
      <c r="C25" s="2"/>
      <c r="D25" s="23" t="s">
        <v>93</v>
      </c>
      <c r="E25" s="26" t="s">
        <v>94</v>
      </c>
      <c r="F25" s="2"/>
      <c r="G25" s="179">
        <v>51.669292588369402</v>
      </c>
      <c r="H25" s="174">
        <v>69.915218928164094</v>
      </c>
      <c r="I25" s="174">
        <v>74.989084777651001</v>
      </c>
      <c r="J25" s="174">
        <v>76.984088882554104</v>
      </c>
      <c r="K25" s="174">
        <v>75.151716020524503</v>
      </c>
      <c r="L25" s="180">
        <v>69.741880239452598</v>
      </c>
      <c r="M25" s="174"/>
      <c r="N25" s="181">
        <v>81.351165393386495</v>
      </c>
      <c r="O25" s="182">
        <v>76.848780672748006</v>
      </c>
      <c r="P25" s="183">
        <v>79.099973033067201</v>
      </c>
      <c r="Q25" s="174"/>
      <c r="R25" s="184">
        <v>72.415621037628199</v>
      </c>
      <c r="S25" s="157"/>
      <c r="T25" s="158">
        <v>26.854905783427299</v>
      </c>
      <c r="U25" s="152">
        <v>13.6374340292583</v>
      </c>
      <c r="V25" s="152">
        <v>12.354053942010999</v>
      </c>
      <c r="W25" s="152">
        <v>17.931147183190799</v>
      </c>
      <c r="X25" s="152">
        <v>20.675873885036399</v>
      </c>
      <c r="Y25" s="159">
        <v>17.5871913786523</v>
      </c>
      <c r="Z25" s="152"/>
      <c r="AA25" s="160">
        <v>30.829801428733202</v>
      </c>
      <c r="AB25" s="161">
        <v>20.733388704259401</v>
      </c>
      <c r="AC25" s="162">
        <v>25.722591839783998</v>
      </c>
      <c r="AD25" s="152"/>
      <c r="AE25" s="163">
        <v>20.010797059331399</v>
      </c>
      <c r="AF25" s="38"/>
      <c r="AG25" s="179">
        <v>45.063697441562098</v>
      </c>
      <c r="AH25" s="174">
        <v>57.376736131698898</v>
      </c>
      <c r="AI25" s="174">
        <v>62.461865935005697</v>
      </c>
      <c r="AJ25" s="174">
        <v>66.650260818129894</v>
      </c>
      <c r="AK25" s="174">
        <v>70.851466241448094</v>
      </c>
      <c r="AL25" s="180">
        <v>60.480805313568901</v>
      </c>
      <c r="AM25" s="174"/>
      <c r="AN25" s="181">
        <v>91.603532967502801</v>
      </c>
      <c r="AO25" s="182">
        <v>90.499354354332894</v>
      </c>
      <c r="AP25" s="183">
        <v>91.051443660917897</v>
      </c>
      <c r="AQ25" s="174"/>
      <c r="AR25" s="184">
        <v>69.215273412811499</v>
      </c>
      <c r="AS25" s="157"/>
      <c r="AT25" s="158">
        <v>14.2771260219307</v>
      </c>
      <c r="AU25" s="152">
        <v>10.526965356709001</v>
      </c>
      <c r="AV25" s="152">
        <v>12.521384439521899</v>
      </c>
      <c r="AW25" s="152">
        <v>13.5303368214096</v>
      </c>
      <c r="AX25" s="152">
        <v>16.113008215470298</v>
      </c>
      <c r="AY25" s="159">
        <v>13.4370177662235</v>
      </c>
      <c r="AZ25" s="152"/>
      <c r="BA25" s="160">
        <v>22.535482280746901</v>
      </c>
      <c r="BB25" s="161">
        <v>19.073888579022199</v>
      </c>
      <c r="BC25" s="162">
        <v>20.790381323217101</v>
      </c>
      <c r="BD25" s="152"/>
      <c r="BE25" s="163">
        <v>16.093321770310698</v>
      </c>
      <c r="BF25" s="38"/>
      <c r="BG25" s="39"/>
      <c r="BH25" s="39"/>
      <c r="BI25" s="39"/>
      <c r="BJ25" s="39"/>
      <c r="BK25" s="39"/>
      <c r="BL25" s="39"/>
      <c r="BM25" s="39"/>
      <c r="BN25" s="39"/>
      <c r="BO25" s="39"/>
      <c r="BP25" s="39"/>
      <c r="BQ25" s="39"/>
      <c r="BR25" s="39"/>
    </row>
    <row r="26" spans="1:70" x14ac:dyDescent="0.2">
      <c r="A26" s="20" t="s">
        <v>58</v>
      </c>
      <c r="B26" s="2" t="str">
        <f t="shared" si="0"/>
        <v>Petersburg/Chester, VA</v>
      </c>
      <c r="C26" s="2"/>
      <c r="D26" s="23" t="s">
        <v>93</v>
      </c>
      <c r="E26" s="26" t="s">
        <v>94</v>
      </c>
      <c r="F26" s="2"/>
      <c r="G26" s="179">
        <v>58.0846594703196</v>
      </c>
      <c r="H26" s="174">
        <v>74.846566611872106</v>
      </c>
      <c r="I26" s="174">
        <v>80.445407068493097</v>
      </c>
      <c r="J26" s="174">
        <v>78.309108803652904</v>
      </c>
      <c r="K26" s="174">
        <v>74.3765339908675</v>
      </c>
      <c r="L26" s="180">
        <v>73.212455189040995</v>
      </c>
      <c r="M26" s="174"/>
      <c r="N26" s="181">
        <v>82.429578703196299</v>
      </c>
      <c r="O26" s="182">
        <v>80.513296091324193</v>
      </c>
      <c r="P26" s="183">
        <v>81.471437397260203</v>
      </c>
      <c r="Q26" s="174"/>
      <c r="R26" s="184">
        <v>75.572164391389407</v>
      </c>
      <c r="S26" s="157"/>
      <c r="T26" s="158">
        <v>8.1956580798045504</v>
      </c>
      <c r="U26" s="152">
        <v>8.2913888232691697</v>
      </c>
      <c r="V26" s="152">
        <v>9.8014112359735606</v>
      </c>
      <c r="W26" s="152">
        <v>8.3358290636051002</v>
      </c>
      <c r="X26" s="152">
        <v>6.6564484330826597</v>
      </c>
      <c r="Y26" s="159">
        <v>8.27568838175468</v>
      </c>
      <c r="Z26" s="152"/>
      <c r="AA26" s="160">
        <v>10.5254052486298</v>
      </c>
      <c r="AB26" s="161">
        <v>6.74654807286805</v>
      </c>
      <c r="AC26" s="162">
        <v>8.6253335337301102</v>
      </c>
      <c r="AD26" s="152"/>
      <c r="AE26" s="163">
        <v>8.3831451094042109</v>
      </c>
      <c r="AF26" s="38"/>
      <c r="AG26" s="179">
        <v>54.682183287671201</v>
      </c>
      <c r="AH26" s="174">
        <v>65.737926872146105</v>
      </c>
      <c r="AI26" s="174">
        <v>70.157016566210004</v>
      </c>
      <c r="AJ26" s="174">
        <v>69.627656703196294</v>
      </c>
      <c r="AK26" s="174">
        <v>66.545059378995404</v>
      </c>
      <c r="AL26" s="180">
        <v>65.349968561643806</v>
      </c>
      <c r="AM26" s="174"/>
      <c r="AN26" s="181">
        <v>79.750791045662098</v>
      </c>
      <c r="AO26" s="182">
        <v>79.627029392693998</v>
      </c>
      <c r="AP26" s="183">
        <v>79.688910219177998</v>
      </c>
      <c r="AQ26" s="174"/>
      <c r="AR26" s="184">
        <v>69.446809035225002</v>
      </c>
      <c r="AS26" s="157"/>
      <c r="AT26" s="158">
        <v>-0.103135595032862</v>
      </c>
      <c r="AU26" s="152">
        <v>2.7364104474089399</v>
      </c>
      <c r="AV26" s="152">
        <v>4.4686437211446597</v>
      </c>
      <c r="AW26" s="152">
        <v>9.2905930601133893</v>
      </c>
      <c r="AX26" s="152">
        <v>8.6040734326716493</v>
      </c>
      <c r="AY26" s="159">
        <v>5.11039635832483</v>
      </c>
      <c r="AZ26" s="152"/>
      <c r="BA26" s="160">
        <v>10.593220377347601</v>
      </c>
      <c r="BB26" s="161">
        <v>9.0392194353109705</v>
      </c>
      <c r="BC26" s="162">
        <v>9.8113256064195706</v>
      </c>
      <c r="BD26" s="152"/>
      <c r="BE26" s="163">
        <v>6.6066262544180603</v>
      </c>
      <c r="BF26" s="38"/>
      <c r="BG26" s="39"/>
      <c r="BH26" s="39"/>
      <c r="BI26" s="39"/>
      <c r="BJ26" s="39"/>
      <c r="BK26" s="39"/>
      <c r="BL26" s="39"/>
      <c r="BM26" s="39"/>
      <c r="BN26" s="39"/>
      <c r="BO26" s="39"/>
      <c r="BP26" s="39"/>
      <c r="BQ26" s="39"/>
      <c r="BR26" s="39"/>
    </row>
    <row r="27" spans="1:70" x14ac:dyDescent="0.2">
      <c r="A27" s="20" t="s">
        <v>106</v>
      </c>
      <c r="B27" s="41" t="s">
        <v>49</v>
      </c>
      <c r="C27" s="2"/>
      <c r="D27" s="23" t="s">
        <v>93</v>
      </c>
      <c r="E27" s="26" t="s">
        <v>94</v>
      </c>
      <c r="F27" s="2"/>
      <c r="G27" s="179">
        <v>57.298938314332197</v>
      </c>
      <c r="H27" s="174">
        <v>71.166619503257294</v>
      </c>
      <c r="I27" s="174">
        <v>73.436447475570006</v>
      </c>
      <c r="J27" s="174">
        <v>77.981891286644895</v>
      </c>
      <c r="K27" s="174">
        <v>86.506283591205204</v>
      </c>
      <c r="L27" s="180">
        <v>73.278036034201904</v>
      </c>
      <c r="M27" s="174"/>
      <c r="N27" s="181">
        <v>109.420887622149</v>
      </c>
      <c r="O27" s="182">
        <v>107.10605150651401</v>
      </c>
      <c r="P27" s="183">
        <v>108.263469564332</v>
      </c>
      <c r="Q27" s="174"/>
      <c r="R27" s="184">
        <v>83.273874185667694</v>
      </c>
      <c r="S27" s="157"/>
      <c r="T27" s="158">
        <v>4.38167646282729</v>
      </c>
      <c r="U27" s="152">
        <v>2.7111830041896399</v>
      </c>
      <c r="V27" s="152">
        <v>1.19278244709628</v>
      </c>
      <c r="W27" s="152">
        <v>4.8739766657559498</v>
      </c>
      <c r="X27" s="152">
        <v>7.1008712105076599</v>
      </c>
      <c r="Y27" s="159">
        <v>4.1232709869434201</v>
      </c>
      <c r="Z27" s="152"/>
      <c r="AA27" s="160">
        <v>5.9804047023321399E-2</v>
      </c>
      <c r="AB27" s="161">
        <v>3.4337509357645701</v>
      </c>
      <c r="AC27" s="162">
        <v>1.70078041086022</v>
      </c>
      <c r="AD27" s="152"/>
      <c r="AE27" s="163">
        <v>3.21007283925502</v>
      </c>
      <c r="AF27" s="38"/>
      <c r="AG27" s="179">
        <v>58.281616703990203</v>
      </c>
      <c r="AH27" s="174">
        <v>71.849856219462495</v>
      </c>
      <c r="AI27" s="174">
        <v>74.591945490635098</v>
      </c>
      <c r="AJ27" s="174">
        <v>76.251134466612299</v>
      </c>
      <c r="AK27" s="174">
        <v>85.338818709283302</v>
      </c>
      <c r="AL27" s="180">
        <v>73.262674317996698</v>
      </c>
      <c r="AM27" s="174"/>
      <c r="AN27" s="181">
        <v>112.581515166938</v>
      </c>
      <c r="AO27" s="182">
        <v>108.471468088355</v>
      </c>
      <c r="AP27" s="183">
        <v>110.526491627646</v>
      </c>
      <c r="AQ27" s="174"/>
      <c r="AR27" s="184">
        <v>83.909479263610905</v>
      </c>
      <c r="AS27" s="157"/>
      <c r="AT27" s="158">
        <v>8.7387445601432994</v>
      </c>
      <c r="AU27" s="152">
        <v>10.481112709826901</v>
      </c>
      <c r="AV27" s="152">
        <v>9.3293901561669106</v>
      </c>
      <c r="AW27" s="152">
        <v>9.0586535194393107</v>
      </c>
      <c r="AX27" s="152">
        <v>10.3190902718594</v>
      </c>
      <c r="AY27" s="159">
        <v>9.6312877587645591</v>
      </c>
      <c r="AZ27" s="152"/>
      <c r="BA27" s="160">
        <v>11.2629952739751</v>
      </c>
      <c r="BB27" s="161">
        <v>12.7063591833658</v>
      </c>
      <c r="BC27" s="162">
        <v>11.966610273550801</v>
      </c>
      <c r="BD27" s="152"/>
      <c r="BE27" s="163">
        <v>10.498654248251601</v>
      </c>
      <c r="BF27" s="38"/>
      <c r="BG27" s="39"/>
      <c r="BH27" s="39"/>
      <c r="BI27" s="39"/>
      <c r="BJ27" s="39"/>
      <c r="BK27" s="39"/>
      <c r="BL27" s="39"/>
      <c r="BM27" s="39"/>
      <c r="BN27" s="39"/>
      <c r="BO27" s="39"/>
      <c r="BP27" s="39"/>
      <c r="BQ27" s="39"/>
      <c r="BR27" s="39"/>
    </row>
    <row r="28" spans="1:70" x14ac:dyDescent="0.2">
      <c r="A28" s="20" t="s">
        <v>54</v>
      </c>
      <c r="B28" s="2" t="str">
        <f t="shared" si="0"/>
        <v>Roanoke, VA</v>
      </c>
      <c r="C28" s="2"/>
      <c r="D28" s="23" t="s">
        <v>93</v>
      </c>
      <c r="E28" s="26" t="s">
        <v>94</v>
      </c>
      <c r="F28" s="2"/>
      <c r="G28" s="179">
        <v>53.376486249781003</v>
      </c>
      <c r="H28" s="174">
        <v>66.3702767559992</v>
      </c>
      <c r="I28" s="174">
        <v>77.228264144333494</v>
      </c>
      <c r="J28" s="174">
        <v>87.0506358381502</v>
      </c>
      <c r="K28" s="174">
        <v>83.313811525661194</v>
      </c>
      <c r="L28" s="180">
        <v>73.467894902785005</v>
      </c>
      <c r="M28" s="174"/>
      <c r="N28" s="181">
        <v>89.052173760728607</v>
      </c>
      <c r="O28" s="182">
        <v>90.245077947100995</v>
      </c>
      <c r="P28" s="183">
        <v>89.648625853914794</v>
      </c>
      <c r="Q28" s="174"/>
      <c r="R28" s="184">
        <v>78.090960888822096</v>
      </c>
      <c r="S28" s="157"/>
      <c r="T28" s="158">
        <v>13.392751755885101</v>
      </c>
      <c r="U28" s="152">
        <v>-8.0102993022297202</v>
      </c>
      <c r="V28" s="152">
        <v>-8.4383219894225991</v>
      </c>
      <c r="W28" s="152">
        <v>3.3145137571365901</v>
      </c>
      <c r="X28" s="152">
        <v>10.0158867323827</v>
      </c>
      <c r="Y28" s="159">
        <v>1.0411552545673</v>
      </c>
      <c r="Z28" s="152"/>
      <c r="AA28" s="160">
        <v>5.1151078521216897</v>
      </c>
      <c r="AB28" s="161">
        <v>16.387209499106401</v>
      </c>
      <c r="AC28" s="162">
        <v>10.5017573467843</v>
      </c>
      <c r="AD28" s="152"/>
      <c r="AE28" s="163">
        <v>3.9605511360218499</v>
      </c>
      <c r="AF28" s="38"/>
      <c r="AG28" s="179">
        <v>51.405491665931699</v>
      </c>
      <c r="AH28" s="174">
        <v>63.055051591851097</v>
      </c>
      <c r="AI28" s="174">
        <v>69.789127740914793</v>
      </c>
      <c r="AJ28" s="174">
        <v>72.805444039196701</v>
      </c>
      <c r="AK28" s="174">
        <v>68.840474139825105</v>
      </c>
      <c r="AL28" s="180">
        <v>65.1901708220757</v>
      </c>
      <c r="AM28" s="174"/>
      <c r="AN28" s="181">
        <v>80.288806081645205</v>
      </c>
      <c r="AO28" s="182">
        <v>82.399472689721804</v>
      </c>
      <c r="AP28" s="183">
        <v>81.344139385683505</v>
      </c>
      <c r="AQ28" s="174"/>
      <c r="AR28" s="184">
        <v>69.810172739897297</v>
      </c>
      <c r="AS28" s="157"/>
      <c r="AT28" s="158">
        <v>6.9862273317423798</v>
      </c>
      <c r="AU28" s="152">
        <v>-8.6035266637127599</v>
      </c>
      <c r="AV28" s="152">
        <v>-4.8180773800988899</v>
      </c>
      <c r="AW28" s="152">
        <v>4.9525341357286399</v>
      </c>
      <c r="AX28" s="152">
        <v>3.9952885583651598</v>
      </c>
      <c r="AY28" s="159">
        <v>7.3637895699279598E-3</v>
      </c>
      <c r="AZ28" s="152"/>
      <c r="BA28" s="160">
        <v>7.4775325161056001</v>
      </c>
      <c r="BB28" s="161">
        <v>10.836251714679999</v>
      </c>
      <c r="BC28" s="162">
        <v>9.1528421385074203</v>
      </c>
      <c r="BD28" s="152"/>
      <c r="BE28" s="163">
        <v>2.8839629508472999</v>
      </c>
      <c r="BF28" s="38"/>
      <c r="BG28" s="39"/>
      <c r="BH28" s="39"/>
      <c r="BI28" s="39"/>
      <c r="BJ28" s="39"/>
      <c r="BK28" s="39"/>
      <c r="BL28" s="39"/>
      <c r="BM28" s="39"/>
      <c r="BN28" s="39"/>
      <c r="BO28" s="39"/>
      <c r="BP28" s="39"/>
      <c r="BQ28" s="39"/>
      <c r="BR28" s="39"/>
    </row>
    <row r="29" spans="1:70" x14ac:dyDescent="0.2">
      <c r="A29" s="20" t="s">
        <v>55</v>
      </c>
      <c r="B29" s="2" t="str">
        <f t="shared" si="0"/>
        <v>Charlottesville, VA</v>
      </c>
      <c r="C29" s="2"/>
      <c r="D29" s="23" t="s">
        <v>93</v>
      </c>
      <c r="E29" s="26" t="s">
        <v>94</v>
      </c>
      <c r="F29" s="2"/>
      <c r="G29" s="179">
        <v>79.543375560319603</v>
      </c>
      <c r="H29" s="174">
        <v>110.896905086727</v>
      </c>
      <c r="I29" s="174">
        <v>109.881908010134</v>
      </c>
      <c r="J29" s="174">
        <v>108.499475735724</v>
      </c>
      <c r="K29" s="174">
        <v>116.21358994348</v>
      </c>
      <c r="L29" s="180">
        <v>105.007050867277</v>
      </c>
      <c r="M29" s="174"/>
      <c r="N29" s="181">
        <v>137.322200350808</v>
      </c>
      <c r="O29" s="182">
        <v>135.15773728318001</v>
      </c>
      <c r="P29" s="183">
        <v>136.23996881699401</v>
      </c>
      <c r="Q29" s="174"/>
      <c r="R29" s="184">
        <v>113.930741710053</v>
      </c>
      <c r="S29" s="157"/>
      <c r="T29" s="158">
        <v>-4.9691468657331201</v>
      </c>
      <c r="U29" s="152">
        <v>4.0347023370960402</v>
      </c>
      <c r="V29" s="152">
        <v>9.6141451972131104</v>
      </c>
      <c r="W29" s="152">
        <v>-5.3481026068138302</v>
      </c>
      <c r="X29" s="152">
        <v>6.1452946993205604</v>
      </c>
      <c r="Y29" s="159">
        <v>2.0162546954030001</v>
      </c>
      <c r="Z29" s="152"/>
      <c r="AA29" s="160">
        <v>3.6406486348926399</v>
      </c>
      <c r="AB29" s="161">
        <v>-2.2716746584685001</v>
      </c>
      <c r="AC29" s="162">
        <v>0.62115987369037196</v>
      </c>
      <c r="AD29" s="152"/>
      <c r="AE29" s="163">
        <v>1.53527480112802</v>
      </c>
      <c r="AF29" s="38"/>
      <c r="AG29" s="179">
        <v>75.395237283180606</v>
      </c>
      <c r="AH29" s="174">
        <v>94.154014811927397</v>
      </c>
      <c r="AI29" s="174">
        <v>93.070693334632594</v>
      </c>
      <c r="AJ29" s="174">
        <v>92.421578639641297</v>
      </c>
      <c r="AK29" s="174">
        <v>101.662326057298</v>
      </c>
      <c r="AL29" s="180">
        <v>91.340770025336099</v>
      </c>
      <c r="AM29" s="174"/>
      <c r="AN29" s="181">
        <v>140.178748294679</v>
      </c>
      <c r="AO29" s="182">
        <v>137.432498051062</v>
      </c>
      <c r="AP29" s="183">
        <v>138.80562317287001</v>
      </c>
      <c r="AQ29" s="174"/>
      <c r="AR29" s="184">
        <v>104.90215663891701</v>
      </c>
      <c r="AS29" s="157"/>
      <c r="AT29" s="158">
        <v>-4.9548137171123097</v>
      </c>
      <c r="AU29" s="152">
        <v>1.02035997993533</v>
      </c>
      <c r="AV29" s="152">
        <v>0.69609708876937904</v>
      </c>
      <c r="AW29" s="152">
        <v>-7.7491909734854101</v>
      </c>
      <c r="AX29" s="152">
        <v>-1.0559321396509</v>
      </c>
      <c r="AY29" s="159">
        <v>-2.3904262908015701</v>
      </c>
      <c r="AZ29" s="152"/>
      <c r="BA29" s="160">
        <v>4.8521368510562297</v>
      </c>
      <c r="BB29" s="161">
        <v>1.6369204865986899</v>
      </c>
      <c r="BC29" s="162">
        <v>3.2353985419956901</v>
      </c>
      <c r="BD29" s="152"/>
      <c r="BE29" s="163">
        <v>-0.33715928754524399</v>
      </c>
      <c r="BF29" s="38"/>
      <c r="BG29" s="39"/>
      <c r="BH29" s="39"/>
      <c r="BI29" s="39"/>
      <c r="BJ29" s="39"/>
      <c r="BK29" s="39"/>
      <c r="BL29" s="39"/>
      <c r="BM29" s="39"/>
      <c r="BN29" s="39"/>
      <c r="BO29" s="39"/>
      <c r="BP29" s="39"/>
      <c r="BQ29" s="39"/>
      <c r="BR29" s="39"/>
    </row>
    <row r="30" spans="1:70" x14ac:dyDescent="0.2">
      <c r="A30" s="20" t="s">
        <v>107</v>
      </c>
      <c r="B30" t="s">
        <v>56</v>
      </c>
      <c r="C30" s="2"/>
      <c r="D30" s="23" t="s">
        <v>93</v>
      </c>
      <c r="E30" s="26" t="s">
        <v>94</v>
      </c>
      <c r="F30" s="2"/>
      <c r="G30" s="179">
        <v>56.265635260035801</v>
      </c>
      <c r="H30" s="174">
        <v>71.700931162919005</v>
      </c>
      <c r="I30" s="174">
        <v>78.074549593047294</v>
      </c>
      <c r="J30" s="174">
        <v>83.713116291902296</v>
      </c>
      <c r="K30" s="174">
        <v>81.850984963443196</v>
      </c>
      <c r="L30" s="180">
        <v>74.3210434542695</v>
      </c>
      <c r="M30" s="174"/>
      <c r="N30" s="181">
        <v>94.8699586149813</v>
      </c>
      <c r="O30" s="182">
        <v>92.425202096840906</v>
      </c>
      <c r="P30" s="183">
        <v>93.647580355911103</v>
      </c>
      <c r="Q30" s="174"/>
      <c r="R30" s="184">
        <v>79.842911140452799</v>
      </c>
      <c r="S30" s="157"/>
      <c r="T30" s="158">
        <v>23.1426278482474</v>
      </c>
      <c r="U30" s="152">
        <v>7.1437606130381504</v>
      </c>
      <c r="V30" s="152">
        <v>7.8503754379029802</v>
      </c>
      <c r="W30" s="152">
        <v>11.589020967043799</v>
      </c>
      <c r="X30" s="152">
        <v>19.345698498211199</v>
      </c>
      <c r="Y30" s="159">
        <v>13.0855065533837</v>
      </c>
      <c r="Z30" s="152"/>
      <c r="AA30" s="160">
        <v>28.296264766893199</v>
      </c>
      <c r="AB30" s="161">
        <v>34.202193198699902</v>
      </c>
      <c r="AC30" s="162">
        <v>31.144276409130601</v>
      </c>
      <c r="AD30" s="152"/>
      <c r="AE30" s="163">
        <v>18.556369916313901</v>
      </c>
      <c r="AF30" s="38"/>
      <c r="AG30" s="179">
        <v>52.862587253414198</v>
      </c>
      <c r="AH30" s="174">
        <v>67.537154779969597</v>
      </c>
      <c r="AI30" s="174">
        <v>73.112971444337106</v>
      </c>
      <c r="AJ30" s="174">
        <v>74.6292930059318</v>
      </c>
      <c r="AK30" s="174">
        <v>73.264959304731605</v>
      </c>
      <c r="AL30" s="180">
        <v>68.281393157676902</v>
      </c>
      <c r="AM30" s="174"/>
      <c r="AN30" s="181">
        <v>87.683393571527105</v>
      </c>
      <c r="AO30" s="182">
        <v>87.860191405711106</v>
      </c>
      <c r="AP30" s="183">
        <v>87.771792488619099</v>
      </c>
      <c r="AQ30" s="174"/>
      <c r="AR30" s="184">
        <v>73.850078680803193</v>
      </c>
      <c r="AS30" s="157"/>
      <c r="AT30" s="158">
        <v>16.5291448963427</v>
      </c>
      <c r="AU30" s="152">
        <v>9.9055969622773805</v>
      </c>
      <c r="AV30" s="152">
        <v>11.310592717890099</v>
      </c>
      <c r="AW30" s="152">
        <v>16.921047378381999</v>
      </c>
      <c r="AX30" s="152">
        <v>11.265289865029001</v>
      </c>
      <c r="AY30" s="159">
        <v>12.9835492752207</v>
      </c>
      <c r="AZ30" s="152"/>
      <c r="BA30" s="160">
        <v>0.94606583609030503</v>
      </c>
      <c r="BB30" s="161">
        <v>2.6047716860355199</v>
      </c>
      <c r="BC30" s="162">
        <v>1.76949571599949</v>
      </c>
      <c r="BD30" s="152"/>
      <c r="BE30" s="163">
        <v>8.9084106697306105</v>
      </c>
      <c r="BF30" s="38"/>
      <c r="BG30" s="39"/>
      <c r="BH30" s="39"/>
      <c r="BI30" s="39"/>
      <c r="BJ30" s="39"/>
      <c r="BK30" s="39"/>
      <c r="BL30" s="39"/>
      <c r="BM30" s="39"/>
      <c r="BN30" s="39"/>
      <c r="BO30" s="39"/>
      <c r="BP30" s="39"/>
      <c r="BQ30" s="39"/>
      <c r="BR30" s="39"/>
    </row>
    <row r="31" spans="1:70" x14ac:dyDescent="0.2">
      <c r="A31" s="20" t="s">
        <v>52</v>
      </c>
      <c r="B31" s="2" t="str">
        <f t="shared" si="0"/>
        <v>Staunton &amp; Harrisonburg, VA</v>
      </c>
      <c r="C31" s="2"/>
      <c r="D31" s="23" t="s">
        <v>93</v>
      </c>
      <c r="E31" s="26" t="s">
        <v>94</v>
      </c>
      <c r="F31" s="2"/>
      <c r="G31" s="179">
        <v>56.572852407536601</v>
      </c>
      <c r="H31" s="174">
        <v>68.325753663642701</v>
      </c>
      <c r="I31" s="174">
        <v>76.021554431262999</v>
      </c>
      <c r="J31" s="174">
        <v>74.557742498255394</v>
      </c>
      <c r="K31" s="174">
        <v>81.520935101186296</v>
      </c>
      <c r="L31" s="180">
        <v>71.399767620376807</v>
      </c>
      <c r="M31" s="174"/>
      <c r="N31" s="181">
        <v>101.39009944173</v>
      </c>
      <c r="O31" s="182">
        <v>97.010799023028596</v>
      </c>
      <c r="P31" s="183">
        <v>99.200449232379597</v>
      </c>
      <c r="Q31" s="174"/>
      <c r="R31" s="184">
        <v>79.342819509520396</v>
      </c>
      <c r="S31" s="157"/>
      <c r="T31" s="158">
        <v>17.271723449730601</v>
      </c>
      <c r="U31" s="152">
        <v>10.642618674235701</v>
      </c>
      <c r="V31" s="152">
        <v>25.798678595218298</v>
      </c>
      <c r="W31" s="152">
        <v>18.161127066514599</v>
      </c>
      <c r="X31" s="152">
        <v>21.830108176604998</v>
      </c>
      <c r="Y31" s="159">
        <v>18.826325027513199</v>
      </c>
      <c r="Z31" s="152"/>
      <c r="AA31" s="160">
        <v>11.518302817903599</v>
      </c>
      <c r="AB31" s="161">
        <v>2.5117111545070498</v>
      </c>
      <c r="AC31" s="162">
        <v>6.9248213273530004</v>
      </c>
      <c r="AD31" s="152"/>
      <c r="AE31" s="163">
        <v>14.2823047759445</v>
      </c>
      <c r="AF31" s="38"/>
      <c r="AG31" s="179">
        <v>53.994598743893903</v>
      </c>
      <c r="AH31" s="174">
        <v>65.498453855547794</v>
      </c>
      <c r="AI31" s="174">
        <v>71.411072923935706</v>
      </c>
      <c r="AJ31" s="174">
        <v>70.896690073272794</v>
      </c>
      <c r="AK31" s="174">
        <v>69.944068824145106</v>
      </c>
      <c r="AL31" s="180">
        <v>66.3489768841591</v>
      </c>
      <c r="AM31" s="174"/>
      <c r="AN31" s="181">
        <v>87.507515701325801</v>
      </c>
      <c r="AO31" s="182">
        <v>85.953728192602895</v>
      </c>
      <c r="AP31" s="183">
        <v>86.730621946964405</v>
      </c>
      <c r="AQ31" s="174"/>
      <c r="AR31" s="184">
        <v>72.172304044960597</v>
      </c>
      <c r="AS31" s="157"/>
      <c r="AT31" s="158">
        <v>13.8459628281586</v>
      </c>
      <c r="AU31" s="152">
        <v>13.1872780746882</v>
      </c>
      <c r="AV31" s="152">
        <v>22.6518006031264</v>
      </c>
      <c r="AW31" s="152">
        <v>17.5773538872869</v>
      </c>
      <c r="AX31" s="152">
        <v>19.7110690145226</v>
      </c>
      <c r="AY31" s="159">
        <v>17.5387397586018</v>
      </c>
      <c r="AZ31" s="152"/>
      <c r="BA31" s="160">
        <v>7.3889141776921701</v>
      </c>
      <c r="BB31" s="161">
        <v>3.3876804258653102</v>
      </c>
      <c r="BC31" s="162">
        <v>5.3682362178779499</v>
      </c>
      <c r="BD31" s="152"/>
      <c r="BE31" s="163">
        <v>13.0551781506251</v>
      </c>
      <c r="BF31" s="38"/>
      <c r="BG31" s="39"/>
      <c r="BH31" s="39"/>
      <c r="BI31" s="39"/>
      <c r="BJ31" s="39"/>
      <c r="BK31" s="39"/>
      <c r="BL31" s="39"/>
      <c r="BM31" s="39"/>
      <c r="BN31" s="39"/>
      <c r="BO31" s="39"/>
      <c r="BP31" s="39"/>
      <c r="BQ31" s="39"/>
      <c r="BR31" s="39"/>
    </row>
    <row r="32" spans="1:70" x14ac:dyDescent="0.2">
      <c r="A32" s="20" t="s">
        <v>51</v>
      </c>
      <c r="B32" s="2" t="str">
        <f t="shared" si="0"/>
        <v>Blacksburg &amp; Wytheville, VA</v>
      </c>
      <c r="C32" s="2"/>
      <c r="D32" s="23" t="s">
        <v>93</v>
      </c>
      <c r="E32" s="26" t="s">
        <v>94</v>
      </c>
      <c r="F32" s="2"/>
      <c r="G32" s="179">
        <v>44.697545808966801</v>
      </c>
      <c r="H32" s="174">
        <v>56.240343079921999</v>
      </c>
      <c r="I32" s="174">
        <v>60.4008460038986</v>
      </c>
      <c r="J32" s="174">
        <v>58.4038908382066</v>
      </c>
      <c r="K32" s="174">
        <v>56.583723196881003</v>
      </c>
      <c r="L32" s="180">
        <v>55.265269785575001</v>
      </c>
      <c r="M32" s="174"/>
      <c r="N32" s="181">
        <v>90.698417153996104</v>
      </c>
      <c r="O32" s="182">
        <v>76.051838206627593</v>
      </c>
      <c r="P32" s="183">
        <v>83.375127680311806</v>
      </c>
      <c r="Q32" s="174"/>
      <c r="R32" s="184">
        <v>63.296657755499801</v>
      </c>
      <c r="S32" s="157"/>
      <c r="T32" s="158">
        <v>-5.7992432586719396</v>
      </c>
      <c r="U32" s="152">
        <v>-5.5304836707880103</v>
      </c>
      <c r="V32" s="152">
        <v>1.45678375333599</v>
      </c>
      <c r="W32" s="152">
        <v>2.1042424983032602</v>
      </c>
      <c r="X32" s="152">
        <v>-1.0574768203715901</v>
      </c>
      <c r="Y32" s="159">
        <v>-1.62973479961335</v>
      </c>
      <c r="Z32" s="152"/>
      <c r="AA32" s="160">
        <v>6.2885513241410802</v>
      </c>
      <c r="AB32" s="161">
        <v>2.6737625363753601</v>
      </c>
      <c r="AC32" s="162">
        <v>4.6088385027170702</v>
      </c>
      <c r="AD32" s="152"/>
      <c r="AE32" s="163">
        <v>0.62880052397630304</v>
      </c>
      <c r="AF32" s="38"/>
      <c r="AG32" s="179">
        <v>43.762299707602303</v>
      </c>
      <c r="AH32" s="174">
        <v>51.843177387914203</v>
      </c>
      <c r="AI32" s="174">
        <v>54.013624269005803</v>
      </c>
      <c r="AJ32" s="174">
        <v>54.782075536062301</v>
      </c>
      <c r="AK32" s="174">
        <v>52.378551656920003</v>
      </c>
      <c r="AL32" s="180">
        <v>51.355945711500901</v>
      </c>
      <c r="AM32" s="174"/>
      <c r="AN32" s="181">
        <v>76.798328947368404</v>
      </c>
      <c r="AO32" s="182">
        <v>70.834090643274806</v>
      </c>
      <c r="AP32" s="183">
        <v>73.816209795321598</v>
      </c>
      <c r="AQ32" s="174"/>
      <c r="AR32" s="184">
        <v>57.773164021164</v>
      </c>
      <c r="AS32" s="157"/>
      <c r="AT32" s="158">
        <v>-1.2902200366818599</v>
      </c>
      <c r="AU32" s="152">
        <v>-4.79962360186137</v>
      </c>
      <c r="AV32" s="152">
        <v>-2.40075362921413</v>
      </c>
      <c r="AW32" s="152">
        <v>0.64440219910656904</v>
      </c>
      <c r="AX32" s="152">
        <v>-2.06261555171448</v>
      </c>
      <c r="AY32" s="159">
        <v>-2.0098468151555302</v>
      </c>
      <c r="AZ32" s="152"/>
      <c r="BA32" s="160">
        <v>-5.5488687651844</v>
      </c>
      <c r="BB32" s="161">
        <v>-4.6154001332623302</v>
      </c>
      <c r="BC32" s="162">
        <v>-5.1032810089943403</v>
      </c>
      <c r="BD32" s="152"/>
      <c r="BE32" s="163">
        <v>-3.1622171420463898</v>
      </c>
      <c r="BF32" s="38"/>
      <c r="BG32" s="39"/>
      <c r="BH32" s="39"/>
      <c r="BI32" s="39"/>
      <c r="BJ32" s="39"/>
      <c r="BK32" s="39"/>
      <c r="BL32" s="39"/>
      <c r="BM32" s="39"/>
      <c r="BN32" s="39"/>
      <c r="BO32" s="39"/>
      <c r="BP32" s="39"/>
      <c r="BQ32" s="39"/>
      <c r="BR32" s="39"/>
    </row>
    <row r="33" spans="1:70" x14ac:dyDescent="0.2">
      <c r="A33" s="20" t="s">
        <v>50</v>
      </c>
      <c r="B33" s="2" t="str">
        <f t="shared" si="0"/>
        <v>Lynchburg, VA</v>
      </c>
      <c r="C33" s="2"/>
      <c r="D33" s="23" t="s">
        <v>93</v>
      </c>
      <c r="E33" s="26" t="s">
        <v>94</v>
      </c>
      <c r="F33" s="2"/>
      <c r="G33" s="179">
        <v>41.949709882139601</v>
      </c>
      <c r="H33" s="174">
        <v>67.776911453611305</v>
      </c>
      <c r="I33" s="174">
        <v>70.972877002115396</v>
      </c>
      <c r="J33" s="174">
        <v>72.929522514354701</v>
      </c>
      <c r="K33" s="174">
        <v>63.758232094288303</v>
      </c>
      <c r="L33" s="180">
        <v>63.477450589301903</v>
      </c>
      <c r="M33" s="174"/>
      <c r="N33" s="181">
        <v>104.716823813841</v>
      </c>
      <c r="O33" s="182">
        <v>101.93925355092099</v>
      </c>
      <c r="P33" s="183">
        <v>103.32803868238101</v>
      </c>
      <c r="Q33" s="174"/>
      <c r="R33" s="184">
        <v>74.863332901610306</v>
      </c>
      <c r="S33" s="157"/>
      <c r="T33" s="158">
        <v>2.7761544626924602E-2</v>
      </c>
      <c r="U33" s="152">
        <v>8.9056550332418301</v>
      </c>
      <c r="V33" s="152">
        <v>5.7999787359291997</v>
      </c>
      <c r="W33" s="152">
        <v>9.0142943600717391</v>
      </c>
      <c r="X33" s="152">
        <v>5.4233444425073003</v>
      </c>
      <c r="Y33" s="159">
        <v>6.2803728962037999</v>
      </c>
      <c r="Z33" s="152"/>
      <c r="AA33" s="160">
        <v>13.600428460067301</v>
      </c>
      <c r="AB33" s="161">
        <v>0.92144022998998698</v>
      </c>
      <c r="AC33" s="162">
        <v>6.97122431729328</v>
      </c>
      <c r="AD33" s="152"/>
      <c r="AE33" s="163">
        <v>6.5517412648151403</v>
      </c>
      <c r="AF33" s="38"/>
      <c r="AG33" s="179">
        <v>43.445373224539097</v>
      </c>
      <c r="AH33" s="174">
        <v>60.623148232094202</v>
      </c>
      <c r="AI33" s="174">
        <v>63.3916092475067</v>
      </c>
      <c r="AJ33" s="174">
        <v>65.349307192505194</v>
      </c>
      <c r="AK33" s="174">
        <v>58.683753399818599</v>
      </c>
      <c r="AL33" s="180">
        <v>58.298638259292801</v>
      </c>
      <c r="AM33" s="174"/>
      <c r="AN33" s="181">
        <v>77.671703686914398</v>
      </c>
      <c r="AO33" s="182">
        <v>77.019808854638796</v>
      </c>
      <c r="AP33" s="183">
        <v>77.345756270776604</v>
      </c>
      <c r="AQ33" s="174"/>
      <c r="AR33" s="184">
        <v>63.740671976859602</v>
      </c>
      <c r="AS33" s="157"/>
      <c r="AT33" s="158">
        <v>5.9532865214331299</v>
      </c>
      <c r="AU33" s="152">
        <v>1.9527047998101601</v>
      </c>
      <c r="AV33" s="152">
        <v>3.4307358997217698</v>
      </c>
      <c r="AW33" s="152">
        <v>13.249279587173101</v>
      </c>
      <c r="AX33" s="152">
        <v>9.8203026104194997</v>
      </c>
      <c r="AY33" s="159">
        <v>6.8150048223693203</v>
      </c>
      <c r="AZ33" s="152"/>
      <c r="BA33" s="160">
        <v>6.0473027684528402</v>
      </c>
      <c r="BB33" s="161">
        <v>-1.1513355571592601</v>
      </c>
      <c r="BC33" s="162">
        <v>2.3366798568895999</v>
      </c>
      <c r="BD33" s="152"/>
      <c r="BE33" s="163">
        <v>5.2186522206736097</v>
      </c>
      <c r="BF33" s="38"/>
      <c r="BG33" s="39"/>
      <c r="BH33" s="39"/>
      <c r="BI33" s="39"/>
      <c r="BJ33" s="39"/>
      <c r="BK33" s="39"/>
      <c r="BL33" s="39"/>
      <c r="BM33" s="39"/>
      <c r="BN33" s="39"/>
      <c r="BO33" s="39"/>
      <c r="BP33" s="39"/>
      <c r="BQ33" s="39"/>
      <c r="BR33" s="39"/>
    </row>
    <row r="34" spans="1:70" x14ac:dyDescent="0.2">
      <c r="A34" s="20" t="s">
        <v>24</v>
      </c>
      <c r="B34" s="2" t="str">
        <f t="shared" si="0"/>
        <v>Central Virginia</v>
      </c>
      <c r="C34" s="2"/>
      <c r="D34" s="23" t="s">
        <v>93</v>
      </c>
      <c r="E34" s="26" t="s">
        <v>94</v>
      </c>
      <c r="F34" s="2"/>
      <c r="G34" s="179">
        <v>64.940448951343498</v>
      </c>
      <c r="H34" s="174">
        <v>89.516708693166393</v>
      </c>
      <c r="I34" s="174">
        <v>98.573118586946705</v>
      </c>
      <c r="J34" s="174">
        <v>99.464025817711303</v>
      </c>
      <c r="K34" s="174">
        <v>90.305240574128106</v>
      </c>
      <c r="L34" s="180">
        <v>88.559908524659207</v>
      </c>
      <c r="M34" s="174"/>
      <c r="N34" s="181">
        <v>102.512952486985</v>
      </c>
      <c r="O34" s="182">
        <v>100.63097162459</v>
      </c>
      <c r="P34" s="183">
        <v>101.571962055787</v>
      </c>
      <c r="Q34" s="174"/>
      <c r="R34" s="184">
        <v>92.277638104981705</v>
      </c>
      <c r="S34" s="157"/>
      <c r="T34" s="158">
        <v>8.9108960760931204</v>
      </c>
      <c r="U34" s="152">
        <v>7.8481106910778298</v>
      </c>
      <c r="V34" s="152">
        <v>11.594402841816301</v>
      </c>
      <c r="W34" s="152">
        <v>13.1956345580502</v>
      </c>
      <c r="X34" s="152">
        <v>17.184096381648601</v>
      </c>
      <c r="Y34" s="159">
        <v>11.848244212705699</v>
      </c>
      <c r="Z34" s="152"/>
      <c r="AA34" s="160">
        <v>15.080147619925301</v>
      </c>
      <c r="AB34" s="161">
        <v>11.4959169040656</v>
      </c>
      <c r="AC34" s="162">
        <v>13.2762835246257</v>
      </c>
      <c r="AD34" s="152"/>
      <c r="AE34" s="163">
        <v>12.293454242860101</v>
      </c>
      <c r="AF34" s="38"/>
      <c r="AG34" s="179">
        <v>56.104326497758201</v>
      </c>
      <c r="AH34" s="174">
        <v>73.732926985225504</v>
      </c>
      <c r="AI34" s="174">
        <v>80.704062302530602</v>
      </c>
      <c r="AJ34" s="174">
        <v>83.775121942045502</v>
      </c>
      <c r="AK34" s="174">
        <v>82.973557834080495</v>
      </c>
      <c r="AL34" s="180">
        <v>75.457999112328096</v>
      </c>
      <c r="AM34" s="174"/>
      <c r="AN34" s="181">
        <v>102.888688351939</v>
      </c>
      <c r="AO34" s="182">
        <v>101.270879848343</v>
      </c>
      <c r="AP34" s="183">
        <v>102.079784100141</v>
      </c>
      <c r="AQ34" s="174"/>
      <c r="AR34" s="184">
        <v>83.0642233945604</v>
      </c>
      <c r="AS34" s="157"/>
      <c r="AT34" s="158">
        <v>4.4084723851296701</v>
      </c>
      <c r="AU34" s="152">
        <v>5.2640804075526102</v>
      </c>
      <c r="AV34" s="152">
        <v>6.6680501858528398</v>
      </c>
      <c r="AW34" s="152">
        <v>10.2887571271756</v>
      </c>
      <c r="AX34" s="152">
        <v>15.0115091295136</v>
      </c>
      <c r="AY34" s="159">
        <v>8.5518485221943692</v>
      </c>
      <c r="AZ34" s="152"/>
      <c r="BA34" s="160">
        <v>15.2280677252263</v>
      </c>
      <c r="BB34" s="161">
        <v>10.748902736180099</v>
      </c>
      <c r="BC34" s="162">
        <v>12.961836511729</v>
      </c>
      <c r="BD34" s="152"/>
      <c r="BE34" s="163">
        <v>10.0587139902785</v>
      </c>
      <c r="BF34" s="38"/>
      <c r="BG34" s="39"/>
      <c r="BH34" s="39"/>
      <c r="BI34" s="39"/>
      <c r="BJ34" s="39"/>
      <c r="BK34" s="39"/>
      <c r="BL34" s="39"/>
      <c r="BM34" s="39"/>
      <c r="BN34" s="39"/>
      <c r="BO34" s="39"/>
      <c r="BP34" s="39"/>
      <c r="BQ34" s="39"/>
      <c r="BR34" s="39"/>
    </row>
    <row r="35" spans="1:70" x14ac:dyDescent="0.2">
      <c r="A35" s="20" t="s">
        <v>25</v>
      </c>
      <c r="B35" s="2" t="str">
        <f t="shared" si="0"/>
        <v>Chesapeake Bay</v>
      </c>
      <c r="C35" s="2"/>
      <c r="D35" s="23" t="s">
        <v>93</v>
      </c>
      <c r="E35" s="26" t="s">
        <v>94</v>
      </c>
      <c r="F35" s="2"/>
      <c r="G35" s="179">
        <v>59.474573885848301</v>
      </c>
      <c r="H35" s="174">
        <v>78.503651290070295</v>
      </c>
      <c r="I35" s="174">
        <v>82.859648162626996</v>
      </c>
      <c r="J35" s="174">
        <v>87.178436278342403</v>
      </c>
      <c r="K35" s="174">
        <v>85.264730258013998</v>
      </c>
      <c r="L35" s="180">
        <v>78.656207974980404</v>
      </c>
      <c r="M35" s="174"/>
      <c r="N35" s="181">
        <v>103.810860046911</v>
      </c>
      <c r="O35" s="182">
        <v>102.42871774824</v>
      </c>
      <c r="P35" s="183">
        <v>103.119788897576</v>
      </c>
      <c r="Q35" s="174"/>
      <c r="R35" s="184">
        <v>85.645802524293501</v>
      </c>
      <c r="S35" s="157"/>
      <c r="T35" s="158">
        <v>18.056460018660999</v>
      </c>
      <c r="U35" s="152">
        <v>8.4626685578052108</v>
      </c>
      <c r="V35" s="152">
        <v>3.8375842953250801</v>
      </c>
      <c r="W35" s="152">
        <v>8.8560506265890702</v>
      </c>
      <c r="X35" s="152">
        <v>6.0486485198653499</v>
      </c>
      <c r="Y35" s="159">
        <v>8.3295177998406302</v>
      </c>
      <c r="Z35" s="152"/>
      <c r="AA35" s="160">
        <v>-1.07985553350527</v>
      </c>
      <c r="AB35" s="161">
        <v>-3.6816817218648099</v>
      </c>
      <c r="AC35" s="162">
        <v>-2.3893876436958501</v>
      </c>
      <c r="AD35" s="152"/>
      <c r="AE35" s="163">
        <v>4.38617725827869</v>
      </c>
      <c r="AF35" s="38"/>
      <c r="AG35" s="179">
        <v>57.622763878029701</v>
      </c>
      <c r="AH35" s="174">
        <v>76.6905062548866</v>
      </c>
      <c r="AI35" s="174">
        <v>81.940265832681703</v>
      </c>
      <c r="AJ35" s="174">
        <v>80.9373358092259</v>
      </c>
      <c r="AK35" s="174">
        <v>80.129767396403395</v>
      </c>
      <c r="AL35" s="180">
        <v>75.464127834245502</v>
      </c>
      <c r="AM35" s="174"/>
      <c r="AN35" s="181">
        <v>111.051315480844</v>
      </c>
      <c r="AO35" s="182">
        <v>109.27761336982</v>
      </c>
      <c r="AP35" s="183">
        <v>110.164464425332</v>
      </c>
      <c r="AQ35" s="174"/>
      <c r="AR35" s="184">
        <v>85.378509717413095</v>
      </c>
      <c r="AS35" s="157"/>
      <c r="AT35" s="158">
        <v>4.3768016004170498</v>
      </c>
      <c r="AU35" s="152">
        <v>-0.27206871045882303</v>
      </c>
      <c r="AV35" s="152">
        <v>1.8812181803772099</v>
      </c>
      <c r="AW35" s="152">
        <v>1.67044067852708</v>
      </c>
      <c r="AX35" s="152">
        <v>-4.5314592917542198</v>
      </c>
      <c r="AY35" s="159">
        <v>0.33144257175868003</v>
      </c>
      <c r="AZ35" s="152"/>
      <c r="BA35" s="160">
        <v>3.2234472738012698</v>
      </c>
      <c r="BB35" s="161">
        <v>-0.96846665280384503</v>
      </c>
      <c r="BC35" s="162">
        <v>1.1009182787396099</v>
      </c>
      <c r="BD35" s="152"/>
      <c r="BE35" s="163">
        <v>0.61374984130895205</v>
      </c>
      <c r="BF35" s="38"/>
      <c r="BG35" s="39"/>
      <c r="BH35" s="39"/>
      <c r="BI35" s="39"/>
      <c r="BJ35" s="39"/>
      <c r="BK35" s="39"/>
      <c r="BL35" s="39"/>
      <c r="BM35" s="39"/>
      <c r="BN35" s="39"/>
      <c r="BO35" s="39"/>
      <c r="BP35" s="39"/>
      <c r="BQ35" s="39"/>
      <c r="BR35" s="39"/>
    </row>
    <row r="36" spans="1:70" x14ac:dyDescent="0.2">
      <c r="A36" s="20" t="s">
        <v>26</v>
      </c>
      <c r="B36" s="2" t="str">
        <f t="shared" si="0"/>
        <v>Coastal Virginia - Eastern Shore</v>
      </c>
      <c r="C36" s="2"/>
      <c r="D36" s="23" t="s">
        <v>93</v>
      </c>
      <c r="E36" s="26" t="s">
        <v>94</v>
      </c>
      <c r="F36" s="2"/>
      <c r="G36" s="179">
        <v>83.095382513661207</v>
      </c>
      <c r="H36" s="174">
        <v>104.86306693989</v>
      </c>
      <c r="I36" s="174">
        <v>108.694719945355</v>
      </c>
      <c r="J36" s="174">
        <v>111.934405737704</v>
      </c>
      <c r="K36" s="174">
        <v>111.517165300546</v>
      </c>
      <c r="L36" s="180">
        <v>104.02094808743099</v>
      </c>
      <c r="M36" s="174"/>
      <c r="N36" s="181">
        <v>146.22313524590101</v>
      </c>
      <c r="O36" s="182">
        <v>144.86890710382499</v>
      </c>
      <c r="P36" s="183">
        <v>145.546021174863</v>
      </c>
      <c r="Q36" s="174"/>
      <c r="R36" s="184">
        <v>115.88525468384</v>
      </c>
      <c r="S36" s="157"/>
      <c r="T36" s="158">
        <v>6.0477432446580401</v>
      </c>
      <c r="U36" s="152">
        <v>5.9438607615159196</v>
      </c>
      <c r="V36" s="152">
        <v>8.79450769462591</v>
      </c>
      <c r="W36" s="152">
        <v>9.3670734518508301</v>
      </c>
      <c r="X36" s="152">
        <v>9.4289558568551008</v>
      </c>
      <c r="Y36" s="159">
        <v>8.0175042546166608</v>
      </c>
      <c r="Z36" s="152"/>
      <c r="AA36" s="160">
        <v>0.303143479526569</v>
      </c>
      <c r="AB36" s="161">
        <v>-3.3443856269899799</v>
      </c>
      <c r="AC36" s="162">
        <v>-1.5459134318604</v>
      </c>
      <c r="AD36" s="152"/>
      <c r="AE36" s="163">
        <v>4.3792126270930396</v>
      </c>
      <c r="AF36" s="38"/>
      <c r="AG36" s="179">
        <v>75.001982581967198</v>
      </c>
      <c r="AH36" s="174">
        <v>94.489774590163904</v>
      </c>
      <c r="AI36" s="174">
        <v>99.217978142076504</v>
      </c>
      <c r="AJ36" s="174">
        <v>102.788092554644</v>
      </c>
      <c r="AK36" s="174">
        <v>106.996606898907</v>
      </c>
      <c r="AL36" s="180">
        <v>95.698886953551906</v>
      </c>
      <c r="AM36" s="174"/>
      <c r="AN36" s="181">
        <v>141.03130976775901</v>
      </c>
      <c r="AO36" s="182">
        <v>140.207908128415</v>
      </c>
      <c r="AP36" s="183">
        <v>140.61960894808701</v>
      </c>
      <c r="AQ36" s="174"/>
      <c r="AR36" s="184">
        <v>108.53337895199</v>
      </c>
      <c r="AS36" s="157"/>
      <c r="AT36" s="158">
        <v>8.1158679030344398</v>
      </c>
      <c r="AU36" s="152">
        <v>9.8368591538685699</v>
      </c>
      <c r="AV36" s="152">
        <v>9.1552782052979804</v>
      </c>
      <c r="AW36" s="152">
        <v>12.1803585964663</v>
      </c>
      <c r="AX36" s="152">
        <v>4.2600876079943104</v>
      </c>
      <c r="AY36" s="159">
        <v>8.6135478457918602</v>
      </c>
      <c r="AZ36" s="152"/>
      <c r="BA36" s="160">
        <v>3.2904179827123299</v>
      </c>
      <c r="BB36" s="161">
        <v>5.6855649384004998</v>
      </c>
      <c r="BC36" s="162">
        <v>4.4707600188381802</v>
      </c>
      <c r="BD36" s="152"/>
      <c r="BE36" s="163">
        <v>7.0422173059903601</v>
      </c>
      <c r="BF36" s="38"/>
      <c r="BG36" s="39"/>
      <c r="BH36" s="39"/>
      <c r="BI36" s="39"/>
      <c r="BJ36" s="39"/>
      <c r="BK36" s="39"/>
      <c r="BL36" s="39"/>
      <c r="BM36" s="39"/>
      <c r="BN36" s="39"/>
      <c r="BO36" s="39"/>
      <c r="BP36" s="39"/>
      <c r="BQ36" s="39"/>
      <c r="BR36" s="39"/>
    </row>
    <row r="37" spans="1:70" x14ac:dyDescent="0.2">
      <c r="A37" s="20" t="s">
        <v>27</v>
      </c>
      <c r="B37" s="2" t="str">
        <f t="shared" si="0"/>
        <v>Coastal Virginia - Hampton Roads</v>
      </c>
      <c r="C37" s="2"/>
      <c r="D37" s="23" t="s">
        <v>93</v>
      </c>
      <c r="E37" s="26" t="s">
        <v>94</v>
      </c>
      <c r="F37" s="2"/>
      <c r="G37" s="179">
        <v>88.850044263546096</v>
      </c>
      <c r="H37" s="174">
        <v>104.09617603663099</v>
      </c>
      <c r="I37" s="174">
        <v>113.260336555583</v>
      </c>
      <c r="J37" s="174">
        <v>119.050263546171</v>
      </c>
      <c r="K37" s="174">
        <v>119.36914322055399</v>
      </c>
      <c r="L37" s="180">
        <v>108.92519272449699</v>
      </c>
      <c r="M37" s="174"/>
      <c r="N37" s="181">
        <v>167.664932587127</v>
      </c>
      <c r="O37" s="182">
        <v>173.75391885016501</v>
      </c>
      <c r="P37" s="183">
        <v>170.709425718646</v>
      </c>
      <c r="Q37" s="174"/>
      <c r="R37" s="184">
        <v>126.577830722825</v>
      </c>
      <c r="S37" s="157"/>
      <c r="T37" s="158">
        <v>-9.5589928343093398</v>
      </c>
      <c r="U37" s="152">
        <v>-11.9534284066507</v>
      </c>
      <c r="V37" s="152">
        <v>-7.37604310635259</v>
      </c>
      <c r="W37" s="152">
        <v>-0.154935395387581</v>
      </c>
      <c r="X37" s="152">
        <v>-0.91758776536571496</v>
      </c>
      <c r="Y37" s="159">
        <v>-5.84878449341356</v>
      </c>
      <c r="Z37" s="152"/>
      <c r="AA37" s="160">
        <v>1.01350725505127</v>
      </c>
      <c r="AB37" s="161">
        <v>1.0490565832576699</v>
      </c>
      <c r="AC37" s="162">
        <v>1.03159579273742</v>
      </c>
      <c r="AD37" s="152"/>
      <c r="AE37" s="163">
        <v>-3.3115438214995301</v>
      </c>
      <c r="AF37" s="38"/>
      <c r="AG37" s="179">
        <v>92.305650254777007</v>
      </c>
      <c r="AH37" s="174">
        <v>98.523297388534999</v>
      </c>
      <c r="AI37" s="174">
        <v>105.69552883146601</v>
      </c>
      <c r="AJ37" s="174">
        <v>106.078312372708</v>
      </c>
      <c r="AK37" s="174">
        <v>118.254237652749</v>
      </c>
      <c r="AL37" s="180">
        <v>104.174081351227</v>
      </c>
      <c r="AM37" s="174"/>
      <c r="AN37" s="181">
        <v>175.15464065682201</v>
      </c>
      <c r="AO37" s="182">
        <v>171.02645118380801</v>
      </c>
      <c r="AP37" s="183">
        <v>173.09054592031501</v>
      </c>
      <c r="AQ37" s="174"/>
      <c r="AR37" s="184">
        <v>123.868797453619</v>
      </c>
      <c r="AS37" s="157"/>
      <c r="AT37" s="158">
        <v>4.6155278632782704</v>
      </c>
      <c r="AU37" s="152">
        <v>-4.6339473120782904</v>
      </c>
      <c r="AV37" s="152">
        <v>-2.0023841511716398</v>
      </c>
      <c r="AW37" s="152">
        <v>-6.7966861890061603</v>
      </c>
      <c r="AX37" s="152">
        <v>-7.3091944734903604</v>
      </c>
      <c r="AY37" s="159">
        <v>-3.6864057338079999</v>
      </c>
      <c r="AZ37" s="152"/>
      <c r="BA37" s="160">
        <v>6.1374729327137096</v>
      </c>
      <c r="BB37" s="161">
        <v>5.2094900255676597</v>
      </c>
      <c r="BC37" s="162">
        <v>5.6769774382755704</v>
      </c>
      <c r="BD37" s="152"/>
      <c r="BE37" s="163">
        <v>-0.15287079896227401</v>
      </c>
      <c r="BF37" s="38"/>
      <c r="BG37" s="39"/>
      <c r="BH37" s="39"/>
      <c r="BI37" s="39"/>
      <c r="BJ37" s="39"/>
      <c r="BK37" s="39"/>
      <c r="BL37" s="39"/>
      <c r="BM37" s="39"/>
      <c r="BN37" s="39"/>
      <c r="BO37" s="39"/>
      <c r="BP37" s="39"/>
      <c r="BQ37" s="39"/>
      <c r="BR37" s="39"/>
    </row>
    <row r="38" spans="1:70" x14ac:dyDescent="0.2">
      <c r="A38" s="19" t="s">
        <v>28</v>
      </c>
      <c r="B38" s="2" t="str">
        <f t="shared" si="0"/>
        <v>Northern Virginia</v>
      </c>
      <c r="C38" s="2"/>
      <c r="D38" s="23" t="s">
        <v>93</v>
      </c>
      <c r="E38" s="26" t="s">
        <v>94</v>
      </c>
      <c r="F38" s="2"/>
      <c r="G38" s="179">
        <v>75.408170587239795</v>
      </c>
      <c r="H38" s="174">
        <v>108.788613226528</v>
      </c>
      <c r="I38" s="174">
        <v>125.205408322521</v>
      </c>
      <c r="J38" s="174">
        <v>126.63652131400301</v>
      </c>
      <c r="K38" s="174">
        <v>102.939141422688</v>
      </c>
      <c r="L38" s="180">
        <v>107.795570974596</v>
      </c>
      <c r="M38" s="174"/>
      <c r="N38" s="181">
        <v>101.01036328764</v>
      </c>
      <c r="O38" s="182">
        <v>102.673834640191</v>
      </c>
      <c r="P38" s="183">
        <v>101.84209896391501</v>
      </c>
      <c r="Q38" s="174"/>
      <c r="R38" s="184">
        <v>106.094578971544</v>
      </c>
      <c r="S38" s="157"/>
      <c r="T38" s="158">
        <v>0.27186771374379398</v>
      </c>
      <c r="U38" s="152">
        <v>-2.05552894788541</v>
      </c>
      <c r="V38" s="152">
        <v>-2.64129792027969</v>
      </c>
      <c r="W38" s="152">
        <v>-1.1637015576381</v>
      </c>
      <c r="X38" s="152">
        <v>-0.40037374790224101</v>
      </c>
      <c r="Y38" s="159">
        <v>-1.3508070399903001</v>
      </c>
      <c r="Z38" s="152"/>
      <c r="AA38" s="160">
        <v>-1.23854919422881</v>
      </c>
      <c r="AB38" s="161">
        <v>-2.3360222584988</v>
      </c>
      <c r="AC38" s="162">
        <v>-1.7948327805912101</v>
      </c>
      <c r="AD38" s="152"/>
      <c r="AE38" s="163">
        <v>-1.4729856651714699</v>
      </c>
      <c r="AF38" s="38"/>
      <c r="AG38" s="179">
        <v>76.395250801681399</v>
      </c>
      <c r="AH38" s="174">
        <v>105.06071922928599</v>
      </c>
      <c r="AI38" s="174">
        <v>119.509902821331</v>
      </c>
      <c r="AJ38" s="174">
        <v>117.13283999605</v>
      </c>
      <c r="AK38" s="174">
        <v>98.112418606400496</v>
      </c>
      <c r="AL38" s="180">
        <v>103.24278127106901</v>
      </c>
      <c r="AM38" s="174"/>
      <c r="AN38" s="181">
        <v>100.997855346237</v>
      </c>
      <c r="AO38" s="182">
        <v>97.358175702041805</v>
      </c>
      <c r="AP38" s="183">
        <v>99.178015524139497</v>
      </c>
      <c r="AQ38" s="174"/>
      <c r="AR38" s="184">
        <v>102.08138998797</v>
      </c>
      <c r="AS38" s="157"/>
      <c r="AT38" s="158">
        <v>0.88784238384532999</v>
      </c>
      <c r="AU38" s="152">
        <v>0.45961119368012798</v>
      </c>
      <c r="AV38" s="152">
        <v>0.46881396824349603</v>
      </c>
      <c r="AW38" s="152">
        <v>-1.65498970760797</v>
      </c>
      <c r="AX38" s="152">
        <v>-2.5401310938047099</v>
      </c>
      <c r="AY38" s="159">
        <v>-0.54445582956430305</v>
      </c>
      <c r="AZ38" s="152"/>
      <c r="BA38" s="160">
        <v>5.3040584080614002</v>
      </c>
      <c r="BB38" s="161">
        <v>3.45014484302077</v>
      </c>
      <c r="BC38" s="162">
        <v>4.3858798367033298</v>
      </c>
      <c r="BD38" s="152"/>
      <c r="BE38" s="163">
        <v>0.77693914744023496</v>
      </c>
      <c r="BF38" s="38"/>
      <c r="BG38" s="39"/>
      <c r="BH38" s="39"/>
      <c r="BI38" s="39"/>
      <c r="BJ38" s="39"/>
      <c r="BK38" s="39"/>
      <c r="BL38" s="39"/>
      <c r="BM38" s="39"/>
      <c r="BN38" s="39"/>
      <c r="BO38" s="39"/>
      <c r="BP38" s="39"/>
      <c r="BQ38" s="39"/>
      <c r="BR38" s="39"/>
    </row>
    <row r="39" spans="1:70" x14ac:dyDescent="0.2">
      <c r="A39" s="21" t="s">
        <v>29</v>
      </c>
      <c r="B39" s="2" t="str">
        <f t="shared" si="0"/>
        <v>Shenandoah Valley</v>
      </c>
      <c r="C39" s="2"/>
      <c r="D39" s="24" t="s">
        <v>93</v>
      </c>
      <c r="E39" s="27" t="s">
        <v>94</v>
      </c>
      <c r="F39" s="2"/>
      <c r="G39" s="185">
        <v>51.703142926789603</v>
      </c>
      <c r="H39" s="186">
        <v>64.055435930771097</v>
      </c>
      <c r="I39" s="186">
        <v>69.651386202973896</v>
      </c>
      <c r="J39" s="186">
        <v>66.567565613065696</v>
      </c>
      <c r="K39" s="186">
        <v>70.616690501340699</v>
      </c>
      <c r="L39" s="187">
        <v>64.518844234988194</v>
      </c>
      <c r="M39" s="174"/>
      <c r="N39" s="188">
        <v>88.258971317136499</v>
      </c>
      <c r="O39" s="189">
        <v>87.713650767855597</v>
      </c>
      <c r="P39" s="190">
        <v>87.986311042496098</v>
      </c>
      <c r="Q39" s="174"/>
      <c r="R39" s="191">
        <v>71.223834751419005</v>
      </c>
      <c r="S39" s="157"/>
      <c r="T39" s="164">
        <v>7.7127170854095404</v>
      </c>
      <c r="U39" s="165">
        <v>3.7481404915530101</v>
      </c>
      <c r="V39" s="165">
        <v>13.0826511151904</v>
      </c>
      <c r="W39" s="165">
        <v>6.7031794538398497</v>
      </c>
      <c r="X39" s="165">
        <v>10.0127707304792</v>
      </c>
      <c r="Y39" s="166">
        <v>8.2854815837787594</v>
      </c>
      <c r="Z39" s="152"/>
      <c r="AA39" s="167">
        <v>1.54401157041572</v>
      </c>
      <c r="AB39" s="168">
        <v>-3.1729941944236302</v>
      </c>
      <c r="AC39" s="169">
        <v>-0.86326829785557901</v>
      </c>
      <c r="AD39" s="152"/>
      <c r="AE39" s="170">
        <v>4.8696329478725398</v>
      </c>
      <c r="AF39" s="38"/>
      <c r="AG39" s="185">
        <v>50.2276231006744</v>
      </c>
      <c r="AH39" s="186">
        <v>60.360434508816098</v>
      </c>
      <c r="AI39" s="186">
        <v>64.611474567319405</v>
      </c>
      <c r="AJ39" s="186">
        <v>64.108298935565102</v>
      </c>
      <c r="AK39" s="186">
        <v>64.590742260502097</v>
      </c>
      <c r="AL39" s="187">
        <v>60.779714674575402</v>
      </c>
      <c r="AM39" s="174"/>
      <c r="AN39" s="188">
        <v>82.594960591533194</v>
      </c>
      <c r="AO39" s="189">
        <v>83.1708950190948</v>
      </c>
      <c r="AP39" s="190">
        <v>82.882927805313997</v>
      </c>
      <c r="AQ39" s="174"/>
      <c r="AR39" s="191">
        <v>67.094918426215003</v>
      </c>
      <c r="AS39" s="157"/>
      <c r="AT39" s="164">
        <v>5.0120593861023197</v>
      </c>
      <c r="AU39" s="165">
        <v>4.0648100372386802</v>
      </c>
      <c r="AV39" s="165">
        <v>9.74104873929336</v>
      </c>
      <c r="AW39" s="165">
        <v>8.3796345557979297</v>
      </c>
      <c r="AX39" s="165">
        <v>9.5315892068131802</v>
      </c>
      <c r="AY39" s="166">
        <v>7.44883788197793</v>
      </c>
      <c r="AZ39" s="152"/>
      <c r="BA39" s="167">
        <v>1.14435137541322</v>
      </c>
      <c r="BB39" s="168">
        <v>-1.4705523569480099</v>
      </c>
      <c r="BC39" s="169">
        <v>-0.184764326677303</v>
      </c>
      <c r="BD39" s="152"/>
      <c r="BE39" s="170">
        <v>4.6247732710152496</v>
      </c>
      <c r="BF39" s="38"/>
      <c r="BG39" s="39"/>
      <c r="BH39" s="39"/>
      <c r="BI39" s="39"/>
      <c r="BJ39" s="39"/>
      <c r="BK39" s="39"/>
      <c r="BL39" s="39"/>
      <c r="BM39" s="39"/>
      <c r="BN39" s="39"/>
      <c r="BO39" s="39"/>
      <c r="BP39" s="39"/>
      <c r="BQ39" s="39"/>
      <c r="BR39" s="39"/>
    </row>
    <row r="40" spans="1:70" x14ac:dyDescent="0.2">
      <c r="A40" s="18" t="s">
        <v>30</v>
      </c>
      <c r="B40" s="2" t="str">
        <f t="shared" si="0"/>
        <v>Southern Virginia</v>
      </c>
      <c r="C40" s="8"/>
      <c r="D40" s="22" t="s">
        <v>93</v>
      </c>
      <c r="E40" s="25" t="s">
        <v>94</v>
      </c>
      <c r="F40" s="2"/>
      <c r="G40" s="171">
        <v>45.586839884521403</v>
      </c>
      <c r="H40" s="172">
        <v>68.899256051521206</v>
      </c>
      <c r="I40" s="172">
        <v>78.948412169664607</v>
      </c>
      <c r="J40" s="172">
        <v>89.714739062846903</v>
      </c>
      <c r="K40" s="172">
        <v>87.196999777925797</v>
      </c>
      <c r="L40" s="173">
        <v>74.069249389296004</v>
      </c>
      <c r="M40" s="174"/>
      <c r="N40" s="175">
        <v>103.12584721296901</v>
      </c>
      <c r="O40" s="176">
        <v>105.664226071507</v>
      </c>
      <c r="P40" s="177">
        <v>104.395036642238</v>
      </c>
      <c r="Q40" s="174"/>
      <c r="R40" s="178">
        <v>82.7337600329938</v>
      </c>
      <c r="S40" s="157"/>
      <c r="T40" s="149">
        <v>-10.7503590064194</v>
      </c>
      <c r="U40" s="150">
        <v>-4.7950760493624003</v>
      </c>
      <c r="V40" s="150">
        <v>-5.3656394026753702</v>
      </c>
      <c r="W40" s="150">
        <v>-2.1179766380531402</v>
      </c>
      <c r="X40" s="150">
        <v>3.9477576705937301</v>
      </c>
      <c r="Y40" s="151">
        <v>-3.1555258378630802</v>
      </c>
      <c r="Z40" s="152"/>
      <c r="AA40" s="153">
        <v>5.3628127307765299</v>
      </c>
      <c r="AB40" s="154">
        <v>5.6755401248768003</v>
      </c>
      <c r="AC40" s="155">
        <v>5.52084575198894</v>
      </c>
      <c r="AD40" s="152"/>
      <c r="AE40" s="156">
        <v>-0.197019979018911</v>
      </c>
      <c r="AF40" s="38"/>
      <c r="AG40" s="171">
        <v>45.703769709082799</v>
      </c>
      <c r="AH40" s="172">
        <v>66.528396069287098</v>
      </c>
      <c r="AI40" s="172">
        <v>72.356657783699703</v>
      </c>
      <c r="AJ40" s="172">
        <v>73.043923495447402</v>
      </c>
      <c r="AK40" s="172">
        <v>68.637930268709695</v>
      </c>
      <c r="AL40" s="173">
        <v>65.254135465245298</v>
      </c>
      <c r="AM40" s="174"/>
      <c r="AN40" s="175">
        <v>85.667124139462501</v>
      </c>
      <c r="AO40" s="176">
        <v>84.588962913613102</v>
      </c>
      <c r="AP40" s="177">
        <v>85.128043526537795</v>
      </c>
      <c r="AQ40" s="174"/>
      <c r="AR40" s="178">
        <v>70.932394911328899</v>
      </c>
      <c r="AS40" s="157"/>
      <c r="AT40" s="149">
        <v>-5.9673826107784196</v>
      </c>
      <c r="AU40" s="150">
        <v>-1.790129354406</v>
      </c>
      <c r="AV40" s="150">
        <v>0.88340096147573899</v>
      </c>
      <c r="AW40" s="150">
        <v>3.56197513059842</v>
      </c>
      <c r="AX40" s="150">
        <v>2.9502574550811498</v>
      </c>
      <c r="AY40" s="151">
        <v>0.30738585690515502</v>
      </c>
      <c r="AZ40" s="152"/>
      <c r="BA40" s="153">
        <v>7.8240687895791998</v>
      </c>
      <c r="BB40" s="154">
        <v>6.1063884992051998</v>
      </c>
      <c r="BC40" s="155">
        <v>6.9637714903445396</v>
      </c>
      <c r="BD40" s="152"/>
      <c r="BE40" s="156">
        <v>2.4944529872985099</v>
      </c>
      <c r="BF40" s="38"/>
    </row>
    <row r="41" spans="1:70" x14ac:dyDescent="0.2">
      <c r="A41" s="19" t="s">
        <v>31</v>
      </c>
      <c r="B41" s="2" t="str">
        <f t="shared" si="0"/>
        <v>Southwest Virginia - Blue Ridge Highlands</v>
      </c>
      <c r="C41" s="9"/>
      <c r="D41" s="23" t="s">
        <v>93</v>
      </c>
      <c r="E41" s="26" t="s">
        <v>94</v>
      </c>
      <c r="F41" s="2"/>
      <c r="G41" s="179">
        <v>54.509522900763301</v>
      </c>
      <c r="H41" s="174">
        <v>64.833505837449394</v>
      </c>
      <c r="I41" s="174">
        <v>68.080424337674003</v>
      </c>
      <c r="J41" s="174">
        <v>68.055469241131505</v>
      </c>
      <c r="K41" s="174">
        <v>67.569541984732794</v>
      </c>
      <c r="L41" s="180">
        <v>64.609692860350194</v>
      </c>
      <c r="M41" s="174"/>
      <c r="N41" s="181">
        <v>98.837963628199304</v>
      </c>
      <c r="O41" s="182">
        <v>89.478274584643003</v>
      </c>
      <c r="P41" s="183">
        <v>94.158119106421097</v>
      </c>
      <c r="Q41" s="174"/>
      <c r="R41" s="184">
        <v>73.052100359227595</v>
      </c>
      <c r="S41" s="157"/>
      <c r="T41" s="158">
        <v>7.2567926356730998</v>
      </c>
      <c r="U41" s="152">
        <v>2.2803666534360798</v>
      </c>
      <c r="V41" s="152">
        <v>5.6468164719505003</v>
      </c>
      <c r="W41" s="152">
        <v>8.1499368272076502</v>
      </c>
      <c r="X41" s="152">
        <v>7.90353597241723</v>
      </c>
      <c r="Y41" s="159">
        <v>6.1966520382598098</v>
      </c>
      <c r="Z41" s="152"/>
      <c r="AA41" s="160">
        <v>10.8697719886068</v>
      </c>
      <c r="AB41" s="161">
        <v>11.6193911581107</v>
      </c>
      <c r="AC41" s="162">
        <v>11.224693303958199</v>
      </c>
      <c r="AD41" s="152"/>
      <c r="AE41" s="163">
        <v>7.9945139577706597</v>
      </c>
      <c r="AF41" s="38"/>
      <c r="AG41" s="179">
        <v>52.407257801975703</v>
      </c>
      <c r="AH41" s="174">
        <v>60.607901044005303</v>
      </c>
      <c r="AI41" s="174">
        <v>63.009908509205196</v>
      </c>
      <c r="AJ41" s="174">
        <v>63.633996407723302</v>
      </c>
      <c r="AK41" s="174">
        <v>62.678388807813199</v>
      </c>
      <c r="AL41" s="180">
        <v>60.467490514144501</v>
      </c>
      <c r="AM41" s="174"/>
      <c r="AN41" s="181">
        <v>89.372434889986494</v>
      </c>
      <c r="AO41" s="182">
        <v>86.608348675347997</v>
      </c>
      <c r="AP41" s="183">
        <v>87.990391782667203</v>
      </c>
      <c r="AQ41" s="174"/>
      <c r="AR41" s="184">
        <v>68.331176590865297</v>
      </c>
      <c r="AS41" s="157"/>
      <c r="AT41" s="158">
        <v>7.8781190454141496</v>
      </c>
      <c r="AU41" s="152">
        <v>1.47385017195875</v>
      </c>
      <c r="AV41" s="152">
        <v>3.5006668050967198</v>
      </c>
      <c r="AW41" s="152">
        <v>5.6631184090631104</v>
      </c>
      <c r="AX41" s="152">
        <v>2.4379808640439702</v>
      </c>
      <c r="AY41" s="159">
        <v>4.0402744605059002</v>
      </c>
      <c r="AZ41" s="152"/>
      <c r="BA41" s="160">
        <v>-1.83310291892629</v>
      </c>
      <c r="BB41" s="161">
        <v>1.13168398379993</v>
      </c>
      <c r="BC41" s="162">
        <v>-0.39603470353081999</v>
      </c>
      <c r="BD41" s="152"/>
      <c r="BE41" s="163">
        <v>2.3628770508629202</v>
      </c>
      <c r="BF41" s="38"/>
    </row>
    <row r="42" spans="1:70" x14ac:dyDescent="0.2">
      <c r="A42" s="20" t="s">
        <v>32</v>
      </c>
      <c r="B42" s="2" t="str">
        <f t="shared" si="0"/>
        <v>Southwest Virginia - Heart of Appalachia</v>
      </c>
      <c r="C42" s="2"/>
      <c r="D42" s="23" t="s">
        <v>93</v>
      </c>
      <c r="E42" s="26" t="s">
        <v>94</v>
      </c>
      <c r="F42" s="2"/>
      <c r="G42" s="179">
        <v>43.821311369508997</v>
      </c>
      <c r="H42" s="174">
        <v>52.965943152454699</v>
      </c>
      <c r="I42" s="174">
        <v>50.212241602067103</v>
      </c>
      <c r="J42" s="174">
        <v>49.624509043927603</v>
      </c>
      <c r="K42" s="174">
        <v>56.572461240309998</v>
      </c>
      <c r="L42" s="180">
        <v>50.6392932816537</v>
      </c>
      <c r="M42" s="174"/>
      <c r="N42" s="181">
        <v>64.414593023255804</v>
      </c>
      <c r="O42" s="182">
        <v>59.9786111111111</v>
      </c>
      <c r="P42" s="183">
        <v>62.196602067183399</v>
      </c>
      <c r="Q42" s="174"/>
      <c r="R42" s="184">
        <v>53.941381506090799</v>
      </c>
      <c r="S42" s="157"/>
      <c r="T42" s="158">
        <v>5.3642661013721504</v>
      </c>
      <c r="U42" s="152">
        <v>2.4919057159189699</v>
      </c>
      <c r="V42" s="152">
        <v>-1.2288865341061499</v>
      </c>
      <c r="W42" s="152">
        <v>-10.535653559299901</v>
      </c>
      <c r="X42" s="152">
        <v>-5.6045708624013599</v>
      </c>
      <c r="Y42" s="159">
        <v>-2.4310893098714699</v>
      </c>
      <c r="Z42" s="152"/>
      <c r="AA42" s="160">
        <v>-2.3537712476032402</v>
      </c>
      <c r="AB42" s="161">
        <v>2.1677903299266301</v>
      </c>
      <c r="AC42" s="162">
        <v>-0.22466470118516901</v>
      </c>
      <c r="AD42" s="152"/>
      <c r="AE42" s="163">
        <v>-1.71506228690923</v>
      </c>
      <c r="AF42" s="38"/>
      <c r="AG42" s="179">
        <v>38.264930555555502</v>
      </c>
      <c r="AH42" s="174">
        <v>47.906786175710501</v>
      </c>
      <c r="AI42" s="174">
        <v>49.669415374677001</v>
      </c>
      <c r="AJ42" s="174">
        <v>48.978452842377202</v>
      </c>
      <c r="AK42" s="174">
        <v>54.596338824289397</v>
      </c>
      <c r="AL42" s="180">
        <v>47.883184754521899</v>
      </c>
      <c r="AM42" s="174"/>
      <c r="AN42" s="181">
        <v>64.4004182816537</v>
      </c>
      <c r="AO42" s="182">
        <v>61.869404069767398</v>
      </c>
      <c r="AP42" s="183">
        <v>63.134911175710499</v>
      </c>
      <c r="AQ42" s="174"/>
      <c r="AR42" s="184">
        <v>52.240820874861498</v>
      </c>
      <c r="AS42" s="157"/>
      <c r="AT42" s="158">
        <v>-2.2193413898969099</v>
      </c>
      <c r="AU42" s="152">
        <v>-4.0544032845195996</v>
      </c>
      <c r="AV42" s="152">
        <v>-1.2071021229390999</v>
      </c>
      <c r="AW42" s="152">
        <v>0.34567067595504902</v>
      </c>
      <c r="AX42" s="152">
        <v>6.2222659882939499</v>
      </c>
      <c r="AY42" s="159">
        <v>-5.5499725332923099E-2</v>
      </c>
      <c r="AZ42" s="152"/>
      <c r="BA42" s="160">
        <v>-0.44028814956789297</v>
      </c>
      <c r="BB42" s="161">
        <v>1.0986663443574201</v>
      </c>
      <c r="BC42" s="162">
        <v>0.30786707100143001</v>
      </c>
      <c r="BD42" s="152"/>
      <c r="BE42" s="163">
        <v>6.9671428299635296E-2</v>
      </c>
      <c r="BF42" s="38"/>
    </row>
    <row r="43" spans="1:70" x14ac:dyDescent="0.2">
      <c r="A43" s="21" t="s">
        <v>33</v>
      </c>
      <c r="B43" s="2" t="str">
        <f t="shared" si="0"/>
        <v>Virginia Mountains</v>
      </c>
      <c r="C43" s="2"/>
      <c r="D43" s="24" t="s">
        <v>93</v>
      </c>
      <c r="E43" s="27" t="s">
        <v>94</v>
      </c>
      <c r="F43" s="2"/>
      <c r="G43" s="179">
        <v>58.932535839870098</v>
      </c>
      <c r="H43" s="174">
        <v>72.408977549364295</v>
      </c>
      <c r="I43" s="174">
        <v>81.356326751419999</v>
      </c>
      <c r="J43" s="174">
        <v>93.351855558560899</v>
      </c>
      <c r="K43" s="174">
        <v>101.49093454152001</v>
      </c>
      <c r="L43" s="180">
        <v>81.508126048147105</v>
      </c>
      <c r="M43" s="174"/>
      <c r="N43" s="181">
        <v>113.573044360292</v>
      </c>
      <c r="O43" s="182">
        <v>114.136652691371</v>
      </c>
      <c r="P43" s="183">
        <v>113.854848525831</v>
      </c>
      <c r="Q43" s="174"/>
      <c r="R43" s="184">
        <v>90.750046756057003</v>
      </c>
      <c r="S43" s="157"/>
      <c r="T43" s="158">
        <v>7.4088193647934597</v>
      </c>
      <c r="U43" s="152">
        <v>-5.8627111839064296</v>
      </c>
      <c r="V43" s="152">
        <v>-7.2256941843059304</v>
      </c>
      <c r="W43" s="152">
        <v>6.6071089680108104</v>
      </c>
      <c r="X43" s="152">
        <v>12.317518294425099</v>
      </c>
      <c r="Y43" s="159">
        <v>2.55026894647736</v>
      </c>
      <c r="Z43" s="152"/>
      <c r="AA43" s="160">
        <v>4.7970353465090501</v>
      </c>
      <c r="AB43" s="161">
        <v>15.4701450115996</v>
      </c>
      <c r="AC43" s="162">
        <v>9.8881850475719109</v>
      </c>
      <c r="AD43" s="152"/>
      <c r="AE43" s="163">
        <v>5.0651476583619797</v>
      </c>
      <c r="AF43" s="38"/>
      <c r="AG43" s="179">
        <v>61.440277721123103</v>
      </c>
      <c r="AH43" s="174">
        <v>73.881236317900601</v>
      </c>
      <c r="AI43" s="174">
        <v>78.801492355154707</v>
      </c>
      <c r="AJ43" s="174">
        <v>82.944069566396493</v>
      </c>
      <c r="AK43" s="174">
        <v>90.459837271586906</v>
      </c>
      <c r="AL43" s="180">
        <v>77.515940458979003</v>
      </c>
      <c r="AM43" s="174"/>
      <c r="AN43" s="181">
        <v>110.64240329525001</v>
      </c>
      <c r="AO43" s="182">
        <v>108.834075329694</v>
      </c>
      <c r="AP43" s="183">
        <v>109.738239312472</v>
      </c>
      <c r="AQ43" s="174"/>
      <c r="AR43" s="184">
        <v>86.729361771220496</v>
      </c>
      <c r="AS43" s="157"/>
      <c r="AT43" s="158">
        <v>10.637804850828999</v>
      </c>
      <c r="AU43" s="152">
        <v>0.29125485992557698</v>
      </c>
      <c r="AV43" s="152">
        <v>3.5440988876320897E-2</v>
      </c>
      <c r="AW43" s="152">
        <v>5.9066651514814899</v>
      </c>
      <c r="AX43" s="152">
        <v>8.6374676675230102</v>
      </c>
      <c r="AY43" s="159">
        <v>4.8763388051464398</v>
      </c>
      <c r="AZ43" s="152"/>
      <c r="BA43" s="160">
        <v>15.136487413556299</v>
      </c>
      <c r="BB43" s="161">
        <v>18.454525173232899</v>
      </c>
      <c r="BC43" s="162">
        <v>16.758276038386001</v>
      </c>
      <c r="BD43" s="152"/>
      <c r="BE43" s="163">
        <v>8.8912401017525209</v>
      </c>
      <c r="BF43" s="38"/>
    </row>
    <row r="44" spans="1:70" x14ac:dyDescent="0.2">
      <c r="A44" s="20" t="s">
        <v>108</v>
      </c>
      <c r="B44" s="2" t="s">
        <v>17</v>
      </c>
      <c r="D44" s="24" t="s">
        <v>93</v>
      </c>
      <c r="E44" s="27" t="s">
        <v>94</v>
      </c>
      <c r="G44" s="179">
        <v>139.248768216516</v>
      </c>
      <c r="H44" s="174">
        <v>197.71268216516299</v>
      </c>
      <c r="I44" s="174">
        <v>234.876065232477</v>
      </c>
      <c r="J44" s="174">
        <v>218.34326509368401</v>
      </c>
      <c r="K44" s="174">
        <v>212.79979875086701</v>
      </c>
      <c r="L44" s="180">
        <v>200.59611589174099</v>
      </c>
      <c r="M44" s="174"/>
      <c r="N44" s="181">
        <v>261.89179736294199</v>
      </c>
      <c r="O44" s="182">
        <v>259.19646773074197</v>
      </c>
      <c r="P44" s="183">
        <v>260.54413254684198</v>
      </c>
      <c r="Q44" s="174"/>
      <c r="R44" s="184">
        <v>217.724120650342</v>
      </c>
      <c r="S44" s="157"/>
      <c r="T44" s="158">
        <v>3.6464067998207699</v>
      </c>
      <c r="U44" s="152">
        <v>12.0673546526517</v>
      </c>
      <c r="V44" s="152">
        <v>18.2762634527556</v>
      </c>
      <c r="W44" s="152">
        <v>9.32443330235742</v>
      </c>
      <c r="X44" s="152">
        <v>14.0857814965616</v>
      </c>
      <c r="Y44" s="159">
        <v>11.989530054280999</v>
      </c>
      <c r="Z44" s="152"/>
      <c r="AA44" s="160">
        <v>19.5042043375101</v>
      </c>
      <c r="AB44" s="161">
        <v>8.0596327028935892</v>
      </c>
      <c r="AC44" s="162">
        <v>13.523666403016</v>
      </c>
      <c r="AD44" s="152"/>
      <c r="AE44" s="163">
        <v>12.5093739720561</v>
      </c>
      <c r="AF44" s="38"/>
      <c r="AG44" s="179">
        <v>152.76541637751501</v>
      </c>
      <c r="AH44" s="174">
        <v>191.92077463566901</v>
      </c>
      <c r="AI44" s="174">
        <v>212.04917158223401</v>
      </c>
      <c r="AJ44" s="174">
        <v>201.04182859125601</v>
      </c>
      <c r="AK44" s="174">
        <v>210.346550138792</v>
      </c>
      <c r="AL44" s="180">
        <v>193.62474826509299</v>
      </c>
      <c r="AM44" s="174"/>
      <c r="AN44" s="181">
        <v>273.22095853573899</v>
      </c>
      <c r="AO44" s="182">
        <v>264.77131766134602</v>
      </c>
      <c r="AP44" s="183">
        <v>268.99613809854202</v>
      </c>
      <c r="AQ44" s="174"/>
      <c r="AR44" s="184">
        <v>215.15943107465</v>
      </c>
      <c r="AS44" s="157"/>
      <c r="AT44" s="158">
        <v>6.2208815608923702</v>
      </c>
      <c r="AU44" s="152">
        <v>9.3913374425503697</v>
      </c>
      <c r="AV44" s="152">
        <v>12.068147094992099</v>
      </c>
      <c r="AW44" s="152">
        <v>-1.5809625966802201</v>
      </c>
      <c r="AX44" s="152">
        <v>4.75856752749268</v>
      </c>
      <c r="AY44" s="159">
        <v>5.9749287985302804</v>
      </c>
      <c r="AZ44" s="152"/>
      <c r="BA44" s="160">
        <v>19.310571762289602</v>
      </c>
      <c r="BB44" s="161">
        <v>10.717698964266599</v>
      </c>
      <c r="BC44" s="162">
        <v>14.921063565991201</v>
      </c>
      <c r="BD44" s="152"/>
      <c r="BE44" s="163">
        <v>9.0060551211448896</v>
      </c>
    </row>
    <row r="45" spans="1:70" x14ac:dyDescent="0.2">
      <c r="A45" s="20" t="s">
        <v>109</v>
      </c>
      <c r="B45" s="2" t="s">
        <v>18</v>
      </c>
      <c r="D45" s="24" t="s">
        <v>93</v>
      </c>
      <c r="E45" s="27" t="s">
        <v>94</v>
      </c>
      <c r="G45" s="179">
        <v>105.403421745877</v>
      </c>
      <c r="H45" s="174">
        <v>149.043436902313</v>
      </c>
      <c r="I45" s="174">
        <v>172.16927429540601</v>
      </c>
      <c r="J45" s="174">
        <v>177.54198441052199</v>
      </c>
      <c r="K45" s="174">
        <v>151.644076359568</v>
      </c>
      <c r="L45" s="180">
        <v>151.160438742737</v>
      </c>
      <c r="M45" s="174"/>
      <c r="N45" s="181">
        <v>162.184291797481</v>
      </c>
      <c r="O45" s="182">
        <v>165.592666089278</v>
      </c>
      <c r="P45" s="183">
        <v>163.888478943379</v>
      </c>
      <c r="Q45" s="174"/>
      <c r="R45" s="184">
        <v>154.79702165720599</v>
      </c>
      <c r="S45" s="157"/>
      <c r="T45" s="158">
        <v>3.1244839127817801</v>
      </c>
      <c r="U45" s="152">
        <v>-4.2475194094568698</v>
      </c>
      <c r="V45" s="152">
        <v>-2.9068603956041099</v>
      </c>
      <c r="W45" s="152">
        <v>1.6620595769369799</v>
      </c>
      <c r="X45" s="152">
        <v>2.3037912003820402</v>
      </c>
      <c r="Y45" s="159">
        <v>-0.297470398542382</v>
      </c>
      <c r="Z45" s="152"/>
      <c r="AA45" s="160">
        <v>0.57091788849027902</v>
      </c>
      <c r="AB45" s="161">
        <v>3.9377083073077102</v>
      </c>
      <c r="AC45" s="162">
        <v>2.2441026146345702</v>
      </c>
      <c r="AD45" s="152"/>
      <c r="AE45" s="163">
        <v>0.45791092899826302</v>
      </c>
      <c r="AF45" s="38"/>
      <c r="AG45" s="179">
        <v>104.09994838197299</v>
      </c>
      <c r="AH45" s="174">
        <v>137.86210388578999</v>
      </c>
      <c r="AI45" s="174">
        <v>157.71622120564101</v>
      </c>
      <c r="AJ45" s="174">
        <v>154.92168935928299</v>
      </c>
      <c r="AK45" s="174">
        <v>142.62454420774301</v>
      </c>
      <c r="AL45" s="180">
        <v>139.445901049421</v>
      </c>
      <c r="AM45" s="174"/>
      <c r="AN45" s="181">
        <v>167.043517039763</v>
      </c>
      <c r="AO45" s="182">
        <v>161.61341210333001</v>
      </c>
      <c r="AP45" s="183">
        <v>164.32846457154699</v>
      </c>
      <c r="AQ45" s="174"/>
      <c r="AR45" s="184">
        <v>146.55547983752899</v>
      </c>
      <c r="AS45" s="157"/>
      <c r="AT45" s="158">
        <v>6.1027157478483396</v>
      </c>
      <c r="AU45" s="152">
        <v>-4.9370695767674298E-2</v>
      </c>
      <c r="AV45" s="152">
        <v>1.16279900012458</v>
      </c>
      <c r="AW45" s="152">
        <v>-1.82818467892026</v>
      </c>
      <c r="AX45" s="152">
        <v>-1.46153735191876</v>
      </c>
      <c r="AY45" s="159">
        <v>0.38878386695209999</v>
      </c>
      <c r="AZ45" s="152"/>
      <c r="BA45" s="160">
        <v>9.9234285323358904</v>
      </c>
      <c r="BB45" s="161">
        <v>10.1465608591635</v>
      </c>
      <c r="BC45" s="162">
        <v>10.033038301799399</v>
      </c>
      <c r="BD45" s="152"/>
      <c r="BE45" s="163">
        <v>3.2890030121441201</v>
      </c>
    </row>
    <row r="46" spans="1:70" x14ac:dyDescent="0.2">
      <c r="A46" s="20" t="s">
        <v>110</v>
      </c>
      <c r="B46" s="2" t="s">
        <v>19</v>
      </c>
      <c r="D46" s="24" t="s">
        <v>93</v>
      </c>
      <c r="E46" s="27" t="s">
        <v>94</v>
      </c>
      <c r="G46" s="179">
        <v>91.050444680662494</v>
      </c>
      <c r="H46" s="174">
        <v>122.566374641981</v>
      </c>
      <c r="I46" s="174">
        <v>137.84082351551601</v>
      </c>
      <c r="J46" s="174">
        <v>140.311434729973</v>
      </c>
      <c r="K46" s="174">
        <v>124.286369327073</v>
      </c>
      <c r="L46" s="180">
        <v>123.211089379041</v>
      </c>
      <c r="M46" s="174"/>
      <c r="N46" s="181">
        <v>140.73806862137101</v>
      </c>
      <c r="O46" s="182">
        <v>139.59859421320999</v>
      </c>
      <c r="P46" s="183">
        <v>140.16833141729001</v>
      </c>
      <c r="Q46" s="174"/>
      <c r="R46" s="184">
        <v>128.05601567568399</v>
      </c>
      <c r="S46" s="157"/>
      <c r="T46" s="158">
        <v>-5.3164595140661497</v>
      </c>
      <c r="U46" s="152">
        <v>-4.1958415784396399</v>
      </c>
      <c r="V46" s="152">
        <v>-1.92409253419857</v>
      </c>
      <c r="W46" s="152">
        <v>0.81237471999572897</v>
      </c>
      <c r="X46" s="152">
        <v>0.97697329554105905</v>
      </c>
      <c r="Y46" s="159">
        <v>-1.7309481509995199</v>
      </c>
      <c r="Z46" s="152"/>
      <c r="AA46" s="160">
        <v>2.0954771434851698</v>
      </c>
      <c r="AB46" s="161">
        <v>0.99588243406187604</v>
      </c>
      <c r="AC46" s="162">
        <v>1.5449377539567399</v>
      </c>
      <c r="AD46" s="152"/>
      <c r="AE46" s="163">
        <v>-0.72939725797898103</v>
      </c>
      <c r="AF46" s="38"/>
      <c r="AG46" s="179">
        <v>88.714684534867899</v>
      </c>
      <c r="AH46" s="174">
        <v>112.37361628686099</v>
      </c>
      <c r="AI46" s="174">
        <v>125.205082188151</v>
      </c>
      <c r="AJ46" s="174">
        <v>124.962900209838</v>
      </c>
      <c r="AK46" s="174">
        <v>117.526703306706</v>
      </c>
      <c r="AL46" s="180">
        <v>113.756894277828</v>
      </c>
      <c r="AM46" s="174"/>
      <c r="AN46" s="181">
        <v>139.18730974456</v>
      </c>
      <c r="AO46" s="182">
        <v>135.249510376519</v>
      </c>
      <c r="AP46" s="183">
        <v>137.21841006054001</v>
      </c>
      <c r="AQ46" s="174"/>
      <c r="AR46" s="184">
        <v>120.46024128302</v>
      </c>
      <c r="AS46" s="157"/>
      <c r="AT46" s="158">
        <v>0.33893732688913197</v>
      </c>
      <c r="AU46" s="152">
        <v>-2.1104087681969501</v>
      </c>
      <c r="AV46" s="152">
        <v>-0.17521067166137699</v>
      </c>
      <c r="AW46" s="152">
        <v>-1.4299230193860599</v>
      </c>
      <c r="AX46" s="152">
        <v>-1.43770444946971</v>
      </c>
      <c r="AY46" s="159">
        <v>-1.0212079492688699</v>
      </c>
      <c r="AZ46" s="152"/>
      <c r="BA46" s="160">
        <v>4.1692710574375003</v>
      </c>
      <c r="BB46" s="161">
        <v>2.9243586828780002</v>
      </c>
      <c r="BC46" s="162">
        <v>3.5520049249215901</v>
      </c>
      <c r="BD46" s="152"/>
      <c r="BE46" s="163">
        <v>0.42226203404060603</v>
      </c>
    </row>
    <row r="47" spans="1:70" x14ac:dyDescent="0.2">
      <c r="A47" s="20" t="s">
        <v>111</v>
      </c>
      <c r="B47" s="2" t="s">
        <v>20</v>
      </c>
      <c r="D47" s="24" t="s">
        <v>93</v>
      </c>
      <c r="E47" s="27" t="s">
        <v>94</v>
      </c>
      <c r="G47" s="179">
        <v>71.636448573420097</v>
      </c>
      <c r="H47" s="174">
        <v>94.177741989760307</v>
      </c>
      <c r="I47" s="174">
        <v>102.845905343364</v>
      </c>
      <c r="J47" s="174">
        <v>105.76715405138999</v>
      </c>
      <c r="K47" s="174">
        <v>100.559819724539</v>
      </c>
      <c r="L47" s="180">
        <v>94.997413936494894</v>
      </c>
      <c r="M47" s="174"/>
      <c r="N47" s="181">
        <v>125.18742278201</v>
      </c>
      <c r="O47" s="182">
        <v>125.377638872196</v>
      </c>
      <c r="P47" s="183">
        <v>125.282530827103</v>
      </c>
      <c r="Q47" s="174"/>
      <c r="R47" s="184">
        <v>103.650304476668</v>
      </c>
      <c r="S47" s="157"/>
      <c r="T47" s="158">
        <v>0.86614282188289005</v>
      </c>
      <c r="U47" s="152">
        <v>-1.7473288080468601</v>
      </c>
      <c r="V47" s="152">
        <v>1.21506439485544</v>
      </c>
      <c r="W47" s="152">
        <v>4.4633784878310099</v>
      </c>
      <c r="X47" s="152">
        <v>6.76134560999808</v>
      </c>
      <c r="Y47" s="159">
        <v>2.3845707201483601</v>
      </c>
      <c r="Z47" s="152"/>
      <c r="AA47" s="160">
        <v>3.8860008227073299</v>
      </c>
      <c r="AB47" s="161">
        <v>1.65817571137859</v>
      </c>
      <c r="AC47" s="162">
        <v>2.7591694198037899</v>
      </c>
      <c r="AD47" s="152"/>
      <c r="AE47" s="163">
        <v>2.5136270086130001</v>
      </c>
      <c r="AF47" s="38"/>
      <c r="AG47" s="179">
        <v>68.956221684891702</v>
      </c>
      <c r="AH47" s="174">
        <v>86.104842530104506</v>
      </c>
      <c r="AI47" s="174">
        <v>92.724089447072998</v>
      </c>
      <c r="AJ47" s="174">
        <v>94.684180108577294</v>
      </c>
      <c r="AK47" s="174">
        <v>93.668720638718696</v>
      </c>
      <c r="AL47" s="180">
        <v>87.229453486260397</v>
      </c>
      <c r="AM47" s="174"/>
      <c r="AN47" s="181">
        <v>122.74589726632701</v>
      </c>
      <c r="AO47" s="182">
        <v>120.86527983022</v>
      </c>
      <c r="AP47" s="183">
        <v>121.80558854827299</v>
      </c>
      <c r="AQ47" s="174"/>
      <c r="AR47" s="184">
        <v>97.1096899687589</v>
      </c>
      <c r="AS47" s="157"/>
      <c r="AT47" s="158">
        <v>3.4390514540317998</v>
      </c>
      <c r="AU47" s="152">
        <v>1.28924200317212E-2</v>
      </c>
      <c r="AV47" s="152">
        <v>1.0157421958294599</v>
      </c>
      <c r="AW47" s="152">
        <v>1.6992007245922101</v>
      </c>
      <c r="AX47" s="152">
        <v>1.6732965006056499</v>
      </c>
      <c r="AY47" s="159">
        <v>1.47866335668869</v>
      </c>
      <c r="AZ47" s="152"/>
      <c r="BA47" s="160">
        <v>5.4280824851979004</v>
      </c>
      <c r="BB47" s="161">
        <v>4.1963624883675203</v>
      </c>
      <c r="BC47" s="162">
        <v>4.8133581279601199</v>
      </c>
      <c r="BD47" s="152"/>
      <c r="BE47" s="163">
        <v>2.6495399472463701</v>
      </c>
    </row>
    <row r="48" spans="1:70" x14ac:dyDescent="0.2">
      <c r="A48" s="20" t="s">
        <v>112</v>
      </c>
      <c r="B48" s="2" t="s">
        <v>21</v>
      </c>
      <c r="D48" s="24" t="s">
        <v>93</v>
      </c>
      <c r="E48" s="27" t="s">
        <v>94</v>
      </c>
      <c r="G48" s="179">
        <v>48.131833771929799</v>
      </c>
      <c r="H48" s="174">
        <v>57.379673245614001</v>
      </c>
      <c r="I48" s="174">
        <v>61.559149122807</v>
      </c>
      <c r="J48" s="174">
        <v>64.593378947368393</v>
      </c>
      <c r="K48" s="174">
        <v>64.752927631578899</v>
      </c>
      <c r="L48" s="180">
        <v>59.283392543859598</v>
      </c>
      <c r="M48" s="174"/>
      <c r="N48" s="181">
        <v>84.795823245614002</v>
      </c>
      <c r="O48" s="182">
        <v>85.520913157894697</v>
      </c>
      <c r="P48" s="183">
        <v>85.1583682017543</v>
      </c>
      <c r="Q48" s="174"/>
      <c r="R48" s="184">
        <v>66.676242731829504</v>
      </c>
      <c r="S48" s="157"/>
      <c r="T48" s="158">
        <v>-3.8071519799448899</v>
      </c>
      <c r="U48" s="152">
        <v>-5.6488460428204901</v>
      </c>
      <c r="V48" s="152">
        <v>-3.3818236962593602</v>
      </c>
      <c r="W48" s="152">
        <v>0.71154329605969002</v>
      </c>
      <c r="X48" s="152">
        <v>3.81868210459128</v>
      </c>
      <c r="Y48" s="159">
        <v>-1.54676153708949</v>
      </c>
      <c r="Z48" s="152"/>
      <c r="AA48" s="160">
        <v>4.9087434802560903</v>
      </c>
      <c r="AB48" s="161">
        <v>2.3126344735217601</v>
      </c>
      <c r="AC48" s="162">
        <v>3.5889016531475399</v>
      </c>
      <c r="AD48" s="152"/>
      <c r="AE48" s="163">
        <v>0.26720972560259798</v>
      </c>
      <c r="AF48" s="38"/>
      <c r="AG48" s="179">
        <v>48.414034080914597</v>
      </c>
      <c r="AH48" s="174">
        <v>56.0353370712401</v>
      </c>
      <c r="AI48" s="174">
        <v>59.295504391743499</v>
      </c>
      <c r="AJ48" s="174">
        <v>60.5716482213438</v>
      </c>
      <c r="AK48" s="174">
        <v>61.387296003513299</v>
      </c>
      <c r="AL48" s="180">
        <v>57.1433561385007</v>
      </c>
      <c r="AM48" s="174"/>
      <c r="AN48" s="181">
        <v>82.037700922266097</v>
      </c>
      <c r="AO48" s="182">
        <v>80.229616710584096</v>
      </c>
      <c r="AP48" s="183">
        <v>81.133658816425097</v>
      </c>
      <c r="AQ48" s="174"/>
      <c r="AR48" s="184">
        <v>64.000309530534096</v>
      </c>
      <c r="AS48" s="157"/>
      <c r="AT48" s="158">
        <v>0.17883501002616001</v>
      </c>
      <c r="AU48" s="152">
        <v>-1.3248141903950299</v>
      </c>
      <c r="AV48" s="152">
        <v>-0.49521592234985201</v>
      </c>
      <c r="AW48" s="152">
        <v>1.75700020563813</v>
      </c>
      <c r="AX48" s="152">
        <v>0.89873862743611499</v>
      </c>
      <c r="AY48" s="159">
        <v>0.22612502360242301</v>
      </c>
      <c r="AZ48" s="152"/>
      <c r="BA48" s="160">
        <v>6.1111120685086204</v>
      </c>
      <c r="BB48" s="161">
        <v>3.0734507830450202</v>
      </c>
      <c r="BC48" s="162">
        <v>4.5871487492089402</v>
      </c>
      <c r="BD48" s="152"/>
      <c r="BE48" s="163">
        <v>1.7672119802936099</v>
      </c>
    </row>
    <row r="49" spans="1:57" x14ac:dyDescent="0.2">
      <c r="A49" s="21" t="s">
        <v>113</v>
      </c>
      <c r="B49" s="2" t="s">
        <v>22</v>
      </c>
      <c r="D49" s="24" t="s">
        <v>93</v>
      </c>
      <c r="E49" s="27" t="s">
        <v>94</v>
      </c>
      <c r="G49" s="179">
        <v>35.446363406644799</v>
      </c>
      <c r="H49" s="174">
        <v>38.959388155124003</v>
      </c>
      <c r="I49" s="174">
        <v>39.857038392021501</v>
      </c>
      <c r="J49" s="174">
        <v>41.814381288020499</v>
      </c>
      <c r="K49" s="174">
        <v>42.8951038108329</v>
      </c>
      <c r="L49" s="180">
        <v>39.794455010528701</v>
      </c>
      <c r="M49" s="174"/>
      <c r="N49" s="181">
        <v>56.738336976485698</v>
      </c>
      <c r="O49" s="182">
        <v>59.827925114061699</v>
      </c>
      <c r="P49" s="183">
        <v>58.283131045273699</v>
      </c>
      <c r="Q49" s="174"/>
      <c r="R49" s="184">
        <v>45.076933877598698</v>
      </c>
      <c r="S49" s="157"/>
      <c r="T49" s="158">
        <v>-2.7526585306207298</v>
      </c>
      <c r="U49" s="152">
        <v>-4.0123792686882798</v>
      </c>
      <c r="V49" s="152">
        <v>-3.4865702426972001</v>
      </c>
      <c r="W49" s="152">
        <v>0.85273883352651703</v>
      </c>
      <c r="X49" s="152">
        <v>1.8523747281240299</v>
      </c>
      <c r="Y49" s="159">
        <v>-1.4551225229019</v>
      </c>
      <c r="Z49" s="152"/>
      <c r="AA49" s="160">
        <v>0.50249105009541595</v>
      </c>
      <c r="AB49" s="161">
        <v>-0.510343671083614</v>
      </c>
      <c r="AC49" s="162">
        <v>-1.9911440285859498E-2</v>
      </c>
      <c r="AD49" s="152"/>
      <c r="AE49" s="163">
        <v>-0.92975166827782796</v>
      </c>
      <c r="AG49" s="179">
        <v>36.442310220226901</v>
      </c>
      <c r="AH49" s="174">
        <v>38.5467647958586</v>
      </c>
      <c r="AI49" s="174">
        <v>39.8330511530474</v>
      </c>
      <c r="AJ49" s="174">
        <v>40.8011588785388</v>
      </c>
      <c r="AK49" s="174">
        <v>43.022482016261101</v>
      </c>
      <c r="AL49" s="180">
        <v>39.729153412786602</v>
      </c>
      <c r="AM49" s="174"/>
      <c r="AN49" s="181">
        <v>59.674980864675902</v>
      </c>
      <c r="AO49" s="182">
        <v>58.945077119647799</v>
      </c>
      <c r="AP49" s="183">
        <v>59.310028992161897</v>
      </c>
      <c r="AQ49" s="174"/>
      <c r="AR49" s="184">
        <v>45.323689292608101</v>
      </c>
      <c r="AS49" s="157"/>
      <c r="AT49" s="158">
        <v>3.2635311666740301</v>
      </c>
      <c r="AU49" s="152">
        <v>0.197576787188394</v>
      </c>
      <c r="AV49" s="152">
        <v>1.45417123684964</v>
      </c>
      <c r="AW49" s="152">
        <v>0.45360492144729703</v>
      </c>
      <c r="AX49" s="152">
        <v>-2.5331754120837102</v>
      </c>
      <c r="AY49" s="159">
        <v>0.43451300373861501</v>
      </c>
      <c r="AZ49" s="152"/>
      <c r="BA49" s="160">
        <v>4.7607689653598797</v>
      </c>
      <c r="BB49" s="161">
        <v>2.4991698598283998</v>
      </c>
      <c r="BC49" s="162">
        <v>3.6245880218179698</v>
      </c>
      <c r="BD49" s="152"/>
      <c r="BE49" s="163">
        <v>1.60113355590412</v>
      </c>
    </row>
    <row r="50" spans="1:57" x14ac:dyDescent="0.2">
      <c r="A50" s="33" t="s">
        <v>48</v>
      </c>
      <c r="B50" t="s">
        <v>48</v>
      </c>
      <c r="D50" s="24" t="s">
        <v>93</v>
      </c>
      <c r="E50" s="27" t="s">
        <v>94</v>
      </c>
      <c r="G50" s="179">
        <v>56.700393368923798</v>
      </c>
      <c r="H50" s="174">
        <v>86.655830289407106</v>
      </c>
      <c r="I50" s="174">
        <v>99.485245855577404</v>
      </c>
      <c r="J50" s="174">
        <v>112.350915987636</v>
      </c>
      <c r="K50" s="174">
        <v>108.63537791514401</v>
      </c>
      <c r="L50" s="180">
        <v>92.765552683338001</v>
      </c>
      <c r="M50" s="174"/>
      <c r="N50" s="181">
        <v>126.58494239955</v>
      </c>
      <c r="O50" s="182">
        <v>130.01708064062899</v>
      </c>
      <c r="P50" s="183">
        <v>128.30101152008899</v>
      </c>
      <c r="Q50" s="174"/>
      <c r="R50" s="184">
        <v>102.91854092240899</v>
      </c>
      <c r="S50" s="157"/>
      <c r="T50" s="158">
        <v>-10.2865635385796</v>
      </c>
      <c r="U50" s="152">
        <v>-2.6463748882642499</v>
      </c>
      <c r="V50" s="152">
        <v>-5.4535131214107597</v>
      </c>
      <c r="W50" s="152">
        <v>-0.19095304938067201</v>
      </c>
      <c r="X50" s="152">
        <v>-0.57143485157234797</v>
      </c>
      <c r="Y50" s="159">
        <v>-3.2204778903979001</v>
      </c>
      <c r="Z50" s="152"/>
      <c r="AA50" s="160">
        <v>5.4980563221138903</v>
      </c>
      <c r="AB50" s="161">
        <v>4.4732107807362897</v>
      </c>
      <c r="AC50" s="162">
        <v>4.9762792589919398</v>
      </c>
      <c r="AD50" s="152"/>
      <c r="AE50" s="163">
        <v>-0.45192926558086299</v>
      </c>
      <c r="AG50" s="179">
        <v>56.3246930317504</v>
      </c>
      <c r="AH50" s="174">
        <v>82.606243326777104</v>
      </c>
      <c r="AI50" s="174">
        <v>89.447674206237707</v>
      </c>
      <c r="AJ50" s="174">
        <v>90.089174627704395</v>
      </c>
      <c r="AK50" s="174">
        <v>86.884320033717302</v>
      </c>
      <c r="AL50" s="180">
        <v>81.070421045237396</v>
      </c>
      <c r="AM50" s="174"/>
      <c r="AN50" s="181">
        <v>107.160575302051</v>
      </c>
      <c r="AO50" s="182">
        <v>106.36023391402</v>
      </c>
      <c r="AP50" s="183">
        <v>106.760404608035</v>
      </c>
      <c r="AQ50" s="174"/>
      <c r="AR50" s="184">
        <v>88.410416348894103</v>
      </c>
      <c r="AS50" s="157"/>
      <c r="AT50" s="158">
        <v>-6.74528096990006</v>
      </c>
      <c r="AU50" s="152">
        <v>-3.0144736463776001</v>
      </c>
      <c r="AV50" s="152">
        <v>-1.23883667659592</v>
      </c>
      <c r="AW50" s="152">
        <v>1.7227841228934799</v>
      </c>
      <c r="AX50" s="152">
        <v>-0.234671993846367</v>
      </c>
      <c r="AY50" s="159">
        <v>-1.56442996252782</v>
      </c>
      <c r="AZ50" s="152"/>
      <c r="BA50" s="160">
        <v>10.4213661079904</v>
      </c>
      <c r="BB50" s="161">
        <v>7.1236682132754403</v>
      </c>
      <c r="BC50" s="162">
        <v>8.7537020911695294</v>
      </c>
      <c r="BD50" s="152"/>
      <c r="BE50" s="163">
        <v>1.7667783309074001</v>
      </c>
    </row>
    <row r="51" spans="1:57" x14ac:dyDescent="0.2">
      <c r="A51" s="144" t="s">
        <v>53</v>
      </c>
      <c r="B51" t="s">
        <v>53</v>
      </c>
      <c r="D51" s="24" t="s">
        <v>93</v>
      </c>
      <c r="E51" s="27" t="s">
        <v>94</v>
      </c>
      <c r="G51" s="179">
        <v>47.457793155893498</v>
      </c>
      <c r="H51" s="174">
        <v>60.3326281368821</v>
      </c>
      <c r="I51" s="174">
        <v>64.097955893536096</v>
      </c>
      <c r="J51" s="174">
        <v>59.601832699619699</v>
      </c>
      <c r="K51" s="174">
        <v>61.110511026615903</v>
      </c>
      <c r="L51" s="180">
        <v>58.520144182509497</v>
      </c>
      <c r="M51" s="174"/>
      <c r="N51" s="181">
        <v>76.811423574144399</v>
      </c>
      <c r="O51" s="182">
        <v>79.608517110266106</v>
      </c>
      <c r="P51" s="183">
        <v>78.209970342205295</v>
      </c>
      <c r="Q51" s="174"/>
      <c r="R51" s="184">
        <v>64.145808799565401</v>
      </c>
      <c r="S51" s="157"/>
      <c r="T51" s="158">
        <v>-0.70741122999836203</v>
      </c>
      <c r="U51" s="152">
        <v>-2.26494144672797</v>
      </c>
      <c r="V51" s="152">
        <v>2.4143156383616802</v>
      </c>
      <c r="W51" s="152">
        <v>-3.5202490431170501</v>
      </c>
      <c r="X51" s="152">
        <v>-1.2128033722891101</v>
      </c>
      <c r="Y51" s="159">
        <v>-1.0651434119763099</v>
      </c>
      <c r="Z51" s="152"/>
      <c r="AA51" s="160">
        <v>-8.0065447443884796</v>
      </c>
      <c r="AB51" s="161">
        <v>-8.6316942344986707</v>
      </c>
      <c r="AC51" s="162">
        <v>-8.3257742149975407</v>
      </c>
      <c r="AD51" s="152"/>
      <c r="AE51" s="163">
        <v>-3.7214752129352502</v>
      </c>
      <c r="AG51" s="179">
        <v>46.94362243346</v>
      </c>
      <c r="AH51" s="174">
        <v>55.881175665399198</v>
      </c>
      <c r="AI51" s="174">
        <v>58.683672623574097</v>
      </c>
      <c r="AJ51" s="174">
        <v>58.190267300380199</v>
      </c>
      <c r="AK51" s="174">
        <v>59.923781368821203</v>
      </c>
      <c r="AL51" s="180">
        <v>55.924503878326902</v>
      </c>
      <c r="AM51" s="174"/>
      <c r="AN51" s="181">
        <v>78.312258555132999</v>
      </c>
      <c r="AO51" s="182">
        <v>80.744857034220502</v>
      </c>
      <c r="AP51" s="183">
        <v>79.5285577946768</v>
      </c>
      <c r="AQ51" s="174"/>
      <c r="AR51" s="184">
        <v>62.668519282998297</v>
      </c>
      <c r="AS51" s="157"/>
      <c r="AT51" s="158">
        <v>-2.5550195810287399</v>
      </c>
      <c r="AU51" s="152">
        <v>-3.8495734709424099</v>
      </c>
      <c r="AV51" s="152">
        <v>-1.26435596432051</v>
      </c>
      <c r="AW51" s="152">
        <v>3.2000496294962003E-2</v>
      </c>
      <c r="AX51" s="152">
        <v>0.824419051954559</v>
      </c>
      <c r="AY51" s="159">
        <v>-1.3097828766958199</v>
      </c>
      <c r="AZ51" s="152"/>
      <c r="BA51" s="160">
        <v>-4.2744744676272299</v>
      </c>
      <c r="BB51" s="161">
        <v>-5.5639248931300997</v>
      </c>
      <c r="BC51" s="162">
        <v>-4.9334303083722801</v>
      </c>
      <c r="BD51" s="152"/>
      <c r="BE51" s="163">
        <v>-2.6551375055950199</v>
      </c>
    </row>
    <row r="52" spans="1:57" x14ac:dyDescent="0.2">
      <c r="A52" s="145" t="s">
        <v>60</v>
      </c>
      <c r="B52" t="s">
        <v>60</v>
      </c>
      <c r="D52" s="24" t="s">
        <v>93</v>
      </c>
      <c r="E52" s="27" t="s">
        <v>94</v>
      </c>
      <c r="G52" s="185">
        <v>64.177581771407503</v>
      </c>
      <c r="H52" s="186">
        <v>96.861289966923906</v>
      </c>
      <c r="I52" s="186">
        <v>100.776482910694</v>
      </c>
      <c r="J52" s="186">
        <v>100.454072032341</v>
      </c>
      <c r="K52" s="186">
        <v>87.951209114296205</v>
      </c>
      <c r="L52" s="187">
        <v>90.0441271591326</v>
      </c>
      <c r="M52" s="174"/>
      <c r="N52" s="188">
        <v>88.714189636163098</v>
      </c>
      <c r="O52" s="189">
        <v>81.408368246967996</v>
      </c>
      <c r="P52" s="190">
        <v>85.061278941565604</v>
      </c>
      <c r="Q52" s="174"/>
      <c r="R52" s="191">
        <v>88.620456239827703</v>
      </c>
      <c r="S52" s="157"/>
      <c r="T52" s="164">
        <v>21.016555916333701</v>
      </c>
      <c r="U52" s="165">
        <v>26.5724993416252</v>
      </c>
      <c r="V52" s="165">
        <v>13.555074168190099</v>
      </c>
      <c r="W52" s="165">
        <v>18.465425485403799</v>
      </c>
      <c r="X52" s="165">
        <v>10.9044903691239</v>
      </c>
      <c r="Y52" s="166">
        <v>17.7340261791838</v>
      </c>
      <c r="Z52" s="152"/>
      <c r="AA52" s="167">
        <v>11.9549712952969</v>
      </c>
      <c r="AB52" s="168">
        <v>20.7855032180919</v>
      </c>
      <c r="AC52" s="169">
        <v>16.0136850145756</v>
      </c>
      <c r="AD52" s="152"/>
      <c r="AE52" s="170">
        <v>17.257183958428602</v>
      </c>
      <c r="AG52" s="185">
        <v>57.926327636898101</v>
      </c>
      <c r="AH52" s="186">
        <v>79.612862918044797</v>
      </c>
      <c r="AI52" s="186">
        <v>87.743947078280002</v>
      </c>
      <c r="AJ52" s="186">
        <v>87.587321756706999</v>
      </c>
      <c r="AK52" s="186">
        <v>81.652495406100599</v>
      </c>
      <c r="AL52" s="187">
        <v>78.904590959206104</v>
      </c>
      <c r="AM52" s="174"/>
      <c r="AN52" s="188">
        <v>92.165941749356804</v>
      </c>
      <c r="AO52" s="189">
        <v>87.872713156927603</v>
      </c>
      <c r="AP52" s="190">
        <v>90.019327453142196</v>
      </c>
      <c r="AQ52" s="174"/>
      <c r="AR52" s="191">
        <v>82.080229957473605</v>
      </c>
      <c r="AS52" s="157"/>
      <c r="AT52" s="164">
        <v>14.0763163835098</v>
      </c>
      <c r="AU52" s="165">
        <v>19.030291411959499</v>
      </c>
      <c r="AV52" s="165">
        <v>21.544193103669699</v>
      </c>
      <c r="AW52" s="165">
        <v>16.432733208033302</v>
      </c>
      <c r="AX52" s="165">
        <v>13.36105326156</v>
      </c>
      <c r="AY52" s="166">
        <v>17.002088810156099</v>
      </c>
      <c r="AZ52" s="152"/>
      <c r="BA52" s="167">
        <v>17.3273936925745</v>
      </c>
      <c r="BB52" s="168">
        <v>23.169894821985199</v>
      </c>
      <c r="BC52" s="169">
        <v>20.108097939421</v>
      </c>
      <c r="BD52" s="152"/>
      <c r="BE52" s="170">
        <v>17.955291641726301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0"/>
      <c r="B1" s="10" t="s">
        <v>122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3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3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25">
      <c r="A4" s="14" t="s">
        <v>123</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25">
      <c r="A5" s="240" t="str">
        <f>HYPERLINK("http://www.str.com/data-insights/resources/glossary", "For all STR definitions, please visit www.str.com/data-insights/resources/glossary")</f>
        <v>For all STR definitions, please visit www.str.com/data-insights/resources/glossary</v>
      </c>
      <c r="B5" s="240"/>
      <c r="C5" s="240"/>
      <c r="D5" s="240"/>
      <c r="E5" s="240"/>
      <c r="F5" s="240"/>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2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2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25">
      <c r="A8" s="14" t="s">
        <v>124</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25">
      <c r="A9" s="240" t="str">
        <f>HYPERLINK("http://www.str.com/data-insights/resources/FAQ", "For all STR FAQs, please click here or visit http://www.str.com/data-insights/resources/FAQ")</f>
        <v>For all STR FAQs, please click here or visit http://www.str.com/data-insights/resources/FAQ</v>
      </c>
      <c r="B9" s="240"/>
      <c r="C9" s="240"/>
      <c r="D9" s="240"/>
      <c r="E9" s="240"/>
      <c r="F9" s="240"/>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2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2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25">
      <c r="A12" s="240" t="str">
        <f>HYPERLINK("http://www.str.com/contact", "For additional support, please contact your regional office")</f>
        <v>For additional support, please contact your regional office</v>
      </c>
      <c r="B12" s="240"/>
      <c r="C12" s="240"/>
      <c r="D12" s="240"/>
      <c r="E12" s="240"/>
      <c r="F12" s="240"/>
      <c r="G12" s="240"/>
      <c r="H12" s="240"/>
      <c r="I12" s="240"/>
      <c r="J12" s="240"/>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2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25">
      <c r="A14" s="239" t="str">
        <f>HYPERLINK("http://www.hotelnewsnow.com/", "For the latest in industry news, visit HotelNewsNow.com.")</f>
        <v>For the latest in industry news, visit HotelNewsNow.com.</v>
      </c>
      <c r="B14" s="239"/>
      <c r="C14" s="239"/>
      <c r="D14" s="239"/>
      <c r="E14" s="239"/>
      <c r="F14" s="239"/>
      <c r="G14" s="239"/>
      <c r="H14" s="239"/>
      <c r="I14" s="239"/>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25">
      <c r="A15" s="239" t="str">
        <f>HYPERLINK("http://www.hoteldataconference.com/", "To learn more about the Hotel Data Conference, visit HotelDataConference.com.")</f>
        <v>To learn more about the Hotel Data Conference, visit HotelDataConference.com.</v>
      </c>
      <c r="B15" s="239"/>
      <c r="C15" s="239"/>
      <c r="D15" s="239"/>
      <c r="E15" s="239"/>
      <c r="F15" s="239"/>
      <c r="G15" s="239"/>
      <c r="H15" s="239"/>
      <c r="I15" s="239"/>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2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zoomScale="70" zoomScaleNormal="70" workbookViewId="0">
      <selection activeCell="T30" sqref="T30"/>
    </sheetView>
  </sheetViews>
  <sheetFormatPr defaultRowHeight="12.75" x14ac:dyDescent="0.2"/>
  <sheetData>
    <row r="1" spans="1:1" x14ac:dyDescent="0.2">
      <c r="A1" s="8" t="s">
        <v>125</v>
      </c>
    </row>
    <row r="2" spans="1:1" x14ac:dyDescent="0.2">
      <c r="A2" s="8" t="s">
        <v>126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2561A7B8-60A5-4CFE-8FDD-9441C38A8D60}"/>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2025-07-24T13:49:44Z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